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sdg-golf\golf-league-import\"/>
    </mc:Choice>
  </mc:AlternateContent>
  <xr:revisionPtr revIDLastSave="0" documentId="13_ncr:1_{C9ABA520-6A65-4EBA-A20B-A5297EA88934}" xr6:coauthVersionLast="47" xr6:coauthVersionMax="47" xr10:uidLastSave="{00000000-0000-0000-0000-000000000000}"/>
  <bookViews>
    <workbookView xWindow="-108" yWindow="-108" windowWidth="23256" windowHeight="12576" firstSheet="9" activeTab="10" xr2:uid="{00000000-000D-0000-FFFF-FFFF00000000}"/>
  </bookViews>
  <sheets>
    <sheet name="Scorecard" sheetId="1" r:id="rId1"/>
    <sheet name="24-8-21" sheetId="79" r:id="rId2"/>
    <sheet name="24-8-14" sheetId="78" r:id="rId3"/>
    <sheet name="24-8-7" sheetId="77" r:id="rId4"/>
    <sheet name="24-7-24" sheetId="76" r:id="rId5"/>
    <sheet name="Best Ball" sheetId="4" r:id="rId6"/>
    <sheet name="24-7-17" sheetId="75" r:id="rId7"/>
    <sheet name="24-7-10" sheetId="74" r:id="rId8"/>
    <sheet name="24-6-26" sheetId="73" r:id="rId9"/>
    <sheet name="24-6-19" sheetId="72" r:id="rId10"/>
    <sheet name="24-6-12" sheetId="71" r:id="rId11"/>
    <sheet name="24-5-29" sheetId="70" r:id="rId12"/>
    <sheet name="24-5-22" sheetId="69" r:id="rId13"/>
    <sheet name="24-5-15" sheetId="68" r:id="rId14"/>
    <sheet name="24-5-8" sheetId="67" r:id="rId15"/>
    <sheet name="24-5-1" sheetId="66" r:id="rId16"/>
    <sheet name="24-4-24" sheetId="65" r:id="rId17"/>
    <sheet name="24-4-17" sheetId="64" r:id="rId18"/>
    <sheet name="Turned 8-23 (2)" sheetId="63" r:id="rId19"/>
    <sheet name="Turned 8-23" sheetId="62" r:id="rId20"/>
    <sheet name="Turned 8-16" sheetId="60" r:id="rId21"/>
    <sheet name="Turned 8-9" sheetId="59" r:id="rId22"/>
    <sheet name="Turned 8-2" sheetId="57" r:id="rId23"/>
    <sheet name="Turned 7-26" sheetId="58" r:id="rId24"/>
    <sheet name="Turned 7-13" sheetId="56" r:id="rId25"/>
    <sheet name="Turned 7-5" sheetId="55" r:id="rId26"/>
    <sheet name="Turned 6-28" sheetId="54" r:id="rId27"/>
    <sheet name="Turned 6-21" sheetId="53" r:id="rId28"/>
    <sheet name="Turned 6-14" sheetId="52" r:id="rId29"/>
    <sheet name="Turned 6-7" sheetId="51" r:id="rId30"/>
    <sheet name="Turned 5-31" sheetId="49" r:id="rId31"/>
    <sheet name="Turned 5-17" sheetId="50" r:id="rId32"/>
    <sheet name="Turned 4-28" sheetId="46" r:id="rId33"/>
    <sheet name="Turned 5-3" sheetId="48" r:id="rId34"/>
    <sheet name="Turned 5-10" sheetId="47" r:id="rId35"/>
    <sheet name="Sheet1" sheetId="15" r:id="rId36"/>
    <sheet name="Pizza Luce" sheetId="10" r:id="rId37"/>
    <sheet name="Low Net Flighted" sheetId="8" r:id="rId38"/>
    <sheet name="Acctng 2020" sheetId="11" r:id="rId39"/>
    <sheet name="Reconcile 2020" sheetId="9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3" i="78" l="1"/>
  <c r="P152" i="78"/>
  <c r="P125" i="78"/>
  <c r="P124" i="78"/>
  <c r="P97" i="78"/>
  <c r="P96" i="78"/>
  <c r="P69" i="78"/>
  <c r="P68" i="78"/>
  <c r="P41" i="78"/>
  <c r="P40" i="78"/>
  <c r="P13" i="78"/>
  <c r="P12" i="78"/>
  <c r="Q13" i="77" l="1"/>
  <c r="Q12" i="77"/>
  <c r="Q41" i="77"/>
  <c r="Q40" i="77"/>
  <c r="Q69" i="77"/>
  <c r="Q68" i="77"/>
  <c r="Q97" i="77"/>
  <c r="Q96" i="77"/>
  <c r="Q125" i="77"/>
  <c r="Q124" i="77"/>
  <c r="Q153" i="77"/>
  <c r="Q152" i="77"/>
  <c r="Q12" i="75"/>
  <c r="Q40" i="75"/>
  <c r="Q68" i="75"/>
  <c r="Q96" i="75"/>
  <c r="Q124" i="75"/>
  <c r="Q152" i="75"/>
  <c r="L9" i="1"/>
  <c r="Q166" i="73"/>
  <c r="P166" i="73"/>
  <c r="Q165" i="73"/>
  <c r="P165" i="73"/>
  <c r="Q153" i="73"/>
  <c r="P153" i="73"/>
  <c r="Q152" i="73"/>
  <c r="P152" i="73"/>
  <c r="Q138" i="73"/>
  <c r="P138" i="73"/>
  <c r="Q137" i="73"/>
  <c r="P137" i="73"/>
  <c r="Q125" i="73"/>
  <c r="P125" i="73"/>
  <c r="Q124" i="73"/>
  <c r="P124" i="73"/>
  <c r="Q110" i="73"/>
  <c r="P110" i="73"/>
  <c r="Q109" i="73"/>
  <c r="P109" i="73"/>
  <c r="Q97" i="73"/>
  <c r="P97" i="73"/>
  <c r="Q96" i="73"/>
  <c r="P96" i="73"/>
  <c r="Q82" i="73"/>
  <c r="P82" i="73"/>
  <c r="Q81" i="73"/>
  <c r="P81" i="73"/>
  <c r="Q69" i="73"/>
  <c r="P69" i="73"/>
  <c r="Q68" i="73"/>
  <c r="P68" i="73"/>
  <c r="Q54" i="73"/>
  <c r="P54" i="73"/>
  <c r="Q53" i="73"/>
  <c r="P53" i="73"/>
  <c r="Q41" i="73"/>
  <c r="P41" i="73"/>
  <c r="Q40" i="73"/>
  <c r="P40" i="73"/>
  <c r="Q26" i="73"/>
  <c r="P26" i="73"/>
  <c r="Q25" i="73"/>
  <c r="P25" i="73"/>
  <c r="Q13" i="73"/>
  <c r="P13" i="73"/>
  <c r="Q12" i="73"/>
  <c r="P12" i="73"/>
  <c r="P13" i="72"/>
  <c r="P12" i="72"/>
  <c r="P41" i="72"/>
  <c r="P40" i="72"/>
  <c r="P69" i="72"/>
  <c r="P68" i="72"/>
  <c r="P97" i="72"/>
  <c r="P96" i="72"/>
  <c r="P125" i="72"/>
  <c r="P124" i="72"/>
  <c r="P153" i="72"/>
  <c r="P152" i="72"/>
  <c r="P166" i="71"/>
  <c r="P165" i="71"/>
  <c r="Q153" i="71"/>
  <c r="P153" i="71"/>
  <c r="P152" i="71"/>
  <c r="Q152" i="71" s="1"/>
  <c r="L8" i="1"/>
  <c r="P138" i="71"/>
  <c r="P137" i="71"/>
  <c r="P125" i="71"/>
  <c r="Q125" i="71" s="1"/>
  <c r="P124" i="71"/>
  <c r="Q124" i="71" s="1"/>
  <c r="P110" i="71"/>
  <c r="P109" i="71"/>
  <c r="P97" i="71"/>
  <c r="Q97" i="71" s="1"/>
  <c r="P96" i="71"/>
  <c r="Q96" i="71" s="1"/>
  <c r="P82" i="71" l="1"/>
  <c r="P81" i="71"/>
  <c r="P69" i="71"/>
  <c r="Q69" i="71" s="1"/>
  <c r="P68" i="71"/>
  <c r="Q68" i="71" s="1"/>
  <c r="Q41" i="71"/>
  <c r="Q40" i="71"/>
  <c r="Q13" i="71"/>
  <c r="Q12" i="71"/>
  <c r="P54" i="71"/>
  <c r="P53" i="71"/>
  <c r="P41" i="71"/>
  <c r="P40" i="71"/>
  <c r="P26" i="71"/>
  <c r="P25" i="71"/>
  <c r="P13" i="71"/>
  <c r="P12" i="71"/>
  <c r="Q8" i="68"/>
  <c r="Q36" i="68"/>
  <c r="Q64" i="68"/>
  <c r="Q92" i="68"/>
  <c r="Q120" i="68"/>
  <c r="Q148" i="68"/>
  <c r="P13" i="67"/>
  <c r="P12" i="67"/>
  <c r="P26" i="67"/>
  <c r="P25" i="67"/>
  <c r="P41" i="67"/>
  <c r="P40" i="67"/>
  <c r="P54" i="67"/>
  <c r="P53" i="67"/>
  <c r="P69" i="67"/>
  <c r="P68" i="67"/>
  <c r="P82" i="67"/>
  <c r="P81" i="67"/>
  <c r="P97" i="67"/>
  <c r="P96" i="67"/>
  <c r="P110" i="67"/>
  <c r="P109" i="67"/>
  <c r="P125" i="67"/>
  <c r="P124" i="67"/>
  <c r="P138" i="67"/>
  <c r="P137" i="67"/>
  <c r="P153" i="67"/>
  <c r="P152" i="67"/>
  <c r="P166" i="67"/>
  <c r="P165" i="67"/>
  <c r="W51" i="66" l="1"/>
  <c r="Q161" i="66" l="1"/>
  <c r="P161" i="66"/>
  <c r="Q160" i="66"/>
  <c r="P160" i="66"/>
  <c r="Q148" i="66"/>
  <c r="P148" i="66"/>
  <c r="Q147" i="66"/>
  <c r="P147" i="66"/>
  <c r="Q134" i="66"/>
  <c r="P134" i="66"/>
  <c r="Q133" i="66"/>
  <c r="P133" i="66"/>
  <c r="Q121" i="66"/>
  <c r="P121" i="66"/>
  <c r="Q120" i="66"/>
  <c r="P120" i="66"/>
  <c r="Q107" i="66"/>
  <c r="P107" i="66"/>
  <c r="Q106" i="66"/>
  <c r="P106" i="66"/>
  <c r="Q94" i="66"/>
  <c r="P94" i="66"/>
  <c r="Q93" i="66"/>
  <c r="P93" i="66"/>
  <c r="Q80" i="66"/>
  <c r="P80" i="66"/>
  <c r="Q79" i="66"/>
  <c r="P79" i="66"/>
  <c r="Q67" i="66"/>
  <c r="P67" i="66"/>
  <c r="Q66" i="66"/>
  <c r="P66" i="66"/>
  <c r="Q53" i="66"/>
  <c r="P53" i="66"/>
  <c r="Q52" i="66"/>
  <c r="P52" i="66"/>
  <c r="Q40" i="66"/>
  <c r="P40" i="66"/>
  <c r="Q39" i="66"/>
  <c r="P39" i="66"/>
  <c r="Q26" i="66"/>
  <c r="P26" i="66"/>
  <c r="Q25" i="66"/>
  <c r="P25" i="66"/>
  <c r="Q13" i="66"/>
  <c r="Q12" i="66"/>
  <c r="P13" i="66"/>
  <c r="P12" i="66"/>
  <c r="P35" i="65"/>
  <c r="P143" i="65"/>
  <c r="P142" i="65"/>
  <c r="P116" i="65"/>
  <c r="P115" i="65"/>
  <c r="P89" i="65"/>
  <c r="P88" i="65"/>
  <c r="P62" i="65"/>
  <c r="P61" i="65"/>
  <c r="P8" i="65"/>
  <c r="P7" i="65"/>
  <c r="Q14" i="64"/>
  <c r="Q13" i="64"/>
  <c r="Q41" i="64"/>
  <c r="Q40" i="64"/>
  <c r="Q68" i="64"/>
  <c r="Q67" i="64"/>
  <c r="Q95" i="64"/>
  <c r="Q94" i="64"/>
  <c r="Q122" i="64"/>
  <c r="Q121" i="64"/>
  <c r="Q149" i="64"/>
  <c r="Q148" i="64"/>
  <c r="H3" i="1"/>
  <c r="H2" i="1"/>
  <c r="O81" i="64"/>
  <c r="K81" i="64"/>
  <c r="J81" i="64"/>
  <c r="C81" i="64"/>
  <c r="A81" i="64"/>
  <c r="O80" i="64"/>
  <c r="K80" i="64"/>
  <c r="J80" i="64"/>
  <c r="I80" i="64"/>
  <c r="C80" i="64"/>
  <c r="A80" i="64"/>
  <c r="K79" i="64"/>
  <c r="J79" i="64"/>
  <c r="I79" i="64"/>
  <c r="I81" i="64" s="1"/>
  <c r="H79" i="64"/>
  <c r="H81" i="64" s="1"/>
  <c r="G79" i="64"/>
  <c r="G81" i="64" s="1"/>
  <c r="F79" i="64"/>
  <c r="F80" i="64" s="1"/>
  <c r="E79" i="64"/>
  <c r="E81" i="64" s="1"/>
  <c r="D79" i="64"/>
  <c r="D81" i="64" s="1"/>
  <c r="C79" i="64"/>
  <c r="A79" i="64"/>
  <c r="K78" i="64"/>
  <c r="J78" i="64"/>
  <c r="I78" i="64"/>
  <c r="H78" i="64"/>
  <c r="H80" i="64" s="1"/>
  <c r="G78" i="64"/>
  <c r="G80" i="64" s="1"/>
  <c r="F78" i="64"/>
  <c r="E78" i="64"/>
  <c r="E80" i="64" s="1"/>
  <c r="D78" i="64"/>
  <c r="L78" i="64" s="1"/>
  <c r="C78" i="64"/>
  <c r="A78" i="64"/>
  <c r="R77" i="64"/>
  <c r="P81" i="64" s="1"/>
  <c r="L77" i="64"/>
  <c r="M81" i="64" s="1"/>
  <c r="A77" i="64"/>
  <c r="R76" i="64"/>
  <c r="P80" i="64" s="1"/>
  <c r="M76" i="64"/>
  <c r="L76" i="64"/>
  <c r="M80" i="64" s="1"/>
  <c r="A76" i="64"/>
  <c r="K73" i="64"/>
  <c r="J73" i="64"/>
  <c r="I73" i="64"/>
  <c r="H73" i="64"/>
  <c r="G73" i="64"/>
  <c r="F73" i="64"/>
  <c r="E73" i="64"/>
  <c r="D73" i="64"/>
  <c r="C73" i="64"/>
  <c r="C71" i="64"/>
  <c r="C70" i="64"/>
  <c r="O13" i="1"/>
  <c r="O12" i="1"/>
  <c r="R9" i="1"/>
  <c r="P13" i="1" s="1"/>
  <c r="R8" i="1"/>
  <c r="P12" i="1" s="1"/>
  <c r="K178" i="63"/>
  <c r="K179" i="63"/>
  <c r="C178" i="63"/>
  <c r="D178" i="63"/>
  <c r="E178" i="63"/>
  <c r="F178" i="63"/>
  <c r="G178" i="63"/>
  <c r="H178" i="63"/>
  <c r="I178" i="63"/>
  <c r="J178" i="63"/>
  <c r="N178" i="63"/>
  <c r="O178" i="63"/>
  <c r="P178" i="63"/>
  <c r="Q178" i="63"/>
  <c r="R178" i="63"/>
  <c r="S178" i="63"/>
  <c r="T178" i="63"/>
  <c r="U178" i="63"/>
  <c r="V178" i="63"/>
  <c r="C179" i="63"/>
  <c r="D179" i="63"/>
  <c r="E179" i="63"/>
  <c r="F179" i="63"/>
  <c r="G179" i="63"/>
  <c r="H179" i="63"/>
  <c r="I179" i="63"/>
  <c r="J179" i="63"/>
  <c r="N179" i="63"/>
  <c r="O179" i="63"/>
  <c r="P179" i="63"/>
  <c r="Q179" i="63"/>
  <c r="R179" i="63"/>
  <c r="S179" i="63"/>
  <c r="T179" i="63"/>
  <c r="U179" i="63"/>
  <c r="V179" i="63"/>
  <c r="B179" i="63"/>
  <c r="B178" i="63"/>
  <c r="A181" i="63"/>
  <c r="A180" i="63"/>
  <c r="A179" i="63"/>
  <c r="V180" i="63"/>
  <c r="U180" i="63"/>
  <c r="T180" i="63"/>
  <c r="S180" i="63"/>
  <c r="R180" i="63"/>
  <c r="Q180" i="63"/>
  <c r="P180" i="63"/>
  <c r="O180" i="63"/>
  <c r="J180" i="63"/>
  <c r="I180" i="63"/>
  <c r="H180" i="63"/>
  <c r="G180" i="63"/>
  <c r="F180" i="63"/>
  <c r="E180" i="63"/>
  <c r="D180" i="63"/>
  <c r="C180" i="63"/>
  <c r="A178" i="63"/>
  <c r="W177" i="63"/>
  <c r="K177" i="63"/>
  <c r="A177" i="63"/>
  <c r="W176" i="63"/>
  <c r="K176" i="63"/>
  <c r="A176" i="63"/>
  <c r="W174" i="63"/>
  <c r="K174" i="63"/>
  <c r="W173" i="63"/>
  <c r="K173" i="63"/>
  <c r="H171" i="63"/>
  <c r="AA181" i="63" s="1"/>
  <c r="C171" i="63"/>
  <c r="H170" i="63"/>
  <c r="AA180" i="63" s="1"/>
  <c r="C170" i="63"/>
  <c r="W162" i="63"/>
  <c r="K164" i="63"/>
  <c r="K165" i="63"/>
  <c r="C164" i="63"/>
  <c r="D164" i="63"/>
  <c r="E164" i="63"/>
  <c r="F164" i="63"/>
  <c r="G164" i="63"/>
  <c r="H164" i="63"/>
  <c r="I164" i="63"/>
  <c r="J164" i="63"/>
  <c r="N164" i="63"/>
  <c r="O164" i="63"/>
  <c r="P164" i="63"/>
  <c r="Q164" i="63"/>
  <c r="R164" i="63"/>
  <c r="S164" i="63"/>
  <c r="T164" i="63"/>
  <c r="U164" i="63"/>
  <c r="V164" i="63"/>
  <c r="C165" i="63"/>
  <c r="D165" i="63"/>
  <c r="E165" i="63"/>
  <c r="F165" i="63"/>
  <c r="G165" i="63"/>
  <c r="H165" i="63"/>
  <c r="I165" i="63"/>
  <c r="J165" i="63"/>
  <c r="N165" i="63"/>
  <c r="O165" i="63"/>
  <c r="P165" i="63"/>
  <c r="Q165" i="63"/>
  <c r="R165" i="63"/>
  <c r="S165" i="63"/>
  <c r="T165" i="63"/>
  <c r="U165" i="63"/>
  <c r="V165" i="63"/>
  <c r="B165" i="63"/>
  <c r="B164" i="63"/>
  <c r="A167" i="63"/>
  <c r="A166" i="63"/>
  <c r="A165" i="63"/>
  <c r="V166" i="63"/>
  <c r="U166" i="63"/>
  <c r="T166" i="63"/>
  <c r="S166" i="63"/>
  <c r="R166" i="63"/>
  <c r="Q166" i="63"/>
  <c r="P166" i="63"/>
  <c r="O166" i="63"/>
  <c r="J166" i="63"/>
  <c r="I166" i="63"/>
  <c r="H166" i="63"/>
  <c r="G166" i="63"/>
  <c r="F166" i="63"/>
  <c r="E166" i="63"/>
  <c r="D166" i="63"/>
  <c r="C166" i="63"/>
  <c r="A164" i="63"/>
  <c r="W163" i="63"/>
  <c r="K163" i="63"/>
  <c r="A163" i="63"/>
  <c r="K162" i="63"/>
  <c r="A162" i="63"/>
  <c r="W160" i="63"/>
  <c r="K160" i="63"/>
  <c r="W159" i="63"/>
  <c r="K159" i="63"/>
  <c r="H157" i="63"/>
  <c r="AA167" i="63" s="1"/>
  <c r="C157" i="63"/>
  <c r="H156" i="63"/>
  <c r="AA166" i="63" s="1"/>
  <c r="C156" i="63"/>
  <c r="K150" i="63"/>
  <c r="K151" i="63"/>
  <c r="C150" i="63"/>
  <c r="D150" i="63"/>
  <c r="E150" i="63"/>
  <c r="F150" i="63"/>
  <c r="G150" i="63"/>
  <c r="H150" i="63"/>
  <c r="I150" i="63"/>
  <c r="J150" i="63"/>
  <c r="N150" i="63"/>
  <c r="O150" i="63"/>
  <c r="P150" i="63"/>
  <c r="Q150" i="63"/>
  <c r="R150" i="63"/>
  <c r="S150" i="63"/>
  <c r="T150" i="63"/>
  <c r="U150" i="63"/>
  <c r="V150" i="63"/>
  <c r="C151" i="63"/>
  <c r="D151" i="63"/>
  <c r="E151" i="63"/>
  <c r="F151" i="63"/>
  <c r="G151" i="63"/>
  <c r="H151" i="63"/>
  <c r="I151" i="63"/>
  <c r="J151" i="63"/>
  <c r="N151" i="63"/>
  <c r="O151" i="63"/>
  <c r="P151" i="63"/>
  <c r="Q151" i="63"/>
  <c r="R151" i="63"/>
  <c r="S151" i="63"/>
  <c r="T151" i="63"/>
  <c r="U151" i="63"/>
  <c r="V151" i="63"/>
  <c r="B151" i="63"/>
  <c r="B150" i="63"/>
  <c r="K136" i="63"/>
  <c r="K137" i="63"/>
  <c r="C136" i="63"/>
  <c r="D136" i="63"/>
  <c r="E136" i="63"/>
  <c r="F136" i="63"/>
  <c r="G136" i="63"/>
  <c r="H136" i="63"/>
  <c r="I136" i="63"/>
  <c r="J136" i="63"/>
  <c r="N136" i="63"/>
  <c r="O136" i="63"/>
  <c r="P136" i="63"/>
  <c r="Q136" i="63"/>
  <c r="R136" i="63"/>
  <c r="S136" i="63"/>
  <c r="T136" i="63"/>
  <c r="U136" i="63"/>
  <c r="V136" i="63"/>
  <c r="C137" i="63"/>
  <c r="D137" i="63"/>
  <c r="E137" i="63"/>
  <c r="F137" i="63"/>
  <c r="G137" i="63"/>
  <c r="H137" i="63"/>
  <c r="I137" i="63"/>
  <c r="J137" i="63"/>
  <c r="N137" i="63"/>
  <c r="O137" i="63"/>
  <c r="P137" i="63"/>
  <c r="Q137" i="63"/>
  <c r="R137" i="63"/>
  <c r="S137" i="63"/>
  <c r="T137" i="63"/>
  <c r="U137" i="63"/>
  <c r="V137" i="63"/>
  <c r="B137" i="63"/>
  <c r="B136" i="63"/>
  <c r="K122" i="63"/>
  <c r="K123" i="63"/>
  <c r="C122" i="63"/>
  <c r="D122" i="63"/>
  <c r="E122" i="63"/>
  <c r="F122" i="63"/>
  <c r="G122" i="63"/>
  <c r="H122" i="63"/>
  <c r="I122" i="63"/>
  <c r="J122" i="63"/>
  <c r="N122" i="63"/>
  <c r="O122" i="63"/>
  <c r="P122" i="63"/>
  <c r="Q122" i="63"/>
  <c r="R122" i="63"/>
  <c r="S122" i="63"/>
  <c r="T122" i="63"/>
  <c r="U122" i="63"/>
  <c r="V122" i="63"/>
  <c r="C123" i="63"/>
  <c r="D123" i="63"/>
  <c r="E123" i="63"/>
  <c r="F123" i="63"/>
  <c r="G123" i="63"/>
  <c r="H123" i="63"/>
  <c r="I123" i="63"/>
  <c r="J123" i="63"/>
  <c r="N123" i="63"/>
  <c r="O123" i="63"/>
  <c r="P123" i="63"/>
  <c r="Q123" i="63"/>
  <c r="R123" i="63"/>
  <c r="S123" i="63"/>
  <c r="T123" i="63"/>
  <c r="U123" i="63"/>
  <c r="V123" i="63"/>
  <c r="B123" i="63"/>
  <c r="B122" i="63"/>
  <c r="K24" i="63"/>
  <c r="K25" i="63"/>
  <c r="K38" i="63"/>
  <c r="K39" i="63"/>
  <c r="K52" i="63"/>
  <c r="K53" i="63"/>
  <c r="K66" i="63"/>
  <c r="K67" i="63"/>
  <c r="K80" i="63"/>
  <c r="K81" i="63"/>
  <c r="K94" i="63"/>
  <c r="K95" i="63"/>
  <c r="K108" i="63"/>
  <c r="K109" i="63"/>
  <c r="B109" i="63"/>
  <c r="B108" i="63"/>
  <c r="C108" i="63"/>
  <c r="D108" i="63"/>
  <c r="E108" i="63"/>
  <c r="F108" i="63"/>
  <c r="G108" i="63"/>
  <c r="H108" i="63"/>
  <c r="I108" i="63"/>
  <c r="J108" i="63"/>
  <c r="N108" i="63"/>
  <c r="O108" i="63"/>
  <c r="P108" i="63"/>
  <c r="Q108" i="63"/>
  <c r="R108" i="63"/>
  <c r="S108" i="63"/>
  <c r="T108" i="63"/>
  <c r="U108" i="63"/>
  <c r="V108" i="63"/>
  <c r="C109" i="63"/>
  <c r="D109" i="63"/>
  <c r="E109" i="63"/>
  <c r="F109" i="63"/>
  <c r="G109" i="63"/>
  <c r="H109" i="63"/>
  <c r="I109" i="63"/>
  <c r="J109" i="63"/>
  <c r="N109" i="63"/>
  <c r="O109" i="63"/>
  <c r="P109" i="63"/>
  <c r="Q109" i="63"/>
  <c r="R109" i="63"/>
  <c r="S109" i="63"/>
  <c r="T109" i="63"/>
  <c r="U109" i="63"/>
  <c r="V109" i="63"/>
  <c r="C94" i="63"/>
  <c r="D94" i="63"/>
  <c r="E94" i="63"/>
  <c r="F94" i="63"/>
  <c r="G94" i="63"/>
  <c r="H94" i="63"/>
  <c r="I94" i="63"/>
  <c r="J94" i="63"/>
  <c r="N94" i="63"/>
  <c r="O94" i="63"/>
  <c r="P94" i="63"/>
  <c r="Q94" i="63"/>
  <c r="R94" i="63"/>
  <c r="S94" i="63"/>
  <c r="T94" i="63"/>
  <c r="U94" i="63"/>
  <c r="V94" i="63"/>
  <c r="C95" i="63"/>
  <c r="D95" i="63"/>
  <c r="E95" i="63"/>
  <c r="F95" i="63"/>
  <c r="G95" i="63"/>
  <c r="H95" i="63"/>
  <c r="I95" i="63"/>
  <c r="J95" i="63"/>
  <c r="N95" i="63"/>
  <c r="O95" i="63"/>
  <c r="P95" i="63"/>
  <c r="Q95" i="63"/>
  <c r="R95" i="63"/>
  <c r="S95" i="63"/>
  <c r="T95" i="63"/>
  <c r="U95" i="63"/>
  <c r="V95" i="63"/>
  <c r="B10" i="63"/>
  <c r="B95" i="63"/>
  <c r="B94" i="63"/>
  <c r="C80" i="63"/>
  <c r="D80" i="63"/>
  <c r="E80" i="63"/>
  <c r="F80" i="63"/>
  <c r="G80" i="63"/>
  <c r="H80" i="63"/>
  <c r="I80" i="63"/>
  <c r="J80" i="63"/>
  <c r="N80" i="63"/>
  <c r="O80" i="63"/>
  <c r="P80" i="63"/>
  <c r="Q80" i="63"/>
  <c r="R80" i="63"/>
  <c r="S80" i="63"/>
  <c r="T80" i="63"/>
  <c r="U80" i="63"/>
  <c r="V80" i="63"/>
  <c r="C81" i="63"/>
  <c r="D81" i="63"/>
  <c r="E81" i="63"/>
  <c r="F81" i="63"/>
  <c r="G81" i="63"/>
  <c r="H81" i="63"/>
  <c r="I81" i="63"/>
  <c r="J81" i="63"/>
  <c r="N81" i="63"/>
  <c r="O81" i="63"/>
  <c r="P81" i="63"/>
  <c r="Q81" i="63"/>
  <c r="R81" i="63"/>
  <c r="S81" i="63"/>
  <c r="T81" i="63"/>
  <c r="U81" i="63"/>
  <c r="V81" i="63"/>
  <c r="B81" i="63"/>
  <c r="B80" i="63"/>
  <c r="C66" i="63"/>
  <c r="D66" i="63"/>
  <c r="E66" i="63"/>
  <c r="F66" i="63"/>
  <c r="G66" i="63"/>
  <c r="H66" i="63"/>
  <c r="I66" i="63"/>
  <c r="J66" i="63"/>
  <c r="N66" i="63"/>
  <c r="O66" i="63"/>
  <c r="P66" i="63"/>
  <c r="Q66" i="63"/>
  <c r="R66" i="63"/>
  <c r="S66" i="63"/>
  <c r="T66" i="63"/>
  <c r="U66" i="63"/>
  <c r="V66" i="63"/>
  <c r="C67" i="63"/>
  <c r="D67" i="63"/>
  <c r="E67" i="63"/>
  <c r="F67" i="63"/>
  <c r="G67" i="63"/>
  <c r="H67" i="63"/>
  <c r="I67" i="63"/>
  <c r="J67" i="63"/>
  <c r="N67" i="63"/>
  <c r="O67" i="63"/>
  <c r="P67" i="63"/>
  <c r="Q67" i="63"/>
  <c r="R67" i="63"/>
  <c r="S67" i="63"/>
  <c r="T67" i="63"/>
  <c r="U67" i="63"/>
  <c r="V67" i="63"/>
  <c r="B67" i="63"/>
  <c r="B66" i="63"/>
  <c r="A153" i="63"/>
  <c r="A152" i="63"/>
  <c r="A151" i="63"/>
  <c r="A150" i="63"/>
  <c r="W149" i="63"/>
  <c r="K149" i="63"/>
  <c r="A149" i="63"/>
  <c r="W148" i="63"/>
  <c r="K148" i="63"/>
  <c r="A148" i="63"/>
  <c r="W146" i="63"/>
  <c r="K146" i="63"/>
  <c r="W145" i="63"/>
  <c r="K145" i="63"/>
  <c r="H143" i="63"/>
  <c r="AA153" i="63" s="1"/>
  <c r="C143" i="63"/>
  <c r="H142" i="63"/>
  <c r="AA152" i="63" s="1"/>
  <c r="C142" i="63"/>
  <c r="A139" i="63"/>
  <c r="A138" i="63"/>
  <c r="A137" i="63"/>
  <c r="A136" i="63"/>
  <c r="W135" i="63"/>
  <c r="K135" i="63"/>
  <c r="A135" i="63"/>
  <c r="W134" i="63"/>
  <c r="K134" i="63"/>
  <c r="A134" i="63"/>
  <c r="W132" i="63"/>
  <c r="K132" i="63"/>
  <c r="W131" i="63"/>
  <c r="K131" i="63"/>
  <c r="H129" i="63"/>
  <c r="AA139" i="63" s="1"/>
  <c r="C129" i="63"/>
  <c r="H128" i="63"/>
  <c r="AA138" i="63" s="1"/>
  <c r="C128" i="63"/>
  <c r="A125" i="63"/>
  <c r="A124" i="63"/>
  <c r="A123" i="63"/>
  <c r="A122" i="63"/>
  <c r="W121" i="63"/>
  <c r="K121" i="63"/>
  <c r="A121" i="63"/>
  <c r="W120" i="63"/>
  <c r="K120" i="63"/>
  <c r="A120" i="63"/>
  <c r="W118" i="63"/>
  <c r="K118" i="63"/>
  <c r="W117" i="63"/>
  <c r="K117" i="63"/>
  <c r="H115" i="63"/>
  <c r="AA125" i="63" s="1"/>
  <c r="C115" i="63"/>
  <c r="H114" i="63"/>
  <c r="AA124" i="63" s="1"/>
  <c r="C114" i="63"/>
  <c r="A111" i="63"/>
  <c r="A110" i="63"/>
  <c r="A109" i="63"/>
  <c r="A108" i="63"/>
  <c r="W107" i="63"/>
  <c r="K107" i="63"/>
  <c r="A107" i="63"/>
  <c r="W106" i="63"/>
  <c r="K106" i="63"/>
  <c r="A106" i="63"/>
  <c r="W104" i="63"/>
  <c r="K104" i="63"/>
  <c r="W103" i="63"/>
  <c r="K103" i="63"/>
  <c r="H101" i="63"/>
  <c r="AA111" i="63" s="1"/>
  <c r="C101" i="63"/>
  <c r="H100" i="63"/>
  <c r="AA110" i="63" s="1"/>
  <c r="C100" i="63"/>
  <c r="A97" i="63"/>
  <c r="A96" i="63"/>
  <c r="A95" i="63"/>
  <c r="A94" i="63"/>
  <c r="W93" i="63"/>
  <c r="K93" i="63"/>
  <c r="A93" i="63"/>
  <c r="W92" i="63"/>
  <c r="K92" i="63"/>
  <c r="A92" i="63"/>
  <c r="W90" i="63"/>
  <c r="K90" i="63"/>
  <c r="W89" i="63"/>
  <c r="K89" i="63"/>
  <c r="H87" i="63"/>
  <c r="AA97" i="63" s="1"/>
  <c r="C87" i="63"/>
  <c r="H86" i="63"/>
  <c r="AA96" i="63" s="1"/>
  <c r="C86" i="63"/>
  <c r="A83" i="63"/>
  <c r="A82" i="63"/>
  <c r="A81" i="63"/>
  <c r="A80" i="63"/>
  <c r="W79" i="63"/>
  <c r="K79" i="63"/>
  <c r="A79" i="63"/>
  <c r="W78" i="63"/>
  <c r="K78" i="63"/>
  <c r="A78" i="63"/>
  <c r="W76" i="63"/>
  <c r="K76" i="63"/>
  <c r="W75" i="63"/>
  <c r="K75" i="63"/>
  <c r="H73" i="63"/>
  <c r="AA83" i="63" s="1"/>
  <c r="C73" i="63"/>
  <c r="H72" i="63"/>
  <c r="AA82" i="63" s="1"/>
  <c r="C72" i="63"/>
  <c r="A69" i="63"/>
  <c r="A68" i="63"/>
  <c r="A67" i="63"/>
  <c r="A66" i="63"/>
  <c r="W65" i="63"/>
  <c r="K65" i="63"/>
  <c r="A65" i="63"/>
  <c r="W64" i="63"/>
  <c r="K64" i="63"/>
  <c r="A64" i="63"/>
  <c r="W62" i="63"/>
  <c r="K62" i="63"/>
  <c r="W61" i="63"/>
  <c r="K61" i="63"/>
  <c r="H59" i="63"/>
  <c r="AA69" i="63" s="1"/>
  <c r="C59" i="63"/>
  <c r="H58" i="63"/>
  <c r="AA68" i="63" s="1"/>
  <c r="C58" i="63"/>
  <c r="A55" i="63"/>
  <c r="A54" i="63"/>
  <c r="A53" i="63"/>
  <c r="A52" i="63"/>
  <c r="W51" i="63"/>
  <c r="K51" i="63"/>
  <c r="A51" i="63"/>
  <c r="W50" i="63"/>
  <c r="K50" i="63"/>
  <c r="A50" i="63"/>
  <c r="W48" i="63"/>
  <c r="K48" i="63"/>
  <c r="W47" i="63"/>
  <c r="K47" i="63"/>
  <c r="H45" i="63"/>
  <c r="AA55" i="63" s="1"/>
  <c r="C45" i="63"/>
  <c r="H44" i="63"/>
  <c r="AA54" i="63" s="1"/>
  <c r="C44" i="63"/>
  <c r="A41" i="63"/>
  <c r="A40" i="63"/>
  <c r="A39" i="63"/>
  <c r="A38" i="63"/>
  <c r="W37" i="63"/>
  <c r="K37" i="63"/>
  <c r="A37" i="63"/>
  <c r="W36" i="63"/>
  <c r="K36" i="63"/>
  <c r="A36" i="63"/>
  <c r="W34" i="63"/>
  <c r="K34" i="63"/>
  <c r="W33" i="63"/>
  <c r="K33" i="63"/>
  <c r="H31" i="63"/>
  <c r="AA41" i="63" s="1"/>
  <c r="C31" i="63"/>
  <c r="H30" i="63"/>
  <c r="AA40" i="63" s="1"/>
  <c r="C30" i="63"/>
  <c r="A27" i="63"/>
  <c r="A26" i="63"/>
  <c r="A25" i="63"/>
  <c r="A24" i="63"/>
  <c r="W23" i="63"/>
  <c r="K23" i="63"/>
  <c r="A23" i="63"/>
  <c r="W22" i="63"/>
  <c r="K22" i="63"/>
  <c r="A22" i="63"/>
  <c r="W20" i="63"/>
  <c r="K20" i="63"/>
  <c r="W19" i="63"/>
  <c r="K19" i="63"/>
  <c r="H17" i="63"/>
  <c r="AA27" i="63" s="1"/>
  <c r="C17" i="63"/>
  <c r="H16" i="63"/>
  <c r="AA26" i="63" s="1"/>
  <c r="C16" i="63"/>
  <c r="A13" i="63"/>
  <c r="A12" i="63"/>
  <c r="A11" i="63"/>
  <c r="A10" i="63"/>
  <c r="W9" i="63"/>
  <c r="K9" i="63"/>
  <c r="A9" i="63"/>
  <c r="W8" i="63"/>
  <c r="K8" i="63"/>
  <c r="A8" i="63"/>
  <c r="W6" i="63"/>
  <c r="K6" i="63"/>
  <c r="W5" i="63"/>
  <c r="K5" i="63"/>
  <c r="H3" i="63"/>
  <c r="AA13" i="63" s="1"/>
  <c r="C3" i="63"/>
  <c r="H2" i="63"/>
  <c r="AA12" i="63" s="1"/>
  <c r="C2" i="63"/>
  <c r="C52" i="62"/>
  <c r="D52" i="62"/>
  <c r="E52" i="62"/>
  <c r="F52" i="62"/>
  <c r="G52" i="62"/>
  <c r="H52" i="62"/>
  <c r="I52" i="62"/>
  <c r="J52" i="62"/>
  <c r="K52" i="62"/>
  <c r="N52" i="62"/>
  <c r="O52" i="62"/>
  <c r="P52" i="62"/>
  <c r="Q52" i="62"/>
  <c r="R52" i="62"/>
  <c r="S52" i="62"/>
  <c r="T52" i="62"/>
  <c r="U52" i="62"/>
  <c r="V52" i="62"/>
  <c r="C53" i="62"/>
  <c r="D53" i="62"/>
  <c r="E53" i="62"/>
  <c r="F53" i="62"/>
  <c r="G53" i="62"/>
  <c r="H53" i="62"/>
  <c r="I53" i="62"/>
  <c r="J53" i="62"/>
  <c r="K53" i="62"/>
  <c r="N53" i="62"/>
  <c r="O53" i="62"/>
  <c r="P53" i="62"/>
  <c r="Q53" i="62"/>
  <c r="R53" i="62"/>
  <c r="S53" i="62"/>
  <c r="T53" i="62"/>
  <c r="U53" i="62"/>
  <c r="V53" i="62"/>
  <c r="B53" i="62"/>
  <c r="B52" i="62"/>
  <c r="C38" i="62"/>
  <c r="D38" i="62"/>
  <c r="E38" i="62"/>
  <c r="F38" i="62"/>
  <c r="G38" i="62"/>
  <c r="H38" i="62"/>
  <c r="I38" i="62"/>
  <c r="J38" i="62"/>
  <c r="K38" i="62"/>
  <c r="N38" i="62"/>
  <c r="O38" i="62"/>
  <c r="P38" i="62"/>
  <c r="Q38" i="62"/>
  <c r="R38" i="62"/>
  <c r="S38" i="62"/>
  <c r="T38" i="62"/>
  <c r="U38" i="62"/>
  <c r="V38" i="62"/>
  <c r="C39" i="62"/>
  <c r="D39" i="62"/>
  <c r="E39" i="62"/>
  <c r="F39" i="62"/>
  <c r="G39" i="62"/>
  <c r="H39" i="62"/>
  <c r="I39" i="62"/>
  <c r="J39" i="62"/>
  <c r="K39" i="62"/>
  <c r="N39" i="62"/>
  <c r="O39" i="62"/>
  <c r="P39" i="62"/>
  <c r="Q39" i="62"/>
  <c r="R39" i="62"/>
  <c r="S39" i="62"/>
  <c r="T39" i="62"/>
  <c r="U39" i="62"/>
  <c r="V39" i="62"/>
  <c r="B39" i="62"/>
  <c r="B38" i="62"/>
  <c r="C24" i="62"/>
  <c r="D24" i="62"/>
  <c r="E24" i="62"/>
  <c r="F24" i="62"/>
  <c r="G24" i="62"/>
  <c r="H24" i="62"/>
  <c r="I24" i="62"/>
  <c r="J24" i="62"/>
  <c r="K24" i="62"/>
  <c r="N24" i="62"/>
  <c r="O24" i="62"/>
  <c r="P24" i="62"/>
  <c r="Q24" i="62"/>
  <c r="R24" i="62"/>
  <c r="S24" i="62"/>
  <c r="T24" i="62"/>
  <c r="U24" i="62"/>
  <c r="V24" i="62"/>
  <c r="C25" i="62"/>
  <c r="D25" i="62"/>
  <c r="E25" i="62"/>
  <c r="F25" i="62"/>
  <c r="G25" i="62"/>
  <c r="H25" i="62"/>
  <c r="I25" i="62"/>
  <c r="J25" i="62"/>
  <c r="K25" i="62"/>
  <c r="N25" i="62"/>
  <c r="O25" i="62"/>
  <c r="P25" i="62"/>
  <c r="Q25" i="62"/>
  <c r="R25" i="62"/>
  <c r="S25" i="62"/>
  <c r="T25" i="62"/>
  <c r="U25" i="62"/>
  <c r="V25" i="62"/>
  <c r="B25" i="62"/>
  <c r="B24" i="62"/>
  <c r="C16" i="62"/>
  <c r="C11" i="62"/>
  <c r="C10" i="62"/>
  <c r="B136" i="62"/>
  <c r="C136" i="62"/>
  <c r="AA139" i="62"/>
  <c r="X125" i="62"/>
  <c r="C2" i="62"/>
  <c r="D10" i="62" s="1"/>
  <c r="D12" i="62" s="1"/>
  <c r="H2" i="62"/>
  <c r="C3" i="62"/>
  <c r="F11" i="62" s="1"/>
  <c r="H3" i="62"/>
  <c r="K5" i="62"/>
  <c r="W5" i="62"/>
  <c r="X5" i="62"/>
  <c r="K6" i="62"/>
  <c r="W6" i="62"/>
  <c r="A8" i="62"/>
  <c r="K8" i="62"/>
  <c r="L8" i="62" s="1"/>
  <c r="W8" i="62"/>
  <c r="X8" i="62"/>
  <c r="Y8" i="62"/>
  <c r="A9" i="62"/>
  <c r="K9" i="62"/>
  <c r="X9" i="62" s="1"/>
  <c r="L9" i="62"/>
  <c r="W9" i="62"/>
  <c r="Y9" i="62" s="1"/>
  <c r="A10" i="62"/>
  <c r="B10" i="62"/>
  <c r="C12" i="62"/>
  <c r="E10" i="62"/>
  <c r="I10" i="62"/>
  <c r="J10" i="62"/>
  <c r="O10" i="62"/>
  <c r="S10" i="62"/>
  <c r="T10" i="62"/>
  <c r="U10" i="62"/>
  <c r="A11" i="62"/>
  <c r="D11" i="62"/>
  <c r="E11" i="62"/>
  <c r="E13" i="62" s="1"/>
  <c r="G11" i="62"/>
  <c r="N11" i="62"/>
  <c r="O11" i="62"/>
  <c r="O13" i="62" s="1"/>
  <c r="Q11" i="62"/>
  <c r="U11" i="62"/>
  <c r="U13" i="62" s="1"/>
  <c r="V11" i="62"/>
  <c r="A12" i="62"/>
  <c r="E12" i="62"/>
  <c r="L12" i="62"/>
  <c r="O12" i="62"/>
  <c r="U12" i="62"/>
  <c r="Y12" i="62"/>
  <c r="AA12" i="62"/>
  <c r="A13" i="62"/>
  <c r="C13" i="62"/>
  <c r="L13" i="62"/>
  <c r="Y13" i="62"/>
  <c r="AA13" i="62"/>
  <c r="H16" i="62"/>
  <c r="C17" i="62"/>
  <c r="H17" i="62"/>
  <c r="K19" i="62"/>
  <c r="W19" i="62"/>
  <c r="X19" i="62"/>
  <c r="K20" i="62"/>
  <c r="W20" i="62"/>
  <c r="X20" i="62" s="1"/>
  <c r="A22" i="62"/>
  <c r="K22" i="62"/>
  <c r="L22" i="62" s="1"/>
  <c r="W22" i="62"/>
  <c r="X22" i="62"/>
  <c r="Y22" i="62"/>
  <c r="A23" i="62"/>
  <c r="K23" i="62"/>
  <c r="L23" i="62"/>
  <c r="W23" i="62"/>
  <c r="X23" i="62" s="1"/>
  <c r="Y23" i="62"/>
  <c r="A24" i="62"/>
  <c r="C26" i="62"/>
  <c r="I26" i="62"/>
  <c r="S26" i="62"/>
  <c r="A25" i="62"/>
  <c r="E27" i="62"/>
  <c r="O27" i="62"/>
  <c r="U27" i="62"/>
  <c r="A26" i="62"/>
  <c r="E26" i="62"/>
  <c r="L26" i="62"/>
  <c r="O26" i="62"/>
  <c r="R26" i="62"/>
  <c r="U26" i="62"/>
  <c r="Y26" i="62"/>
  <c r="AA26" i="62"/>
  <c r="A27" i="62"/>
  <c r="C27" i="62"/>
  <c r="L27" i="62"/>
  <c r="R27" i="62"/>
  <c r="S27" i="62"/>
  <c r="Y27" i="62"/>
  <c r="AA27" i="62"/>
  <c r="C30" i="62"/>
  <c r="H30" i="62"/>
  <c r="C31" i="62"/>
  <c r="H31" i="62"/>
  <c r="K33" i="62"/>
  <c r="W33" i="62"/>
  <c r="X33" i="62"/>
  <c r="K34" i="62"/>
  <c r="W34" i="62"/>
  <c r="A36" i="62"/>
  <c r="K36" i="62"/>
  <c r="L36" i="62" s="1"/>
  <c r="W36" i="62"/>
  <c r="X36" i="62"/>
  <c r="Y36" i="62"/>
  <c r="A37" i="62"/>
  <c r="K37" i="62"/>
  <c r="L37" i="62"/>
  <c r="W37" i="62"/>
  <c r="X37" i="62" s="1"/>
  <c r="A38" i="62"/>
  <c r="C40" i="62"/>
  <c r="I40" i="62"/>
  <c r="W38" i="62"/>
  <c r="A39" i="62"/>
  <c r="E41" i="62"/>
  <c r="G41" i="62"/>
  <c r="O41" i="62"/>
  <c r="Q41" i="62"/>
  <c r="U41" i="62"/>
  <c r="V41" i="62"/>
  <c r="A40" i="62"/>
  <c r="E40" i="62"/>
  <c r="F40" i="62"/>
  <c r="G40" i="62"/>
  <c r="H40" i="62"/>
  <c r="L40" i="62"/>
  <c r="O40" i="62"/>
  <c r="P40" i="62"/>
  <c r="Q40" i="62"/>
  <c r="R40" i="62"/>
  <c r="V40" i="62"/>
  <c r="Y40" i="62"/>
  <c r="AA40" i="62"/>
  <c r="A41" i="62"/>
  <c r="C41" i="62"/>
  <c r="F41" i="62"/>
  <c r="H41" i="62"/>
  <c r="L41" i="62"/>
  <c r="P41" i="62"/>
  <c r="R41" i="62"/>
  <c r="S41" i="62"/>
  <c r="Y41" i="62"/>
  <c r="AA41" i="62"/>
  <c r="C44" i="62"/>
  <c r="H44" i="62"/>
  <c r="C45" i="62"/>
  <c r="H45" i="62"/>
  <c r="K47" i="62"/>
  <c r="W47" i="62"/>
  <c r="X47" i="62"/>
  <c r="K48" i="62"/>
  <c r="W48" i="62"/>
  <c r="X48" i="62" s="1"/>
  <c r="A50" i="62"/>
  <c r="K50" i="62"/>
  <c r="L50" i="62"/>
  <c r="W50" i="62"/>
  <c r="X50" i="62"/>
  <c r="Y50" i="62"/>
  <c r="A51" i="62"/>
  <c r="K51" i="62"/>
  <c r="L51" i="62"/>
  <c r="W51" i="62"/>
  <c r="Y51" i="62" s="1"/>
  <c r="X51" i="62"/>
  <c r="A52" i="62"/>
  <c r="C54" i="62"/>
  <c r="I54" i="62"/>
  <c r="A53" i="62"/>
  <c r="E55" i="62"/>
  <c r="G55" i="62"/>
  <c r="O55" i="62"/>
  <c r="Q55" i="62"/>
  <c r="U55" i="62"/>
  <c r="V55" i="62"/>
  <c r="A54" i="62"/>
  <c r="E54" i="62"/>
  <c r="F54" i="62"/>
  <c r="G54" i="62"/>
  <c r="H54" i="62"/>
  <c r="L54" i="62"/>
  <c r="N54" i="62"/>
  <c r="O54" i="62"/>
  <c r="P54" i="62"/>
  <c r="Q54" i="62"/>
  <c r="R54" i="62"/>
  <c r="U54" i="62"/>
  <c r="V54" i="62"/>
  <c r="Y54" i="62"/>
  <c r="AA54" i="62"/>
  <c r="A55" i="62"/>
  <c r="C55" i="62"/>
  <c r="F55" i="62"/>
  <c r="H55" i="62"/>
  <c r="L55" i="62"/>
  <c r="P55" i="62"/>
  <c r="R55" i="62"/>
  <c r="S55" i="62"/>
  <c r="Y55" i="62"/>
  <c r="AA55" i="62"/>
  <c r="C58" i="62"/>
  <c r="H58" i="62"/>
  <c r="C59" i="62"/>
  <c r="H59" i="62"/>
  <c r="K61" i="62"/>
  <c r="W61" i="62"/>
  <c r="X61" i="62"/>
  <c r="K62" i="62"/>
  <c r="W62" i="62"/>
  <c r="X62" i="62" s="1"/>
  <c r="A64" i="62"/>
  <c r="K64" i="62"/>
  <c r="L64" i="62"/>
  <c r="W64" i="62"/>
  <c r="X64" i="62"/>
  <c r="Y64" i="62"/>
  <c r="A65" i="62"/>
  <c r="K65" i="62"/>
  <c r="L65" i="62"/>
  <c r="W65" i="62"/>
  <c r="Y65" i="62" s="1"/>
  <c r="X65" i="62"/>
  <c r="A66" i="62"/>
  <c r="B66" i="62"/>
  <c r="C66" i="62"/>
  <c r="C68" i="62" s="1"/>
  <c r="D66" i="62"/>
  <c r="E66" i="62"/>
  <c r="F66" i="62"/>
  <c r="G66" i="62"/>
  <c r="H66" i="62"/>
  <c r="I66" i="62"/>
  <c r="I68" i="62" s="1"/>
  <c r="J66" i="62"/>
  <c r="N66" i="62"/>
  <c r="O66" i="62"/>
  <c r="P66" i="62"/>
  <c r="Q66" i="62"/>
  <c r="R66" i="62"/>
  <c r="S66" i="62"/>
  <c r="T66" i="62"/>
  <c r="U66" i="62"/>
  <c r="V66" i="62"/>
  <c r="A67" i="62"/>
  <c r="B67" i="62"/>
  <c r="C67" i="62"/>
  <c r="D67" i="62"/>
  <c r="E67" i="62"/>
  <c r="E69" i="62" s="1"/>
  <c r="F67" i="62"/>
  <c r="G67" i="62"/>
  <c r="G69" i="62" s="1"/>
  <c r="H67" i="62"/>
  <c r="I67" i="62"/>
  <c r="J67" i="62"/>
  <c r="N67" i="62"/>
  <c r="N68" i="62" s="1"/>
  <c r="O67" i="62"/>
  <c r="O69" i="62" s="1"/>
  <c r="P67" i="62"/>
  <c r="Q67" i="62"/>
  <c r="Q69" i="62" s="1"/>
  <c r="R67" i="62"/>
  <c r="S67" i="62"/>
  <c r="T67" i="62"/>
  <c r="U67" i="62"/>
  <c r="U69" i="62" s="1"/>
  <c r="V67" i="62"/>
  <c r="V69" i="62" s="1"/>
  <c r="A68" i="62"/>
  <c r="E68" i="62"/>
  <c r="F68" i="62"/>
  <c r="G68" i="62"/>
  <c r="H68" i="62"/>
  <c r="L68" i="62"/>
  <c r="O68" i="62"/>
  <c r="P68" i="62"/>
  <c r="Q68" i="62"/>
  <c r="R68" i="62"/>
  <c r="U68" i="62"/>
  <c r="V68" i="62"/>
  <c r="Y68" i="62"/>
  <c r="AA68" i="62"/>
  <c r="A69" i="62"/>
  <c r="C69" i="62"/>
  <c r="F69" i="62"/>
  <c r="H69" i="62"/>
  <c r="L69" i="62"/>
  <c r="P69" i="62"/>
  <c r="R69" i="62"/>
  <c r="S69" i="62"/>
  <c r="Y69" i="62"/>
  <c r="AA69" i="62"/>
  <c r="C72" i="62"/>
  <c r="H72" i="62"/>
  <c r="C73" i="62"/>
  <c r="H73" i="62"/>
  <c r="K75" i="62"/>
  <c r="W75" i="62"/>
  <c r="X75" i="62"/>
  <c r="K76" i="62"/>
  <c r="W76" i="62"/>
  <c r="X76" i="62" s="1"/>
  <c r="A78" i="62"/>
  <c r="K78" i="62"/>
  <c r="L78" i="62"/>
  <c r="W78" i="62"/>
  <c r="X78" i="62"/>
  <c r="Y78" i="62"/>
  <c r="A79" i="62"/>
  <c r="K79" i="62"/>
  <c r="L79" i="62"/>
  <c r="W79" i="62"/>
  <c r="Y79" i="62" s="1"/>
  <c r="X79" i="62"/>
  <c r="A80" i="62"/>
  <c r="B80" i="62"/>
  <c r="C80" i="62"/>
  <c r="C82" i="62" s="1"/>
  <c r="D80" i="62"/>
  <c r="E80" i="62"/>
  <c r="F80" i="62"/>
  <c r="G80" i="62"/>
  <c r="H80" i="62"/>
  <c r="I80" i="62"/>
  <c r="I82" i="62" s="1"/>
  <c r="J80" i="62"/>
  <c r="N80" i="62"/>
  <c r="O80" i="62"/>
  <c r="P80" i="62"/>
  <c r="Q80" i="62"/>
  <c r="R80" i="62"/>
  <c r="S80" i="62"/>
  <c r="T80" i="62"/>
  <c r="U80" i="62"/>
  <c r="V80" i="62"/>
  <c r="A81" i="62"/>
  <c r="B81" i="62"/>
  <c r="C81" i="62"/>
  <c r="D81" i="62"/>
  <c r="E81" i="62"/>
  <c r="E83" i="62" s="1"/>
  <c r="F81" i="62"/>
  <c r="G81" i="62"/>
  <c r="G83" i="62" s="1"/>
  <c r="H81" i="62"/>
  <c r="I81" i="62"/>
  <c r="J81" i="62"/>
  <c r="N81" i="62"/>
  <c r="O81" i="62"/>
  <c r="O83" i="62" s="1"/>
  <c r="P81" i="62"/>
  <c r="Q81" i="62"/>
  <c r="Q83" i="62" s="1"/>
  <c r="R81" i="62"/>
  <c r="S81" i="62"/>
  <c r="T81" i="62"/>
  <c r="U81" i="62"/>
  <c r="U83" i="62" s="1"/>
  <c r="V81" i="62"/>
  <c r="V83" i="62" s="1"/>
  <c r="A82" i="62"/>
  <c r="E82" i="62"/>
  <c r="F82" i="62"/>
  <c r="G82" i="62"/>
  <c r="H82" i="62"/>
  <c r="L82" i="62"/>
  <c r="N82" i="62"/>
  <c r="O82" i="62"/>
  <c r="P82" i="62"/>
  <c r="Q82" i="62"/>
  <c r="R82" i="62"/>
  <c r="U82" i="62"/>
  <c r="V82" i="62"/>
  <c r="Y82" i="62"/>
  <c r="AA82" i="62"/>
  <c r="A83" i="62"/>
  <c r="C83" i="62"/>
  <c r="F83" i="62"/>
  <c r="H83" i="62"/>
  <c r="L83" i="62"/>
  <c r="P83" i="62"/>
  <c r="R83" i="62"/>
  <c r="S83" i="62"/>
  <c r="Y83" i="62"/>
  <c r="AA83" i="62"/>
  <c r="C86" i="62"/>
  <c r="H86" i="62"/>
  <c r="C87" i="62"/>
  <c r="H87" i="62"/>
  <c r="K89" i="62"/>
  <c r="W89" i="62"/>
  <c r="X89" i="62"/>
  <c r="K90" i="62"/>
  <c r="W90" i="62"/>
  <c r="X90" i="62" s="1"/>
  <c r="A92" i="62"/>
  <c r="K92" i="62"/>
  <c r="L92" i="62"/>
  <c r="W92" i="62"/>
  <c r="X92" i="62"/>
  <c r="Y92" i="62"/>
  <c r="A93" i="62"/>
  <c r="K93" i="62"/>
  <c r="L93" i="62"/>
  <c r="W93" i="62"/>
  <c r="Y93" i="62" s="1"/>
  <c r="X93" i="62"/>
  <c r="A94" i="62"/>
  <c r="B94" i="62"/>
  <c r="C94" i="62"/>
  <c r="C96" i="62" s="1"/>
  <c r="D94" i="62"/>
  <c r="E94" i="62"/>
  <c r="F94" i="62"/>
  <c r="G94" i="62"/>
  <c r="H94" i="62"/>
  <c r="I94" i="62"/>
  <c r="I96" i="62" s="1"/>
  <c r="J94" i="62"/>
  <c r="N94" i="62"/>
  <c r="O94" i="62"/>
  <c r="P94" i="62"/>
  <c r="Q94" i="62"/>
  <c r="R94" i="62"/>
  <c r="S94" i="62"/>
  <c r="T94" i="62"/>
  <c r="U94" i="62"/>
  <c r="V94" i="62"/>
  <c r="A95" i="62"/>
  <c r="B95" i="62"/>
  <c r="C95" i="62"/>
  <c r="D95" i="62"/>
  <c r="E95" i="62"/>
  <c r="E97" i="62" s="1"/>
  <c r="F95" i="62"/>
  <c r="G95" i="62"/>
  <c r="G97" i="62" s="1"/>
  <c r="H95" i="62"/>
  <c r="I95" i="62"/>
  <c r="J95" i="62"/>
  <c r="N95" i="62"/>
  <c r="N96" i="62" s="1"/>
  <c r="O95" i="62"/>
  <c r="O97" i="62" s="1"/>
  <c r="P95" i="62"/>
  <c r="Q95" i="62"/>
  <c r="Q97" i="62" s="1"/>
  <c r="R95" i="62"/>
  <c r="S95" i="62"/>
  <c r="T95" i="62"/>
  <c r="U95" i="62"/>
  <c r="U97" i="62" s="1"/>
  <c r="V95" i="62"/>
  <c r="V97" i="62" s="1"/>
  <c r="A96" i="62"/>
  <c r="E96" i="62"/>
  <c r="F96" i="62"/>
  <c r="G96" i="62"/>
  <c r="H96" i="62"/>
  <c r="L96" i="62"/>
  <c r="O96" i="62"/>
  <c r="P96" i="62"/>
  <c r="Q96" i="62"/>
  <c r="R96" i="62"/>
  <c r="U96" i="62"/>
  <c r="V96" i="62"/>
  <c r="Y96" i="62"/>
  <c r="AA96" i="62"/>
  <c r="A97" i="62"/>
  <c r="C97" i="62"/>
  <c r="F97" i="62"/>
  <c r="H97" i="62"/>
  <c r="L97" i="62"/>
  <c r="P97" i="62"/>
  <c r="R97" i="62"/>
  <c r="S97" i="62"/>
  <c r="Y97" i="62"/>
  <c r="AA97" i="62"/>
  <c r="C100" i="62"/>
  <c r="H100" i="62"/>
  <c r="C101" i="62"/>
  <c r="H101" i="62"/>
  <c r="K103" i="62"/>
  <c r="W103" i="62"/>
  <c r="X103" i="62"/>
  <c r="K104" i="62"/>
  <c r="W104" i="62"/>
  <c r="X104" i="62" s="1"/>
  <c r="A106" i="62"/>
  <c r="K106" i="62"/>
  <c r="L106" i="62"/>
  <c r="W106" i="62"/>
  <c r="X106" i="62"/>
  <c r="Y106" i="62"/>
  <c r="A107" i="62"/>
  <c r="K107" i="62"/>
  <c r="L107" i="62"/>
  <c r="W107" i="62"/>
  <c r="Y107" i="62" s="1"/>
  <c r="X107" i="62"/>
  <c r="A108" i="62"/>
  <c r="B108" i="62"/>
  <c r="C108" i="62"/>
  <c r="C110" i="62" s="1"/>
  <c r="D108" i="62"/>
  <c r="E108" i="62"/>
  <c r="F108" i="62"/>
  <c r="G108" i="62"/>
  <c r="H108" i="62"/>
  <c r="I108" i="62"/>
  <c r="I110" i="62" s="1"/>
  <c r="J108" i="62"/>
  <c r="N108" i="62"/>
  <c r="O108" i="62"/>
  <c r="P108" i="62"/>
  <c r="Q108" i="62"/>
  <c r="R108" i="62"/>
  <c r="S108" i="62"/>
  <c r="T108" i="62"/>
  <c r="U108" i="62"/>
  <c r="V108" i="62"/>
  <c r="A109" i="62"/>
  <c r="B109" i="62"/>
  <c r="C109" i="62"/>
  <c r="D109" i="62"/>
  <c r="E109" i="62"/>
  <c r="E111" i="62" s="1"/>
  <c r="F109" i="62"/>
  <c r="G109" i="62"/>
  <c r="G111" i="62" s="1"/>
  <c r="H109" i="62"/>
  <c r="I109" i="62"/>
  <c r="J109" i="62"/>
  <c r="N109" i="62"/>
  <c r="O109" i="62"/>
  <c r="O111" i="62" s="1"/>
  <c r="P109" i="62"/>
  <c r="Q109" i="62"/>
  <c r="Q111" i="62" s="1"/>
  <c r="R109" i="62"/>
  <c r="S109" i="62"/>
  <c r="T109" i="62"/>
  <c r="U109" i="62"/>
  <c r="U111" i="62" s="1"/>
  <c r="V109" i="62"/>
  <c r="V111" i="62" s="1"/>
  <c r="A110" i="62"/>
  <c r="E110" i="62"/>
  <c r="F110" i="62"/>
  <c r="G110" i="62"/>
  <c r="H110" i="62"/>
  <c r="L110" i="62"/>
  <c r="N110" i="62"/>
  <c r="O110" i="62"/>
  <c r="P110" i="62"/>
  <c r="Q110" i="62"/>
  <c r="R110" i="62"/>
  <c r="U110" i="62"/>
  <c r="V110" i="62"/>
  <c r="Y110" i="62"/>
  <c r="AA110" i="62"/>
  <c r="A111" i="62"/>
  <c r="C111" i="62"/>
  <c r="F111" i="62"/>
  <c r="H111" i="62"/>
  <c r="L111" i="62"/>
  <c r="P111" i="62"/>
  <c r="R111" i="62"/>
  <c r="S111" i="62"/>
  <c r="Y111" i="62"/>
  <c r="AA111" i="62"/>
  <c r="C114" i="62"/>
  <c r="H114" i="62"/>
  <c r="C115" i="62"/>
  <c r="H115" i="62"/>
  <c r="K117" i="62"/>
  <c r="W117" i="62"/>
  <c r="X117" i="62"/>
  <c r="K118" i="62"/>
  <c r="W118" i="62"/>
  <c r="X118" i="62" s="1"/>
  <c r="A120" i="62"/>
  <c r="K120" i="62"/>
  <c r="L120" i="62" s="1"/>
  <c r="W120" i="62"/>
  <c r="X120" i="62"/>
  <c r="Y120" i="62"/>
  <c r="A121" i="62"/>
  <c r="K121" i="62"/>
  <c r="L121" i="62"/>
  <c r="W121" i="62"/>
  <c r="Y121" i="62" s="1"/>
  <c r="X121" i="62"/>
  <c r="A122" i="62"/>
  <c r="B122" i="62"/>
  <c r="C122" i="62"/>
  <c r="D122" i="62"/>
  <c r="E122" i="62"/>
  <c r="F122" i="62"/>
  <c r="G122" i="62"/>
  <c r="H122" i="62"/>
  <c r="I122" i="62"/>
  <c r="I124" i="62" s="1"/>
  <c r="J122" i="62"/>
  <c r="J124" i="62" s="1"/>
  <c r="N122" i="62"/>
  <c r="O122" i="62"/>
  <c r="P122" i="62"/>
  <c r="Q122" i="62"/>
  <c r="R122" i="62"/>
  <c r="S122" i="62"/>
  <c r="W122" i="62" s="1"/>
  <c r="T122" i="62"/>
  <c r="U122" i="62"/>
  <c r="V122" i="62"/>
  <c r="A123" i="62"/>
  <c r="B123" i="62"/>
  <c r="C123" i="62"/>
  <c r="C124" i="62" s="1"/>
  <c r="D123" i="62"/>
  <c r="E123" i="62"/>
  <c r="F123" i="62"/>
  <c r="G123" i="62"/>
  <c r="H123" i="62"/>
  <c r="I123" i="62"/>
  <c r="J123" i="62"/>
  <c r="N123" i="62"/>
  <c r="O123" i="62"/>
  <c r="P123" i="62"/>
  <c r="Q123" i="62"/>
  <c r="R123" i="62"/>
  <c r="S123" i="62"/>
  <c r="T123" i="62"/>
  <c r="U123" i="62"/>
  <c r="U125" i="62" s="1"/>
  <c r="V123" i="62"/>
  <c r="V125" i="62" s="1"/>
  <c r="A124" i="62"/>
  <c r="E124" i="62"/>
  <c r="F124" i="62"/>
  <c r="G124" i="62"/>
  <c r="H124" i="62"/>
  <c r="L124" i="62"/>
  <c r="N124" i="62"/>
  <c r="O124" i="62"/>
  <c r="P124" i="62"/>
  <c r="Q124" i="62"/>
  <c r="R124" i="62"/>
  <c r="U124" i="62"/>
  <c r="Y124" i="62"/>
  <c r="AA124" i="62"/>
  <c r="A125" i="62"/>
  <c r="C125" i="62"/>
  <c r="E125" i="62"/>
  <c r="F125" i="62"/>
  <c r="G125" i="62"/>
  <c r="H125" i="62"/>
  <c r="J125" i="62"/>
  <c r="L125" i="62"/>
  <c r="O125" i="62"/>
  <c r="P125" i="62"/>
  <c r="Q125" i="62"/>
  <c r="R125" i="62"/>
  <c r="S125" i="62"/>
  <c r="Y125" i="62"/>
  <c r="AA125" i="62"/>
  <c r="C128" i="62"/>
  <c r="H128" i="62"/>
  <c r="C129" i="62"/>
  <c r="H129" i="62"/>
  <c r="K131" i="62"/>
  <c r="W131" i="62"/>
  <c r="X131" i="62"/>
  <c r="K132" i="62"/>
  <c r="W132" i="62"/>
  <c r="X132" i="62" s="1"/>
  <c r="A134" i="62"/>
  <c r="K134" i="62"/>
  <c r="L134" i="62" s="1"/>
  <c r="W134" i="62"/>
  <c r="X134" i="62"/>
  <c r="Y134" i="62"/>
  <c r="A135" i="62"/>
  <c r="K135" i="62"/>
  <c r="L135" i="62"/>
  <c r="W135" i="62"/>
  <c r="X135" i="62" s="1"/>
  <c r="A136" i="62"/>
  <c r="D136" i="62"/>
  <c r="E136" i="62"/>
  <c r="F136" i="62"/>
  <c r="G136" i="62"/>
  <c r="H136" i="62"/>
  <c r="I136" i="62"/>
  <c r="J136" i="62"/>
  <c r="J138" i="62" s="1"/>
  <c r="N136" i="62"/>
  <c r="O136" i="62"/>
  <c r="P136" i="62"/>
  <c r="Q136" i="62"/>
  <c r="R136" i="62"/>
  <c r="S136" i="62"/>
  <c r="S138" i="62" s="1"/>
  <c r="T136" i="62"/>
  <c r="U136" i="62"/>
  <c r="V136" i="62"/>
  <c r="A137" i="62"/>
  <c r="B137" i="62"/>
  <c r="C137" i="62"/>
  <c r="C138" i="62" s="1"/>
  <c r="D137" i="62"/>
  <c r="E137" i="62"/>
  <c r="F137" i="62"/>
  <c r="G137" i="62"/>
  <c r="H137" i="62"/>
  <c r="I137" i="62"/>
  <c r="J137" i="62"/>
  <c r="N137" i="62"/>
  <c r="O137" i="62"/>
  <c r="P137" i="62"/>
  <c r="Q137" i="62"/>
  <c r="R137" i="62"/>
  <c r="S137" i="62"/>
  <c r="T137" i="62"/>
  <c r="U137" i="62"/>
  <c r="U139" i="62" s="1"/>
  <c r="V137" i="62"/>
  <c r="V139" i="62" s="1"/>
  <c r="A138" i="62"/>
  <c r="E138" i="62"/>
  <c r="F138" i="62"/>
  <c r="G138" i="62"/>
  <c r="H138" i="62"/>
  <c r="L138" i="62"/>
  <c r="N138" i="62"/>
  <c r="O138" i="62"/>
  <c r="P138" i="62"/>
  <c r="Q138" i="62"/>
  <c r="R138" i="62"/>
  <c r="U138" i="62"/>
  <c r="V138" i="62"/>
  <c r="Y138" i="62"/>
  <c r="AA138" i="62"/>
  <c r="A139" i="62"/>
  <c r="B139" i="62"/>
  <c r="C139" i="62"/>
  <c r="E139" i="62"/>
  <c r="F139" i="62"/>
  <c r="G139" i="62"/>
  <c r="H139" i="62"/>
  <c r="J139" i="62"/>
  <c r="L139" i="62"/>
  <c r="O139" i="62"/>
  <c r="P139" i="62"/>
  <c r="Q139" i="62"/>
  <c r="R139" i="62"/>
  <c r="Y139" i="62"/>
  <c r="C142" i="62"/>
  <c r="H142" i="62"/>
  <c r="C143" i="62"/>
  <c r="H143" i="62"/>
  <c r="K145" i="62"/>
  <c r="W145" i="62"/>
  <c r="X145" i="62"/>
  <c r="K146" i="62"/>
  <c r="X146" i="62" s="1"/>
  <c r="W146" i="62"/>
  <c r="A148" i="62"/>
  <c r="K148" i="62"/>
  <c r="L148" i="62" s="1"/>
  <c r="W148" i="62"/>
  <c r="X148" i="62"/>
  <c r="Y148" i="62"/>
  <c r="A149" i="62"/>
  <c r="K149" i="62"/>
  <c r="L149" i="62" s="1"/>
  <c r="W149" i="62"/>
  <c r="X149" i="62" s="1"/>
  <c r="A150" i="62"/>
  <c r="B150" i="62"/>
  <c r="B153" i="62" s="1"/>
  <c r="C150" i="62"/>
  <c r="D150" i="62"/>
  <c r="E150" i="62"/>
  <c r="F150" i="62"/>
  <c r="G150" i="62"/>
  <c r="H150" i="62"/>
  <c r="I150" i="62"/>
  <c r="J150" i="62"/>
  <c r="J152" i="62" s="1"/>
  <c r="N150" i="62"/>
  <c r="W150" i="62" s="1"/>
  <c r="O150" i="62"/>
  <c r="P150" i="62"/>
  <c r="Q150" i="62"/>
  <c r="R150" i="62"/>
  <c r="S150" i="62"/>
  <c r="S152" i="62" s="1"/>
  <c r="T150" i="62"/>
  <c r="U150" i="62"/>
  <c r="V150" i="62"/>
  <c r="A151" i="62"/>
  <c r="B151" i="62"/>
  <c r="C151" i="62"/>
  <c r="C152" i="62" s="1"/>
  <c r="D151" i="62"/>
  <c r="E151" i="62"/>
  <c r="F151" i="62"/>
  <c r="G151" i="62"/>
  <c r="H151" i="62"/>
  <c r="I151" i="62"/>
  <c r="J151" i="62"/>
  <c r="N151" i="62"/>
  <c r="O151" i="62"/>
  <c r="P151" i="62"/>
  <c r="Q151" i="62"/>
  <c r="R151" i="62"/>
  <c r="S151" i="62"/>
  <c r="T151" i="62"/>
  <c r="U151" i="62"/>
  <c r="U153" i="62" s="1"/>
  <c r="V151" i="62"/>
  <c r="V153" i="62" s="1"/>
  <c r="A152" i="62"/>
  <c r="E152" i="62"/>
  <c r="F152" i="62"/>
  <c r="G152" i="62"/>
  <c r="H152" i="62"/>
  <c r="L152" i="62"/>
  <c r="N152" i="62"/>
  <c r="O152" i="62"/>
  <c r="P152" i="62"/>
  <c r="Q152" i="62"/>
  <c r="R152" i="62"/>
  <c r="Y152" i="62"/>
  <c r="AA152" i="62"/>
  <c r="A153" i="62"/>
  <c r="C153" i="62"/>
  <c r="E153" i="62"/>
  <c r="F153" i="62"/>
  <c r="G153" i="62"/>
  <c r="H153" i="62"/>
  <c r="L153" i="62"/>
  <c r="O153" i="62"/>
  <c r="P153" i="62"/>
  <c r="Q153" i="62"/>
  <c r="R153" i="62"/>
  <c r="S153" i="62"/>
  <c r="Y153" i="62"/>
  <c r="AA153" i="62"/>
  <c r="K5" i="1"/>
  <c r="J5" i="1"/>
  <c r="I5" i="1"/>
  <c r="H5" i="1"/>
  <c r="G5" i="1"/>
  <c r="F5" i="1"/>
  <c r="E5" i="1"/>
  <c r="D5" i="1"/>
  <c r="C5" i="1"/>
  <c r="R158" i="60"/>
  <c r="Q158" i="60"/>
  <c r="R157" i="60"/>
  <c r="Q157" i="60"/>
  <c r="R153" i="60"/>
  <c r="R129" i="60"/>
  <c r="Q129" i="60"/>
  <c r="R128" i="60"/>
  <c r="Q128" i="60"/>
  <c r="R124" i="60"/>
  <c r="R100" i="60"/>
  <c r="Q100" i="60"/>
  <c r="R99" i="60"/>
  <c r="Q99" i="60"/>
  <c r="R95" i="60"/>
  <c r="R71" i="60"/>
  <c r="Q71" i="60"/>
  <c r="R70" i="60"/>
  <c r="Q70" i="60"/>
  <c r="R66" i="60"/>
  <c r="R42" i="60"/>
  <c r="Q42" i="60"/>
  <c r="R41" i="60"/>
  <c r="Q41" i="60"/>
  <c r="R37" i="60"/>
  <c r="R13" i="60"/>
  <c r="R12" i="60"/>
  <c r="R8" i="60"/>
  <c r="R158" i="59"/>
  <c r="R157" i="59"/>
  <c r="R129" i="59"/>
  <c r="R128" i="59"/>
  <c r="R100" i="59"/>
  <c r="R99" i="59"/>
  <c r="R71" i="59"/>
  <c r="R70" i="59"/>
  <c r="R42" i="59"/>
  <c r="R41" i="59"/>
  <c r="Q158" i="59"/>
  <c r="Q157" i="59"/>
  <c r="R153" i="59"/>
  <c r="Q129" i="59"/>
  <c r="Q128" i="59"/>
  <c r="R124" i="59"/>
  <c r="Q100" i="59"/>
  <c r="Q99" i="59"/>
  <c r="R95" i="59"/>
  <c r="Q71" i="59"/>
  <c r="Q70" i="59"/>
  <c r="R66" i="59"/>
  <c r="Q42" i="59"/>
  <c r="Q41" i="59"/>
  <c r="R37" i="59"/>
  <c r="R42" i="57"/>
  <c r="R41" i="57"/>
  <c r="R71" i="57"/>
  <c r="R70" i="57"/>
  <c r="R100" i="57"/>
  <c r="R99" i="57"/>
  <c r="R13" i="57"/>
  <c r="R12" i="57"/>
  <c r="R158" i="58"/>
  <c r="Q158" i="58"/>
  <c r="R157" i="58"/>
  <c r="Q157" i="58"/>
  <c r="R153" i="58"/>
  <c r="R129" i="58"/>
  <c r="Q129" i="58"/>
  <c r="R128" i="58"/>
  <c r="Q128" i="58"/>
  <c r="R124" i="58"/>
  <c r="R100" i="58"/>
  <c r="Q100" i="58"/>
  <c r="R99" i="58"/>
  <c r="Q99" i="58"/>
  <c r="R95" i="58"/>
  <c r="R71" i="58"/>
  <c r="Q71" i="58"/>
  <c r="R70" i="58"/>
  <c r="Q70" i="58"/>
  <c r="R66" i="58"/>
  <c r="Q42" i="58"/>
  <c r="Q41" i="58"/>
  <c r="R37" i="58"/>
  <c r="R8" i="58"/>
  <c r="Q158" i="57"/>
  <c r="Q157" i="57"/>
  <c r="R153" i="57"/>
  <c r="Q129" i="57"/>
  <c r="Q128" i="57"/>
  <c r="R124" i="57"/>
  <c r="Q100" i="57"/>
  <c r="Q99" i="57"/>
  <c r="R95" i="57"/>
  <c r="Q71" i="57"/>
  <c r="Q70" i="57"/>
  <c r="R66" i="57"/>
  <c r="Q42" i="57"/>
  <c r="Q41" i="57"/>
  <c r="R37" i="57"/>
  <c r="R8" i="57"/>
  <c r="R153" i="56"/>
  <c r="R124" i="56"/>
  <c r="R95" i="56"/>
  <c r="R66" i="56"/>
  <c r="R37" i="56"/>
  <c r="R8" i="56"/>
  <c r="P34" i="65" l="1"/>
  <c r="L79" i="64"/>
  <c r="M77" i="64"/>
  <c r="D80" i="64"/>
  <c r="L80" i="64" s="1"/>
  <c r="N80" i="64" s="1"/>
  <c r="F81" i="64"/>
  <c r="L81" i="64" s="1"/>
  <c r="N81" i="64" s="1"/>
  <c r="X173" i="63"/>
  <c r="X174" i="63"/>
  <c r="L180" i="63"/>
  <c r="L176" i="63"/>
  <c r="Y180" i="63"/>
  <c r="Y176" i="63"/>
  <c r="X176" i="63"/>
  <c r="L181" i="63"/>
  <c r="L177" i="63"/>
  <c r="Y181" i="63"/>
  <c r="Y177" i="63"/>
  <c r="X177" i="63"/>
  <c r="B180" i="63"/>
  <c r="K180" i="63" s="1"/>
  <c r="M180" i="63" s="1"/>
  <c r="N180" i="63"/>
  <c r="W180" i="63" s="1"/>
  <c r="X180" i="63" s="1"/>
  <c r="W178" i="63"/>
  <c r="X178" i="63" s="1"/>
  <c r="B181" i="63"/>
  <c r="C181" i="63"/>
  <c r="D181" i="63"/>
  <c r="E181" i="63"/>
  <c r="F181" i="63"/>
  <c r="G181" i="63"/>
  <c r="H181" i="63"/>
  <c r="I181" i="63"/>
  <c r="J181" i="63"/>
  <c r="N181" i="63"/>
  <c r="W179" i="63"/>
  <c r="X179" i="63" s="1"/>
  <c r="O181" i="63"/>
  <c r="P181" i="63"/>
  <c r="Q181" i="63"/>
  <c r="R181" i="63"/>
  <c r="S181" i="63"/>
  <c r="T181" i="63"/>
  <c r="U181" i="63"/>
  <c r="V181" i="63"/>
  <c r="X159" i="63"/>
  <c r="X160" i="63"/>
  <c r="L166" i="63"/>
  <c r="L162" i="63"/>
  <c r="Y166" i="63"/>
  <c r="Y162" i="63"/>
  <c r="X162" i="63"/>
  <c r="L167" i="63"/>
  <c r="L163" i="63"/>
  <c r="Y167" i="63"/>
  <c r="Y163" i="63"/>
  <c r="X163" i="63"/>
  <c r="B166" i="63"/>
  <c r="K166" i="63" s="1"/>
  <c r="M166" i="63" s="1"/>
  <c r="N166" i="63"/>
  <c r="W166" i="63" s="1"/>
  <c r="X166" i="63" s="1"/>
  <c r="W164" i="63"/>
  <c r="X164" i="63" s="1"/>
  <c r="B167" i="63"/>
  <c r="C167" i="63"/>
  <c r="D167" i="63"/>
  <c r="E167" i="63"/>
  <c r="F167" i="63"/>
  <c r="G167" i="63"/>
  <c r="H167" i="63"/>
  <c r="I167" i="63"/>
  <c r="J167" i="63"/>
  <c r="N167" i="63"/>
  <c r="W165" i="63"/>
  <c r="X165" i="63" s="1"/>
  <c r="O167" i="63"/>
  <c r="P167" i="63"/>
  <c r="Q167" i="63"/>
  <c r="R167" i="63"/>
  <c r="S167" i="63"/>
  <c r="T167" i="63"/>
  <c r="U167" i="63"/>
  <c r="V167" i="63"/>
  <c r="V10" i="63"/>
  <c r="U10" i="63"/>
  <c r="T10" i="63"/>
  <c r="S10" i="63"/>
  <c r="R10" i="63"/>
  <c r="Q10" i="63"/>
  <c r="P10" i="63"/>
  <c r="O10" i="63"/>
  <c r="N10" i="63"/>
  <c r="J10" i="63"/>
  <c r="I10" i="63"/>
  <c r="H10" i="63"/>
  <c r="G10" i="63"/>
  <c r="F10" i="63"/>
  <c r="E10" i="63"/>
  <c r="D10" i="63"/>
  <c r="C10" i="63"/>
  <c r="V153" i="63"/>
  <c r="U153" i="63"/>
  <c r="T153" i="63"/>
  <c r="S153" i="63"/>
  <c r="R153" i="63"/>
  <c r="Q153" i="63"/>
  <c r="P153" i="63"/>
  <c r="O153" i="63"/>
  <c r="J153" i="63"/>
  <c r="I153" i="63"/>
  <c r="H153" i="63"/>
  <c r="G153" i="63"/>
  <c r="F153" i="63"/>
  <c r="E153" i="63"/>
  <c r="D153" i="63"/>
  <c r="C153" i="63"/>
  <c r="V139" i="63"/>
  <c r="U139" i="63"/>
  <c r="T139" i="63"/>
  <c r="S139" i="63"/>
  <c r="R139" i="63"/>
  <c r="Q139" i="63"/>
  <c r="P139" i="63"/>
  <c r="O139" i="63"/>
  <c r="J139" i="63"/>
  <c r="I139" i="63"/>
  <c r="H139" i="63"/>
  <c r="G139" i="63"/>
  <c r="F139" i="63"/>
  <c r="E139" i="63"/>
  <c r="D139" i="63"/>
  <c r="C139" i="63"/>
  <c r="V125" i="63"/>
  <c r="U125" i="63"/>
  <c r="T125" i="63"/>
  <c r="S125" i="63"/>
  <c r="R125" i="63"/>
  <c r="Q125" i="63"/>
  <c r="P125" i="63"/>
  <c r="O125" i="63"/>
  <c r="J125" i="63"/>
  <c r="I125" i="63"/>
  <c r="H125" i="63"/>
  <c r="G125" i="63"/>
  <c r="F125" i="63"/>
  <c r="E125" i="63"/>
  <c r="D125" i="63"/>
  <c r="C125" i="63"/>
  <c r="V111" i="63"/>
  <c r="U111" i="63"/>
  <c r="T111" i="63"/>
  <c r="S111" i="63"/>
  <c r="R111" i="63"/>
  <c r="Q111" i="63"/>
  <c r="P111" i="63"/>
  <c r="O111" i="63"/>
  <c r="J111" i="63"/>
  <c r="I111" i="63"/>
  <c r="H111" i="63"/>
  <c r="G111" i="63"/>
  <c r="F111" i="63"/>
  <c r="E111" i="63"/>
  <c r="D111" i="63"/>
  <c r="C111" i="63"/>
  <c r="V97" i="63"/>
  <c r="U97" i="63"/>
  <c r="T97" i="63"/>
  <c r="S97" i="63"/>
  <c r="R97" i="63"/>
  <c r="Q97" i="63"/>
  <c r="P97" i="63"/>
  <c r="O97" i="63"/>
  <c r="J97" i="63"/>
  <c r="I97" i="63"/>
  <c r="H97" i="63"/>
  <c r="G97" i="63"/>
  <c r="F97" i="63"/>
  <c r="E97" i="63"/>
  <c r="D97" i="63"/>
  <c r="C97" i="63"/>
  <c r="V83" i="63"/>
  <c r="U83" i="63"/>
  <c r="T83" i="63"/>
  <c r="S83" i="63"/>
  <c r="R83" i="63"/>
  <c r="Q83" i="63"/>
  <c r="P83" i="63"/>
  <c r="O83" i="63"/>
  <c r="J83" i="63"/>
  <c r="I83" i="63"/>
  <c r="H83" i="63"/>
  <c r="G83" i="63"/>
  <c r="F83" i="63"/>
  <c r="E83" i="63"/>
  <c r="D83" i="63"/>
  <c r="C83" i="63"/>
  <c r="V69" i="63"/>
  <c r="U69" i="63"/>
  <c r="T69" i="63"/>
  <c r="S69" i="63"/>
  <c r="R69" i="63"/>
  <c r="Q69" i="63"/>
  <c r="P69" i="63"/>
  <c r="O69" i="63"/>
  <c r="J69" i="63"/>
  <c r="I69" i="63"/>
  <c r="H69" i="63"/>
  <c r="G69" i="63"/>
  <c r="F69" i="63"/>
  <c r="E69" i="63"/>
  <c r="D69" i="63"/>
  <c r="C69" i="63"/>
  <c r="V11" i="63"/>
  <c r="V13" i="63" s="1"/>
  <c r="U11" i="63"/>
  <c r="U13" i="63" s="1"/>
  <c r="T11" i="63"/>
  <c r="T13" i="63" s="1"/>
  <c r="S11" i="63"/>
  <c r="S13" i="63" s="1"/>
  <c r="R11" i="63"/>
  <c r="R13" i="63" s="1"/>
  <c r="Q11" i="63"/>
  <c r="Q13" i="63" s="1"/>
  <c r="P11" i="63"/>
  <c r="P13" i="63" s="1"/>
  <c r="O11" i="63"/>
  <c r="O13" i="63" s="1"/>
  <c r="N11" i="63"/>
  <c r="J11" i="63"/>
  <c r="J13" i="63" s="1"/>
  <c r="I11" i="63"/>
  <c r="I13" i="63" s="1"/>
  <c r="H11" i="63"/>
  <c r="H13" i="63" s="1"/>
  <c r="G11" i="63"/>
  <c r="G13" i="63" s="1"/>
  <c r="F11" i="63"/>
  <c r="F13" i="63" s="1"/>
  <c r="E11" i="63"/>
  <c r="E13" i="63" s="1"/>
  <c r="D11" i="63"/>
  <c r="D13" i="63" s="1"/>
  <c r="C11" i="63"/>
  <c r="C13" i="63" s="1"/>
  <c r="B11" i="63"/>
  <c r="X5" i="63"/>
  <c r="X6" i="63"/>
  <c r="L12" i="63"/>
  <c r="L8" i="63"/>
  <c r="Y12" i="63"/>
  <c r="Y8" i="63"/>
  <c r="X8" i="63"/>
  <c r="L13" i="63"/>
  <c r="L9" i="63"/>
  <c r="Y13" i="63"/>
  <c r="Y9" i="63"/>
  <c r="X9" i="63"/>
  <c r="V24" i="63"/>
  <c r="U24" i="63"/>
  <c r="T24" i="63"/>
  <c r="S24" i="63"/>
  <c r="R24" i="63"/>
  <c r="Q24" i="63"/>
  <c r="P24" i="63"/>
  <c r="O24" i="63"/>
  <c r="N24" i="63"/>
  <c r="J24" i="63"/>
  <c r="I24" i="63"/>
  <c r="H24" i="63"/>
  <c r="G24" i="63"/>
  <c r="F24" i="63"/>
  <c r="E24" i="63"/>
  <c r="D24" i="63"/>
  <c r="C24" i="63"/>
  <c r="B24" i="63"/>
  <c r="V25" i="63"/>
  <c r="V27" i="63" s="1"/>
  <c r="U25" i="63"/>
  <c r="U27" i="63" s="1"/>
  <c r="T25" i="63"/>
  <c r="T27" i="63" s="1"/>
  <c r="S25" i="63"/>
  <c r="S27" i="63" s="1"/>
  <c r="R25" i="63"/>
  <c r="R27" i="63" s="1"/>
  <c r="Q25" i="63"/>
  <c r="Q27" i="63" s="1"/>
  <c r="P25" i="63"/>
  <c r="P27" i="63" s="1"/>
  <c r="O25" i="63"/>
  <c r="O27" i="63" s="1"/>
  <c r="N25" i="63"/>
  <c r="J25" i="63"/>
  <c r="J27" i="63" s="1"/>
  <c r="I25" i="63"/>
  <c r="I27" i="63" s="1"/>
  <c r="H25" i="63"/>
  <c r="H27" i="63" s="1"/>
  <c r="G25" i="63"/>
  <c r="G27" i="63" s="1"/>
  <c r="F25" i="63"/>
  <c r="F27" i="63" s="1"/>
  <c r="E25" i="63"/>
  <c r="E27" i="63" s="1"/>
  <c r="D25" i="63"/>
  <c r="D27" i="63" s="1"/>
  <c r="C25" i="63"/>
  <c r="C27" i="63" s="1"/>
  <c r="B25" i="63"/>
  <c r="B27" i="63" s="1"/>
  <c r="K27" i="63" s="1"/>
  <c r="X19" i="63"/>
  <c r="X20" i="63"/>
  <c r="L26" i="63"/>
  <c r="L22" i="63"/>
  <c r="Y26" i="63"/>
  <c r="Y22" i="63"/>
  <c r="X22" i="63"/>
  <c r="L27" i="63"/>
  <c r="L23" i="63"/>
  <c r="Y27" i="63"/>
  <c r="Y23" i="63"/>
  <c r="X23" i="63"/>
  <c r="V38" i="63"/>
  <c r="U38" i="63"/>
  <c r="T38" i="63"/>
  <c r="S38" i="63"/>
  <c r="R38" i="63"/>
  <c r="Q38" i="63"/>
  <c r="P38" i="63"/>
  <c r="O38" i="63"/>
  <c r="N38" i="63"/>
  <c r="J38" i="63"/>
  <c r="I38" i="63"/>
  <c r="H38" i="63"/>
  <c r="G38" i="63"/>
  <c r="F38" i="63"/>
  <c r="E38" i="63"/>
  <c r="D38" i="63"/>
  <c r="C38" i="63"/>
  <c r="B38" i="63"/>
  <c r="V39" i="63"/>
  <c r="V41" i="63" s="1"/>
  <c r="U39" i="63"/>
  <c r="U41" i="63" s="1"/>
  <c r="T39" i="63"/>
  <c r="T41" i="63" s="1"/>
  <c r="S39" i="63"/>
  <c r="S41" i="63" s="1"/>
  <c r="R39" i="63"/>
  <c r="R41" i="63" s="1"/>
  <c r="Q39" i="63"/>
  <c r="Q41" i="63" s="1"/>
  <c r="P39" i="63"/>
  <c r="P41" i="63" s="1"/>
  <c r="O39" i="63"/>
  <c r="O41" i="63" s="1"/>
  <c r="N39" i="63"/>
  <c r="J39" i="63"/>
  <c r="J41" i="63" s="1"/>
  <c r="I39" i="63"/>
  <c r="I41" i="63" s="1"/>
  <c r="H39" i="63"/>
  <c r="H41" i="63" s="1"/>
  <c r="G39" i="63"/>
  <c r="G41" i="63" s="1"/>
  <c r="F39" i="63"/>
  <c r="F41" i="63" s="1"/>
  <c r="E39" i="63"/>
  <c r="E41" i="63" s="1"/>
  <c r="D39" i="63"/>
  <c r="D41" i="63" s="1"/>
  <c r="C39" i="63"/>
  <c r="C41" i="63" s="1"/>
  <c r="B39" i="63"/>
  <c r="B41" i="63" s="1"/>
  <c r="K41" i="63" s="1"/>
  <c r="X33" i="63"/>
  <c r="X34" i="63"/>
  <c r="L40" i="63"/>
  <c r="L36" i="63"/>
  <c r="Y40" i="63"/>
  <c r="Y36" i="63"/>
  <c r="X36" i="63"/>
  <c r="L41" i="63"/>
  <c r="L37" i="63"/>
  <c r="Y41" i="63"/>
  <c r="Y37" i="63"/>
  <c r="X37" i="63"/>
  <c r="V52" i="63"/>
  <c r="U52" i="63"/>
  <c r="T52" i="63"/>
  <c r="S52" i="63"/>
  <c r="R52" i="63"/>
  <c r="Q52" i="63"/>
  <c r="P52" i="63"/>
  <c r="O52" i="63"/>
  <c r="N52" i="63"/>
  <c r="J52" i="63"/>
  <c r="I52" i="63"/>
  <c r="H52" i="63"/>
  <c r="G52" i="63"/>
  <c r="F52" i="63"/>
  <c r="E52" i="63"/>
  <c r="D52" i="63"/>
  <c r="C52" i="63"/>
  <c r="B52" i="63"/>
  <c r="V53" i="63"/>
  <c r="V55" i="63" s="1"/>
  <c r="U53" i="63"/>
  <c r="U55" i="63" s="1"/>
  <c r="T53" i="63"/>
  <c r="T55" i="63" s="1"/>
  <c r="S53" i="63"/>
  <c r="S55" i="63" s="1"/>
  <c r="R53" i="63"/>
  <c r="R55" i="63" s="1"/>
  <c r="Q53" i="63"/>
  <c r="Q55" i="63" s="1"/>
  <c r="P53" i="63"/>
  <c r="P55" i="63" s="1"/>
  <c r="O53" i="63"/>
  <c r="O55" i="63" s="1"/>
  <c r="N53" i="63"/>
  <c r="J53" i="63"/>
  <c r="J55" i="63" s="1"/>
  <c r="I53" i="63"/>
  <c r="I55" i="63" s="1"/>
  <c r="H53" i="63"/>
  <c r="H55" i="63" s="1"/>
  <c r="G53" i="63"/>
  <c r="G55" i="63" s="1"/>
  <c r="F53" i="63"/>
  <c r="F55" i="63" s="1"/>
  <c r="E53" i="63"/>
  <c r="E55" i="63" s="1"/>
  <c r="D53" i="63"/>
  <c r="D55" i="63" s="1"/>
  <c r="C53" i="63"/>
  <c r="C55" i="63" s="1"/>
  <c r="B53" i="63"/>
  <c r="B55" i="63" s="1"/>
  <c r="K55" i="63" s="1"/>
  <c r="X47" i="63"/>
  <c r="X48" i="63"/>
  <c r="L54" i="63"/>
  <c r="L50" i="63"/>
  <c r="Y54" i="63"/>
  <c r="Y50" i="63"/>
  <c r="X50" i="63"/>
  <c r="L55" i="63"/>
  <c r="L51" i="63"/>
  <c r="Y55" i="63"/>
  <c r="Y51" i="63"/>
  <c r="X51" i="63"/>
  <c r="X61" i="63"/>
  <c r="X62" i="63"/>
  <c r="L68" i="63"/>
  <c r="L64" i="63"/>
  <c r="Y68" i="63"/>
  <c r="Y64" i="63"/>
  <c r="X64" i="63"/>
  <c r="L69" i="63"/>
  <c r="L65" i="63"/>
  <c r="Y69" i="63"/>
  <c r="Y65" i="63"/>
  <c r="X65" i="63"/>
  <c r="X75" i="63"/>
  <c r="X76" i="63"/>
  <c r="L82" i="63"/>
  <c r="L78" i="63"/>
  <c r="Y82" i="63"/>
  <c r="Y78" i="63"/>
  <c r="X78" i="63"/>
  <c r="L83" i="63"/>
  <c r="L79" i="63"/>
  <c r="Y83" i="63"/>
  <c r="Y79" i="63"/>
  <c r="X79" i="63"/>
  <c r="X89" i="63"/>
  <c r="X90" i="63"/>
  <c r="L96" i="63"/>
  <c r="L92" i="63"/>
  <c r="Y96" i="63"/>
  <c r="Y92" i="63"/>
  <c r="X92" i="63"/>
  <c r="L97" i="63"/>
  <c r="L93" i="63"/>
  <c r="Y97" i="63"/>
  <c r="Y93" i="63"/>
  <c r="X93" i="63"/>
  <c r="X103" i="63"/>
  <c r="X104" i="63"/>
  <c r="L110" i="63"/>
  <c r="L106" i="63"/>
  <c r="Y110" i="63"/>
  <c r="Y106" i="63"/>
  <c r="X106" i="63"/>
  <c r="L111" i="63"/>
  <c r="L107" i="63"/>
  <c r="Y111" i="63"/>
  <c r="Y107" i="63"/>
  <c r="X107" i="63"/>
  <c r="X117" i="63"/>
  <c r="X118" i="63"/>
  <c r="L124" i="63"/>
  <c r="L120" i="63"/>
  <c r="Y124" i="63"/>
  <c r="Y120" i="63"/>
  <c r="X120" i="63"/>
  <c r="L125" i="63"/>
  <c r="L121" i="63"/>
  <c r="Y125" i="63"/>
  <c r="Y121" i="63"/>
  <c r="X121" i="63"/>
  <c r="X131" i="63"/>
  <c r="X132" i="63"/>
  <c r="L138" i="63"/>
  <c r="L134" i="63"/>
  <c r="Y138" i="63"/>
  <c r="Y134" i="63"/>
  <c r="X134" i="63"/>
  <c r="L139" i="63"/>
  <c r="L135" i="63"/>
  <c r="Y139" i="63"/>
  <c r="Y135" i="63"/>
  <c r="X135" i="63"/>
  <c r="X145" i="63"/>
  <c r="X146" i="63"/>
  <c r="L152" i="63"/>
  <c r="L148" i="63"/>
  <c r="Y152" i="63"/>
  <c r="Y148" i="63"/>
  <c r="X148" i="63"/>
  <c r="L153" i="63"/>
  <c r="L149" i="63"/>
  <c r="Y153" i="63"/>
  <c r="Y149" i="63"/>
  <c r="X149" i="63"/>
  <c r="W68" i="62"/>
  <c r="X68" i="62" s="1"/>
  <c r="D125" i="62"/>
  <c r="D124" i="62"/>
  <c r="T153" i="62"/>
  <c r="T152" i="62"/>
  <c r="I152" i="62"/>
  <c r="I153" i="62"/>
  <c r="T111" i="62"/>
  <c r="T110" i="62"/>
  <c r="T55" i="62"/>
  <c r="T54" i="62"/>
  <c r="J12" i="62"/>
  <c r="W123" i="62"/>
  <c r="X123" i="62" s="1"/>
  <c r="N125" i="62"/>
  <c r="W125" i="62" s="1"/>
  <c r="K123" i="62"/>
  <c r="T83" i="62"/>
  <c r="T82" i="62"/>
  <c r="J27" i="62"/>
  <c r="J26" i="62"/>
  <c r="K136" i="62"/>
  <c r="B138" i="62"/>
  <c r="V124" i="62"/>
  <c r="W108" i="62"/>
  <c r="W80" i="62"/>
  <c r="W52" i="62"/>
  <c r="V27" i="62"/>
  <c r="W25" i="62"/>
  <c r="X25" i="62" s="1"/>
  <c r="D13" i="62"/>
  <c r="X150" i="62"/>
  <c r="D153" i="62"/>
  <c r="K153" i="62" s="1"/>
  <c r="M153" i="62" s="1"/>
  <c r="D152" i="62"/>
  <c r="I138" i="62"/>
  <c r="I139" i="62"/>
  <c r="D55" i="62"/>
  <c r="D54" i="62"/>
  <c r="J41" i="62"/>
  <c r="J40" i="62"/>
  <c r="K151" i="62"/>
  <c r="W109" i="62"/>
  <c r="X109" i="62" s="1"/>
  <c r="N111" i="62"/>
  <c r="J96" i="62"/>
  <c r="J97" i="62"/>
  <c r="K94" i="62"/>
  <c r="B97" i="62"/>
  <c r="B96" i="62"/>
  <c r="K96" i="62" s="1"/>
  <c r="M96" i="62" s="1"/>
  <c r="W81" i="62"/>
  <c r="N83" i="62"/>
  <c r="W83" i="62" s="1"/>
  <c r="J68" i="62"/>
  <c r="J69" i="62"/>
  <c r="K66" i="62"/>
  <c r="B68" i="62"/>
  <c r="K68" i="62" s="1"/>
  <c r="M68" i="62" s="1"/>
  <c r="B69" i="62"/>
  <c r="K69" i="62" s="1"/>
  <c r="M69" i="62" s="1"/>
  <c r="W53" i="62"/>
  <c r="N55" i="62"/>
  <c r="W55" i="62" s="1"/>
  <c r="T41" i="62"/>
  <c r="T40" i="62"/>
  <c r="T139" i="62"/>
  <c r="T138" i="62"/>
  <c r="D111" i="62"/>
  <c r="K109" i="62"/>
  <c r="D110" i="62"/>
  <c r="X38" i="62"/>
  <c r="B40" i="62"/>
  <c r="B41" i="62"/>
  <c r="W138" i="62"/>
  <c r="D139" i="62"/>
  <c r="K139" i="62" s="1"/>
  <c r="M139" i="62" s="1"/>
  <c r="D138" i="62"/>
  <c r="K122" i="62"/>
  <c r="X122" i="62" s="1"/>
  <c r="B124" i="62"/>
  <c r="K124" i="62" s="1"/>
  <c r="M124" i="62" s="1"/>
  <c r="T97" i="62"/>
  <c r="T96" i="62"/>
  <c r="W82" i="62"/>
  <c r="T69" i="62"/>
  <c r="T68" i="62"/>
  <c r="T27" i="62"/>
  <c r="T26" i="62"/>
  <c r="B27" i="62"/>
  <c r="B26" i="62"/>
  <c r="Q13" i="62"/>
  <c r="J153" i="62"/>
  <c r="W151" i="62"/>
  <c r="N153" i="62"/>
  <c r="W153" i="62" s="1"/>
  <c r="D83" i="62"/>
  <c r="D82" i="62"/>
  <c r="K81" i="62"/>
  <c r="V152" i="62"/>
  <c r="W152" i="62" s="1"/>
  <c r="W137" i="62"/>
  <c r="N139" i="62"/>
  <c r="W136" i="62"/>
  <c r="U152" i="62"/>
  <c r="S139" i="62"/>
  <c r="K137" i="62"/>
  <c r="B125" i="62"/>
  <c r="K125" i="62" s="1"/>
  <c r="M125" i="62" s="1"/>
  <c r="T125" i="62"/>
  <c r="T124" i="62"/>
  <c r="W94" i="62"/>
  <c r="X94" i="62" s="1"/>
  <c r="W66" i="62"/>
  <c r="X66" i="62" s="1"/>
  <c r="D41" i="62"/>
  <c r="D40" i="62"/>
  <c r="X34" i="62"/>
  <c r="T12" i="62"/>
  <c r="D97" i="62"/>
  <c r="K95" i="62"/>
  <c r="D96" i="62"/>
  <c r="D69" i="62"/>
  <c r="D68" i="62"/>
  <c r="W39" i="62"/>
  <c r="X39" i="62" s="1"/>
  <c r="N41" i="62"/>
  <c r="W41" i="62" s="1"/>
  <c r="Q27" i="62"/>
  <c r="K150" i="62"/>
  <c r="B152" i="62"/>
  <c r="J111" i="62"/>
  <c r="J110" i="62"/>
  <c r="K108" i="62"/>
  <c r="B111" i="62"/>
  <c r="B110" i="62"/>
  <c r="K110" i="62" s="1"/>
  <c r="M110" i="62" s="1"/>
  <c r="W95" i="62"/>
  <c r="N97" i="62"/>
  <c r="W97" i="62" s="1"/>
  <c r="J82" i="62"/>
  <c r="J83" i="62"/>
  <c r="K80" i="62"/>
  <c r="B82" i="62"/>
  <c r="K82" i="62" s="1"/>
  <c r="M82" i="62" s="1"/>
  <c r="Z82" i="62" s="1"/>
  <c r="B83" i="62"/>
  <c r="K83" i="62" s="1"/>
  <c r="M83" i="62" s="1"/>
  <c r="W67" i="62"/>
  <c r="X67" i="62" s="1"/>
  <c r="N69" i="62"/>
  <c r="K67" i="62"/>
  <c r="J55" i="62"/>
  <c r="J54" i="62"/>
  <c r="B54" i="62"/>
  <c r="K54" i="62" s="1"/>
  <c r="M54" i="62" s="1"/>
  <c r="B55" i="62"/>
  <c r="N40" i="62"/>
  <c r="X6" i="62"/>
  <c r="Y149" i="62"/>
  <c r="Y135" i="62"/>
  <c r="I125" i="62"/>
  <c r="I111" i="62"/>
  <c r="I97" i="62"/>
  <c r="I83" i="62"/>
  <c r="I69" i="62"/>
  <c r="I55" i="62"/>
  <c r="I41" i="62"/>
  <c r="Y37" i="62"/>
  <c r="I27" i="62"/>
  <c r="T11" i="62"/>
  <c r="T13" i="62" s="1"/>
  <c r="J11" i="62"/>
  <c r="J13" i="62" s="1"/>
  <c r="B11" i="62"/>
  <c r="R10" i="62"/>
  <c r="H10" i="62"/>
  <c r="S124" i="62"/>
  <c r="W124" i="62" s="1"/>
  <c r="S110" i="62"/>
  <c r="W110" i="62" s="1"/>
  <c r="S96" i="62"/>
  <c r="W96" i="62" s="1"/>
  <c r="S82" i="62"/>
  <c r="S68" i="62"/>
  <c r="S54" i="62"/>
  <c r="W54" i="62" s="1"/>
  <c r="S40" i="62"/>
  <c r="Q26" i="62"/>
  <c r="G26" i="62"/>
  <c r="S11" i="62"/>
  <c r="S13" i="62" s="1"/>
  <c r="I11" i="62"/>
  <c r="I13" i="62" s="1"/>
  <c r="Q10" i="62"/>
  <c r="Q12" i="62" s="1"/>
  <c r="G10" i="62"/>
  <c r="G12" i="62" s="1"/>
  <c r="F26" i="62"/>
  <c r="R11" i="62"/>
  <c r="R13" i="62" s="1"/>
  <c r="H11" i="62"/>
  <c r="H13" i="62" s="1"/>
  <c r="P10" i="62"/>
  <c r="P12" i="62" s="1"/>
  <c r="F10" i="62"/>
  <c r="F12" i="62" s="1"/>
  <c r="U40" i="62"/>
  <c r="V26" i="62"/>
  <c r="D26" i="62"/>
  <c r="P11" i="62"/>
  <c r="V10" i="62"/>
  <c r="V12" i="62" s="1"/>
  <c r="N10" i="62"/>
  <c r="R13" i="59"/>
  <c r="R158" i="56"/>
  <c r="Q158" i="56"/>
  <c r="R157" i="56"/>
  <c r="Q157" i="56"/>
  <c r="R129" i="56"/>
  <c r="Q129" i="56"/>
  <c r="R128" i="56"/>
  <c r="Q128" i="56"/>
  <c r="R100" i="56"/>
  <c r="Q100" i="56"/>
  <c r="R99" i="56"/>
  <c r="Q99" i="56"/>
  <c r="R71" i="56"/>
  <c r="Q71" i="56"/>
  <c r="R70" i="56"/>
  <c r="Q70" i="56"/>
  <c r="Q42" i="56"/>
  <c r="Q41" i="56"/>
  <c r="R158" i="55"/>
  <c r="Q158" i="55"/>
  <c r="R157" i="55"/>
  <c r="Q157" i="55"/>
  <c r="R129" i="55"/>
  <c r="Q129" i="55"/>
  <c r="R128" i="55"/>
  <c r="Q128" i="55"/>
  <c r="R100" i="55"/>
  <c r="Q100" i="55"/>
  <c r="R99" i="55"/>
  <c r="Q99" i="55"/>
  <c r="R71" i="55"/>
  <c r="Q71" i="55"/>
  <c r="R70" i="55"/>
  <c r="Q70" i="55"/>
  <c r="Q42" i="55"/>
  <c r="Q41" i="55"/>
  <c r="C3" i="1"/>
  <c r="C11" i="1" s="1"/>
  <c r="C2" i="1"/>
  <c r="C10" i="1" s="1"/>
  <c r="R158" i="54"/>
  <c r="Q158" i="54"/>
  <c r="R157" i="54"/>
  <c r="Q157" i="54"/>
  <c r="R129" i="54"/>
  <c r="Q129" i="54"/>
  <c r="R128" i="54"/>
  <c r="Q128" i="54"/>
  <c r="R100" i="54"/>
  <c r="Q100" i="54"/>
  <c r="R99" i="54"/>
  <c r="Q99" i="54"/>
  <c r="R71" i="54"/>
  <c r="Q71" i="54"/>
  <c r="R70" i="54"/>
  <c r="Q70" i="54"/>
  <c r="Q42" i="54"/>
  <c r="Q41" i="54"/>
  <c r="Q129" i="53"/>
  <c r="Q128" i="53"/>
  <c r="Q100" i="53"/>
  <c r="Q99" i="53"/>
  <c r="Q12" i="53"/>
  <c r="Q158" i="53"/>
  <c r="Q157" i="53"/>
  <c r="Q71" i="53"/>
  <c r="Q70" i="53"/>
  <c r="Q41" i="53"/>
  <c r="Q42" i="53"/>
  <c r="Q13" i="53"/>
  <c r="W181" i="63" l="1"/>
  <c r="K181" i="63"/>
  <c r="M181" i="63" s="1"/>
  <c r="Z181" i="63"/>
  <c r="Z180" i="63"/>
  <c r="W167" i="63"/>
  <c r="K167" i="63"/>
  <c r="M167" i="63" s="1"/>
  <c r="Z167" i="63"/>
  <c r="Z166" i="63"/>
  <c r="M55" i="63"/>
  <c r="N55" i="63"/>
  <c r="W55" i="63" s="1"/>
  <c r="W53" i="63"/>
  <c r="X53" i="63" s="1"/>
  <c r="B54" i="63"/>
  <c r="C54" i="63"/>
  <c r="D54" i="63"/>
  <c r="E54" i="63"/>
  <c r="F54" i="63"/>
  <c r="G54" i="63"/>
  <c r="H54" i="63"/>
  <c r="I54" i="63"/>
  <c r="J54" i="63"/>
  <c r="N54" i="63"/>
  <c r="W52" i="63"/>
  <c r="X52" i="63" s="1"/>
  <c r="O54" i="63"/>
  <c r="P54" i="63"/>
  <c r="Q54" i="63"/>
  <c r="R54" i="63"/>
  <c r="S54" i="63"/>
  <c r="T54" i="63"/>
  <c r="U54" i="63"/>
  <c r="V54" i="63"/>
  <c r="M41" i="63"/>
  <c r="N41" i="63"/>
  <c r="W41" i="63" s="1"/>
  <c r="W39" i="63"/>
  <c r="X39" i="63" s="1"/>
  <c r="B40" i="63"/>
  <c r="C40" i="63"/>
  <c r="D40" i="63"/>
  <c r="E40" i="63"/>
  <c r="F40" i="63"/>
  <c r="G40" i="63"/>
  <c r="H40" i="63"/>
  <c r="I40" i="63"/>
  <c r="J40" i="63"/>
  <c r="N40" i="63"/>
  <c r="W38" i="63"/>
  <c r="X38" i="63" s="1"/>
  <c r="O40" i="63"/>
  <c r="P40" i="63"/>
  <c r="Q40" i="63"/>
  <c r="R40" i="63"/>
  <c r="S40" i="63"/>
  <c r="T40" i="63"/>
  <c r="U40" i="63"/>
  <c r="V40" i="63"/>
  <c r="M27" i="63"/>
  <c r="N27" i="63"/>
  <c r="W27" i="63" s="1"/>
  <c r="W25" i="63"/>
  <c r="X25" i="63" s="1"/>
  <c r="B26" i="63"/>
  <c r="C26" i="63"/>
  <c r="D26" i="63"/>
  <c r="E26" i="63"/>
  <c r="F26" i="63"/>
  <c r="G26" i="63"/>
  <c r="H26" i="63"/>
  <c r="I26" i="63"/>
  <c r="J26" i="63"/>
  <c r="N26" i="63"/>
  <c r="W24" i="63"/>
  <c r="X24" i="63" s="1"/>
  <c r="O26" i="63"/>
  <c r="P26" i="63"/>
  <c r="Q26" i="63"/>
  <c r="R26" i="63"/>
  <c r="S26" i="63"/>
  <c r="T26" i="63"/>
  <c r="U26" i="63"/>
  <c r="V26" i="63"/>
  <c r="B13" i="63"/>
  <c r="K13" i="63" s="1"/>
  <c r="M13" i="63" s="1"/>
  <c r="K11" i="63"/>
  <c r="N13" i="63"/>
  <c r="W13" i="63" s="1"/>
  <c r="W11" i="63"/>
  <c r="X11" i="63" s="1"/>
  <c r="B69" i="63"/>
  <c r="K69" i="63" s="1"/>
  <c r="M69" i="63" s="1"/>
  <c r="N69" i="63"/>
  <c r="W69" i="63" s="1"/>
  <c r="W67" i="63"/>
  <c r="X67" i="63" s="1"/>
  <c r="B83" i="63"/>
  <c r="K83" i="63" s="1"/>
  <c r="M83" i="63" s="1"/>
  <c r="N83" i="63"/>
  <c r="W83" i="63" s="1"/>
  <c r="W81" i="63"/>
  <c r="X81" i="63" s="1"/>
  <c r="B97" i="63"/>
  <c r="K97" i="63" s="1"/>
  <c r="M97" i="63" s="1"/>
  <c r="N97" i="63"/>
  <c r="W97" i="63" s="1"/>
  <c r="W95" i="63"/>
  <c r="X95" i="63" s="1"/>
  <c r="B111" i="63"/>
  <c r="K111" i="63" s="1"/>
  <c r="M111" i="63" s="1"/>
  <c r="N111" i="63"/>
  <c r="W111" i="63" s="1"/>
  <c r="W109" i="63"/>
  <c r="X109" i="63" s="1"/>
  <c r="B125" i="63"/>
  <c r="K125" i="63" s="1"/>
  <c r="M125" i="63" s="1"/>
  <c r="N125" i="63"/>
  <c r="W125" i="63" s="1"/>
  <c r="W123" i="63"/>
  <c r="X123" i="63" s="1"/>
  <c r="B139" i="63"/>
  <c r="K139" i="63" s="1"/>
  <c r="M139" i="63" s="1"/>
  <c r="N139" i="63"/>
  <c r="W139" i="63" s="1"/>
  <c r="W137" i="63"/>
  <c r="X137" i="63" s="1"/>
  <c r="B153" i="63"/>
  <c r="K153" i="63" s="1"/>
  <c r="M153" i="63" s="1"/>
  <c r="N153" i="63"/>
  <c r="W153" i="63" s="1"/>
  <c r="W151" i="63"/>
  <c r="X151" i="63" s="1"/>
  <c r="B12" i="63"/>
  <c r="K10" i="63"/>
  <c r="C12" i="63"/>
  <c r="D12" i="63"/>
  <c r="E12" i="63"/>
  <c r="F12" i="63"/>
  <c r="G12" i="63"/>
  <c r="H12" i="63"/>
  <c r="I12" i="63"/>
  <c r="J12" i="63"/>
  <c r="N12" i="63"/>
  <c r="W10" i="63"/>
  <c r="X10" i="63" s="1"/>
  <c r="O12" i="63"/>
  <c r="P12" i="63"/>
  <c r="Q12" i="63"/>
  <c r="R12" i="63"/>
  <c r="S12" i="63"/>
  <c r="T12" i="63"/>
  <c r="U12" i="63"/>
  <c r="V12" i="63"/>
  <c r="B68" i="63"/>
  <c r="C68" i="63"/>
  <c r="D68" i="63"/>
  <c r="E68" i="63"/>
  <c r="F68" i="63"/>
  <c r="G68" i="63"/>
  <c r="H68" i="63"/>
  <c r="I68" i="63"/>
  <c r="J68" i="63"/>
  <c r="N68" i="63"/>
  <c r="W66" i="63"/>
  <c r="X66" i="63" s="1"/>
  <c r="O68" i="63"/>
  <c r="P68" i="63"/>
  <c r="Q68" i="63"/>
  <c r="R68" i="63"/>
  <c r="S68" i="63"/>
  <c r="T68" i="63"/>
  <c r="U68" i="63"/>
  <c r="V68" i="63"/>
  <c r="B82" i="63"/>
  <c r="C82" i="63"/>
  <c r="D82" i="63"/>
  <c r="E82" i="63"/>
  <c r="F82" i="63"/>
  <c r="G82" i="63"/>
  <c r="H82" i="63"/>
  <c r="I82" i="63"/>
  <c r="J82" i="63"/>
  <c r="N82" i="63"/>
  <c r="W80" i="63"/>
  <c r="X80" i="63" s="1"/>
  <c r="O82" i="63"/>
  <c r="P82" i="63"/>
  <c r="Q82" i="63"/>
  <c r="R82" i="63"/>
  <c r="S82" i="63"/>
  <c r="T82" i="63"/>
  <c r="U82" i="63"/>
  <c r="V82" i="63"/>
  <c r="B96" i="63"/>
  <c r="C96" i="63"/>
  <c r="D96" i="63"/>
  <c r="E96" i="63"/>
  <c r="F96" i="63"/>
  <c r="G96" i="63"/>
  <c r="H96" i="63"/>
  <c r="I96" i="63"/>
  <c r="J96" i="63"/>
  <c r="N96" i="63"/>
  <c r="W94" i="63"/>
  <c r="X94" i="63" s="1"/>
  <c r="O96" i="63"/>
  <c r="P96" i="63"/>
  <c r="Q96" i="63"/>
  <c r="R96" i="63"/>
  <c r="S96" i="63"/>
  <c r="T96" i="63"/>
  <c r="U96" i="63"/>
  <c r="V96" i="63"/>
  <c r="B110" i="63"/>
  <c r="C110" i="63"/>
  <c r="D110" i="63"/>
  <c r="E110" i="63"/>
  <c r="F110" i="63"/>
  <c r="G110" i="63"/>
  <c r="H110" i="63"/>
  <c r="I110" i="63"/>
  <c r="J110" i="63"/>
  <c r="N110" i="63"/>
  <c r="W108" i="63"/>
  <c r="X108" i="63" s="1"/>
  <c r="O110" i="63"/>
  <c r="P110" i="63"/>
  <c r="Q110" i="63"/>
  <c r="R110" i="63"/>
  <c r="S110" i="63"/>
  <c r="T110" i="63"/>
  <c r="U110" i="63"/>
  <c r="V110" i="63"/>
  <c r="B124" i="63"/>
  <c r="C124" i="63"/>
  <c r="D124" i="63"/>
  <c r="E124" i="63"/>
  <c r="F124" i="63"/>
  <c r="G124" i="63"/>
  <c r="H124" i="63"/>
  <c r="I124" i="63"/>
  <c r="J124" i="63"/>
  <c r="N124" i="63"/>
  <c r="W122" i="63"/>
  <c r="X122" i="63" s="1"/>
  <c r="O124" i="63"/>
  <c r="P124" i="63"/>
  <c r="Q124" i="63"/>
  <c r="R124" i="63"/>
  <c r="S124" i="63"/>
  <c r="T124" i="63"/>
  <c r="U124" i="63"/>
  <c r="V124" i="63"/>
  <c r="B138" i="63"/>
  <c r="C138" i="63"/>
  <c r="D138" i="63"/>
  <c r="E138" i="63"/>
  <c r="F138" i="63"/>
  <c r="G138" i="63"/>
  <c r="H138" i="63"/>
  <c r="I138" i="63"/>
  <c r="J138" i="63"/>
  <c r="N138" i="63"/>
  <c r="W136" i="63"/>
  <c r="X136" i="63" s="1"/>
  <c r="O138" i="63"/>
  <c r="P138" i="63"/>
  <c r="Q138" i="63"/>
  <c r="R138" i="63"/>
  <c r="S138" i="63"/>
  <c r="T138" i="63"/>
  <c r="U138" i="63"/>
  <c r="V138" i="63"/>
  <c r="B152" i="63"/>
  <c r="C152" i="63"/>
  <c r="D152" i="63"/>
  <c r="E152" i="63"/>
  <c r="F152" i="63"/>
  <c r="G152" i="63"/>
  <c r="H152" i="63"/>
  <c r="I152" i="63"/>
  <c r="J152" i="63"/>
  <c r="N152" i="63"/>
  <c r="W150" i="63"/>
  <c r="X150" i="63" s="1"/>
  <c r="O152" i="63"/>
  <c r="P152" i="63"/>
  <c r="Q152" i="63"/>
  <c r="R152" i="63"/>
  <c r="S152" i="63"/>
  <c r="T152" i="63"/>
  <c r="U152" i="63"/>
  <c r="V152" i="63"/>
  <c r="K55" i="62"/>
  <c r="M55" i="62" s="1"/>
  <c r="X54" i="62"/>
  <c r="W40" i="62"/>
  <c r="X124" i="62"/>
  <c r="Z124" i="62"/>
  <c r="X96" i="62"/>
  <c r="Z96" i="62"/>
  <c r="X110" i="62"/>
  <c r="Z110" i="62"/>
  <c r="W10" i="62"/>
  <c r="N12" i="62"/>
  <c r="Z83" i="62"/>
  <c r="X83" i="62"/>
  <c r="X53" i="62"/>
  <c r="H12" i="62"/>
  <c r="W24" i="62"/>
  <c r="N26" i="62"/>
  <c r="X153" i="62"/>
  <c r="Z153" i="62"/>
  <c r="P26" i="62"/>
  <c r="P27" i="62"/>
  <c r="K11" i="62"/>
  <c r="B13" i="62"/>
  <c r="G13" i="62"/>
  <c r="K152" i="62"/>
  <c r="M152" i="62" s="1"/>
  <c r="Z152" i="62" s="1"/>
  <c r="G27" i="62"/>
  <c r="X136" i="62"/>
  <c r="X151" i="62"/>
  <c r="V13" i="62"/>
  <c r="X80" i="62"/>
  <c r="H26" i="62"/>
  <c r="K26" i="62" s="1"/>
  <c r="M26" i="62" s="1"/>
  <c r="H27" i="62"/>
  <c r="N13" i="62"/>
  <c r="W13" i="62" s="1"/>
  <c r="X82" i="62"/>
  <c r="I12" i="62"/>
  <c r="Z68" i="62"/>
  <c r="F27" i="62"/>
  <c r="D27" i="62"/>
  <c r="K27" i="62" s="1"/>
  <c r="M27" i="62" s="1"/>
  <c r="W139" i="62"/>
  <c r="K41" i="62"/>
  <c r="M41" i="62" s="1"/>
  <c r="Z41" i="62" s="1"/>
  <c r="P13" i="62"/>
  <c r="F13" i="62"/>
  <c r="K97" i="62"/>
  <c r="M97" i="62" s="1"/>
  <c r="Z97" i="62" s="1"/>
  <c r="R12" i="62"/>
  <c r="W69" i="62"/>
  <c r="X95" i="62"/>
  <c r="S12" i="62"/>
  <c r="X137" i="62"/>
  <c r="B12" i="62"/>
  <c r="K12" i="62" s="1"/>
  <c r="M12" i="62" s="1"/>
  <c r="K40" i="62"/>
  <c r="M40" i="62" s="1"/>
  <c r="Z40" i="62" s="1"/>
  <c r="W111" i="62"/>
  <c r="N27" i="62"/>
  <c r="X108" i="62"/>
  <c r="K10" i="62"/>
  <c r="K111" i="62"/>
  <c r="M111" i="62" s="1"/>
  <c r="W11" i="62"/>
  <c r="X11" i="62" s="1"/>
  <c r="Z54" i="62"/>
  <c r="Z55" i="62"/>
  <c r="X55" i="62"/>
  <c r="X81" i="62"/>
  <c r="K138" i="62"/>
  <c r="M138" i="62" s="1"/>
  <c r="Z138" i="62" s="1"/>
  <c r="Z125" i="62"/>
  <c r="X138" i="62"/>
  <c r="X52" i="62"/>
  <c r="R12" i="59"/>
  <c r="R8" i="59"/>
  <c r="K10" i="1"/>
  <c r="J10" i="1"/>
  <c r="I10" i="1"/>
  <c r="H10" i="1"/>
  <c r="G10" i="1"/>
  <c r="F10" i="1"/>
  <c r="E10" i="1"/>
  <c r="D10" i="1"/>
  <c r="K11" i="1"/>
  <c r="J11" i="1"/>
  <c r="I11" i="1"/>
  <c r="H11" i="1"/>
  <c r="G11" i="1"/>
  <c r="F11" i="1"/>
  <c r="E11" i="1"/>
  <c r="D11" i="1"/>
  <c r="M9" i="1"/>
  <c r="R158" i="53"/>
  <c r="R157" i="53"/>
  <c r="R129" i="53"/>
  <c r="R128" i="53"/>
  <c r="R100" i="53"/>
  <c r="R99" i="53"/>
  <c r="R71" i="53"/>
  <c r="R70" i="53"/>
  <c r="R71" i="52"/>
  <c r="R70" i="52"/>
  <c r="R100" i="52"/>
  <c r="R99" i="52"/>
  <c r="R129" i="52"/>
  <c r="R128" i="52"/>
  <c r="R158" i="52"/>
  <c r="R157" i="52"/>
  <c r="R42" i="52"/>
  <c r="R41" i="52"/>
  <c r="R13" i="52"/>
  <c r="R12" i="52"/>
  <c r="R153" i="50"/>
  <c r="R124" i="50"/>
  <c r="R95" i="50"/>
  <c r="R66" i="50"/>
  <c r="R37" i="50"/>
  <c r="R8" i="50"/>
  <c r="J13" i="1" l="1"/>
  <c r="C13" i="1"/>
  <c r="C12" i="1"/>
  <c r="K13" i="1"/>
  <c r="F13" i="1"/>
  <c r="X181" i="63"/>
  <c r="X167" i="63"/>
  <c r="W152" i="63"/>
  <c r="K152" i="63"/>
  <c r="M152" i="63" s="1"/>
  <c r="W138" i="63"/>
  <c r="K138" i="63"/>
  <c r="M138" i="63" s="1"/>
  <c r="W124" i="63"/>
  <c r="K124" i="63"/>
  <c r="M124" i="63" s="1"/>
  <c r="W110" i="63"/>
  <c r="K110" i="63"/>
  <c r="M110" i="63" s="1"/>
  <c r="W96" i="63"/>
  <c r="K96" i="63"/>
  <c r="M96" i="63" s="1"/>
  <c r="W82" i="63"/>
  <c r="K82" i="63"/>
  <c r="M82" i="63" s="1"/>
  <c r="W68" i="63"/>
  <c r="K68" i="63"/>
  <c r="M68" i="63" s="1"/>
  <c r="W12" i="63"/>
  <c r="K12" i="63"/>
  <c r="M12" i="63" s="1"/>
  <c r="X153" i="63"/>
  <c r="Z153" i="63"/>
  <c r="X139" i="63"/>
  <c r="Z139" i="63"/>
  <c r="X125" i="63"/>
  <c r="Z125" i="63"/>
  <c r="X111" i="63"/>
  <c r="Z111" i="63"/>
  <c r="X97" i="63"/>
  <c r="Z97" i="63"/>
  <c r="X83" i="63"/>
  <c r="Z83" i="63"/>
  <c r="X69" i="63"/>
  <c r="Z69" i="63"/>
  <c r="X13" i="63"/>
  <c r="Z13" i="63"/>
  <c r="W26" i="63"/>
  <c r="K26" i="63"/>
  <c r="M26" i="63" s="1"/>
  <c r="X27" i="63"/>
  <c r="Z27" i="63"/>
  <c r="W40" i="63"/>
  <c r="K40" i="63"/>
  <c r="M40" i="63" s="1"/>
  <c r="X41" i="63"/>
  <c r="Z41" i="63"/>
  <c r="W54" i="63"/>
  <c r="K54" i="63"/>
  <c r="M54" i="63" s="1"/>
  <c r="X55" i="63"/>
  <c r="Z55" i="63"/>
  <c r="W26" i="62"/>
  <c r="X24" i="62"/>
  <c r="X10" i="62"/>
  <c r="Z111" i="62"/>
  <c r="X111" i="62"/>
  <c r="X26" i="62"/>
  <c r="Z26" i="62"/>
  <c r="K13" i="62"/>
  <c r="X40" i="62"/>
  <c r="X139" i="62"/>
  <c r="Z139" i="62"/>
  <c r="X69" i="62"/>
  <c r="Z69" i="62"/>
  <c r="W27" i="62"/>
  <c r="X97" i="62"/>
  <c r="X41" i="62"/>
  <c r="W12" i="62"/>
  <c r="X152" i="62"/>
  <c r="E13" i="1"/>
  <c r="G13" i="1"/>
  <c r="H13" i="1"/>
  <c r="I12" i="1"/>
  <c r="J12" i="1"/>
  <c r="D13" i="1"/>
  <c r="L11" i="1"/>
  <c r="I13" i="1"/>
  <c r="L10" i="1"/>
  <c r="M8" i="1"/>
  <c r="M13" i="1"/>
  <c r="M12" i="1"/>
  <c r="D12" i="1"/>
  <c r="E12" i="1"/>
  <c r="F12" i="1"/>
  <c r="G12" i="1"/>
  <c r="H12" i="1"/>
  <c r="K12" i="1"/>
  <c r="A12" i="1"/>
  <c r="A10" i="1"/>
  <c r="A8" i="1"/>
  <c r="A13" i="1"/>
  <c r="A11" i="1"/>
  <c r="A9" i="1"/>
  <c r="Q154" i="46"/>
  <c r="Q153" i="46"/>
  <c r="Q125" i="46"/>
  <c r="Q124" i="46"/>
  <c r="Q96" i="46"/>
  <c r="Q95" i="46"/>
  <c r="Q67" i="46"/>
  <c r="Q66" i="46"/>
  <c r="Q38" i="46"/>
  <c r="Q37" i="46"/>
  <c r="Q9" i="46"/>
  <c r="Q8" i="46"/>
  <c r="O172" i="46"/>
  <c r="A172" i="46"/>
  <c r="O171" i="46"/>
  <c r="A171" i="46"/>
  <c r="A170" i="46"/>
  <c r="A169" i="46"/>
  <c r="L168" i="46"/>
  <c r="A168" i="46"/>
  <c r="L167" i="46"/>
  <c r="A167" i="46"/>
  <c r="K166" i="46"/>
  <c r="J166" i="46"/>
  <c r="I166" i="46"/>
  <c r="H166" i="46"/>
  <c r="G166" i="46"/>
  <c r="F166" i="46"/>
  <c r="E166" i="46"/>
  <c r="D166" i="46"/>
  <c r="C166" i="46"/>
  <c r="A166" i="46"/>
  <c r="K165" i="46"/>
  <c r="J165" i="46"/>
  <c r="I165" i="46"/>
  <c r="H165" i="46"/>
  <c r="G165" i="46"/>
  <c r="F165" i="46"/>
  <c r="E165" i="46"/>
  <c r="D165" i="46"/>
  <c r="C165" i="46"/>
  <c r="A165" i="46"/>
  <c r="K164" i="46"/>
  <c r="J164" i="46"/>
  <c r="I164" i="46"/>
  <c r="H164" i="46"/>
  <c r="G164" i="46"/>
  <c r="F164" i="46"/>
  <c r="E164" i="46"/>
  <c r="D164" i="46"/>
  <c r="C164" i="46"/>
  <c r="A164" i="46"/>
  <c r="C162" i="46"/>
  <c r="A162" i="46"/>
  <c r="C161" i="46"/>
  <c r="A161" i="46"/>
  <c r="O158" i="46"/>
  <c r="A158" i="46"/>
  <c r="O157" i="46"/>
  <c r="A157" i="46"/>
  <c r="A156" i="46"/>
  <c r="A155" i="46"/>
  <c r="L154" i="46"/>
  <c r="A154" i="46"/>
  <c r="L153" i="46"/>
  <c r="A153" i="46"/>
  <c r="K152" i="46"/>
  <c r="J152" i="46"/>
  <c r="I152" i="46"/>
  <c r="H152" i="46"/>
  <c r="G152" i="46"/>
  <c r="F152" i="46"/>
  <c r="E152" i="46"/>
  <c r="D152" i="46"/>
  <c r="C152" i="46"/>
  <c r="A152" i="46"/>
  <c r="K151" i="46"/>
  <c r="J151" i="46"/>
  <c r="I151" i="46"/>
  <c r="H151" i="46"/>
  <c r="G151" i="46"/>
  <c r="F151" i="46"/>
  <c r="E151" i="46"/>
  <c r="D151" i="46"/>
  <c r="C151" i="46"/>
  <c r="A151" i="46"/>
  <c r="K150" i="46"/>
  <c r="J150" i="46"/>
  <c r="I150" i="46"/>
  <c r="H150" i="46"/>
  <c r="G150" i="46"/>
  <c r="F150" i="46"/>
  <c r="E150" i="46"/>
  <c r="D150" i="46"/>
  <c r="C150" i="46"/>
  <c r="A150" i="46"/>
  <c r="C148" i="46"/>
  <c r="A148" i="46"/>
  <c r="C147" i="46"/>
  <c r="A147" i="46"/>
  <c r="O143" i="46"/>
  <c r="A143" i="46"/>
  <c r="O142" i="46"/>
  <c r="A142" i="46"/>
  <c r="A141" i="46"/>
  <c r="A140" i="46"/>
  <c r="L139" i="46"/>
  <c r="A139" i="46"/>
  <c r="L138" i="46"/>
  <c r="A138" i="46"/>
  <c r="K137" i="46"/>
  <c r="J137" i="46"/>
  <c r="I137" i="46"/>
  <c r="H137" i="46"/>
  <c r="G137" i="46"/>
  <c r="F137" i="46"/>
  <c r="E137" i="46"/>
  <c r="D137" i="46"/>
  <c r="C137" i="46"/>
  <c r="A137" i="46"/>
  <c r="K136" i="46"/>
  <c r="J136" i="46"/>
  <c r="I136" i="46"/>
  <c r="H136" i="46"/>
  <c r="G136" i="46"/>
  <c r="F136" i="46"/>
  <c r="E136" i="46"/>
  <c r="D136" i="46"/>
  <c r="C136" i="46"/>
  <c r="A136" i="46"/>
  <c r="K135" i="46"/>
  <c r="J135" i="46"/>
  <c r="I135" i="46"/>
  <c r="H135" i="46"/>
  <c r="G135" i="46"/>
  <c r="F135" i="46"/>
  <c r="E135" i="46"/>
  <c r="D135" i="46"/>
  <c r="C135" i="46"/>
  <c r="A135" i="46"/>
  <c r="C133" i="46"/>
  <c r="A133" i="46"/>
  <c r="C132" i="46"/>
  <c r="A132" i="46"/>
  <c r="O129" i="46"/>
  <c r="A129" i="46"/>
  <c r="O128" i="46"/>
  <c r="A128" i="46"/>
  <c r="A127" i="46"/>
  <c r="A126" i="46"/>
  <c r="L125" i="46"/>
  <c r="A125" i="46"/>
  <c r="L124" i="46"/>
  <c r="A124" i="46"/>
  <c r="K123" i="46"/>
  <c r="J123" i="46"/>
  <c r="I123" i="46"/>
  <c r="H123" i="46"/>
  <c r="G123" i="46"/>
  <c r="F123" i="46"/>
  <c r="E123" i="46"/>
  <c r="D123" i="46"/>
  <c r="C123" i="46"/>
  <c r="A123" i="46"/>
  <c r="K122" i="46"/>
  <c r="J122" i="46"/>
  <c r="I122" i="46"/>
  <c r="H122" i="46"/>
  <c r="G122" i="46"/>
  <c r="F122" i="46"/>
  <c r="E122" i="46"/>
  <c r="D122" i="46"/>
  <c r="C122" i="46"/>
  <c r="A122" i="46"/>
  <c r="K121" i="46"/>
  <c r="J121" i="46"/>
  <c r="I121" i="46"/>
  <c r="H121" i="46"/>
  <c r="G121" i="46"/>
  <c r="F121" i="46"/>
  <c r="E121" i="46"/>
  <c r="D121" i="46"/>
  <c r="C121" i="46"/>
  <c r="A121" i="46"/>
  <c r="C119" i="46"/>
  <c r="A119" i="46"/>
  <c r="C118" i="46"/>
  <c r="A118" i="46"/>
  <c r="O114" i="46"/>
  <c r="A114" i="46"/>
  <c r="O113" i="46"/>
  <c r="A113" i="46"/>
  <c r="A112" i="46"/>
  <c r="A111" i="46"/>
  <c r="L110" i="46"/>
  <c r="A110" i="46"/>
  <c r="L109" i="46"/>
  <c r="A109" i="46"/>
  <c r="K108" i="46"/>
  <c r="J108" i="46"/>
  <c r="I108" i="46"/>
  <c r="H108" i="46"/>
  <c r="G108" i="46"/>
  <c r="F108" i="46"/>
  <c r="E108" i="46"/>
  <c r="D108" i="46"/>
  <c r="C108" i="46"/>
  <c r="A108" i="46"/>
  <c r="K107" i="46"/>
  <c r="J107" i="46"/>
  <c r="I107" i="46"/>
  <c r="H107" i="46"/>
  <c r="G107" i="46"/>
  <c r="F107" i="46"/>
  <c r="E107" i="46"/>
  <c r="D107" i="46"/>
  <c r="C107" i="46"/>
  <c r="A107" i="46"/>
  <c r="K106" i="46"/>
  <c r="J106" i="46"/>
  <c r="I106" i="46"/>
  <c r="H106" i="46"/>
  <c r="G106" i="46"/>
  <c r="F106" i="46"/>
  <c r="E106" i="46"/>
  <c r="D106" i="46"/>
  <c r="C106" i="46"/>
  <c r="A106" i="46"/>
  <c r="C104" i="46"/>
  <c r="A104" i="46"/>
  <c r="C103" i="46"/>
  <c r="A103" i="46"/>
  <c r="O100" i="46"/>
  <c r="A100" i="46"/>
  <c r="O99" i="46"/>
  <c r="A99" i="46"/>
  <c r="A98" i="46"/>
  <c r="A97" i="46"/>
  <c r="L96" i="46"/>
  <c r="A96" i="46"/>
  <c r="L95" i="46"/>
  <c r="A95" i="46"/>
  <c r="K94" i="46"/>
  <c r="J94" i="46"/>
  <c r="I94" i="46"/>
  <c r="H94" i="46"/>
  <c r="G94" i="46"/>
  <c r="F94" i="46"/>
  <c r="E94" i="46"/>
  <c r="D94" i="46"/>
  <c r="C94" i="46"/>
  <c r="A94" i="46"/>
  <c r="K93" i="46"/>
  <c r="J93" i="46"/>
  <c r="I93" i="46"/>
  <c r="H93" i="46"/>
  <c r="G93" i="46"/>
  <c r="F93" i="46"/>
  <c r="E93" i="46"/>
  <c r="D93" i="46"/>
  <c r="C93" i="46"/>
  <c r="A93" i="46"/>
  <c r="K92" i="46"/>
  <c r="J92" i="46"/>
  <c r="I92" i="46"/>
  <c r="H92" i="46"/>
  <c r="G92" i="46"/>
  <c r="F92" i="46"/>
  <c r="E92" i="46"/>
  <c r="D92" i="46"/>
  <c r="C92" i="46"/>
  <c r="A92" i="46"/>
  <c r="C90" i="46"/>
  <c r="A90" i="46"/>
  <c r="C89" i="46"/>
  <c r="A89" i="46"/>
  <c r="O85" i="46"/>
  <c r="A85" i="46"/>
  <c r="O84" i="46"/>
  <c r="A84" i="46"/>
  <c r="A83" i="46"/>
  <c r="A82" i="46"/>
  <c r="L81" i="46"/>
  <c r="A81" i="46"/>
  <c r="L80" i="46"/>
  <c r="A80" i="46"/>
  <c r="K79" i="46"/>
  <c r="J79" i="46"/>
  <c r="I79" i="46"/>
  <c r="H79" i="46"/>
  <c r="G79" i="46"/>
  <c r="F79" i="46"/>
  <c r="E79" i="46"/>
  <c r="D79" i="46"/>
  <c r="C79" i="46"/>
  <c r="A79" i="46"/>
  <c r="K78" i="46"/>
  <c r="J78" i="46"/>
  <c r="I78" i="46"/>
  <c r="H78" i="46"/>
  <c r="G78" i="46"/>
  <c r="F78" i="46"/>
  <c r="E78" i="46"/>
  <c r="D78" i="46"/>
  <c r="C78" i="46"/>
  <c r="A78" i="46"/>
  <c r="K77" i="46"/>
  <c r="J77" i="46"/>
  <c r="I77" i="46"/>
  <c r="H77" i="46"/>
  <c r="G77" i="46"/>
  <c r="F77" i="46"/>
  <c r="E77" i="46"/>
  <c r="D77" i="46"/>
  <c r="C77" i="46"/>
  <c r="A77" i="46"/>
  <c r="C75" i="46"/>
  <c r="A75" i="46"/>
  <c r="C74" i="46"/>
  <c r="A74" i="46"/>
  <c r="O71" i="46"/>
  <c r="A71" i="46"/>
  <c r="O70" i="46"/>
  <c r="A70" i="46"/>
  <c r="A69" i="46"/>
  <c r="A68" i="46"/>
  <c r="L67" i="46"/>
  <c r="A67" i="46"/>
  <c r="L66" i="46"/>
  <c r="A66" i="46"/>
  <c r="K65" i="46"/>
  <c r="J65" i="46"/>
  <c r="I65" i="46"/>
  <c r="H65" i="46"/>
  <c r="G65" i="46"/>
  <c r="F65" i="46"/>
  <c r="E65" i="46"/>
  <c r="D65" i="46"/>
  <c r="C65" i="46"/>
  <c r="A65" i="46"/>
  <c r="K64" i="46"/>
  <c r="J64" i="46"/>
  <c r="I64" i="46"/>
  <c r="H64" i="46"/>
  <c r="G64" i="46"/>
  <c r="F64" i="46"/>
  <c r="E64" i="46"/>
  <c r="D64" i="46"/>
  <c r="C64" i="46"/>
  <c r="A64" i="46"/>
  <c r="K63" i="46"/>
  <c r="J63" i="46"/>
  <c r="I63" i="46"/>
  <c r="H63" i="46"/>
  <c r="G63" i="46"/>
  <c r="F63" i="46"/>
  <c r="E63" i="46"/>
  <c r="D63" i="46"/>
  <c r="C63" i="46"/>
  <c r="A63" i="46"/>
  <c r="C61" i="46"/>
  <c r="A61" i="46"/>
  <c r="C60" i="46"/>
  <c r="A60" i="46"/>
  <c r="O56" i="46"/>
  <c r="A56" i="46"/>
  <c r="O55" i="46"/>
  <c r="A55" i="46"/>
  <c r="A54" i="46"/>
  <c r="A53" i="46"/>
  <c r="L52" i="46"/>
  <c r="A52" i="46"/>
  <c r="L51" i="46"/>
  <c r="A51" i="46"/>
  <c r="K50" i="46"/>
  <c r="J50" i="46"/>
  <c r="I50" i="46"/>
  <c r="H50" i="46"/>
  <c r="G50" i="46"/>
  <c r="F50" i="46"/>
  <c r="E50" i="46"/>
  <c r="D50" i="46"/>
  <c r="C50" i="46"/>
  <c r="A50" i="46"/>
  <c r="K49" i="46"/>
  <c r="J49" i="46"/>
  <c r="I49" i="46"/>
  <c r="H49" i="46"/>
  <c r="G49" i="46"/>
  <c r="F49" i="46"/>
  <c r="E49" i="46"/>
  <c r="D49" i="46"/>
  <c r="C49" i="46"/>
  <c r="A49" i="46"/>
  <c r="K48" i="46"/>
  <c r="J48" i="46"/>
  <c r="I48" i="46"/>
  <c r="H48" i="46"/>
  <c r="G48" i="46"/>
  <c r="F48" i="46"/>
  <c r="E48" i="46"/>
  <c r="D48" i="46"/>
  <c r="C48" i="46"/>
  <c r="A48" i="46"/>
  <c r="C46" i="46"/>
  <c r="A46" i="46"/>
  <c r="C45" i="46"/>
  <c r="A45" i="46"/>
  <c r="O42" i="46"/>
  <c r="A42" i="46"/>
  <c r="O41" i="46"/>
  <c r="A41" i="46"/>
  <c r="A40" i="46"/>
  <c r="A39" i="46"/>
  <c r="L38" i="46"/>
  <c r="A38" i="46"/>
  <c r="L37" i="46"/>
  <c r="A37" i="46"/>
  <c r="K36" i="46"/>
  <c r="J36" i="46"/>
  <c r="I36" i="46"/>
  <c r="H36" i="46"/>
  <c r="G36" i="46"/>
  <c r="F36" i="46"/>
  <c r="E36" i="46"/>
  <c r="D36" i="46"/>
  <c r="C36" i="46"/>
  <c r="A36" i="46"/>
  <c r="K35" i="46"/>
  <c r="J35" i="46"/>
  <c r="I35" i="46"/>
  <c r="H35" i="46"/>
  <c r="G35" i="46"/>
  <c r="F35" i="46"/>
  <c r="E35" i="46"/>
  <c r="D35" i="46"/>
  <c r="C35" i="46"/>
  <c r="A35" i="46"/>
  <c r="K34" i="46"/>
  <c r="J34" i="46"/>
  <c r="I34" i="46"/>
  <c r="H34" i="46"/>
  <c r="G34" i="46"/>
  <c r="F34" i="46"/>
  <c r="E34" i="46"/>
  <c r="D34" i="46"/>
  <c r="C34" i="46"/>
  <c r="A34" i="46"/>
  <c r="C32" i="46"/>
  <c r="A32" i="46"/>
  <c r="C31" i="46"/>
  <c r="A31" i="46"/>
  <c r="O27" i="46"/>
  <c r="A27" i="46"/>
  <c r="O26" i="46"/>
  <c r="A26" i="46"/>
  <c r="A25" i="46"/>
  <c r="A24" i="46"/>
  <c r="L23" i="46"/>
  <c r="A23" i="46"/>
  <c r="L22" i="46"/>
  <c r="A22" i="46"/>
  <c r="K21" i="46"/>
  <c r="J21" i="46"/>
  <c r="I21" i="46"/>
  <c r="H21" i="46"/>
  <c r="G21" i="46"/>
  <c r="F21" i="46"/>
  <c r="E21" i="46"/>
  <c r="D21" i="46"/>
  <c r="C21" i="46"/>
  <c r="A21" i="46"/>
  <c r="K20" i="46"/>
  <c r="J20" i="46"/>
  <c r="I20" i="46"/>
  <c r="H20" i="46"/>
  <c r="G20" i="46"/>
  <c r="F20" i="46"/>
  <c r="E20" i="46"/>
  <c r="D20" i="46"/>
  <c r="C20" i="46"/>
  <c r="A20" i="46"/>
  <c r="K19" i="46"/>
  <c r="J19" i="46"/>
  <c r="I19" i="46"/>
  <c r="H19" i="46"/>
  <c r="G19" i="46"/>
  <c r="F19" i="46"/>
  <c r="E19" i="46"/>
  <c r="D19" i="46"/>
  <c r="C19" i="46"/>
  <c r="A19" i="46"/>
  <c r="C17" i="46"/>
  <c r="A17" i="46"/>
  <c r="C16" i="46"/>
  <c r="A16" i="46"/>
  <c r="O13" i="46"/>
  <c r="A13" i="46"/>
  <c r="O12" i="46"/>
  <c r="A12" i="46"/>
  <c r="A11" i="46"/>
  <c r="A10" i="46"/>
  <c r="L9" i="46"/>
  <c r="A9" i="46"/>
  <c r="L8" i="46"/>
  <c r="A8" i="46"/>
  <c r="K7" i="46"/>
  <c r="J7" i="46"/>
  <c r="I7" i="46"/>
  <c r="H7" i="46"/>
  <c r="G7" i="46"/>
  <c r="F7" i="46"/>
  <c r="E7" i="46"/>
  <c r="D7" i="46"/>
  <c r="C7" i="46"/>
  <c r="A7" i="46"/>
  <c r="K6" i="46"/>
  <c r="J6" i="46"/>
  <c r="I6" i="46"/>
  <c r="H6" i="46"/>
  <c r="G6" i="46"/>
  <c r="F6" i="46"/>
  <c r="E6" i="46"/>
  <c r="D6" i="46"/>
  <c r="C6" i="46"/>
  <c r="A6" i="46"/>
  <c r="K5" i="46"/>
  <c r="J5" i="46"/>
  <c r="I5" i="46"/>
  <c r="H5" i="46"/>
  <c r="G5" i="46"/>
  <c r="F5" i="46"/>
  <c r="E5" i="46"/>
  <c r="D5" i="46"/>
  <c r="C5" i="46"/>
  <c r="A5" i="46"/>
  <c r="C3" i="46"/>
  <c r="A3" i="46"/>
  <c r="C2" i="46"/>
  <c r="A2" i="46"/>
  <c r="X54" i="63" l="1"/>
  <c r="Z54" i="63"/>
  <c r="X40" i="63"/>
  <c r="Z40" i="63"/>
  <c r="X26" i="63"/>
  <c r="Z26" i="63"/>
  <c r="X12" i="63"/>
  <c r="Z12" i="63"/>
  <c r="X68" i="63"/>
  <c r="Z68" i="63"/>
  <c r="X82" i="63"/>
  <c r="Z82" i="63"/>
  <c r="X96" i="63"/>
  <c r="Z96" i="63"/>
  <c r="X110" i="63"/>
  <c r="Z110" i="63"/>
  <c r="X124" i="63"/>
  <c r="Z124" i="63"/>
  <c r="X138" i="63"/>
  <c r="Z138" i="63"/>
  <c r="X152" i="63"/>
  <c r="Z152" i="63"/>
  <c r="M13" i="62"/>
  <c r="Z13" i="62" s="1"/>
  <c r="X13" i="62"/>
  <c r="X12" i="62"/>
  <c r="Z12" i="62"/>
  <c r="Z27" i="62"/>
  <c r="X27" i="62"/>
  <c r="L13" i="1"/>
  <c r="N13" i="1" s="1"/>
  <c r="L12" i="1"/>
  <c r="N12" i="1" s="1"/>
  <c r="N169" i="46"/>
  <c r="N155" i="46"/>
  <c r="N140" i="46"/>
  <c r="N126" i="46"/>
  <c r="N111" i="46"/>
  <c r="N97" i="46"/>
  <c r="N82" i="46"/>
  <c r="C170" i="46"/>
  <c r="C169" i="46"/>
  <c r="D170" i="46"/>
  <c r="D169" i="46"/>
  <c r="D171" i="46" s="1"/>
  <c r="E170" i="46"/>
  <c r="E169" i="46"/>
  <c r="E171" i="46" s="1"/>
  <c r="F170" i="46"/>
  <c r="F169" i="46"/>
  <c r="F171" i="46" s="1"/>
  <c r="G170" i="46"/>
  <c r="G169" i="46"/>
  <c r="G171" i="46" s="1"/>
  <c r="H170" i="46"/>
  <c r="H169" i="46"/>
  <c r="H171" i="46" s="1"/>
  <c r="I170" i="46"/>
  <c r="I169" i="46"/>
  <c r="I171" i="46" s="1"/>
  <c r="J170" i="46"/>
  <c r="J169" i="46"/>
  <c r="J171" i="46" s="1"/>
  <c r="K170" i="46"/>
  <c r="K169" i="46"/>
  <c r="K171" i="46" s="1"/>
  <c r="M171" i="46"/>
  <c r="M167" i="46"/>
  <c r="M172" i="46"/>
  <c r="M168" i="46"/>
  <c r="C156" i="46"/>
  <c r="C155" i="46"/>
  <c r="D156" i="46"/>
  <c r="D155" i="46"/>
  <c r="D157" i="46" s="1"/>
  <c r="E156" i="46"/>
  <c r="E155" i="46"/>
  <c r="E157" i="46" s="1"/>
  <c r="F156" i="46"/>
  <c r="F155" i="46"/>
  <c r="F157" i="46" s="1"/>
  <c r="G156" i="46"/>
  <c r="G155" i="46"/>
  <c r="G157" i="46" s="1"/>
  <c r="H156" i="46"/>
  <c r="H155" i="46"/>
  <c r="H157" i="46" s="1"/>
  <c r="I156" i="46"/>
  <c r="I155" i="46"/>
  <c r="I157" i="46" s="1"/>
  <c r="J156" i="46"/>
  <c r="J155" i="46"/>
  <c r="J157" i="46" s="1"/>
  <c r="K156" i="46"/>
  <c r="K155" i="46"/>
  <c r="K157" i="46" s="1"/>
  <c r="M157" i="46"/>
  <c r="M153" i="46"/>
  <c r="M158" i="46"/>
  <c r="M154" i="46"/>
  <c r="C141" i="46"/>
  <c r="C140" i="46"/>
  <c r="D141" i="46"/>
  <c r="D140" i="46"/>
  <c r="D142" i="46" s="1"/>
  <c r="E141" i="46"/>
  <c r="E140" i="46"/>
  <c r="E142" i="46" s="1"/>
  <c r="F141" i="46"/>
  <c r="F140" i="46"/>
  <c r="F142" i="46" s="1"/>
  <c r="G141" i="46"/>
  <c r="G140" i="46"/>
  <c r="G142" i="46" s="1"/>
  <c r="H141" i="46"/>
  <c r="H140" i="46"/>
  <c r="H142" i="46" s="1"/>
  <c r="I141" i="46"/>
  <c r="I140" i="46"/>
  <c r="I142" i="46" s="1"/>
  <c r="J141" i="46"/>
  <c r="J140" i="46"/>
  <c r="J142" i="46" s="1"/>
  <c r="K141" i="46"/>
  <c r="K140" i="46"/>
  <c r="K142" i="46" s="1"/>
  <c r="M142" i="46"/>
  <c r="M138" i="46"/>
  <c r="M143" i="46"/>
  <c r="M139" i="46"/>
  <c r="C127" i="46"/>
  <c r="C126" i="46"/>
  <c r="D127" i="46"/>
  <c r="D126" i="46"/>
  <c r="D128" i="46" s="1"/>
  <c r="E127" i="46"/>
  <c r="E126" i="46"/>
  <c r="E128" i="46" s="1"/>
  <c r="F127" i="46"/>
  <c r="F126" i="46"/>
  <c r="F128" i="46" s="1"/>
  <c r="G127" i="46"/>
  <c r="G126" i="46"/>
  <c r="G128" i="46" s="1"/>
  <c r="H127" i="46"/>
  <c r="H126" i="46"/>
  <c r="H128" i="46" s="1"/>
  <c r="I127" i="46"/>
  <c r="I126" i="46"/>
  <c r="I128" i="46" s="1"/>
  <c r="J127" i="46"/>
  <c r="J126" i="46"/>
  <c r="J128" i="46" s="1"/>
  <c r="K127" i="46"/>
  <c r="K126" i="46"/>
  <c r="K128" i="46" s="1"/>
  <c r="M128" i="46"/>
  <c r="M124" i="46"/>
  <c r="M129" i="46"/>
  <c r="M125" i="46"/>
  <c r="C112" i="46"/>
  <c r="C111" i="46"/>
  <c r="D112" i="46"/>
  <c r="D111" i="46"/>
  <c r="D113" i="46" s="1"/>
  <c r="E112" i="46"/>
  <c r="E111" i="46"/>
  <c r="E113" i="46" s="1"/>
  <c r="F112" i="46"/>
  <c r="F111" i="46"/>
  <c r="F113" i="46" s="1"/>
  <c r="G112" i="46"/>
  <c r="G111" i="46"/>
  <c r="G113" i="46" s="1"/>
  <c r="H112" i="46"/>
  <c r="H111" i="46"/>
  <c r="H113" i="46" s="1"/>
  <c r="I112" i="46"/>
  <c r="I111" i="46"/>
  <c r="I113" i="46" s="1"/>
  <c r="J112" i="46"/>
  <c r="J111" i="46"/>
  <c r="J113" i="46" s="1"/>
  <c r="K112" i="46"/>
  <c r="K111" i="46"/>
  <c r="K113" i="46" s="1"/>
  <c r="M113" i="46"/>
  <c r="M109" i="46"/>
  <c r="M114" i="46"/>
  <c r="M110" i="46"/>
  <c r="C98" i="46"/>
  <c r="C97" i="46"/>
  <c r="D98" i="46"/>
  <c r="D97" i="46"/>
  <c r="D99" i="46" s="1"/>
  <c r="E98" i="46"/>
  <c r="E97" i="46"/>
  <c r="E99" i="46" s="1"/>
  <c r="F98" i="46"/>
  <c r="F97" i="46"/>
  <c r="F99" i="46" s="1"/>
  <c r="G98" i="46"/>
  <c r="G97" i="46"/>
  <c r="G99" i="46" s="1"/>
  <c r="H98" i="46"/>
  <c r="H97" i="46"/>
  <c r="H99" i="46" s="1"/>
  <c r="I98" i="46"/>
  <c r="I97" i="46"/>
  <c r="I99" i="46" s="1"/>
  <c r="J98" i="46"/>
  <c r="J97" i="46"/>
  <c r="J99" i="46" s="1"/>
  <c r="K98" i="46"/>
  <c r="K97" i="46"/>
  <c r="K99" i="46" s="1"/>
  <c r="M99" i="46"/>
  <c r="M95" i="46"/>
  <c r="R99" i="46" s="1"/>
  <c r="M100" i="46"/>
  <c r="M96" i="46"/>
  <c r="R100" i="46" s="1"/>
  <c r="C83" i="46"/>
  <c r="C82" i="46"/>
  <c r="D83" i="46"/>
  <c r="D82" i="46"/>
  <c r="D84" i="46" s="1"/>
  <c r="E83" i="46"/>
  <c r="E82" i="46"/>
  <c r="E84" i="46" s="1"/>
  <c r="F83" i="46"/>
  <c r="F82" i="46"/>
  <c r="F84" i="46" s="1"/>
  <c r="G83" i="46"/>
  <c r="G82" i="46"/>
  <c r="G84" i="46" s="1"/>
  <c r="H83" i="46"/>
  <c r="H82" i="46"/>
  <c r="H84" i="46" s="1"/>
  <c r="I83" i="46"/>
  <c r="I82" i="46"/>
  <c r="I84" i="46" s="1"/>
  <c r="J83" i="46"/>
  <c r="J82" i="46"/>
  <c r="J84" i="46" s="1"/>
  <c r="K83" i="46"/>
  <c r="K82" i="46"/>
  <c r="K84" i="46" s="1"/>
  <c r="M84" i="46"/>
  <c r="M80" i="46"/>
  <c r="M85" i="46"/>
  <c r="M81" i="46"/>
  <c r="N24" i="46"/>
  <c r="N68" i="46"/>
  <c r="N53" i="46"/>
  <c r="N39" i="46"/>
  <c r="C69" i="46"/>
  <c r="C68" i="46"/>
  <c r="D69" i="46"/>
  <c r="D68" i="46"/>
  <c r="D70" i="46" s="1"/>
  <c r="E69" i="46"/>
  <c r="E68" i="46"/>
  <c r="E70" i="46" s="1"/>
  <c r="F69" i="46"/>
  <c r="F68" i="46"/>
  <c r="F70" i="46" s="1"/>
  <c r="G69" i="46"/>
  <c r="G68" i="46"/>
  <c r="G70" i="46" s="1"/>
  <c r="H69" i="46"/>
  <c r="H68" i="46"/>
  <c r="H70" i="46" s="1"/>
  <c r="I69" i="46"/>
  <c r="I68" i="46"/>
  <c r="I70" i="46" s="1"/>
  <c r="J69" i="46"/>
  <c r="J68" i="46"/>
  <c r="J70" i="46" s="1"/>
  <c r="K69" i="46"/>
  <c r="K68" i="46"/>
  <c r="K70" i="46" s="1"/>
  <c r="M70" i="46"/>
  <c r="M66" i="46"/>
  <c r="M71" i="46"/>
  <c r="M67" i="46"/>
  <c r="C54" i="46"/>
  <c r="C53" i="46"/>
  <c r="D54" i="46"/>
  <c r="D53" i="46"/>
  <c r="D55" i="46" s="1"/>
  <c r="E54" i="46"/>
  <c r="E53" i="46"/>
  <c r="E55" i="46" s="1"/>
  <c r="F54" i="46"/>
  <c r="F53" i="46"/>
  <c r="F55" i="46" s="1"/>
  <c r="G54" i="46"/>
  <c r="G53" i="46"/>
  <c r="G55" i="46" s="1"/>
  <c r="H54" i="46"/>
  <c r="H53" i="46"/>
  <c r="H55" i="46" s="1"/>
  <c r="I54" i="46"/>
  <c r="I53" i="46"/>
  <c r="I55" i="46" s="1"/>
  <c r="J54" i="46"/>
  <c r="J53" i="46"/>
  <c r="J55" i="46" s="1"/>
  <c r="K54" i="46"/>
  <c r="K53" i="46"/>
  <c r="K55" i="46" s="1"/>
  <c r="M55" i="46"/>
  <c r="M51" i="46"/>
  <c r="M56" i="46"/>
  <c r="M52" i="46"/>
  <c r="C40" i="46"/>
  <c r="C39" i="46"/>
  <c r="D40" i="46"/>
  <c r="D39" i="46"/>
  <c r="D41" i="46" s="1"/>
  <c r="E40" i="46"/>
  <c r="E39" i="46"/>
  <c r="E41" i="46" s="1"/>
  <c r="F40" i="46"/>
  <c r="F39" i="46"/>
  <c r="F41" i="46" s="1"/>
  <c r="G40" i="46"/>
  <c r="G39" i="46"/>
  <c r="G41" i="46" s="1"/>
  <c r="H40" i="46"/>
  <c r="H39" i="46"/>
  <c r="H41" i="46" s="1"/>
  <c r="I40" i="46"/>
  <c r="I39" i="46"/>
  <c r="I41" i="46" s="1"/>
  <c r="J40" i="46"/>
  <c r="J39" i="46"/>
  <c r="J41" i="46" s="1"/>
  <c r="K40" i="46"/>
  <c r="K39" i="46"/>
  <c r="K41" i="46" s="1"/>
  <c r="M41" i="46"/>
  <c r="M37" i="46"/>
  <c r="M42" i="46"/>
  <c r="M38" i="46"/>
  <c r="C25" i="46"/>
  <c r="C24" i="46"/>
  <c r="D25" i="46"/>
  <c r="D24" i="46"/>
  <c r="D26" i="46" s="1"/>
  <c r="E25" i="46"/>
  <c r="E24" i="46"/>
  <c r="E26" i="46" s="1"/>
  <c r="F25" i="46"/>
  <c r="F24" i="46"/>
  <c r="F26" i="46" s="1"/>
  <c r="G25" i="46"/>
  <c r="G24" i="46"/>
  <c r="G26" i="46" s="1"/>
  <c r="H25" i="46"/>
  <c r="H24" i="46"/>
  <c r="H26" i="46" s="1"/>
  <c r="I25" i="46"/>
  <c r="I24" i="46"/>
  <c r="I26" i="46" s="1"/>
  <c r="J25" i="46"/>
  <c r="J24" i="46"/>
  <c r="J26" i="46" s="1"/>
  <c r="K25" i="46"/>
  <c r="K24" i="46"/>
  <c r="K26" i="46" s="1"/>
  <c r="M26" i="46"/>
  <c r="M22" i="46"/>
  <c r="M27" i="46"/>
  <c r="M23" i="46"/>
  <c r="N10" i="46"/>
  <c r="K10" i="46"/>
  <c r="J10" i="46"/>
  <c r="I10" i="46"/>
  <c r="H10" i="46"/>
  <c r="G10" i="46"/>
  <c r="F10" i="46"/>
  <c r="E10" i="46"/>
  <c r="D10" i="46"/>
  <c r="C10" i="46"/>
  <c r="K11" i="46"/>
  <c r="K13" i="46" s="1"/>
  <c r="J11" i="46"/>
  <c r="J13" i="46" s="1"/>
  <c r="I11" i="46"/>
  <c r="I13" i="46" s="1"/>
  <c r="H11" i="46"/>
  <c r="H13" i="46" s="1"/>
  <c r="G11" i="46"/>
  <c r="G13" i="46" s="1"/>
  <c r="F11" i="46"/>
  <c r="F13" i="46" s="1"/>
  <c r="E11" i="46"/>
  <c r="E13" i="46" s="1"/>
  <c r="D11" i="46"/>
  <c r="D13" i="46" s="1"/>
  <c r="C11" i="46"/>
  <c r="M12" i="46"/>
  <c r="M8" i="46"/>
  <c r="M13" i="46"/>
  <c r="M9" i="46"/>
  <c r="K172" i="46" l="1"/>
  <c r="J172" i="46"/>
  <c r="I172" i="46"/>
  <c r="H172" i="46"/>
  <c r="G172" i="46"/>
  <c r="F172" i="46"/>
  <c r="E172" i="46"/>
  <c r="D172" i="46"/>
  <c r="C171" i="46"/>
  <c r="L171" i="46" s="1"/>
  <c r="N171" i="46" s="1"/>
  <c r="L169" i="46"/>
  <c r="C172" i="46"/>
  <c r="L172" i="46" s="1"/>
  <c r="N172" i="46" s="1"/>
  <c r="L170" i="46"/>
  <c r="K158" i="46"/>
  <c r="J158" i="46"/>
  <c r="I158" i="46"/>
  <c r="H158" i="46"/>
  <c r="G158" i="46"/>
  <c r="F158" i="46"/>
  <c r="E158" i="46"/>
  <c r="D158" i="46"/>
  <c r="C157" i="46"/>
  <c r="L157" i="46" s="1"/>
  <c r="N157" i="46" s="1"/>
  <c r="L155" i="46"/>
  <c r="C158" i="46"/>
  <c r="L158" i="46" s="1"/>
  <c r="N158" i="46" s="1"/>
  <c r="L156" i="46"/>
  <c r="K143" i="46"/>
  <c r="J143" i="46"/>
  <c r="I143" i="46"/>
  <c r="H143" i="46"/>
  <c r="G143" i="46"/>
  <c r="F143" i="46"/>
  <c r="E143" i="46"/>
  <c r="D143" i="46"/>
  <c r="C142" i="46"/>
  <c r="L142" i="46" s="1"/>
  <c r="N142" i="46" s="1"/>
  <c r="L140" i="46"/>
  <c r="C143" i="46"/>
  <c r="L143" i="46" s="1"/>
  <c r="N143" i="46" s="1"/>
  <c r="L141" i="46"/>
  <c r="K129" i="46"/>
  <c r="J129" i="46"/>
  <c r="I129" i="46"/>
  <c r="H129" i="46"/>
  <c r="G129" i="46"/>
  <c r="F129" i="46"/>
  <c r="E129" i="46"/>
  <c r="D129" i="46"/>
  <c r="C128" i="46"/>
  <c r="L128" i="46" s="1"/>
  <c r="N128" i="46" s="1"/>
  <c r="L126" i="46"/>
  <c r="C129" i="46"/>
  <c r="L129" i="46" s="1"/>
  <c r="N129" i="46" s="1"/>
  <c r="L127" i="46"/>
  <c r="K114" i="46"/>
  <c r="J114" i="46"/>
  <c r="I114" i="46"/>
  <c r="H114" i="46"/>
  <c r="G114" i="46"/>
  <c r="F114" i="46"/>
  <c r="E114" i="46"/>
  <c r="D114" i="46"/>
  <c r="C113" i="46"/>
  <c r="L113" i="46" s="1"/>
  <c r="N113" i="46" s="1"/>
  <c r="L111" i="46"/>
  <c r="C114" i="46"/>
  <c r="L114" i="46" s="1"/>
  <c r="N114" i="46" s="1"/>
  <c r="L112" i="46"/>
  <c r="K100" i="46"/>
  <c r="J100" i="46"/>
  <c r="I100" i="46"/>
  <c r="H100" i="46"/>
  <c r="G100" i="46"/>
  <c r="F100" i="46"/>
  <c r="E100" i="46"/>
  <c r="D100" i="46"/>
  <c r="C99" i="46"/>
  <c r="L99" i="46" s="1"/>
  <c r="N99" i="46" s="1"/>
  <c r="L97" i="46"/>
  <c r="C100" i="46"/>
  <c r="L100" i="46" s="1"/>
  <c r="N100" i="46" s="1"/>
  <c r="L98" i="46"/>
  <c r="K85" i="46"/>
  <c r="J85" i="46"/>
  <c r="I85" i="46"/>
  <c r="H85" i="46"/>
  <c r="G85" i="46"/>
  <c r="F85" i="46"/>
  <c r="E85" i="46"/>
  <c r="D85" i="46"/>
  <c r="C84" i="46"/>
  <c r="L84" i="46" s="1"/>
  <c r="N84" i="46" s="1"/>
  <c r="L82" i="46"/>
  <c r="C85" i="46"/>
  <c r="L85" i="46" s="1"/>
  <c r="N85" i="46" s="1"/>
  <c r="L83" i="46"/>
  <c r="K71" i="46"/>
  <c r="J71" i="46"/>
  <c r="I71" i="46"/>
  <c r="H71" i="46"/>
  <c r="G71" i="46"/>
  <c r="F71" i="46"/>
  <c r="E71" i="46"/>
  <c r="D71" i="46"/>
  <c r="C70" i="46"/>
  <c r="L70" i="46" s="1"/>
  <c r="N70" i="46" s="1"/>
  <c r="L68" i="46"/>
  <c r="C71" i="46"/>
  <c r="L71" i="46" s="1"/>
  <c r="N71" i="46" s="1"/>
  <c r="L69" i="46"/>
  <c r="K56" i="46"/>
  <c r="J56" i="46"/>
  <c r="I56" i="46"/>
  <c r="H56" i="46"/>
  <c r="G56" i="46"/>
  <c r="F56" i="46"/>
  <c r="E56" i="46"/>
  <c r="D56" i="46"/>
  <c r="C55" i="46"/>
  <c r="L55" i="46" s="1"/>
  <c r="N55" i="46" s="1"/>
  <c r="L53" i="46"/>
  <c r="C56" i="46"/>
  <c r="L56" i="46" s="1"/>
  <c r="N56" i="46" s="1"/>
  <c r="L54" i="46"/>
  <c r="K42" i="46"/>
  <c r="J42" i="46"/>
  <c r="I42" i="46"/>
  <c r="H42" i="46"/>
  <c r="G42" i="46"/>
  <c r="F42" i="46"/>
  <c r="E42" i="46"/>
  <c r="D42" i="46"/>
  <c r="C41" i="46"/>
  <c r="L41" i="46" s="1"/>
  <c r="N41" i="46" s="1"/>
  <c r="L39" i="46"/>
  <c r="C42" i="46"/>
  <c r="L42" i="46" s="1"/>
  <c r="N42" i="46" s="1"/>
  <c r="L40" i="46"/>
  <c r="K27" i="46"/>
  <c r="J27" i="46"/>
  <c r="I27" i="46"/>
  <c r="H27" i="46"/>
  <c r="G27" i="46"/>
  <c r="F27" i="46"/>
  <c r="E27" i="46"/>
  <c r="D27" i="46"/>
  <c r="C26" i="46"/>
  <c r="L26" i="46" s="1"/>
  <c r="N26" i="46" s="1"/>
  <c r="L24" i="46"/>
  <c r="C27" i="46"/>
  <c r="L27" i="46" s="1"/>
  <c r="N27" i="46" s="1"/>
  <c r="L25" i="46"/>
  <c r="C13" i="46"/>
  <c r="L13" i="46" s="1"/>
  <c r="N13" i="46" s="1"/>
  <c r="L11" i="46"/>
  <c r="C12" i="46"/>
  <c r="L10" i="46"/>
  <c r="D12" i="46"/>
  <c r="E12" i="46"/>
  <c r="F12" i="46"/>
  <c r="G12" i="46"/>
  <c r="H12" i="46"/>
  <c r="I12" i="46"/>
  <c r="J12" i="46"/>
  <c r="K12" i="46"/>
  <c r="L9" i="4"/>
  <c r="L12" i="46" l="1"/>
  <c r="N12" i="46" s="1"/>
  <c r="L27" i="1" l="1"/>
  <c r="L24" i="1"/>
  <c r="B16" i="11"/>
  <c r="B3" i="11"/>
  <c r="B5" i="11" s="1"/>
  <c r="B21" i="10" l="1"/>
  <c r="B22" i="10" s="1"/>
  <c r="L8" i="4" l="1"/>
  <c r="H32" i="9" l="1"/>
  <c r="H31" i="9" l="1"/>
  <c r="H33" i="9" s="1"/>
  <c r="B49" i="9"/>
  <c r="B48" i="9"/>
  <c r="B53" i="9" s="1"/>
  <c r="E17" i="9"/>
  <c r="B44" i="9"/>
  <c r="B46" i="9" s="1"/>
  <c r="C53" i="9" l="1"/>
  <c r="E23" i="9" l="1"/>
  <c r="G9" i="9"/>
  <c r="G8" i="9"/>
  <c r="G10" i="9" s="1"/>
  <c r="E22" i="9"/>
  <c r="E20" i="9"/>
  <c r="E18" i="9"/>
  <c r="E16" i="9"/>
  <c r="E15" i="9"/>
  <c r="E14" i="9"/>
  <c r="E13" i="9"/>
  <c r="E11" i="9"/>
  <c r="E9" i="9"/>
  <c r="E8" i="9"/>
  <c r="E6" i="9"/>
  <c r="E5" i="9"/>
  <c r="E3" i="9"/>
  <c r="E28" i="9" l="1"/>
  <c r="E37" i="9" s="1"/>
  <c r="X14" i="4" l="1"/>
  <c r="X15" i="4"/>
  <c r="C28" i="9" l="1"/>
  <c r="B28" i="9"/>
  <c r="D32" i="9" s="1"/>
  <c r="D31" i="9"/>
  <c r="D33" i="9" s="1"/>
  <c r="K5" i="4" l="1"/>
  <c r="J5" i="4"/>
  <c r="I5" i="4"/>
  <c r="H5" i="4"/>
  <c r="G5" i="4"/>
  <c r="F5" i="4"/>
  <c r="E5" i="4"/>
  <c r="D5" i="4"/>
  <c r="C5" i="4"/>
  <c r="K7" i="4"/>
  <c r="J7" i="4"/>
  <c r="I7" i="4"/>
  <c r="H7" i="4"/>
  <c r="G7" i="4"/>
  <c r="F7" i="4"/>
  <c r="E7" i="4"/>
  <c r="D7" i="4"/>
  <c r="C7" i="4"/>
  <c r="L27" i="4"/>
  <c r="L24" i="4"/>
  <c r="L21" i="4"/>
  <c r="L20" i="4"/>
  <c r="L18" i="4"/>
  <c r="L17" i="4"/>
  <c r="K6" i="4"/>
  <c r="J6" i="4"/>
  <c r="I6" i="4"/>
  <c r="H6" i="4"/>
  <c r="G6" i="4"/>
  <c r="F6" i="4"/>
  <c r="E6" i="4"/>
  <c r="D6" i="4"/>
  <c r="C6" i="4"/>
  <c r="L31" i="1"/>
  <c r="L33" i="1"/>
  <c r="L30" i="1"/>
  <c r="L20" i="1"/>
  <c r="L19" i="1"/>
  <c r="L17" i="1"/>
  <c r="L16" i="1"/>
  <c r="L26" i="1"/>
  <c r="L23" i="1"/>
  <c r="C3" i="4"/>
  <c r="C2" i="4"/>
  <c r="P9" i="4"/>
  <c r="P8" i="4"/>
  <c r="P10" i="4" s="1"/>
  <c r="A7" i="4"/>
  <c r="A6" i="4"/>
  <c r="A5" i="4"/>
  <c r="K11" i="4" l="1"/>
  <c r="K10" i="4"/>
  <c r="N10" i="4"/>
  <c r="E10" i="4"/>
  <c r="I10" i="4"/>
  <c r="J10" i="4"/>
  <c r="E11" i="4"/>
  <c r="D10" i="4"/>
  <c r="H10" i="4"/>
  <c r="F11" i="4"/>
  <c r="G11" i="4"/>
  <c r="M11" i="4"/>
  <c r="J11" i="4"/>
  <c r="I11" i="4"/>
  <c r="H11" i="4"/>
  <c r="N11" i="4"/>
  <c r="D11" i="4"/>
  <c r="C10" i="4"/>
  <c r="F10" i="4"/>
  <c r="G10" i="4"/>
  <c r="C11" i="4"/>
  <c r="K12" i="4" l="1"/>
  <c r="D12" i="4"/>
  <c r="I12" i="4"/>
  <c r="E12" i="4"/>
  <c r="J12" i="4"/>
  <c r="F12" i="4"/>
  <c r="H12" i="4"/>
  <c r="L10" i="4"/>
  <c r="L11" i="4"/>
  <c r="G12" i="4"/>
  <c r="C12" i="4"/>
  <c r="L12" i="4" l="1"/>
</calcChain>
</file>

<file path=xl/sharedStrings.xml><?xml version="1.0" encoding="utf-8"?>
<sst xmlns="http://schemas.openxmlformats.org/spreadsheetml/2006/main" count="10804" uniqueCount="287">
  <si>
    <t>Handicap</t>
  </si>
  <si>
    <t xml:space="preserve">                                       </t>
  </si>
  <si>
    <t>m1</t>
  </si>
  <si>
    <t>Player 1</t>
  </si>
  <si>
    <t>kurt</t>
  </si>
  <si>
    <t>&lt;-- Enter Player's Name</t>
  </si>
  <si>
    <t>1.  Copy row 1-13    Column A-P</t>
  </si>
  <si>
    <t>(higher handicap)</t>
  </si>
  <si>
    <t>Player 2</t>
  </si>
  <si>
    <t>bj</t>
  </si>
  <si>
    <t>2. Paste Values into new Turned In Tab</t>
  </si>
  <si>
    <t xml:space="preserve">                                           </t>
  </si>
  <si>
    <t>Men's</t>
  </si>
  <si>
    <t>Strokes</t>
  </si>
  <si>
    <t>Hole</t>
  </si>
  <si>
    <t>Total</t>
  </si>
  <si>
    <t>Net</t>
  </si>
  <si>
    <t>Points</t>
  </si>
  <si>
    <t>Putts</t>
  </si>
  <si>
    <t xml:space="preserve"> </t>
  </si>
  <si>
    <t>Back 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</si>
  <si>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</si>
  <si>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Women's</t>
  </si>
  <si>
    <t>Front 9</t>
  </si>
  <si>
    <t>Mod Front 9</t>
  </si>
  <si>
    <t>Peter</t>
  </si>
  <si>
    <t>John G</t>
  </si>
  <si>
    <t>Net F9</t>
  </si>
  <si>
    <t>F9 Total</t>
  </si>
  <si>
    <t>Net B9</t>
  </si>
  <si>
    <t>Cully</t>
  </si>
  <si>
    <t>w10</t>
  </si>
  <si>
    <t>Kurt</t>
  </si>
  <si>
    <t>Blake</t>
  </si>
  <si>
    <t>Zach</t>
  </si>
  <si>
    <t>Jim M</t>
  </si>
  <si>
    <t>Baby J</t>
  </si>
  <si>
    <t>Adam</t>
  </si>
  <si>
    <t>Alek</t>
  </si>
  <si>
    <t>Brian S</t>
  </si>
  <si>
    <t>Jim R</t>
  </si>
  <si>
    <t>Mark</t>
  </si>
  <si>
    <t>Andy</t>
  </si>
  <si>
    <t>Randy</t>
  </si>
  <si>
    <t>Simon</t>
  </si>
  <si>
    <t>Michael</t>
  </si>
  <si>
    <t>Jeff</t>
  </si>
  <si>
    <t>Paul</t>
  </si>
  <si>
    <t>Mike</t>
  </si>
  <si>
    <t>Nick</t>
  </si>
  <si>
    <t>Jonathan</t>
  </si>
  <si>
    <t>Dan</t>
  </si>
  <si>
    <t>Matt</t>
  </si>
  <si>
    <t>Brian E</t>
  </si>
  <si>
    <t>Carter</t>
  </si>
  <si>
    <t>.</t>
  </si>
  <si>
    <t>adam</t>
  </si>
  <si>
    <t>m10</t>
  </si>
  <si>
    <t>cully</t>
  </si>
  <si>
    <t>Blake (3)</t>
  </si>
  <si>
    <t>Alek (4)</t>
  </si>
  <si>
    <t>Jeff (4)</t>
  </si>
  <si>
    <t>Mark (6)</t>
  </si>
  <si>
    <t>Michael (7)</t>
  </si>
  <si>
    <t>Adam (8)</t>
  </si>
  <si>
    <t>John G (8)</t>
  </si>
  <si>
    <t>Kurt (8)</t>
  </si>
  <si>
    <t>Mike (9)</t>
  </si>
  <si>
    <t>Zach (11)</t>
  </si>
  <si>
    <t>Brian S (11)</t>
  </si>
  <si>
    <t>Matt (11)</t>
  </si>
  <si>
    <t>brian s</t>
  </si>
  <si>
    <t>Simon (11)</t>
  </si>
  <si>
    <t>paul o</t>
  </si>
  <si>
    <t>Carter (12)</t>
  </si>
  <si>
    <t>Nick (12)</t>
  </si>
  <si>
    <t>Ben (13)</t>
  </si>
  <si>
    <t>Cully (13)</t>
  </si>
  <si>
    <t>Brian E (14)</t>
  </si>
  <si>
    <t>Kyle (16)</t>
  </si>
  <si>
    <t>Jim M (16)</t>
  </si>
  <si>
    <t>Randy (16)</t>
  </si>
  <si>
    <t>Baby J (17)</t>
  </si>
  <si>
    <t>Paul O (19)</t>
  </si>
  <si>
    <t>Paul (20)</t>
  </si>
  <si>
    <t>*****************************************************************************************************************************************************************************************************</t>
  </si>
  <si>
    <t>jeff</t>
  </si>
  <si>
    <t>ben</t>
  </si>
  <si>
    <t>mike</t>
  </si>
  <si>
    <t>brian</t>
  </si>
  <si>
    <t>blake</t>
  </si>
  <si>
    <t>matt</t>
  </si>
  <si>
    <t>carter</t>
  </si>
  <si>
    <t>jim</t>
  </si>
  <si>
    <t>alek</t>
  </si>
  <si>
    <t>simon</t>
  </si>
  <si>
    <t>nick</t>
  </si>
  <si>
    <t>kyle</t>
  </si>
  <si>
    <t>mark</t>
  </si>
  <si>
    <t>michael</t>
  </si>
  <si>
    <t>randy</t>
  </si>
  <si>
    <t>paul</t>
  </si>
  <si>
    <t>john g</t>
  </si>
  <si>
    <t>zack</t>
  </si>
  <si>
    <t>Grimm</t>
  </si>
  <si>
    <t>Alec</t>
  </si>
  <si>
    <t>andy</t>
  </si>
  <si>
    <t>greg</t>
  </si>
  <si>
    <t>jonathan</t>
  </si>
  <si>
    <t>jim m</t>
  </si>
  <si>
    <t>dan</t>
  </si>
  <si>
    <t>david e</t>
  </si>
  <si>
    <t>baby</t>
  </si>
  <si>
    <t>..</t>
  </si>
  <si>
    <t>brian e</t>
  </si>
  <si>
    <t>card had 54</t>
  </si>
  <si>
    <t>dale</t>
  </si>
  <si>
    <t>keaton</t>
  </si>
  <si>
    <t>grimm</t>
  </si>
  <si>
    <t>peter</t>
  </si>
  <si>
    <t>griffin</t>
  </si>
  <si>
    <t>dave</t>
  </si>
  <si>
    <t>hunter</t>
  </si>
  <si>
    <t>baby j</t>
  </si>
  <si>
    <t>kirk</t>
  </si>
  <si>
    <t>red</t>
  </si>
  <si>
    <t>8 default - not played</t>
  </si>
  <si>
    <t>tommy</t>
  </si>
  <si>
    <t>Mark (7)</t>
  </si>
  <si>
    <t>Nick (13)</t>
  </si>
  <si>
    <t>Randy (15)</t>
  </si>
  <si>
    <t>Andy (5)</t>
  </si>
  <si>
    <t>Adam (9)</t>
  </si>
  <si>
    <t>Baby J (18)</t>
  </si>
  <si>
    <t>Alek (5)</t>
  </si>
  <si>
    <t>Kurt (9)</t>
  </si>
  <si>
    <t>Paul (21)</t>
  </si>
  <si>
    <t>Jim M (17)</t>
  </si>
  <si>
    <t>Matt (10)</t>
  </si>
  <si>
    <t>Greg (10)</t>
  </si>
  <si>
    <t>Carter (14)</t>
  </si>
  <si>
    <t>Ben (12)</t>
  </si>
  <si>
    <t>Peter (12)</t>
  </si>
  <si>
    <t>Greg</t>
  </si>
  <si>
    <t>Cully (15)</t>
  </si>
  <si>
    <t>Dave (11)</t>
  </si>
  <si>
    <t>Dave</t>
  </si>
  <si>
    <t>Ben</t>
  </si>
  <si>
    <t>Kyle</t>
  </si>
  <si>
    <t>Jim</t>
  </si>
  <si>
    <t>john y</t>
  </si>
  <si>
    <t>john</t>
  </si>
  <si>
    <t>jason</t>
  </si>
  <si>
    <t>card had 55 - who kept this score?</t>
  </si>
  <si>
    <t>tyler</t>
  </si>
  <si>
    <t>card had 49</t>
  </si>
  <si>
    <t>jim r</t>
  </si>
  <si>
    <t>howdy doody</t>
  </si>
  <si>
    <t>david</t>
  </si>
  <si>
    <t>travis</t>
  </si>
  <si>
    <t>johnny</t>
  </si>
  <si>
    <t>mike hud</t>
  </si>
  <si>
    <t>alek ???</t>
  </si>
  <si>
    <t>-</t>
  </si>
  <si>
    <t>Card had 51</t>
  </si>
  <si>
    <t>hud</t>
  </si>
  <si>
    <t>young</t>
  </si>
  <si>
    <t>rath</t>
  </si>
  <si>
    <t>Total Pts</t>
  </si>
  <si>
    <t>Score</t>
  </si>
  <si>
    <t xml:space="preserve">Travis </t>
  </si>
  <si>
    <t>Van Driel</t>
  </si>
  <si>
    <t>Hutson</t>
  </si>
  <si>
    <t>Mitbo</t>
  </si>
  <si>
    <t>Maz</t>
  </si>
  <si>
    <t>Red</t>
  </si>
  <si>
    <t>Eric Lucas</t>
  </si>
  <si>
    <t>Bruecken</t>
  </si>
  <si>
    <t>Skube</t>
  </si>
  <si>
    <t>Pete Hines</t>
  </si>
  <si>
    <t>Brian</t>
  </si>
  <si>
    <t>Jim Mc</t>
  </si>
  <si>
    <t>John Young</t>
  </si>
  <si>
    <t>Lisa</t>
  </si>
  <si>
    <t>Sonnek</t>
  </si>
  <si>
    <t>Penny</t>
  </si>
  <si>
    <t>Coffield</t>
  </si>
  <si>
    <t>Ruby Rae</t>
  </si>
  <si>
    <t>x</t>
  </si>
  <si>
    <t>The Bear</t>
  </si>
  <si>
    <t>The Luce</t>
  </si>
  <si>
    <t>The Wrangler</t>
  </si>
  <si>
    <t>Wild Mushroom</t>
  </si>
  <si>
    <t>Pepperoni</t>
  </si>
  <si>
    <t>TC Bear</t>
  </si>
  <si>
    <t>Margherita</t>
  </si>
  <si>
    <t>Wings</t>
  </si>
  <si>
    <t>Focaccia Katerina</t>
  </si>
  <si>
    <t>Name</t>
  </si>
  <si>
    <t>Winnings</t>
  </si>
  <si>
    <t>John</t>
  </si>
  <si>
    <t>Melissa</t>
  </si>
  <si>
    <t>Pete</t>
  </si>
  <si>
    <t>Julie</t>
  </si>
  <si>
    <t>sdg Deposits</t>
  </si>
  <si>
    <t>Green Fees Paid</t>
  </si>
  <si>
    <t>Prize Money Paid</t>
  </si>
  <si>
    <t>Symen, Michael</t>
  </si>
  <si>
    <t>sdg</t>
  </si>
  <si>
    <t>Redpath, Dave</t>
  </si>
  <si>
    <t>5532 Merritt Circle, Edina, MN 55436</t>
  </si>
  <si>
    <t>Hutson, Mike</t>
  </si>
  <si>
    <t>7312 Schey Drive, Edina, MN 55439</t>
  </si>
  <si>
    <t>Midtbo, Andy</t>
  </si>
  <si>
    <t>216 East 60 th Street, Minneapolis, MN 55419</t>
  </si>
  <si>
    <t>Phillips, Julie</t>
  </si>
  <si>
    <t>5829 45th Ave S., Minneapolis, MN 55417</t>
  </si>
  <si>
    <t>Urban, Jeff</t>
  </si>
  <si>
    <t>Schwob, Simon</t>
  </si>
  <si>
    <t>Young, John</t>
  </si>
  <si>
    <t>5160 Quantico Ln N, Plymouth, MN 55446</t>
  </si>
  <si>
    <t>Stier, Greg</t>
  </si>
  <si>
    <t>Lucas, Melissa</t>
  </si>
  <si>
    <t>10205 39th Ave N, Plymouth, MN 55441</t>
  </si>
  <si>
    <t>Grimm, John</t>
  </si>
  <si>
    <t>Ripplinger, Laurie</t>
  </si>
  <si>
    <t>3342 Zane Ave N, Crystal, MN 55422</t>
  </si>
  <si>
    <t>Leising, Matt</t>
  </si>
  <si>
    <t>McNamee, Jim</t>
  </si>
  <si>
    <t>180 126th Ave NW, Coon Rapids, MN 55448</t>
  </si>
  <si>
    <t>Van Driel, Mark</t>
  </si>
  <si>
    <t>Weidel, Paul</t>
  </si>
  <si>
    <t>Bruecken, Nick</t>
  </si>
  <si>
    <t>Deam, Penny</t>
  </si>
  <si>
    <t>6601 Canterbury Lane , Eden Prairie, MN 55346</t>
  </si>
  <si>
    <t>Maslowski, Kurt</t>
  </si>
  <si>
    <t>Engman, Brian</t>
  </si>
  <si>
    <t>Orstad, Cully</t>
  </si>
  <si>
    <t>Schroeder, Adam</t>
  </si>
  <si>
    <t>Franek, Ben</t>
  </si>
  <si>
    <t>Coffield, Brien</t>
  </si>
  <si>
    <t>Golfer</t>
  </si>
  <si>
    <t>Owe</t>
  </si>
  <si>
    <t>Paid</t>
  </si>
  <si>
    <t>Type</t>
  </si>
  <si>
    <t>Paypal</t>
  </si>
  <si>
    <t>Venmo</t>
  </si>
  <si>
    <t>Check</t>
  </si>
  <si>
    <t>Krogstad, Lisa</t>
  </si>
  <si>
    <t>Cash</t>
  </si>
  <si>
    <t>Skube, Randy</t>
  </si>
  <si>
    <t>2631 Cedar Crest Rd W, Minnetonka, MN 55305</t>
  </si>
  <si>
    <t>Hines, Pete</t>
  </si>
  <si>
    <t>Manders, Tracy</t>
  </si>
  <si>
    <t>Checks</t>
  </si>
  <si>
    <t>Jeff Venmo</t>
  </si>
  <si>
    <t>Jeff Check</t>
  </si>
  <si>
    <t>Brice</t>
  </si>
  <si>
    <t>JG</t>
  </si>
  <si>
    <t>JY</t>
  </si>
  <si>
    <t>David</t>
  </si>
  <si>
    <t>Travis</t>
  </si>
  <si>
    <t>Max</t>
  </si>
  <si>
    <t>Jeff O</t>
  </si>
  <si>
    <t>David E</t>
  </si>
  <si>
    <t>Logan</t>
  </si>
  <si>
    <t>Dave R</t>
  </si>
  <si>
    <t xml:space="preserve">Simon </t>
  </si>
  <si>
    <t>John Y</t>
  </si>
  <si>
    <t xml:space="preserve">Andy </t>
  </si>
  <si>
    <t>Joe</t>
  </si>
  <si>
    <t>Griffin</t>
  </si>
  <si>
    <t>Jason</t>
  </si>
  <si>
    <t>Jeff U</t>
  </si>
  <si>
    <t>Tyler</t>
  </si>
  <si>
    <t>Chris G</t>
  </si>
  <si>
    <t>JU</t>
  </si>
  <si>
    <t>Dale</t>
  </si>
  <si>
    <t>Jake S</t>
  </si>
  <si>
    <t>Hunter</t>
  </si>
  <si>
    <t>Chris N</t>
  </si>
  <si>
    <t>David B</t>
  </si>
  <si>
    <t>Kirk</t>
  </si>
  <si>
    <t>Tom K</t>
  </si>
  <si>
    <t>Doug</t>
  </si>
  <si>
    <t>Brent K</t>
  </si>
  <si>
    <t>Doug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</si>
</sst>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16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6" fontId="0" fillId="2" borderId="0" xfId="0" applyNumberFormat="1" applyFill="1"/>
    <xf numFmtId="49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vertical="center"/>
    </xf>
    <xf numFmtId="6" fontId="0" fillId="3" borderId="0" xfId="0" applyNumberFormat="1" applyFill="1"/>
    <xf numFmtId="0" fontId="0" fillId="3" borderId="0" xfId="0" applyFill="1"/>
    <xf numFmtId="49" fontId="2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vertical="center"/>
    </xf>
    <xf numFmtId="0" fontId="2" fillId="2" borderId="0" xfId="0" applyFont="1" applyFill="1"/>
    <xf numFmtId="8" fontId="0" fillId="0" borderId="0" xfId="0" applyNumberFormat="1"/>
    <xf numFmtId="8" fontId="6" fillId="0" borderId="0" xfId="0" applyNumberFormat="1" applyFont="1"/>
    <xf numFmtId="44" fontId="0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top"/>
    </xf>
    <xf numFmtId="0" fontId="0" fillId="2" borderId="0" xfId="0" applyFill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9" xfId="0" applyFont="1" applyFill="1" applyBorder="1"/>
    <xf numFmtId="0" fontId="8" fillId="4" borderId="6" xfId="0" applyFont="1" applyFill="1" applyBorder="1"/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2" xfId="0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10" fillId="0" borderId="0" xfId="0" applyFont="1" applyAlignment="1">
      <alignment horizontal="left"/>
    </xf>
    <xf numFmtId="0" fontId="2" fillId="4" borderId="0" xfId="0" applyFont="1" applyFill="1"/>
    <xf numFmtId="0" fontId="0" fillId="6" borderId="19" xfId="0" applyFill="1" applyBorder="1"/>
    <xf numFmtId="0" fontId="0" fillId="6" borderId="19" xfId="0" applyFill="1" applyBorder="1" applyAlignment="1">
      <alignment horizontal="center"/>
    </xf>
    <xf numFmtId="0" fontId="0" fillId="7" borderId="19" xfId="0" applyFill="1" applyBorder="1"/>
    <xf numFmtId="0" fontId="0" fillId="7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19" xfId="0" applyFill="1" applyBorder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/>
    </xf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2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8" borderId="20" xfId="0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top"/>
    </xf>
    <xf numFmtId="0" fontId="0" fillId="8" borderId="0" xfId="0" applyFill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top"/>
    </xf>
    <xf numFmtId="0" fontId="11" fillId="2" borderId="0" xfId="0" applyFont="1" applyFill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2" fillId="0" borderId="17" xfId="0" applyFont="1" applyBorder="1"/>
    <xf numFmtId="0" fontId="2" fillId="0" borderId="12" xfId="0" applyFont="1" applyBorder="1"/>
    <xf numFmtId="0" fontId="2" fillId="2" borderId="17" xfId="0" applyFont="1" applyFill="1" applyBorder="1"/>
    <xf numFmtId="0" fontId="9" fillId="2" borderId="0" xfId="0" applyFont="1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7" fillId="2" borderId="0" xfId="0" applyFont="1" applyFill="1" applyAlignment="1">
      <alignment horizontal="left" vertical="top"/>
    </xf>
    <xf numFmtId="0" fontId="0" fillId="6" borderId="0" xfId="0" applyFill="1"/>
    <xf numFmtId="0" fontId="8" fillId="0" borderId="0" xfId="0" applyFont="1"/>
    <xf numFmtId="0" fontId="0" fillId="4" borderId="18" xfId="0" applyFill="1" applyBorder="1" applyAlignment="1">
      <alignment horizontal="center"/>
    </xf>
    <xf numFmtId="0" fontId="8" fillId="4" borderId="17" xfId="0" applyFont="1" applyFill="1" applyBorder="1"/>
    <xf numFmtId="0" fontId="0" fillId="4" borderId="16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3" xfId="0" applyFill="1" applyBorder="1" applyAlignment="1">
      <alignment horizontal="center"/>
    </xf>
    <xf numFmtId="0" fontId="8" fillId="4" borderId="12" xfId="0" applyFont="1" applyFill="1" applyBorder="1"/>
    <xf numFmtId="0" fontId="0" fillId="4" borderId="11" xfId="0" applyFill="1" applyBorder="1" applyAlignment="1">
      <alignment horizontal="center"/>
    </xf>
    <xf numFmtId="44" fontId="0" fillId="0" borderId="0" xfId="0" applyNumberFormat="1"/>
    <xf numFmtId="44" fontId="0" fillId="2" borderId="13" xfId="1" applyFont="1" applyFill="1" applyBorder="1"/>
    <xf numFmtId="44" fontId="0" fillId="2" borderId="15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A36"/>
  <sheetViews>
    <sheetView zoomScale="141" zoomScaleNormal="125" workbookViewId="0">
      <selection activeCell="A2" sqref="A2:O13"/>
    </sheetView>
  </sheetViews>
  <sheetFormatPr defaultColWidth="8.77734375" defaultRowHeight="13.2" x14ac:dyDescent="0.25"/>
  <cols>
    <col min="1" max="1" width="17.109375" customWidth="1"/>
    <col min="2" max="2" width="9.6640625" style="1" customWidth="1"/>
    <col min="3" max="3" width="10" style="1" bestFit="1" customWidth="1"/>
    <col min="4" max="6" width="9.109375" style="1"/>
    <col min="7" max="7" width="12.44140625" style="1" customWidth="1"/>
    <col min="8" max="8" width="13.109375" style="1" customWidth="1"/>
    <col min="9" max="11" width="9.109375" style="1"/>
    <col min="14" max="14" width="9.109375" style="1"/>
    <col min="15" max="15" width="8.109375" customWidth="1"/>
    <col min="16" max="16" width="5.77734375" style="33" customWidth="1"/>
  </cols>
  <sheetData>
    <row r="1" spans="1:27" ht="13.8" thickBot="1" x14ac:dyDescent="0.3">
      <c r="B1" s="1" t="s">
        <v>0</v>
      </c>
      <c r="F1" s="1" t="s">
        <v>1</v>
      </c>
    </row>
    <row r="2" spans="1:27" x14ac:dyDescent="0.25">
      <c r="A2" s="61" t="s">
        <v>263</v>
      </c>
      <c r="B2" s="1">
        <v>14</v>
      </c>
      <c r="C2" s="1">
        <f>B2-B3</f>
        <v>5</v>
      </c>
      <c r="D2" s="52" t="s">
        <v>57</v>
      </c>
      <c r="G2" s="28" t="s">
        <v>3</v>
      </c>
      <c r="H2" s="54" t="str">
        <f>A2</f>
        <v>Jeff O</v>
      </c>
      <c r="I2" s="29"/>
      <c r="J2" s="27" t="s">
        <v>5</v>
      </c>
      <c r="R2" s="73" t="s">
        <v>6</v>
      </c>
      <c r="S2" s="73"/>
      <c r="T2" s="73"/>
      <c r="U2" s="73"/>
    </row>
    <row r="3" spans="1:27" ht="13.8" thickBot="1" x14ac:dyDescent="0.3">
      <c r="A3" s="61" t="s">
        <v>48</v>
      </c>
      <c r="B3" s="1">
        <v>9</v>
      </c>
      <c r="C3" s="1">
        <f>B3-B2</f>
        <v>-5</v>
      </c>
      <c r="D3" t="s">
        <v>7</v>
      </c>
      <c r="G3" s="30" t="s">
        <v>8</v>
      </c>
      <c r="H3" s="53" t="str">
        <f>A3</f>
        <v>Mike</v>
      </c>
      <c r="I3" s="31"/>
      <c r="J3" s="27" t="s">
        <v>5</v>
      </c>
      <c r="R3" s="73" t="s">
        <v>10</v>
      </c>
      <c r="S3" s="73"/>
      <c r="T3" s="73"/>
      <c r="U3" s="73"/>
    </row>
    <row r="4" spans="1:27" x14ac:dyDescent="0.25">
      <c r="R4" t="s">
        <v>11</v>
      </c>
    </row>
    <row r="5" spans="1:27" x14ac:dyDescent="0.25">
      <c r="A5" s="1" t="s">
        <v>12</v>
      </c>
      <c r="C5" s="66">
        <f>IF($D$2="m1",C26,(IF($D$2="m10",C19,(IF($D$2="w1",C23,(IF($D$2="w10",C16)))))))</f>
        <v>6</v>
      </c>
      <c r="D5" s="66">
        <f>IF($D$2="m1",D26,(IF($D$2="m10",D19,(IF($D$2="w1",D23,(IF($D$2="w10",D16)))))))</f>
        <v>12</v>
      </c>
      <c r="E5" s="66">
        <f t="shared" ref="E5:K5" si="0">IF($D$2="m1",E26,(IF($D$2="m10",E19,(IF($D$2="w1",E23,(IF($D$2="w10",E16)))))))</f>
        <v>14</v>
      </c>
      <c r="F5" s="66">
        <f t="shared" si="0"/>
        <v>18</v>
      </c>
      <c r="G5" s="66">
        <f t="shared" si="0"/>
        <v>10</v>
      </c>
      <c r="H5" s="66">
        <f t="shared" si="0"/>
        <v>2</v>
      </c>
      <c r="I5" s="66">
        <f t="shared" si="0"/>
        <v>16</v>
      </c>
      <c r="J5" s="66">
        <f t="shared" si="0"/>
        <v>4</v>
      </c>
      <c r="K5" s="66">
        <f t="shared" si="0"/>
        <v>8</v>
      </c>
    </row>
    <row r="6" spans="1:27" x14ac:dyDescent="0.25">
      <c r="A6" s="1" t="s">
        <v>13</v>
      </c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</row>
    <row r="7" spans="1:27" x14ac:dyDescent="0.25">
      <c r="A7" s="1" t="s">
        <v>14</v>
      </c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R7" s="12" t="s">
        <v>18</v>
      </c>
    </row>
    <row r="8" spans="1:27" x14ac:dyDescent="0.25">
      <c r="A8" s="61" t="str">
        <f>A2</f>
        <v>Jeff O</v>
      </c>
      <c r="B8" s="57"/>
      <c r="C8" s="76">
        <v>4</v>
      </c>
      <c r="D8" s="109">
        <v>4</v>
      </c>
      <c r="E8" s="109">
        <v>7</v>
      </c>
      <c r="F8" s="109">
        <v>2</v>
      </c>
      <c r="G8" s="109">
        <v>5</v>
      </c>
      <c r="H8" s="109">
        <v>5</v>
      </c>
      <c r="I8" s="109">
        <v>7</v>
      </c>
      <c r="J8" s="109">
        <v>7</v>
      </c>
      <c r="K8" s="109">
        <v>9</v>
      </c>
      <c r="L8" s="72">
        <f>SUM(C8:K8)</f>
        <v>50</v>
      </c>
      <c r="M8" s="10">
        <f>L8-B2</f>
        <v>36</v>
      </c>
      <c r="N8" s="108"/>
      <c r="O8" s="59"/>
      <c r="R8" s="12">
        <f>SUM(S8:AA8)</f>
        <v>16</v>
      </c>
      <c r="S8">
        <v>2</v>
      </c>
      <c r="T8">
        <v>2</v>
      </c>
      <c r="U8">
        <v>2</v>
      </c>
      <c r="V8">
        <v>2</v>
      </c>
      <c r="W8">
        <v>3</v>
      </c>
      <c r="X8">
        <v>1</v>
      </c>
      <c r="Y8">
        <v>1</v>
      </c>
      <c r="Z8">
        <v>1</v>
      </c>
      <c r="AA8">
        <v>2</v>
      </c>
    </row>
    <row r="9" spans="1:27" x14ac:dyDescent="0.25">
      <c r="A9" s="61" t="str">
        <f>A3</f>
        <v>Mike</v>
      </c>
      <c r="B9" s="35"/>
      <c r="C9" s="76">
        <v>6</v>
      </c>
      <c r="D9" s="109">
        <v>4</v>
      </c>
      <c r="E9" s="109">
        <v>5</v>
      </c>
      <c r="F9" s="109">
        <v>3</v>
      </c>
      <c r="G9" s="109">
        <v>7</v>
      </c>
      <c r="H9" s="109">
        <v>4</v>
      </c>
      <c r="I9" s="109">
        <v>4</v>
      </c>
      <c r="J9" s="109">
        <v>6</v>
      </c>
      <c r="K9" s="109">
        <v>6</v>
      </c>
      <c r="L9" s="72">
        <f>SUM(C9:K9)</f>
        <v>45</v>
      </c>
      <c r="M9" s="10">
        <f>L9-B3</f>
        <v>36</v>
      </c>
      <c r="N9" s="58"/>
      <c r="O9" s="59"/>
      <c r="R9" s="12">
        <f>SUM(S9:AA9)</f>
        <v>19</v>
      </c>
      <c r="S9">
        <v>2</v>
      </c>
      <c r="T9">
        <v>2</v>
      </c>
      <c r="U9">
        <v>1</v>
      </c>
      <c r="V9">
        <v>2</v>
      </c>
      <c r="W9">
        <v>3</v>
      </c>
      <c r="X9">
        <v>2</v>
      </c>
      <c r="Y9">
        <v>2</v>
      </c>
      <c r="Z9">
        <v>3</v>
      </c>
      <c r="AA9">
        <v>2</v>
      </c>
    </row>
    <row r="10" spans="1:27" x14ac:dyDescent="0.25">
      <c r="A10" s="32" t="str">
        <f>A2</f>
        <v>Jeff O</v>
      </c>
      <c r="B10" s="35"/>
      <c r="C10" s="67">
        <f>IF($C$2&gt;=C6,IF(($C$2-C6)&gt;=27,4,IF(($C$2-C6)&gt;=18,3,IF($C$2-C6&gt;=9,2,1))),0)</f>
        <v>1</v>
      </c>
      <c r="D10" s="67">
        <f>IF($C$2&gt;=D6,IF(($C$2-D6)&gt;=27,4,IF(($C$2-D6)&gt;=18,3,IF($C$2-D6&gt;=9,2,1))),0)</f>
        <v>0</v>
      </c>
      <c r="E10" s="67">
        <f t="shared" ref="E10:K10" si="1">IF($C$2&gt;=E6,IF(($C$2-E6)&gt;=27,4,IF(($C$2-E6)&gt;=18,3,IF($C$2-E6&gt;=9,2,1))),0)</f>
        <v>0</v>
      </c>
      <c r="F10" s="67">
        <f t="shared" si="1"/>
        <v>0</v>
      </c>
      <c r="G10" s="66">
        <f t="shared" si="1"/>
        <v>1</v>
      </c>
      <c r="H10" s="66">
        <f t="shared" si="1"/>
        <v>1</v>
      </c>
      <c r="I10" s="66">
        <f t="shared" si="1"/>
        <v>0</v>
      </c>
      <c r="J10" s="66">
        <f t="shared" si="1"/>
        <v>1</v>
      </c>
      <c r="K10" s="66">
        <f t="shared" si="1"/>
        <v>1</v>
      </c>
      <c r="L10" s="66">
        <f t="shared" ref="L10:L13" si="2">SUM(C10:K10)</f>
        <v>5</v>
      </c>
      <c r="N10" s="1">
        <v>0</v>
      </c>
    </row>
    <row r="11" spans="1:27" x14ac:dyDescent="0.25">
      <c r="A11" s="32" t="str">
        <f>A3</f>
        <v>Mike</v>
      </c>
      <c r="B11" s="35"/>
      <c r="C11" s="67">
        <f t="shared" ref="C11:K11" si="3">IF($C$3&gt;=C6,IF(($C$3-C6)&gt;=27,4,IF(($C$3-C6)&gt;=18,3,IF($C$3-C6&gt;=9,2,1))),0)</f>
        <v>0</v>
      </c>
      <c r="D11" s="67">
        <f t="shared" si="3"/>
        <v>0</v>
      </c>
      <c r="E11" s="67">
        <f t="shared" si="3"/>
        <v>0</v>
      </c>
      <c r="F11" s="67">
        <f t="shared" si="3"/>
        <v>0</v>
      </c>
      <c r="G11" s="66">
        <f t="shared" si="3"/>
        <v>0</v>
      </c>
      <c r="H11" s="66">
        <f t="shared" si="3"/>
        <v>0</v>
      </c>
      <c r="I11" s="66">
        <f t="shared" si="3"/>
        <v>0</v>
      </c>
      <c r="J11" s="66">
        <f t="shared" si="3"/>
        <v>0</v>
      </c>
      <c r="K11" s="66">
        <f t="shared" si="3"/>
        <v>0</v>
      </c>
      <c r="L11" s="66">
        <f t="shared" si="2"/>
        <v>0</v>
      </c>
      <c r="M11" s="1"/>
      <c r="N11" s="1" t="s">
        <v>17</v>
      </c>
    </row>
    <row r="12" spans="1:27" x14ac:dyDescent="0.25">
      <c r="A12" s="32" t="str">
        <f>A2</f>
        <v>Jeff O</v>
      </c>
      <c r="C12" s="66">
        <f t="shared" ref="C12:K12" si="4">IF((C8-C10)&lt;(C9-C11),1,IF((C8-C10)=(C9-C11),0.5,0))</f>
        <v>1</v>
      </c>
      <c r="D12" s="66">
        <f t="shared" si="4"/>
        <v>0.5</v>
      </c>
      <c r="E12" s="66">
        <f t="shared" si="4"/>
        <v>0</v>
      </c>
      <c r="F12" s="66">
        <f t="shared" si="4"/>
        <v>1</v>
      </c>
      <c r="G12" s="66">
        <f t="shared" si="4"/>
        <v>1</v>
      </c>
      <c r="H12" s="66">
        <f t="shared" si="4"/>
        <v>0.5</v>
      </c>
      <c r="I12" s="66">
        <f t="shared" si="4"/>
        <v>0</v>
      </c>
      <c r="J12" s="66">
        <f t="shared" si="4"/>
        <v>0.5</v>
      </c>
      <c r="K12" s="66">
        <f t="shared" si="4"/>
        <v>0</v>
      </c>
      <c r="L12" s="66">
        <f t="shared" si="2"/>
        <v>4.5</v>
      </c>
      <c r="M12" s="1">
        <f>IF((L8-B2)&lt;(L9-B3),3,IF((L8-B2)=(L9-B3),1.5,0))</f>
        <v>1.5</v>
      </c>
      <c r="N12" s="1">
        <f>SUM(L12:M12)</f>
        <v>6</v>
      </c>
      <c r="O12" s="32" t="str">
        <f>A2</f>
        <v>Jeff O</v>
      </c>
      <c r="P12" s="34">
        <f>R8</f>
        <v>16</v>
      </c>
    </row>
    <row r="13" spans="1:27" x14ac:dyDescent="0.25">
      <c r="A13" s="32" t="str">
        <f>A3</f>
        <v>Mike</v>
      </c>
      <c r="C13" s="66">
        <f t="shared" ref="C13:K13" si="5">IF((C9-C11)&lt;(C8-C10),1,IF((C9-C11)=(C8-C10),0.5,0))</f>
        <v>0</v>
      </c>
      <c r="D13" s="66">
        <f t="shared" si="5"/>
        <v>0.5</v>
      </c>
      <c r="E13" s="66">
        <f t="shared" si="5"/>
        <v>1</v>
      </c>
      <c r="F13" s="66">
        <f t="shared" si="5"/>
        <v>0</v>
      </c>
      <c r="G13" s="66">
        <f t="shared" si="5"/>
        <v>0</v>
      </c>
      <c r="H13" s="66">
        <f t="shared" si="5"/>
        <v>0.5</v>
      </c>
      <c r="I13" s="66">
        <f t="shared" si="5"/>
        <v>1</v>
      </c>
      <c r="J13" s="66">
        <f t="shared" si="5"/>
        <v>0.5</v>
      </c>
      <c r="K13" s="66">
        <f t="shared" si="5"/>
        <v>1</v>
      </c>
      <c r="L13" s="66">
        <f t="shared" si="2"/>
        <v>4.5</v>
      </c>
      <c r="M13" s="1">
        <f>IF((L9-B3)&lt;(L8-B2),3,IF((L9-B3)=(L8-B2),1.5,0))</f>
        <v>1.5</v>
      </c>
      <c r="N13" s="1">
        <f>SUM(L13:M13)</f>
        <v>6</v>
      </c>
      <c r="O13" s="32" t="str">
        <f>A3</f>
        <v>Mike</v>
      </c>
      <c r="P13" s="34">
        <f>R9</f>
        <v>19</v>
      </c>
    </row>
    <row r="14" spans="1:27" x14ac:dyDescent="0.25">
      <c r="R14" t="s">
        <v>19</v>
      </c>
    </row>
    <row r="15" spans="1:27" x14ac:dyDescent="0.25">
      <c r="A15" s="62" t="s">
        <v>20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9"/>
      <c r="V15" t="s">
        <v>21</v>
      </c>
    </row>
    <row r="16" spans="1:27" x14ac:dyDescent="0.25">
      <c r="A16" s="62" t="s">
        <v>22</v>
      </c>
      <c r="B16" s="63"/>
      <c r="C16" s="63">
        <v>6</v>
      </c>
      <c r="D16" s="63">
        <v>12</v>
      </c>
      <c r="E16" s="63">
        <v>14</v>
      </c>
      <c r="F16" s="63">
        <v>16</v>
      </c>
      <c r="G16" s="63">
        <v>10</v>
      </c>
      <c r="H16" s="63">
        <v>4</v>
      </c>
      <c r="I16" s="63">
        <v>18</v>
      </c>
      <c r="J16" s="63">
        <v>2</v>
      </c>
      <c r="K16" s="63">
        <v>8</v>
      </c>
      <c r="L16" s="62">
        <f>SUM(C16:K16)</f>
        <v>90</v>
      </c>
      <c r="P16"/>
    </row>
    <row r="17" spans="1:16" x14ac:dyDescent="0.25">
      <c r="A17" s="62" t="s">
        <v>13</v>
      </c>
      <c r="B17" s="63"/>
      <c r="C17" s="63">
        <v>3</v>
      </c>
      <c r="D17" s="63">
        <v>6</v>
      </c>
      <c r="E17" s="63">
        <v>7</v>
      </c>
      <c r="F17" s="63">
        <v>8</v>
      </c>
      <c r="G17" s="63">
        <v>5</v>
      </c>
      <c r="H17" s="63">
        <v>2</v>
      </c>
      <c r="I17" s="63">
        <v>9</v>
      </c>
      <c r="J17" s="63">
        <v>1</v>
      </c>
      <c r="K17" s="63">
        <v>4</v>
      </c>
      <c r="L17" s="62">
        <f>SUM(C17:K17)</f>
        <v>45</v>
      </c>
      <c r="P17"/>
    </row>
    <row r="18" spans="1:16" x14ac:dyDescent="0.25">
      <c r="A18" s="62" t="s">
        <v>14</v>
      </c>
      <c r="B18" s="63"/>
      <c r="C18" s="63">
        <v>10</v>
      </c>
      <c r="D18" s="63">
        <v>11</v>
      </c>
      <c r="E18" s="63">
        <v>12</v>
      </c>
      <c r="F18" s="63">
        <v>13</v>
      </c>
      <c r="G18" s="63">
        <v>14</v>
      </c>
      <c r="H18" s="63">
        <v>15</v>
      </c>
      <c r="I18" s="63">
        <v>16</v>
      </c>
      <c r="J18" s="63">
        <v>17</v>
      </c>
      <c r="K18" s="63">
        <v>18</v>
      </c>
      <c r="L18" s="62"/>
      <c r="P18"/>
    </row>
    <row r="19" spans="1:16" x14ac:dyDescent="0.25">
      <c r="A19" s="62" t="s">
        <v>12</v>
      </c>
      <c r="B19" s="63"/>
      <c r="C19" s="63">
        <v>6</v>
      </c>
      <c r="D19" s="63">
        <v>12</v>
      </c>
      <c r="E19" s="63">
        <v>14</v>
      </c>
      <c r="F19" s="63">
        <v>18</v>
      </c>
      <c r="G19" s="63">
        <v>10</v>
      </c>
      <c r="H19" s="63">
        <v>2</v>
      </c>
      <c r="I19" s="63">
        <v>16</v>
      </c>
      <c r="J19" s="63">
        <v>4</v>
      </c>
      <c r="K19" s="63">
        <v>8</v>
      </c>
      <c r="L19" s="62">
        <f>SUM(C19:K19)</f>
        <v>90</v>
      </c>
      <c r="P19"/>
    </row>
    <row r="20" spans="1:16" x14ac:dyDescent="0.25">
      <c r="A20" s="62" t="s">
        <v>13</v>
      </c>
      <c r="B20" s="63"/>
      <c r="C20" s="63">
        <v>3</v>
      </c>
      <c r="D20" s="63">
        <v>6</v>
      </c>
      <c r="E20" s="63">
        <v>7</v>
      </c>
      <c r="F20" s="63">
        <v>9</v>
      </c>
      <c r="G20" s="63">
        <v>5</v>
      </c>
      <c r="H20" s="63">
        <v>1</v>
      </c>
      <c r="I20" s="63">
        <v>8</v>
      </c>
      <c r="J20" s="63">
        <v>2</v>
      </c>
      <c r="K20" s="63">
        <v>4</v>
      </c>
      <c r="L20" s="62">
        <f>SUM(C20:K20)</f>
        <v>45</v>
      </c>
      <c r="N20" s="78"/>
    </row>
    <row r="21" spans="1:16" x14ac:dyDescent="0.25">
      <c r="A21" s="62" t="s">
        <v>14</v>
      </c>
      <c r="B21" s="63"/>
      <c r="C21" s="63">
        <v>10</v>
      </c>
      <c r="D21" s="63">
        <v>11</v>
      </c>
      <c r="E21" s="63">
        <v>12</v>
      </c>
      <c r="F21" s="63">
        <v>13</v>
      </c>
      <c r="G21" s="63">
        <v>14</v>
      </c>
      <c r="H21" s="63">
        <v>15</v>
      </c>
      <c r="I21" s="63">
        <v>16</v>
      </c>
      <c r="J21" s="63">
        <v>17</v>
      </c>
      <c r="K21" s="63">
        <v>18</v>
      </c>
      <c r="L21" s="62"/>
      <c r="N21" s="78"/>
    </row>
    <row r="22" spans="1:16" x14ac:dyDescent="0.25">
      <c r="A22" s="64" t="s">
        <v>23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9"/>
      <c r="N22" s="78"/>
    </row>
    <row r="23" spans="1:16" x14ac:dyDescent="0.25">
      <c r="A23" s="64" t="s">
        <v>22</v>
      </c>
      <c r="B23" s="65"/>
      <c r="C23" s="65">
        <v>5</v>
      </c>
      <c r="D23" s="65">
        <v>17</v>
      </c>
      <c r="E23" s="65">
        <v>11</v>
      </c>
      <c r="F23" s="65">
        <v>7</v>
      </c>
      <c r="G23" s="65">
        <v>1</v>
      </c>
      <c r="H23" s="65">
        <v>13</v>
      </c>
      <c r="I23" s="65">
        <v>9</v>
      </c>
      <c r="J23" s="65">
        <v>15</v>
      </c>
      <c r="K23" s="65">
        <v>3</v>
      </c>
      <c r="L23" s="64">
        <f>SUM(C23:K23)</f>
        <v>81</v>
      </c>
      <c r="N23" s="78"/>
    </row>
    <row r="24" spans="1:16" x14ac:dyDescent="0.25">
      <c r="A24" s="64" t="s">
        <v>13</v>
      </c>
      <c r="B24" s="65"/>
      <c r="C24" s="65">
        <v>3</v>
      </c>
      <c r="D24" s="65">
        <v>9</v>
      </c>
      <c r="E24" s="65">
        <v>6</v>
      </c>
      <c r="F24" s="65">
        <v>4</v>
      </c>
      <c r="G24" s="65">
        <v>1</v>
      </c>
      <c r="H24" s="65">
        <v>7</v>
      </c>
      <c r="I24" s="65">
        <v>5</v>
      </c>
      <c r="J24" s="65">
        <v>8</v>
      </c>
      <c r="K24" s="65">
        <v>2</v>
      </c>
      <c r="L24" s="64">
        <f>SUM(C24:K24)</f>
        <v>45</v>
      </c>
    </row>
    <row r="25" spans="1:16" x14ac:dyDescent="0.25">
      <c r="A25" s="64" t="s">
        <v>14</v>
      </c>
      <c r="B25" s="65"/>
      <c r="C25" s="65">
        <v>1</v>
      </c>
      <c r="D25" s="65">
        <v>2</v>
      </c>
      <c r="E25" s="65">
        <v>3</v>
      </c>
      <c r="F25" s="65">
        <v>4</v>
      </c>
      <c r="G25" s="65">
        <v>5</v>
      </c>
      <c r="H25" s="65">
        <v>6</v>
      </c>
      <c r="I25" s="65">
        <v>7</v>
      </c>
      <c r="J25" s="65">
        <v>8</v>
      </c>
      <c r="K25" s="65">
        <v>9</v>
      </c>
      <c r="L25" s="64"/>
    </row>
    <row r="26" spans="1:16" x14ac:dyDescent="0.25">
      <c r="A26" s="64" t="s">
        <v>12</v>
      </c>
      <c r="B26" s="65"/>
      <c r="C26" s="65">
        <v>7</v>
      </c>
      <c r="D26" s="65">
        <v>17</v>
      </c>
      <c r="E26" s="65">
        <v>11</v>
      </c>
      <c r="F26" s="65">
        <v>9</v>
      </c>
      <c r="G26" s="65">
        <v>3</v>
      </c>
      <c r="H26" s="65">
        <v>13</v>
      </c>
      <c r="I26" s="65">
        <v>5</v>
      </c>
      <c r="J26" s="65">
        <v>15</v>
      </c>
      <c r="K26" s="65">
        <v>1</v>
      </c>
      <c r="L26" s="64">
        <f>SUM(C26:K26)</f>
        <v>81</v>
      </c>
    </row>
    <row r="27" spans="1:16" x14ac:dyDescent="0.25">
      <c r="A27" s="64" t="s">
        <v>13</v>
      </c>
      <c r="B27" s="65"/>
      <c r="C27" s="65">
        <v>4</v>
      </c>
      <c r="D27" s="65">
        <v>9</v>
      </c>
      <c r="E27" s="65">
        <v>6</v>
      </c>
      <c r="F27" s="65">
        <v>5</v>
      </c>
      <c r="G27" s="65">
        <v>2</v>
      </c>
      <c r="H27" s="65">
        <v>7</v>
      </c>
      <c r="I27" s="65">
        <v>3</v>
      </c>
      <c r="J27" s="65">
        <v>8</v>
      </c>
      <c r="K27" s="65">
        <v>1</v>
      </c>
      <c r="L27" s="64">
        <f>SUM(C27:K27)</f>
        <v>45</v>
      </c>
    </row>
    <row r="28" spans="1:16" x14ac:dyDescent="0.25">
      <c r="A28" s="64" t="s">
        <v>14</v>
      </c>
      <c r="B28" s="65"/>
      <c r="C28" s="65">
        <v>1</v>
      </c>
      <c r="D28" s="65">
        <v>2</v>
      </c>
      <c r="E28" s="65">
        <v>3</v>
      </c>
      <c r="F28" s="65">
        <v>4</v>
      </c>
      <c r="G28" s="65">
        <v>5</v>
      </c>
      <c r="H28" s="65">
        <v>6</v>
      </c>
      <c r="I28" s="65">
        <v>7</v>
      </c>
      <c r="J28" s="65">
        <v>8</v>
      </c>
      <c r="K28" s="65">
        <v>9</v>
      </c>
      <c r="L28" s="64"/>
    </row>
    <row r="29" spans="1:16" hidden="1" x14ac:dyDescent="0.25">
      <c r="A29" t="s">
        <v>24</v>
      </c>
    </row>
    <row r="30" spans="1:16" hidden="1" x14ac:dyDescent="0.25">
      <c r="A30" t="s">
        <v>22</v>
      </c>
      <c r="C30" s="1">
        <v>3</v>
      </c>
      <c r="D30" s="1">
        <v>15</v>
      </c>
      <c r="E30" s="1">
        <v>11</v>
      </c>
      <c r="F30" s="1">
        <v>7</v>
      </c>
      <c r="G30" s="1">
        <v>9</v>
      </c>
      <c r="H30" s="1">
        <v>13</v>
      </c>
      <c r="I30" s="1">
        <v>1</v>
      </c>
      <c r="J30" s="1">
        <v>5</v>
      </c>
      <c r="K30" s="1">
        <v>17</v>
      </c>
      <c r="L30">
        <f>SUM(C30:K30)</f>
        <v>81</v>
      </c>
    </row>
    <row r="31" spans="1:16" hidden="1" x14ac:dyDescent="0.25">
      <c r="A31" t="s">
        <v>13</v>
      </c>
      <c r="C31" s="1">
        <v>2</v>
      </c>
      <c r="D31" s="1">
        <v>8</v>
      </c>
      <c r="E31" s="1">
        <v>6</v>
      </c>
      <c r="F31" s="1">
        <v>4</v>
      </c>
      <c r="G31" s="1">
        <v>5</v>
      </c>
      <c r="H31" s="1">
        <v>7</v>
      </c>
      <c r="I31" s="1">
        <v>1</v>
      </c>
      <c r="J31" s="1">
        <v>3</v>
      </c>
      <c r="K31" s="1">
        <v>9</v>
      </c>
      <c r="L31">
        <f>SUM(C31:K31)</f>
        <v>45</v>
      </c>
    </row>
    <row r="32" spans="1:16" hidden="1" x14ac:dyDescent="0.25">
      <c r="A32" t="s">
        <v>14</v>
      </c>
      <c r="C32" s="1">
        <v>1</v>
      </c>
      <c r="D32" s="1">
        <v>2</v>
      </c>
      <c r="E32" s="1">
        <v>3</v>
      </c>
      <c r="F32" s="1">
        <v>4</v>
      </c>
      <c r="G32" s="1">
        <v>7</v>
      </c>
      <c r="H32" s="1">
        <v>8</v>
      </c>
      <c r="I32" s="1">
        <v>9</v>
      </c>
      <c r="J32" s="1">
        <v>1</v>
      </c>
      <c r="K32" s="1">
        <v>2</v>
      </c>
    </row>
    <row r="33" spans="1:12" hidden="1" x14ac:dyDescent="0.25">
      <c r="A33" t="s">
        <v>12</v>
      </c>
      <c r="C33" s="1">
        <v>5</v>
      </c>
      <c r="D33" s="1">
        <v>15</v>
      </c>
      <c r="E33" s="1">
        <v>11</v>
      </c>
      <c r="F33" s="1">
        <v>9</v>
      </c>
      <c r="G33" s="1">
        <v>3</v>
      </c>
      <c r="H33" s="1">
        <v>13</v>
      </c>
      <c r="I33" s="1">
        <v>1</v>
      </c>
      <c r="J33" s="1">
        <v>7</v>
      </c>
      <c r="K33" s="1">
        <v>17</v>
      </c>
      <c r="L33">
        <f>SUM(C33:K33)</f>
        <v>81</v>
      </c>
    </row>
    <row r="34" spans="1:12" hidden="1" x14ac:dyDescent="0.25">
      <c r="A34" t="s">
        <v>13</v>
      </c>
      <c r="C34" s="1">
        <v>3</v>
      </c>
      <c r="D34" s="1">
        <v>8</v>
      </c>
      <c r="E34" s="1">
        <v>6</v>
      </c>
      <c r="F34" s="1">
        <v>5</v>
      </c>
      <c r="G34" s="1">
        <v>2</v>
      </c>
      <c r="H34" s="1">
        <v>7</v>
      </c>
      <c r="I34" s="1">
        <v>1</v>
      </c>
      <c r="J34" s="1">
        <v>4</v>
      </c>
      <c r="K34" s="1">
        <v>9</v>
      </c>
    </row>
    <row r="35" spans="1:12" hidden="1" x14ac:dyDescent="0.25">
      <c r="A35" t="s">
        <v>14</v>
      </c>
      <c r="C35" s="1">
        <v>1</v>
      </c>
      <c r="D35" s="1">
        <v>2</v>
      </c>
      <c r="E35" s="1">
        <v>3</v>
      </c>
      <c r="F35" s="1">
        <v>4</v>
      </c>
      <c r="G35" s="1">
        <v>7</v>
      </c>
      <c r="H35" s="1">
        <v>8</v>
      </c>
      <c r="I35" s="1">
        <v>9</v>
      </c>
      <c r="J35" s="1">
        <v>1</v>
      </c>
      <c r="K35" s="1">
        <v>2</v>
      </c>
    </row>
    <row r="36" spans="1:12" hidden="1" x14ac:dyDescent="0.25"/>
  </sheetData>
  <phoneticPr fontId="1" type="noConversion"/>
  <pageMargins left="0.75" right="0.75" top="1" bottom="1" header="0.5" footer="0.5"/>
  <pageSetup orientation="portrait" r:id="rId1"/>
  <headerFooter alignWithMargins="0"/>
  <ignoredErrors>
    <ignoredError sqref="L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AF9C-C9A0-1243-AF51-99DB04469183}">
  <dimension ref="A1:T166"/>
  <sheetViews>
    <sheetView topLeftCell="A127" workbookViewId="0">
      <selection activeCell="A142" sqref="A142"/>
    </sheetView>
  </sheetViews>
  <sheetFormatPr defaultColWidth="11.5546875" defaultRowHeight="13.2" x14ac:dyDescent="0.25"/>
  <sheetData>
    <row r="1" spans="1:20" ht="13.8" thickBot="1" x14ac:dyDescent="0.3"/>
    <row r="2" spans="1:20" x14ac:dyDescent="0.25">
      <c r="A2" s="61" t="s">
        <v>46</v>
      </c>
      <c r="B2" s="1">
        <v>4</v>
      </c>
      <c r="C2" s="1">
        <v>-8</v>
      </c>
      <c r="D2" s="52" t="s">
        <v>57</v>
      </c>
      <c r="E2" s="1"/>
      <c r="F2" s="1"/>
      <c r="G2" s="28" t="s">
        <v>3</v>
      </c>
      <c r="H2" s="54" t="s">
        <v>46</v>
      </c>
      <c r="I2" s="29"/>
      <c r="J2" s="27" t="s">
        <v>5</v>
      </c>
      <c r="K2" s="1"/>
      <c r="N2" s="1"/>
    </row>
    <row r="3" spans="1:20" ht="13.8" thickBot="1" x14ac:dyDescent="0.3">
      <c r="A3" s="61" t="s">
        <v>272</v>
      </c>
      <c r="B3" s="1">
        <v>12</v>
      </c>
      <c r="C3" s="1">
        <v>8</v>
      </c>
      <c r="D3" t="s">
        <v>7</v>
      </c>
      <c r="E3" s="1"/>
      <c r="F3" s="1">
        <v>4</v>
      </c>
      <c r="G3" s="30" t="s">
        <v>8</v>
      </c>
      <c r="H3" s="53" t="s">
        <v>272</v>
      </c>
      <c r="I3" s="31"/>
      <c r="J3" s="27" t="s">
        <v>5</v>
      </c>
      <c r="K3" s="1"/>
      <c r="N3" s="1"/>
    </row>
    <row r="4" spans="1:20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20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</row>
    <row r="6" spans="1:20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20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20" x14ac:dyDescent="0.25">
      <c r="A8" s="61" t="s">
        <v>46</v>
      </c>
      <c r="B8" s="57"/>
      <c r="C8" s="76">
        <v>5</v>
      </c>
      <c r="D8" s="109">
        <v>6</v>
      </c>
      <c r="E8" s="109">
        <v>5</v>
      </c>
      <c r="F8" s="109">
        <v>3</v>
      </c>
      <c r="G8" s="109">
        <v>7</v>
      </c>
      <c r="H8" s="109">
        <v>5</v>
      </c>
      <c r="I8" s="109">
        <v>3</v>
      </c>
      <c r="J8" s="109">
        <v>4</v>
      </c>
      <c r="K8" s="109">
        <v>5</v>
      </c>
      <c r="L8" s="72">
        <v>43</v>
      </c>
      <c r="M8" s="10">
        <v>39</v>
      </c>
      <c r="N8" s="108"/>
      <c r="O8" s="59"/>
    </row>
    <row r="9" spans="1:20" x14ac:dyDescent="0.25">
      <c r="A9" s="61" t="s">
        <v>272</v>
      </c>
      <c r="B9" s="35"/>
      <c r="C9" s="76">
        <v>6</v>
      </c>
      <c r="D9" s="109">
        <v>6</v>
      </c>
      <c r="E9" s="109">
        <v>6</v>
      </c>
      <c r="F9" s="109">
        <v>3</v>
      </c>
      <c r="G9" s="109">
        <v>8</v>
      </c>
      <c r="H9" s="109">
        <v>7</v>
      </c>
      <c r="I9" s="109">
        <v>4</v>
      </c>
      <c r="J9" s="109">
        <v>6</v>
      </c>
      <c r="K9" s="109">
        <v>5</v>
      </c>
      <c r="L9" s="72">
        <v>51</v>
      </c>
      <c r="M9" s="10">
        <v>39</v>
      </c>
      <c r="N9" s="58"/>
      <c r="O9" s="59"/>
      <c r="S9" s="32" t="s">
        <v>261</v>
      </c>
      <c r="T9">
        <v>72</v>
      </c>
    </row>
    <row r="10" spans="1:20" x14ac:dyDescent="0.25">
      <c r="A10" s="32" t="s">
        <v>46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S10" s="32" t="s">
        <v>32</v>
      </c>
      <c r="T10">
        <v>74</v>
      </c>
    </row>
    <row r="11" spans="1:20" x14ac:dyDescent="0.25">
      <c r="A11" s="32" t="s">
        <v>272</v>
      </c>
      <c r="B11" s="35"/>
      <c r="C11" s="67">
        <v>1</v>
      </c>
      <c r="D11" s="67">
        <v>1</v>
      </c>
      <c r="E11" s="67">
        <v>1</v>
      </c>
      <c r="F11" s="67">
        <v>0</v>
      </c>
      <c r="G11" s="66">
        <v>1</v>
      </c>
      <c r="H11" s="66">
        <v>1</v>
      </c>
      <c r="I11" s="66">
        <v>1</v>
      </c>
      <c r="J11" s="66">
        <v>1</v>
      </c>
      <c r="K11" s="66">
        <v>1</v>
      </c>
      <c r="L11" s="66">
        <v>8</v>
      </c>
      <c r="M11" s="1"/>
      <c r="N11" s="1" t="s">
        <v>17</v>
      </c>
      <c r="S11" s="32" t="s">
        <v>277</v>
      </c>
      <c r="T11">
        <v>74</v>
      </c>
    </row>
    <row r="12" spans="1:20" x14ac:dyDescent="0.25">
      <c r="A12" s="32" t="s">
        <v>46</v>
      </c>
      <c r="B12" s="1"/>
      <c r="C12" s="66">
        <v>0.5</v>
      </c>
      <c r="D12" s="66">
        <v>0</v>
      </c>
      <c r="E12" s="66">
        <v>0.5</v>
      </c>
      <c r="F12" s="66">
        <v>0.5</v>
      </c>
      <c r="G12" s="66">
        <v>0.5</v>
      </c>
      <c r="H12" s="66">
        <v>1</v>
      </c>
      <c r="I12" s="66">
        <v>0.5</v>
      </c>
      <c r="J12" s="66">
        <v>1</v>
      </c>
      <c r="K12" s="66">
        <v>0</v>
      </c>
      <c r="L12" s="66">
        <v>4.5</v>
      </c>
      <c r="M12" s="1">
        <v>1.5</v>
      </c>
      <c r="N12" s="1">
        <v>6</v>
      </c>
      <c r="O12" s="32" t="s">
        <v>46</v>
      </c>
      <c r="P12">
        <f>M8+M21</f>
        <v>83</v>
      </c>
      <c r="S12" s="32" t="s">
        <v>37</v>
      </c>
      <c r="T12">
        <v>75</v>
      </c>
    </row>
    <row r="13" spans="1:20" x14ac:dyDescent="0.25">
      <c r="A13" s="32" t="s">
        <v>272</v>
      </c>
      <c r="B13" s="1"/>
      <c r="C13" s="66">
        <v>0.5</v>
      </c>
      <c r="D13" s="66">
        <v>1</v>
      </c>
      <c r="E13" s="66">
        <v>0.5</v>
      </c>
      <c r="F13" s="66">
        <v>0.5</v>
      </c>
      <c r="G13" s="66">
        <v>0.5</v>
      </c>
      <c r="H13" s="66">
        <v>0</v>
      </c>
      <c r="I13" s="66">
        <v>0.5</v>
      </c>
      <c r="J13" s="66">
        <v>0</v>
      </c>
      <c r="K13" s="66">
        <v>1</v>
      </c>
      <c r="L13" s="66">
        <v>4.5</v>
      </c>
      <c r="M13" s="1">
        <v>1.5</v>
      </c>
      <c r="N13" s="1">
        <v>6</v>
      </c>
      <c r="O13" s="32" t="s">
        <v>272</v>
      </c>
      <c r="P13">
        <f>M9+M22</f>
        <v>79</v>
      </c>
      <c r="S13" s="32" t="s">
        <v>143</v>
      </c>
      <c r="T13">
        <v>76</v>
      </c>
    </row>
    <row r="14" spans="1:20" ht="13.8" thickBot="1" x14ac:dyDescent="0.3">
      <c r="S14" s="32" t="s">
        <v>272</v>
      </c>
      <c r="T14">
        <v>79</v>
      </c>
    </row>
    <row r="15" spans="1:20" x14ac:dyDescent="0.25">
      <c r="A15" s="61" t="s">
        <v>48</v>
      </c>
      <c r="B15" s="1">
        <v>9</v>
      </c>
      <c r="C15" s="1">
        <v>-5</v>
      </c>
      <c r="D15" s="52" t="s">
        <v>57</v>
      </c>
      <c r="E15" s="1"/>
      <c r="F15" s="1"/>
      <c r="G15" s="28" t="s">
        <v>3</v>
      </c>
      <c r="H15" s="54" t="s">
        <v>48</v>
      </c>
      <c r="I15" s="29"/>
      <c r="J15" s="27" t="s">
        <v>5</v>
      </c>
      <c r="K15" s="1"/>
      <c r="N15" s="1"/>
      <c r="S15" s="32" t="s">
        <v>52</v>
      </c>
      <c r="T15">
        <v>79</v>
      </c>
    </row>
    <row r="16" spans="1:20" ht="13.8" thickBot="1" x14ac:dyDescent="0.3">
      <c r="A16" s="61" t="s">
        <v>25</v>
      </c>
      <c r="B16" s="1">
        <v>14</v>
      </c>
      <c r="C16" s="1">
        <v>5</v>
      </c>
      <c r="D16" t="s">
        <v>7</v>
      </c>
      <c r="E16" s="1"/>
      <c r="F16" s="1"/>
      <c r="G16" s="30" t="s">
        <v>8</v>
      </c>
      <c r="H16" s="53" t="s">
        <v>25</v>
      </c>
      <c r="I16" s="31"/>
      <c r="J16" s="27" t="s">
        <v>5</v>
      </c>
      <c r="K16" s="1"/>
      <c r="N16" s="1"/>
      <c r="S16" s="32" t="s">
        <v>38</v>
      </c>
      <c r="T16">
        <v>81</v>
      </c>
    </row>
    <row r="17" spans="1:20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S17" s="32" t="s">
        <v>45</v>
      </c>
      <c r="T17">
        <v>81</v>
      </c>
    </row>
    <row r="18" spans="1:20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  <c r="S18" s="32" t="s">
        <v>34</v>
      </c>
      <c r="T18">
        <v>81</v>
      </c>
    </row>
    <row r="19" spans="1:20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S19" s="32" t="s">
        <v>46</v>
      </c>
      <c r="T19">
        <v>83</v>
      </c>
    </row>
    <row r="20" spans="1:20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S20" s="32" t="s">
        <v>54</v>
      </c>
      <c r="T20">
        <v>83</v>
      </c>
    </row>
    <row r="21" spans="1:20" x14ac:dyDescent="0.25">
      <c r="A21" s="61" t="s">
        <v>48</v>
      </c>
      <c r="B21" s="57"/>
      <c r="C21" s="76">
        <v>6</v>
      </c>
      <c r="D21" s="109">
        <v>6</v>
      </c>
      <c r="E21" s="109">
        <v>6</v>
      </c>
      <c r="F21" s="109">
        <v>6</v>
      </c>
      <c r="G21" s="109">
        <v>8</v>
      </c>
      <c r="H21" s="109">
        <v>5</v>
      </c>
      <c r="I21" s="109">
        <v>4</v>
      </c>
      <c r="J21" s="109">
        <v>5</v>
      </c>
      <c r="K21" s="109">
        <v>7</v>
      </c>
      <c r="L21" s="72">
        <v>53</v>
      </c>
      <c r="M21" s="10">
        <v>44</v>
      </c>
      <c r="N21" s="108"/>
      <c r="O21" s="59"/>
    </row>
    <row r="22" spans="1:20" x14ac:dyDescent="0.25">
      <c r="A22" s="61" t="s">
        <v>25</v>
      </c>
      <c r="B22" s="35"/>
      <c r="C22" s="76">
        <v>7</v>
      </c>
      <c r="D22" s="109">
        <v>5</v>
      </c>
      <c r="E22" s="109">
        <v>6</v>
      </c>
      <c r="F22" s="109">
        <v>5</v>
      </c>
      <c r="G22" s="109">
        <v>7</v>
      </c>
      <c r="H22" s="109">
        <v>7</v>
      </c>
      <c r="I22" s="109">
        <v>3</v>
      </c>
      <c r="J22" s="109">
        <v>7</v>
      </c>
      <c r="K22" s="109">
        <v>7</v>
      </c>
      <c r="L22" s="72">
        <v>54</v>
      </c>
      <c r="M22" s="10">
        <v>40</v>
      </c>
      <c r="N22" s="58"/>
      <c r="O22" s="59"/>
    </row>
    <row r="23" spans="1:20" x14ac:dyDescent="0.25">
      <c r="A23" s="32" t="s">
        <v>48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20" x14ac:dyDescent="0.25">
      <c r="A24" s="32" t="s">
        <v>25</v>
      </c>
      <c r="B24" s="35"/>
      <c r="C24" s="67">
        <v>1</v>
      </c>
      <c r="D24" s="67">
        <v>0</v>
      </c>
      <c r="E24" s="67">
        <v>0</v>
      </c>
      <c r="F24" s="67">
        <v>0</v>
      </c>
      <c r="G24" s="66">
        <v>1</v>
      </c>
      <c r="H24" s="66">
        <v>1</v>
      </c>
      <c r="I24" s="66">
        <v>0</v>
      </c>
      <c r="J24" s="66">
        <v>1</v>
      </c>
      <c r="K24" s="66">
        <v>1</v>
      </c>
      <c r="L24" s="66">
        <v>5</v>
      </c>
      <c r="M24" s="1"/>
      <c r="N24" s="1" t="s">
        <v>17</v>
      </c>
    </row>
    <row r="25" spans="1:20" x14ac:dyDescent="0.25">
      <c r="A25" s="32" t="s">
        <v>48</v>
      </c>
      <c r="B25" s="1"/>
      <c r="C25" s="66">
        <v>0.5</v>
      </c>
      <c r="D25" s="66">
        <v>0</v>
      </c>
      <c r="E25" s="66">
        <v>0.5</v>
      </c>
      <c r="F25" s="66">
        <v>0</v>
      </c>
      <c r="G25" s="66">
        <v>0</v>
      </c>
      <c r="H25" s="66">
        <v>1</v>
      </c>
      <c r="I25" s="66">
        <v>0</v>
      </c>
      <c r="J25" s="66">
        <v>1</v>
      </c>
      <c r="K25" s="66">
        <v>0</v>
      </c>
      <c r="L25" s="66">
        <v>3</v>
      </c>
      <c r="M25" s="1">
        <v>0</v>
      </c>
      <c r="N25" s="1">
        <v>3</v>
      </c>
      <c r="O25" s="32" t="s">
        <v>48</v>
      </c>
    </row>
    <row r="26" spans="1:20" x14ac:dyDescent="0.25">
      <c r="A26" s="32" t="s">
        <v>25</v>
      </c>
      <c r="B26" s="1"/>
      <c r="C26" s="66">
        <v>0.5</v>
      </c>
      <c r="D26" s="66">
        <v>1</v>
      </c>
      <c r="E26" s="66">
        <v>0.5</v>
      </c>
      <c r="F26" s="66">
        <v>1</v>
      </c>
      <c r="G26" s="66">
        <v>1</v>
      </c>
      <c r="H26" s="66">
        <v>0</v>
      </c>
      <c r="I26" s="66">
        <v>1</v>
      </c>
      <c r="J26" s="66">
        <v>0</v>
      </c>
      <c r="K26" s="66">
        <v>1</v>
      </c>
      <c r="L26" s="66">
        <v>6</v>
      </c>
      <c r="M26" s="1">
        <v>3</v>
      </c>
      <c r="N26" s="1">
        <v>9</v>
      </c>
      <c r="O26" s="32" t="s">
        <v>25</v>
      </c>
    </row>
    <row r="29" spans="1:20" ht="13.8" thickBot="1" x14ac:dyDescent="0.3"/>
    <row r="30" spans="1:20" x14ac:dyDescent="0.25">
      <c r="A30" s="61" t="s">
        <v>32</v>
      </c>
      <c r="B30" s="1">
        <v>8</v>
      </c>
      <c r="C30" s="1">
        <v>4</v>
      </c>
      <c r="D30" s="52" t="s">
        <v>57</v>
      </c>
      <c r="E30" s="1"/>
      <c r="F30" s="1"/>
      <c r="G30" s="28" t="s">
        <v>3</v>
      </c>
      <c r="H30" s="54" t="s">
        <v>32</v>
      </c>
      <c r="I30" s="29"/>
      <c r="J30" s="27" t="s">
        <v>5</v>
      </c>
      <c r="K30" s="1"/>
      <c r="N30" s="1"/>
    </row>
    <row r="31" spans="1:20" ht="13.8" thickBot="1" x14ac:dyDescent="0.3">
      <c r="A31" s="61" t="s">
        <v>38</v>
      </c>
      <c r="B31" s="1">
        <v>4</v>
      </c>
      <c r="C31" s="1">
        <v>-4</v>
      </c>
      <c r="D31" t="s">
        <v>7</v>
      </c>
      <c r="E31" s="1"/>
      <c r="F31" s="1"/>
      <c r="G31" s="30" t="s">
        <v>8</v>
      </c>
      <c r="H31" s="53" t="s">
        <v>38</v>
      </c>
      <c r="I31" s="31"/>
      <c r="J31" s="27" t="s">
        <v>5</v>
      </c>
      <c r="K31" s="1"/>
      <c r="N31" s="1"/>
    </row>
    <row r="32" spans="1:20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6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</row>
    <row r="34" spans="1:16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6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6" x14ac:dyDescent="0.25">
      <c r="A36" s="61" t="s">
        <v>32</v>
      </c>
      <c r="B36" s="57"/>
      <c r="C36" s="76">
        <v>4</v>
      </c>
      <c r="D36" s="109">
        <v>6</v>
      </c>
      <c r="E36" s="109">
        <v>4</v>
      </c>
      <c r="F36" s="109">
        <v>3</v>
      </c>
      <c r="G36" s="109">
        <v>5</v>
      </c>
      <c r="H36" s="109">
        <v>6</v>
      </c>
      <c r="I36" s="109">
        <v>5</v>
      </c>
      <c r="J36" s="109">
        <v>5</v>
      </c>
      <c r="K36" s="109">
        <v>6</v>
      </c>
      <c r="L36" s="72">
        <v>44</v>
      </c>
      <c r="M36" s="10">
        <v>36</v>
      </c>
      <c r="N36" s="108"/>
      <c r="O36" s="59"/>
    </row>
    <row r="37" spans="1:16" x14ac:dyDescent="0.25">
      <c r="A37" s="61" t="s">
        <v>38</v>
      </c>
      <c r="B37" s="35"/>
      <c r="C37" s="76">
        <v>5</v>
      </c>
      <c r="D37" s="109">
        <v>3</v>
      </c>
      <c r="E37" s="109">
        <v>4</v>
      </c>
      <c r="F37" s="109">
        <v>3</v>
      </c>
      <c r="G37" s="109">
        <v>5</v>
      </c>
      <c r="H37" s="109">
        <v>6</v>
      </c>
      <c r="I37" s="109">
        <v>3</v>
      </c>
      <c r="J37" s="109">
        <v>5</v>
      </c>
      <c r="K37" s="109">
        <v>5</v>
      </c>
      <c r="L37" s="72">
        <v>39</v>
      </c>
      <c r="M37" s="10">
        <v>35</v>
      </c>
      <c r="N37" s="58"/>
      <c r="O37" s="59"/>
    </row>
    <row r="38" spans="1:16" x14ac:dyDescent="0.25">
      <c r="A38" s="32" t="s">
        <v>32</v>
      </c>
      <c r="B38" s="35"/>
      <c r="C38" s="67">
        <v>1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1</v>
      </c>
      <c r="L38" s="66">
        <v>4</v>
      </c>
      <c r="N38" s="1">
        <v>0</v>
      </c>
    </row>
    <row r="39" spans="1:16" x14ac:dyDescent="0.25">
      <c r="A39" s="32" t="s">
        <v>38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</row>
    <row r="40" spans="1:16" x14ac:dyDescent="0.25">
      <c r="A40" s="32" t="s">
        <v>32</v>
      </c>
      <c r="B40" s="1"/>
      <c r="C40" s="66">
        <v>1</v>
      </c>
      <c r="D40" s="66">
        <v>0</v>
      </c>
      <c r="E40" s="66">
        <v>0.5</v>
      </c>
      <c r="F40" s="66">
        <v>0.5</v>
      </c>
      <c r="G40" s="66">
        <v>0.5</v>
      </c>
      <c r="H40" s="66">
        <v>1</v>
      </c>
      <c r="I40" s="66">
        <v>0</v>
      </c>
      <c r="J40" s="66">
        <v>1</v>
      </c>
      <c r="K40" s="66">
        <v>0.5</v>
      </c>
      <c r="L40" s="66">
        <v>5</v>
      </c>
      <c r="M40" s="1">
        <v>0</v>
      </c>
      <c r="N40" s="1">
        <v>5</v>
      </c>
      <c r="O40" s="32" t="s">
        <v>32</v>
      </c>
      <c r="P40">
        <f>M36+M49</f>
        <v>74</v>
      </c>
    </row>
    <row r="41" spans="1:16" x14ac:dyDescent="0.25">
      <c r="A41" s="32" t="s">
        <v>38</v>
      </c>
      <c r="B41" s="1"/>
      <c r="C41" s="66">
        <v>0</v>
      </c>
      <c r="D41" s="66">
        <v>1</v>
      </c>
      <c r="E41" s="66">
        <v>0.5</v>
      </c>
      <c r="F41" s="66">
        <v>0.5</v>
      </c>
      <c r="G41" s="66">
        <v>0.5</v>
      </c>
      <c r="H41" s="66">
        <v>0</v>
      </c>
      <c r="I41" s="66">
        <v>1</v>
      </c>
      <c r="J41" s="66">
        <v>0</v>
      </c>
      <c r="K41" s="66">
        <v>0.5</v>
      </c>
      <c r="L41" s="66">
        <v>4</v>
      </c>
      <c r="M41" s="1">
        <v>3</v>
      </c>
      <c r="N41" s="1">
        <v>7</v>
      </c>
      <c r="O41" s="32" t="s">
        <v>38</v>
      </c>
      <c r="P41">
        <f>M37+M50</f>
        <v>81</v>
      </c>
    </row>
    <row r="42" spans="1:16" ht="13.8" thickBot="1" x14ac:dyDescent="0.3"/>
    <row r="43" spans="1:16" x14ac:dyDescent="0.25">
      <c r="A43" s="61" t="s">
        <v>26</v>
      </c>
      <c r="B43" s="1">
        <v>9</v>
      </c>
      <c r="C43" s="1">
        <v>-1</v>
      </c>
      <c r="D43" s="52" t="s">
        <v>57</v>
      </c>
      <c r="E43" s="1"/>
      <c r="F43" s="1"/>
      <c r="G43" s="28" t="s">
        <v>3</v>
      </c>
      <c r="H43" s="54" t="s">
        <v>26</v>
      </c>
      <c r="I43" s="29"/>
      <c r="J43" s="27" t="s">
        <v>5</v>
      </c>
      <c r="K43" s="1"/>
      <c r="N43" s="1"/>
    </row>
    <row r="44" spans="1:16" ht="13.8" thickBot="1" x14ac:dyDescent="0.3">
      <c r="A44" s="61" t="s">
        <v>260</v>
      </c>
      <c r="B44" s="1">
        <v>10</v>
      </c>
      <c r="C44" s="1">
        <v>1</v>
      </c>
      <c r="D44" t="s">
        <v>7</v>
      </c>
      <c r="E44" s="1"/>
      <c r="F44" s="1"/>
      <c r="G44" s="30" t="s">
        <v>8</v>
      </c>
      <c r="H44" s="53" t="s">
        <v>260</v>
      </c>
      <c r="I44" s="31"/>
      <c r="J44" s="27" t="s">
        <v>5</v>
      </c>
      <c r="K44" s="1"/>
      <c r="N44" s="1"/>
    </row>
    <row r="45" spans="1:1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6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</row>
    <row r="47" spans="1:16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6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26</v>
      </c>
      <c r="B49" s="57"/>
      <c r="C49" s="76">
        <v>4</v>
      </c>
      <c r="D49" s="109">
        <v>7</v>
      </c>
      <c r="E49" s="109">
        <v>6</v>
      </c>
      <c r="F49" s="109">
        <v>3</v>
      </c>
      <c r="G49" s="109">
        <v>6</v>
      </c>
      <c r="H49" s="109">
        <v>4</v>
      </c>
      <c r="I49" s="109">
        <v>5</v>
      </c>
      <c r="J49" s="109">
        <v>6</v>
      </c>
      <c r="K49" s="109">
        <v>6</v>
      </c>
      <c r="L49" s="72">
        <v>47</v>
      </c>
      <c r="M49" s="10">
        <v>38</v>
      </c>
      <c r="N49" s="108"/>
      <c r="O49" s="59"/>
    </row>
    <row r="50" spans="1:15" x14ac:dyDescent="0.25">
      <c r="A50" s="61" t="s">
        <v>260</v>
      </c>
      <c r="B50" s="35"/>
      <c r="C50" s="76">
        <v>6</v>
      </c>
      <c r="D50" s="109">
        <v>6</v>
      </c>
      <c r="E50" s="109">
        <v>8</v>
      </c>
      <c r="F50" s="109">
        <v>3</v>
      </c>
      <c r="G50" s="109">
        <v>10</v>
      </c>
      <c r="H50" s="109">
        <v>6</v>
      </c>
      <c r="I50" s="109">
        <v>5</v>
      </c>
      <c r="J50" s="109">
        <v>6</v>
      </c>
      <c r="K50" s="109">
        <v>6</v>
      </c>
      <c r="L50" s="72">
        <v>56</v>
      </c>
      <c r="M50" s="10">
        <v>46</v>
      </c>
      <c r="N50" s="58"/>
      <c r="O50" s="59"/>
    </row>
    <row r="51" spans="1:15" x14ac:dyDescent="0.25">
      <c r="A51" s="32" t="s">
        <v>26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</row>
    <row r="52" spans="1:15" x14ac:dyDescent="0.25">
      <c r="A52" s="32" t="s">
        <v>260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1</v>
      </c>
      <c r="I52" s="66">
        <v>0</v>
      </c>
      <c r="J52" s="66">
        <v>0</v>
      </c>
      <c r="K52" s="66">
        <v>0</v>
      </c>
      <c r="L52" s="66">
        <v>1</v>
      </c>
      <c r="M52" s="1"/>
      <c r="N52" s="1" t="s">
        <v>17</v>
      </c>
    </row>
    <row r="53" spans="1:15" x14ac:dyDescent="0.25">
      <c r="A53" s="32" t="s">
        <v>26</v>
      </c>
      <c r="B53" s="1"/>
      <c r="C53" s="66">
        <v>1</v>
      </c>
      <c r="D53" s="66">
        <v>0</v>
      </c>
      <c r="E53" s="66">
        <v>1</v>
      </c>
      <c r="F53" s="66">
        <v>0.5</v>
      </c>
      <c r="G53" s="66">
        <v>1</v>
      </c>
      <c r="H53" s="66">
        <v>1</v>
      </c>
      <c r="I53" s="66">
        <v>0.5</v>
      </c>
      <c r="J53" s="66">
        <v>0.5</v>
      </c>
      <c r="K53" s="66">
        <v>0.5</v>
      </c>
      <c r="L53" s="66">
        <v>6</v>
      </c>
      <c r="M53" s="1">
        <v>3</v>
      </c>
      <c r="N53" s="1">
        <v>9</v>
      </c>
      <c r="O53" s="32" t="s">
        <v>26</v>
      </c>
    </row>
    <row r="54" spans="1:15" x14ac:dyDescent="0.25">
      <c r="A54" s="32" t="s">
        <v>260</v>
      </c>
      <c r="B54" s="1"/>
      <c r="C54" s="66">
        <v>0</v>
      </c>
      <c r="D54" s="66">
        <v>1</v>
      </c>
      <c r="E54" s="66">
        <v>0</v>
      </c>
      <c r="F54" s="66">
        <v>0.5</v>
      </c>
      <c r="G54" s="66">
        <v>0</v>
      </c>
      <c r="H54" s="66">
        <v>0</v>
      </c>
      <c r="I54" s="66">
        <v>0.5</v>
      </c>
      <c r="J54" s="66">
        <v>0.5</v>
      </c>
      <c r="K54" s="66">
        <v>0.5</v>
      </c>
      <c r="L54" s="66">
        <v>3</v>
      </c>
      <c r="M54" s="1">
        <v>0</v>
      </c>
      <c r="N54" s="1">
        <v>3</v>
      </c>
      <c r="O54" s="32" t="s">
        <v>260</v>
      </c>
    </row>
    <row r="57" spans="1:15" ht="13.8" thickBot="1" x14ac:dyDescent="0.3"/>
    <row r="58" spans="1:15" x14ac:dyDescent="0.25">
      <c r="A58" s="61" t="s">
        <v>45</v>
      </c>
      <c r="B58" s="1">
        <v>8</v>
      </c>
      <c r="C58" s="1">
        <v>0</v>
      </c>
      <c r="D58" s="52" t="s">
        <v>57</v>
      </c>
      <c r="E58" s="1"/>
      <c r="F58" s="1"/>
      <c r="G58" s="28" t="s">
        <v>3</v>
      </c>
      <c r="H58" s="54" t="s">
        <v>45</v>
      </c>
      <c r="I58" s="29"/>
      <c r="J58" s="27" t="s">
        <v>5</v>
      </c>
      <c r="K58" s="1"/>
      <c r="N58" s="1"/>
    </row>
    <row r="59" spans="1:15" ht="13.8" thickBot="1" x14ac:dyDescent="0.3">
      <c r="A59" s="61" t="s">
        <v>37</v>
      </c>
      <c r="B59" s="1">
        <v>8</v>
      </c>
      <c r="C59" s="1">
        <v>0</v>
      </c>
      <c r="D59" t="s">
        <v>7</v>
      </c>
      <c r="E59" s="1"/>
      <c r="F59" s="1"/>
      <c r="G59" s="30" t="s">
        <v>8</v>
      </c>
      <c r="H59" s="53" t="s">
        <v>37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45</v>
      </c>
      <c r="B64" s="57"/>
      <c r="C64" s="76">
        <v>6</v>
      </c>
      <c r="D64" s="109">
        <v>4</v>
      </c>
      <c r="E64" s="109">
        <v>4</v>
      </c>
      <c r="F64" s="109">
        <v>4</v>
      </c>
      <c r="G64" s="109">
        <v>6</v>
      </c>
      <c r="H64" s="109">
        <v>5</v>
      </c>
      <c r="I64" s="109">
        <v>4</v>
      </c>
      <c r="J64" s="109">
        <v>6</v>
      </c>
      <c r="K64" s="109">
        <v>6</v>
      </c>
      <c r="L64" s="72">
        <v>45</v>
      </c>
      <c r="M64" s="10">
        <v>37</v>
      </c>
      <c r="N64" s="108"/>
      <c r="O64" s="59"/>
    </row>
    <row r="65" spans="1:16" x14ac:dyDescent="0.25">
      <c r="A65" s="61" t="s">
        <v>37</v>
      </c>
      <c r="B65" s="35"/>
      <c r="C65" s="76">
        <v>7</v>
      </c>
      <c r="D65" s="109">
        <v>7</v>
      </c>
      <c r="E65" s="109">
        <v>5</v>
      </c>
      <c r="F65" s="109">
        <v>4</v>
      </c>
      <c r="G65" s="109">
        <v>7</v>
      </c>
      <c r="H65" s="109">
        <v>7</v>
      </c>
      <c r="I65" s="109">
        <v>2</v>
      </c>
      <c r="J65" s="109">
        <v>4</v>
      </c>
      <c r="K65" s="109">
        <v>6</v>
      </c>
      <c r="L65" s="72">
        <v>49</v>
      </c>
      <c r="M65" s="10">
        <v>41</v>
      </c>
      <c r="N65" s="58"/>
      <c r="O65" s="59"/>
    </row>
    <row r="66" spans="1:16" x14ac:dyDescent="0.25">
      <c r="A66" s="32" t="s">
        <v>45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</row>
    <row r="67" spans="1:16" x14ac:dyDescent="0.25">
      <c r="A67" s="32" t="s">
        <v>37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</row>
    <row r="68" spans="1:16" x14ac:dyDescent="0.25">
      <c r="A68" s="32" t="s">
        <v>45</v>
      </c>
      <c r="B68" s="1"/>
      <c r="C68" s="66">
        <v>1</v>
      </c>
      <c r="D68" s="66">
        <v>1</v>
      </c>
      <c r="E68" s="66">
        <v>1</v>
      </c>
      <c r="F68" s="66">
        <v>0.5</v>
      </c>
      <c r="G68" s="66">
        <v>1</v>
      </c>
      <c r="H68" s="66">
        <v>1</v>
      </c>
      <c r="I68" s="66">
        <v>0</v>
      </c>
      <c r="J68" s="66">
        <v>0</v>
      </c>
      <c r="K68" s="66">
        <v>0.5</v>
      </c>
      <c r="L68" s="66">
        <v>6</v>
      </c>
      <c r="M68" s="1">
        <v>3</v>
      </c>
      <c r="N68" s="1">
        <v>9</v>
      </c>
      <c r="O68" s="32" t="s">
        <v>45</v>
      </c>
      <c r="P68">
        <f>M64+M77</f>
        <v>81</v>
      </c>
    </row>
    <row r="69" spans="1:16" x14ac:dyDescent="0.25">
      <c r="A69" s="32" t="s">
        <v>37</v>
      </c>
      <c r="B69" s="1"/>
      <c r="C69" s="66">
        <v>0</v>
      </c>
      <c r="D69" s="66">
        <v>0</v>
      </c>
      <c r="E69" s="66">
        <v>0</v>
      </c>
      <c r="F69" s="66">
        <v>0.5</v>
      </c>
      <c r="G69" s="66">
        <v>0</v>
      </c>
      <c r="H69" s="66">
        <v>0</v>
      </c>
      <c r="I69" s="66">
        <v>1</v>
      </c>
      <c r="J69" s="66">
        <v>1</v>
      </c>
      <c r="K69" s="66">
        <v>0.5</v>
      </c>
      <c r="L69" s="66">
        <v>3</v>
      </c>
      <c r="M69" s="1">
        <v>0</v>
      </c>
      <c r="N69" s="1">
        <v>3</v>
      </c>
      <c r="O69" s="32" t="s">
        <v>37</v>
      </c>
      <c r="P69">
        <f>M65+M78</f>
        <v>75</v>
      </c>
    </row>
    <row r="70" spans="1:16" ht="13.8" thickBot="1" x14ac:dyDescent="0.3"/>
    <row r="71" spans="1:16" x14ac:dyDescent="0.25">
      <c r="A71" s="61" t="s">
        <v>47</v>
      </c>
      <c r="B71" s="1">
        <v>21</v>
      </c>
      <c r="C71" s="1">
        <v>6</v>
      </c>
      <c r="D71" s="52" t="s">
        <v>57</v>
      </c>
      <c r="E71" s="1"/>
      <c r="F71" s="1"/>
      <c r="G71" s="28" t="s">
        <v>3</v>
      </c>
      <c r="H71" s="54" t="s">
        <v>47</v>
      </c>
      <c r="I71" s="29"/>
      <c r="J71" s="27" t="s">
        <v>5</v>
      </c>
      <c r="K71" s="1"/>
      <c r="N71" s="1"/>
    </row>
    <row r="72" spans="1:16" ht="13.8" thickBot="1" x14ac:dyDescent="0.3">
      <c r="A72" s="61" t="s">
        <v>263</v>
      </c>
      <c r="B72" s="1">
        <v>15</v>
      </c>
      <c r="C72" s="1">
        <v>-6</v>
      </c>
      <c r="D72" t="s">
        <v>7</v>
      </c>
      <c r="E72" s="1"/>
      <c r="F72" s="1"/>
      <c r="G72" s="30" t="s">
        <v>8</v>
      </c>
      <c r="H72" s="53" t="s">
        <v>263</v>
      </c>
      <c r="I72" s="31"/>
      <c r="J72" s="27" t="s">
        <v>5</v>
      </c>
      <c r="K72" s="1"/>
      <c r="N72" s="1"/>
    </row>
    <row r="73" spans="1:16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6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</row>
    <row r="75" spans="1:16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6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6" x14ac:dyDescent="0.25">
      <c r="A77" s="61" t="s">
        <v>47</v>
      </c>
      <c r="B77" s="57"/>
      <c r="C77" s="76">
        <v>5</v>
      </c>
      <c r="D77" s="109">
        <v>5</v>
      </c>
      <c r="E77" s="109">
        <v>9</v>
      </c>
      <c r="F77" s="109">
        <v>7</v>
      </c>
      <c r="G77" s="109">
        <v>9</v>
      </c>
      <c r="H77" s="109">
        <v>10</v>
      </c>
      <c r="I77" s="109">
        <v>5</v>
      </c>
      <c r="J77" s="109">
        <v>7</v>
      </c>
      <c r="K77" s="109">
        <v>8</v>
      </c>
      <c r="L77" s="72">
        <v>65</v>
      </c>
      <c r="M77" s="10">
        <v>44</v>
      </c>
      <c r="N77" s="108"/>
      <c r="O77" s="59"/>
    </row>
    <row r="78" spans="1:16" x14ac:dyDescent="0.25">
      <c r="A78" s="61" t="s">
        <v>263</v>
      </c>
      <c r="B78" s="35"/>
      <c r="C78" s="76">
        <v>5</v>
      </c>
      <c r="D78" s="109">
        <v>5</v>
      </c>
      <c r="E78" s="109">
        <v>6</v>
      </c>
      <c r="F78" s="109">
        <v>4</v>
      </c>
      <c r="G78" s="109">
        <v>6</v>
      </c>
      <c r="H78" s="109">
        <v>6</v>
      </c>
      <c r="I78" s="109">
        <v>6</v>
      </c>
      <c r="J78" s="109">
        <v>4</v>
      </c>
      <c r="K78" s="109">
        <v>7</v>
      </c>
      <c r="L78" s="72">
        <v>49</v>
      </c>
      <c r="M78" s="10">
        <v>34</v>
      </c>
      <c r="N78" s="58"/>
      <c r="O78" s="59"/>
    </row>
    <row r="79" spans="1:16" x14ac:dyDescent="0.25">
      <c r="A79" s="32" t="s">
        <v>47</v>
      </c>
      <c r="B79" s="35"/>
      <c r="C79" s="67">
        <v>1</v>
      </c>
      <c r="D79" s="67">
        <v>1</v>
      </c>
      <c r="E79" s="67">
        <v>0</v>
      </c>
      <c r="F79" s="67">
        <v>0</v>
      </c>
      <c r="G79" s="66">
        <v>1</v>
      </c>
      <c r="H79" s="66">
        <v>1</v>
      </c>
      <c r="I79" s="66">
        <v>0</v>
      </c>
      <c r="J79" s="66">
        <v>1</v>
      </c>
      <c r="K79" s="66">
        <v>1</v>
      </c>
      <c r="L79" s="66">
        <v>6</v>
      </c>
      <c r="N79" s="1">
        <v>0</v>
      </c>
    </row>
    <row r="80" spans="1:16" x14ac:dyDescent="0.25">
      <c r="A80" s="32" t="s">
        <v>263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</row>
    <row r="81" spans="1:16" x14ac:dyDescent="0.25">
      <c r="A81" s="32" t="s">
        <v>47</v>
      </c>
      <c r="B81" s="1"/>
      <c r="C81" s="66">
        <v>1</v>
      </c>
      <c r="D81" s="66">
        <v>1</v>
      </c>
      <c r="E81" s="66">
        <v>0</v>
      </c>
      <c r="F81" s="66">
        <v>0</v>
      </c>
      <c r="G81" s="66">
        <v>0</v>
      </c>
      <c r="H81" s="66">
        <v>0</v>
      </c>
      <c r="I81" s="66">
        <v>1</v>
      </c>
      <c r="J81" s="66">
        <v>0</v>
      </c>
      <c r="K81" s="66">
        <v>0.5</v>
      </c>
      <c r="L81" s="66">
        <v>3.5</v>
      </c>
      <c r="M81" s="1">
        <v>0</v>
      </c>
      <c r="N81" s="1">
        <v>3.5</v>
      </c>
      <c r="O81" s="32" t="s">
        <v>47</v>
      </c>
    </row>
    <row r="82" spans="1:16" x14ac:dyDescent="0.25">
      <c r="A82" s="32" t="s">
        <v>263</v>
      </c>
      <c r="B82" s="1"/>
      <c r="C82" s="66">
        <v>0</v>
      </c>
      <c r="D82" s="66">
        <v>0</v>
      </c>
      <c r="E82" s="66">
        <v>1</v>
      </c>
      <c r="F82" s="66">
        <v>1</v>
      </c>
      <c r="G82" s="66">
        <v>1</v>
      </c>
      <c r="H82" s="66">
        <v>1</v>
      </c>
      <c r="I82" s="66">
        <v>0</v>
      </c>
      <c r="J82" s="66">
        <v>1</v>
      </c>
      <c r="K82" s="66">
        <v>0.5</v>
      </c>
      <c r="L82" s="66">
        <v>5.5</v>
      </c>
      <c r="M82" s="1">
        <v>3</v>
      </c>
      <c r="N82" s="1">
        <v>8.5</v>
      </c>
      <c r="O82" s="32" t="s">
        <v>263</v>
      </c>
    </row>
    <row r="85" spans="1:16" ht="13.8" thickBot="1" x14ac:dyDescent="0.3"/>
    <row r="86" spans="1:16" x14ac:dyDescent="0.25">
      <c r="A86" s="61" t="s">
        <v>34</v>
      </c>
      <c r="B86" s="1">
        <v>9</v>
      </c>
      <c r="C86" s="1">
        <v>-2</v>
      </c>
      <c r="D86" s="52" t="s">
        <v>57</v>
      </c>
      <c r="E86" s="1"/>
      <c r="F86" s="1"/>
      <c r="G86" s="28" t="s">
        <v>3</v>
      </c>
      <c r="H86" s="54" t="s">
        <v>34</v>
      </c>
      <c r="I86" s="29"/>
      <c r="J86" s="27" t="s">
        <v>5</v>
      </c>
      <c r="K86" s="1"/>
      <c r="N86" s="1"/>
    </row>
    <row r="87" spans="1:16" ht="13.8" thickBot="1" x14ac:dyDescent="0.3">
      <c r="A87" s="61" t="s">
        <v>143</v>
      </c>
      <c r="B87" s="1">
        <v>11</v>
      </c>
      <c r="C87" s="1">
        <v>2</v>
      </c>
      <c r="D87" t="s">
        <v>7</v>
      </c>
      <c r="E87" s="1"/>
      <c r="F87" s="1"/>
      <c r="G87" s="30" t="s">
        <v>8</v>
      </c>
      <c r="H87" s="53" t="s">
        <v>143</v>
      </c>
      <c r="I87" s="31"/>
      <c r="J87" s="27" t="s">
        <v>5</v>
      </c>
      <c r="K87" s="1"/>
      <c r="N87" s="1"/>
    </row>
    <row r="88" spans="1:16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6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</row>
    <row r="90" spans="1:16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6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6" x14ac:dyDescent="0.25">
      <c r="A92" s="61" t="s">
        <v>34</v>
      </c>
      <c r="B92" s="57"/>
      <c r="C92" s="76">
        <v>7</v>
      </c>
      <c r="D92" s="109">
        <v>5</v>
      </c>
      <c r="E92" s="109">
        <v>4</v>
      </c>
      <c r="F92" s="109">
        <v>4</v>
      </c>
      <c r="G92" s="109">
        <v>6</v>
      </c>
      <c r="H92" s="109">
        <v>3</v>
      </c>
      <c r="I92" s="109">
        <v>4</v>
      </c>
      <c r="J92" s="109">
        <v>10</v>
      </c>
      <c r="K92" s="109">
        <v>8</v>
      </c>
      <c r="L92" s="72">
        <v>51</v>
      </c>
      <c r="M92" s="10">
        <v>42</v>
      </c>
      <c r="N92" s="108"/>
      <c r="O92" s="59"/>
    </row>
    <row r="93" spans="1:16" x14ac:dyDescent="0.25">
      <c r="A93" s="61" t="s">
        <v>143</v>
      </c>
      <c r="B93" s="35"/>
      <c r="C93" s="76">
        <v>6</v>
      </c>
      <c r="D93" s="109">
        <v>5</v>
      </c>
      <c r="E93" s="109">
        <v>6</v>
      </c>
      <c r="F93" s="109">
        <v>3</v>
      </c>
      <c r="G93" s="109">
        <v>6</v>
      </c>
      <c r="H93" s="109">
        <v>5</v>
      </c>
      <c r="I93" s="109">
        <v>4</v>
      </c>
      <c r="J93" s="109">
        <v>4</v>
      </c>
      <c r="K93" s="109">
        <v>5</v>
      </c>
      <c r="L93" s="72">
        <v>44</v>
      </c>
      <c r="M93" s="10">
        <v>33</v>
      </c>
      <c r="N93" s="58"/>
      <c r="O93" s="59"/>
    </row>
    <row r="94" spans="1:16" x14ac:dyDescent="0.25">
      <c r="A94" s="32" t="s">
        <v>34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6" x14ac:dyDescent="0.25">
      <c r="A95" s="32" t="s">
        <v>143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1</v>
      </c>
      <c r="K95" s="66">
        <v>0</v>
      </c>
      <c r="L95" s="66">
        <v>2</v>
      </c>
      <c r="M95" s="1"/>
      <c r="N95" s="1" t="s">
        <v>17</v>
      </c>
    </row>
    <row r="96" spans="1:16" x14ac:dyDescent="0.25">
      <c r="A96" s="32" t="s">
        <v>34</v>
      </c>
      <c r="B96" s="1"/>
      <c r="C96" s="66">
        <v>0</v>
      </c>
      <c r="D96" s="66">
        <v>0.5</v>
      </c>
      <c r="E96" s="66">
        <v>1</v>
      </c>
      <c r="F96" s="66">
        <v>0</v>
      </c>
      <c r="G96" s="66">
        <v>0.5</v>
      </c>
      <c r="H96" s="66">
        <v>1</v>
      </c>
      <c r="I96" s="66">
        <v>0.5</v>
      </c>
      <c r="J96" s="66">
        <v>0</v>
      </c>
      <c r="K96" s="66">
        <v>0</v>
      </c>
      <c r="L96" s="66">
        <v>3.5</v>
      </c>
      <c r="M96" s="1">
        <v>0</v>
      </c>
      <c r="N96" s="1">
        <v>3.5</v>
      </c>
      <c r="O96" s="32" t="s">
        <v>34</v>
      </c>
      <c r="P96">
        <f>M92+M105</f>
        <v>81</v>
      </c>
    </row>
    <row r="97" spans="1:16" x14ac:dyDescent="0.25">
      <c r="A97" s="32" t="s">
        <v>143</v>
      </c>
      <c r="B97" s="1"/>
      <c r="C97" s="66">
        <v>1</v>
      </c>
      <c r="D97" s="66">
        <v>0.5</v>
      </c>
      <c r="E97" s="66">
        <v>0</v>
      </c>
      <c r="F97" s="66">
        <v>1</v>
      </c>
      <c r="G97" s="66">
        <v>0.5</v>
      </c>
      <c r="H97" s="66">
        <v>0</v>
      </c>
      <c r="I97" s="66">
        <v>0.5</v>
      </c>
      <c r="J97" s="66">
        <v>1</v>
      </c>
      <c r="K97" s="66">
        <v>1</v>
      </c>
      <c r="L97" s="66">
        <v>5.5</v>
      </c>
      <c r="M97" s="1">
        <v>3</v>
      </c>
      <c r="N97" s="1">
        <v>8.5</v>
      </c>
      <c r="O97" s="32" t="s">
        <v>143</v>
      </c>
      <c r="P97">
        <f>M93+M106</f>
        <v>76</v>
      </c>
    </row>
    <row r="98" spans="1:16" ht="13.8" thickBot="1" x14ac:dyDescent="0.3"/>
    <row r="99" spans="1:16" x14ac:dyDescent="0.25">
      <c r="A99" s="61" t="s">
        <v>36</v>
      </c>
      <c r="B99" s="1">
        <v>16</v>
      </c>
      <c r="C99" s="1">
        <v>3</v>
      </c>
      <c r="D99" s="52" t="s">
        <v>57</v>
      </c>
      <c r="E99" s="1"/>
      <c r="F99" s="1"/>
      <c r="G99" s="28" t="s">
        <v>3</v>
      </c>
      <c r="H99" s="54" t="s">
        <v>36</v>
      </c>
      <c r="I99" s="29"/>
      <c r="J99" s="27" t="s">
        <v>5</v>
      </c>
      <c r="K99" s="1"/>
      <c r="N99" s="1"/>
    </row>
    <row r="100" spans="1:16" ht="13.8" thickBot="1" x14ac:dyDescent="0.3">
      <c r="A100" s="61" t="s">
        <v>180</v>
      </c>
      <c r="B100" s="1">
        <v>13</v>
      </c>
      <c r="C100" s="1">
        <v>-3</v>
      </c>
      <c r="D100" t="s">
        <v>7</v>
      </c>
      <c r="E100" s="1"/>
      <c r="F100" s="1"/>
      <c r="G100" s="30" t="s">
        <v>8</v>
      </c>
      <c r="H100" s="53" t="s">
        <v>180</v>
      </c>
      <c r="I100" s="31"/>
      <c r="J100" s="27" t="s">
        <v>5</v>
      </c>
      <c r="K100" s="1"/>
      <c r="N100" s="1"/>
    </row>
    <row r="101" spans="1:16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6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</row>
    <row r="103" spans="1:16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6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6" x14ac:dyDescent="0.25">
      <c r="A105" s="61" t="s">
        <v>36</v>
      </c>
      <c r="B105" s="57"/>
      <c r="C105" s="76">
        <v>7</v>
      </c>
      <c r="D105" s="109">
        <v>5</v>
      </c>
      <c r="E105" s="109">
        <v>6</v>
      </c>
      <c r="F105" s="109">
        <v>6</v>
      </c>
      <c r="G105" s="109">
        <v>8</v>
      </c>
      <c r="H105" s="109">
        <v>6</v>
      </c>
      <c r="I105" s="109">
        <v>5</v>
      </c>
      <c r="J105" s="109">
        <v>5</v>
      </c>
      <c r="K105" s="109">
        <v>7</v>
      </c>
      <c r="L105" s="72">
        <v>55</v>
      </c>
      <c r="M105" s="10">
        <v>39</v>
      </c>
      <c r="N105" s="108"/>
      <c r="O105" s="59"/>
    </row>
    <row r="106" spans="1:16" x14ac:dyDescent="0.25">
      <c r="A106" s="61" t="s">
        <v>180</v>
      </c>
      <c r="B106" s="35"/>
      <c r="C106" s="76">
        <v>8</v>
      </c>
      <c r="D106" s="109">
        <v>7</v>
      </c>
      <c r="E106" s="109">
        <v>7</v>
      </c>
      <c r="F106" s="109">
        <v>3</v>
      </c>
      <c r="G106" s="109">
        <v>5</v>
      </c>
      <c r="H106" s="109">
        <v>8</v>
      </c>
      <c r="I106" s="109">
        <v>4</v>
      </c>
      <c r="J106" s="109">
        <v>6</v>
      </c>
      <c r="K106" s="109">
        <v>8</v>
      </c>
      <c r="L106" s="72">
        <v>56</v>
      </c>
      <c r="M106" s="10">
        <v>43</v>
      </c>
      <c r="N106" s="58"/>
      <c r="O106" s="59"/>
    </row>
    <row r="107" spans="1:16" x14ac:dyDescent="0.25">
      <c r="A107" s="32" t="s">
        <v>36</v>
      </c>
      <c r="B107" s="35"/>
      <c r="C107" s="67">
        <v>1</v>
      </c>
      <c r="D107" s="67">
        <v>0</v>
      </c>
      <c r="E107" s="67">
        <v>0</v>
      </c>
      <c r="F107" s="67">
        <v>0</v>
      </c>
      <c r="G107" s="66">
        <v>0</v>
      </c>
      <c r="H107" s="66">
        <v>1</v>
      </c>
      <c r="I107" s="66">
        <v>0</v>
      </c>
      <c r="J107" s="66">
        <v>1</v>
      </c>
      <c r="K107" s="66">
        <v>0</v>
      </c>
      <c r="L107" s="66">
        <v>3</v>
      </c>
      <c r="N107" s="1">
        <v>0</v>
      </c>
    </row>
    <row r="108" spans="1:16" x14ac:dyDescent="0.25">
      <c r="A108" s="32" t="s">
        <v>180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6" x14ac:dyDescent="0.25">
      <c r="A109" s="32" t="s">
        <v>36</v>
      </c>
      <c r="B109" s="1"/>
      <c r="C109" s="66">
        <v>1</v>
      </c>
      <c r="D109" s="66">
        <v>1</v>
      </c>
      <c r="E109" s="66">
        <v>1</v>
      </c>
      <c r="F109" s="66">
        <v>0</v>
      </c>
      <c r="G109" s="66">
        <v>0</v>
      </c>
      <c r="H109" s="66">
        <v>1</v>
      </c>
      <c r="I109" s="66">
        <v>0</v>
      </c>
      <c r="J109" s="66">
        <v>1</v>
      </c>
      <c r="K109" s="66">
        <v>1</v>
      </c>
      <c r="L109" s="66">
        <v>6</v>
      </c>
      <c r="M109" s="1">
        <v>3</v>
      </c>
      <c r="N109" s="1">
        <v>9</v>
      </c>
      <c r="O109" s="32" t="s">
        <v>36</v>
      </c>
    </row>
    <row r="110" spans="1:16" x14ac:dyDescent="0.25">
      <c r="A110" s="32" t="s">
        <v>180</v>
      </c>
      <c r="B110" s="1"/>
      <c r="C110" s="66">
        <v>0</v>
      </c>
      <c r="D110" s="66">
        <v>0</v>
      </c>
      <c r="E110" s="66">
        <v>0</v>
      </c>
      <c r="F110" s="66">
        <v>1</v>
      </c>
      <c r="G110" s="66">
        <v>1</v>
      </c>
      <c r="H110" s="66">
        <v>0</v>
      </c>
      <c r="I110" s="66">
        <v>1</v>
      </c>
      <c r="J110" s="66">
        <v>0</v>
      </c>
      <c r="K110" s="66">
        <v>0</v>
      </c>
      <c r="L110" s="66">
        <v>3</v>
      </c>
      <c r="M110" s="1">
        <v>0</v>
      </c>
      <c r="N110" s="1">
        <v>3</v>
      </c>
      <c r="O110" s="32" t="s">
        <v>180</v>
      </c>
    </row>
    <row r="113" spans="1:16" ht="13.8" thickBot="1" x14ac:dyDescent="0.3"/>
    <row r="114" spans="1:16" x14ac:dyDescent="0.25">
      <c r="A114" s="61" t="s">
        <v>52</v>
      </c>
      <c r="B114" s="1">
        <v>11</v>
      </c>
      <c r="C114" s="1">
        <v>0</v>
      </c>
      <c r="D114" s="52" t="s">
        <v>57</v>
      </c>
      <c r="E114" s="1"/>
      <c r="F114" s="1"/>
      <c r="G114" s="28" t="s">
        <v>3</v>
      </c>
      <c r="H114" s="54" t="s">
        <v>52</v>
      </c>
      <c r="I114" s="29"/>
      <c r="J114" s="27" t="s">
        <v>5</v>
      </c>
      <c r="K114" s="1"/>
      <c r="N114" s="1"/>
    </row>
    <row r="115" spans="1:16" ht="13.8" thickBot="1" x14ac:dyDescent="0.3">
      <c r="A115" s="61" t="s">
        <v>277</v>
      </c>
      <c r="B115" s="1">
        <v>11</v>
      </c>
      <c r="C115" s="1">
        <v>0</v>
      </c>
      <c r="D115" t="s">
        <v>7</v>
      </c>
      <c r="E115" s="1"/>
      <c r="F115" s="1">
        <v>1</v>
      </c>
      <c r="G115" s="30" t="s">
        <v>8</v>
      </c>
      <c r="H115" s="53" t="s">
        <v>277</v>
      </c>
      <c r="I115" s="31"/>
      <c r="J115" s="27" t="s">
        <v>5</v>
      </c>
      <c r="K115" s="1"/>
      <c r="N115" s="1"/>
    </row>
    <row r="116" spans="1:16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6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</row>
    <row r="118" spans="1:16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6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6" x14ac:dyDescent="0.25">
      <c r="A120" s="61" t="s">
        <v>52</v>
      </c>
      <c r="B120" s="57"/>
      <c r="C120" s="76">
        <v>5</v>
      </c>
      <c r="D120" s="109">
        <v>6</v>
      </c>
      <c r="E120" s="109">
        <v>6</v>
      </c>
      <c r="F120" s="109">
        <v>3</v>
      </c>
      <c r="G120" s="109">
        <v>6</v>
      </c>
      <c r="H120" s="109">
        <v>7</v>
      </c>
      <c r="I120" s="109">
        <v>4</v>
      </c>
      <c r="J120" s="109">
        <v>5</v>
      </c>
      <c r="K120" s="109">
        <v>7</v>
      </c>
      <c r="L120" s="72">
        <v>49</v>
      </c>
      <c r="M120" s="10">
        <v>38</v>
      </c>
      <c r="N120" s="108"/>
      <c r="O120" s="59"/>
    </row>
    <row r="121" spans="1:16" x14ac:dyDescent="0.25">
      <c r="A121" s="61" t="s">
        <v>277</v>
      </c>
      <c r="B121" s="35"/>
      <c r="C121" s="76">
        <v>5</v>
      </c>
      <c r="D121" s="109">
        <v>5</v>
      </c>
      <c r="E121" s="109">
        <v>5</v>
      </c>
      <c r="F121" s="109">
        <v>3</v>
      </c>
      <c r="G121" s="109">
        <v>6</v>
      </c>
      <c r="H121" s="109">
        <v>5</v>
      </c>
      <c r="I121" s="109">
        <v>4</v>
      </c>
      <c r="J121" s="109">
        <v>6</v>
      </c>
      <c r="K121" s="109">
        <v>6</v>
      </c>
      <c r="L121" s="72">
        <v>45</v>
      </c>
      <c r="M121" s="10">
        <v>34</v>
      </c>
      <c r="N121" s="58"/>
      <c r="O121" s="59"/>
    </row>
    <row r="122" spans="1:16" x14ac:dyDescent="0.25">
      <c r="A122" s="32" t="s">
        <v>52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</row>
    <row r="123" spans="1:16" x14ac:dyDescent="0.25">
      <c r="A123" s="32" t="s">
        <v>277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</row>
    <row r="124" spans="1:16" x14ac:dyDescent="0.25">
      <c r="A124" s="32" t="s">
        <v>52</v>
      </c>
      <c r="B124" s="1"/>
      <c r="C124" s="66">
        <v>0.5</v>
      </c>
      <c r="D124" s="66">
        <v>0</v>
      </c>
      <c r="E124" s="66">
        <v>0</v>
      </c>
      <c r="F124" s="66">
        <v>0.5</v>
      </c>
      <c r="G124" s="66">
        <v>0.5</v>
      </c>
      <c r="H124" s="66">
        <v>0</v>
      </c>
      <c r="I124" s="66">
        <v>0.5</v>
      </c>
      <c r="J124" s="66">
        <v>1</v>
      </c>
      <c r="K124" s="66">
        <v>0</v>
      </c>
      <c r="L124" s="66">
        <v>3</v>
      </c>
      <c r="M124" s="1">
        <v>0</v>
      </c>
      <c r="N124" s="1">
        <v>3</v>
      </c>
      <c r="O124" s="32" t="s">
        <v>52</v>
      </c>
      <c r="P124">
        <f>M120+M133</f>
        <v>79</v>
      </c>
    </row>
    <row r="125" spans="1:16" x14ac:dyDescent="0.25">
      <c r="A125" s="32" t="s">
        <v>277</v>
      </c>
      <c r="B125" s="1"/>
      <c r="C125" s="66">
        <v>0.5</v>
      </c>
      <c r="D125" s="66">
        <v>1</v>
      </c>
      <c r="E125" s="66">
        <v>1</v>
      </c>
      <c r="F125" s="66">
        <v>0.5</v>
      </c>
      <c r="G125" s="66">
        <v>0.5</v>
      </c>
      <c r="H125" s="66">
        <v>1</v>
      </c>
      <c r="I125" s="66">
        <v>0.5</v>
      </c>
      <c r="J125" s="66">
        <v>0</v>
      </c>
      <c r="K125" s="66">
        <v>1</v>
      </c>
      <c r="L125" s="66">
        <v>6</v>
      </c>
      <c r="M125" s="1">
        <v>3</v>
      </c>
      <c r="N125" s="1">
        <v>9</v>
      </c>
      <c r="O125" s="32" t="s">
        <v>277</v>
      </c>
      <c r="P125">
        <f>M121+M134</f>
        <v>74</v>
      </c>
    </row>
    <row r="126" spans="1:16" ht="13.8" thickBot="1" x14ac:dyDescent="0.3"/>
    <row r="127" spans="1:16" x14ac:dyDescent="0.25">
      <c r="A127" s="61" t="s">
        <v>268</v>
      </c>
      <c r="B127" s="1">
        <v>18</v>
      </c>
      <c r="C127" s="1">
        <v>3</v>
      </c>
      <c r="D127" s="52" t="s">
        <v>57</v>
      </c>
      <c r="E127" s="1"/>
      <c r="F127" s="1"/>
      <c r="G127" s="28" t="s">
        <v>3</v>
      </c>
      <c r="H127" s="54" t="s">
        <v>268</v>
      </c>
      <c r="I127" s="29"/>
      <c r="J127" s="27" t="s">
        <v>5</v>
      </c>
      <c r="K127" s="1"/>
      <c r="N127" s="1"/>
    </row>
    <row r="128" spans="1:16" ht="13.8" thickBot="1" x14ac:dyDescent="0.3">
      <c r="A128" s="61" t="s">
        <v>43</v>
      </c>
      <c r="B128" s="1">
        <v>15</v>
      </c>
      <c r="C128" s="1">
        <v>-3</v>
      </c>
      <c r="D128" t="s">
        <v>7</v>
      </c>
      <c r="E128" s="1"/>
      <c r="F128" s="1"/>
      <c r="G128" s="30" t="s">
        <v>8</v>
      </c>
      <c r="H128" s="53" t="s">
        <v>43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268</v>
      </c>
      <c r="B133" s="57"/>
      <c r="C133" s="76">
        <v>6</v>
      </c>
      <c r="D133" s="109">
        <v>6</v>
      </c>
      <c r="E133" s="109">
        <v>7</v>
      </c>
      <c r="F133" s="109">
        <v>5</v>
      </c>
      <c r="G133" s="109">
        <v>7</v>
      </c>
      <c r="H133" s="109">
        <v>8</v>
      </c>
      <c r="I133" s="109">
        <v>7</v>
      </c>
      <c r="J133" s="109">
        <v>6</v>
      </c>
      <c r="K133" s="109">
        <v>7</v>
      </c>
      <c r="L133" s="72">
        <v>59</v>
      </c>
      <c r="M133" s="10">
        <v>41</v>
      </c>
      <c r="N133" s="108"/>
      <c r="O133" s="59"/>
    </row>
    <row r="134" spans="1:15" x14ac:dyDescent="0.25">
      <c r="A134" s="61" t="s">
        <v>43</v>
      </c>
      <c r="B134" s="35"/>
      <c r="C134" s="76">
        <v>6</v>
      </c>
      <c r="D134" s="109">
        <v>7</v>
      </c>
      <c r="E134" s="109">
        <v>5</v>
      </c>
      <c r="F134" s="109">
        <v>3</v>
      </c>
      <c r="G134" s="109">
        <v>8</v>
      </c>
      <c r="H134" s="109">
        <v>10</v>
      </c>
      <c r="I134" s="109">
        <v>6</v>
      </c>
      <c r="J134" s="109">
        <v>4</v>
      </c>
      <c r="K134" s="109">
        <v>6</v>
      </c>
      <c r="L134" s="72">
        <v>55</v>
      </c>
      <c r="M134" s="10">
        <v>40</v>
      </c>
      <c r="N134" s="58"/>
      <c r="O134" s="59"/>
    </row>
    <row r="135" spans="1:15" x14ac:dyDescent="0.25">
      <c r="A135" s="32" t="s">
        <v>268</v>
      </c>
      <c r="B135" s="35"/>
      <c r="C135" s="67">
        <v>1</v>
      </c>
      <c r="D135" s="67">
        <v>0</v>
      </c>
      <c r="E135" s="67">
        <v>0</v>
      </c>
      <c r="F135" s="67">
        <v>0</v>
      </c>
      <c r="G135" s="66">
        <v>0</v>
      </c>
      <c r="H135" s="66">
        <v>1</v>
      </c>
      <c r="I135" s="66">
        <v>0</v>
      </c>
      <c r="J135" s="66">
        <v>1</v>
      </c>
      <c r="K135" s="66">
        <v>0</v>
      </c>
      <c r="L135" s="66">
        <v>3</v>
      </c>
      <c r="N135" s="1">
        <v>0</v>
      </c>
    </row>
    <row r="136" spans="1:15" x14ac:dyDescent="0.25">
      <c r="A136" s="32" t="s">
        <v>43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5" x14ac:dyDescent="0.25">
      <c r="A137" s="32" t="s">
        <v>268</v>
      </c>
      <c r="B137" s="1"/>
      <c r="C137" s="66">
        <v>1</v>
      </c>
      <c r="D137" s="66">
        <v>1</v>
      </c>
      <c r="E137" s="66">
        <v>0</v>
      </c>
      <c r="F137" s="66">
        <v>0</v>
      </c>
      <c r="G137" s="66">
        <v>1</v>
      </c>
      <c r="H137" s="66">
        <v>1</v>
      </c>
      <c r="I137" s="66">
        <v>0</v>
      </c>
      <c r="J137" s="66">
        <v>0</v>
      </c>
      <c r="K137" s="66">
        <v>0</v>
      </c>
      <c r="L137" s="66">
        <v>4</v>
      </c>
      <c r="M137" s="1">
        <v>0</v>
      </c>
      <c r="N137" s="1">
        <v>4</v>
      </c>
      <c r="O137" s="32" t="s">
        <v>268</v>
      </c>
    </row>
    <row r="138" spans="1:15" x14ac:dyDescent="0.25">
      <c r="A138" s="32" t="s">
        <v>43</v>
      </c>
      <c r="B138" s="1"/>
      <c r="C138" s="66">
        <v>0</v>
      </c>
      <c r="D138" s="66">
        <v>0</v>
      </c>
      <c r="E138" s="66">
        <v>1</v>
      </c>
      <c r="F138" s="66">
        <v>1</v>
      </c>
      <c r="G138" s="66">
        <v>0</v>
      </c>
      <c r="H138" s="66">
        <v>0</v>
      </c>
      <c r="I138" s="66">
        <v>1</v>
      </c>
      <c r="J138" s="66">
        <v>1</v>
      </c>
      <c r="K138" s="66">
        <v>1</v>
      </c>
      <c r="L138" s="66">
        <v>5</v>
      </c>
      <c r="M138" s="1">
        <v>3</v>
      </c>
      <c r="N138" s="1">
        <v>8</v>
      </c>
      <c r="O138" s="32" t="s">
        <v>43</v>
      </c>
    </row>
    <row r="141" spans="1:15" ht="13.8" thickBot="1" x14ac:dyDescent="0.3"/>
    <row r="142" spans="1:15" x14ac:dyDescent="0.25">
      <c r="A142" s="61" t="s">
        <v>54</v>
      </c>
      <c r="B142" s="1">
        <v>11</v>
      </c>
      <c r="C142" s="1">
        <v>4</v>
      </c>
      <c r="D142" s="52" t="s">
        <v>57</v>
      </c>
      <c r="E142" s="1"/>
      <c r="F142" s="1">
        <v>7</v>
      </c>
      <c r="G142" s="28" t="s">
        <v>3</v>
      </c>
      <c r="H142" s="54" t="s">
        <v>54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261</v>
      </c>
      <c r="B143" s="1">
        <v>7</v>
      </c>
      <c r="C143" s="1">
        <v>-4</v>
      </c>
      <c r="D143" t="s">
        <v>7</v>
      </c>
      <c r="E143" s="1"/>
      <c r="F143" s="1"/>
      <c r="G143" s="30" t="s">
        <v>8</v>
      </c>
      <c r="H143" s="53" t="s">
        <v>261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6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</row>
    <row r="146" spans="1:16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6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6" x14ac:dyDescent="0.25">
      <c r="A148" s="61" t="s">
        <v>54</v>
      </c>
      <c r="B148" s="57"/>
      <c r="C148" s="76">
        <v>6</v>
      </c>
      <c r="D148" s="109">
        <v>5</v>
      </c>
      <c r="E148" s="109">
        <v>5</v>
      </c>
      <c r="F148" s="109">
        <v>3</v>
      </c>
      <c r="G148" s="109">
        <v>8</v>
      </c>
      <c r="H148" s="109">
        <v>6</v>
      </c>
      <c r="I148" s="109">
        <v>5</v>
      </c>
      <c r="J148" s="109">
        <v>5</v>
      </c>
      <c r="K148" s="109">
        <v>7</v>
      </c>
      <c r="L148" s="72">
        <v>50</v>
      </c>
      <c r="M148" s="10">
        <v>39</v>
      </c>
      <c r="N148" s="108"/>
      <c r="O148" s="59"/>
    </row>
    <row r="149" spans="1:16" x14ac:dyDescent="0.25">
      <c r="A149" s="61" t="s">
        <v>261</v>
      </c>
      <c r="B149" s="35"/>
      <c r="C149" s="76">
        <v>4</v>
      </c>
      <c r="D149" s="109">
        <v>6</v>
      </c>
      <c r="E149" s="109">
        <v>6</v>
      </c>
      <c r="F149" s="109">
        <v>2</v>
      </c>
      <c r="G149" s="109">
        <v>5</v>
      </c>
      <c r="H149" s="109">
        <v>5</v>
      </c>
      <c r="I149" s="109">
        <v>4</v>
      </c>
      <c r="J149" s="109">
        <v>5</v>
      </c>
      <c r="K149" s="109">
        <v>6</v>
      </c>
      <c r="L149" s="72">
        <v>43</v>
      </c>
      <c r="M149" s="10">
        <v>36</v>
      </c>
      <c r="N149" s="58"/>
      <c r="O149" s="59"/>
    </row>
    <row r="150" spans="1:16" x14ac:dyDescent="0.25">
      <c r="A150" s="32" t="s">
        <v>54</v>
      </c>
      <c r="B150" s="35"/>
      <c r="C150" s="67">
        <v>1</v>
      </c>
      <c r="D150" s="67">
        <v>0</v>
      </c>
      <c r="E150" s="67">
        <v>0</v>
      </c>
      <c r="F150" s="67">
        <v>0</v>
      </c>
      <c r="G150" s="66">
        <v>0</v>
      </c>
      <c r="H150" s="66">
        <v>1</v>
      </c>
      <c r="I150" s="66">
        <v>0</v>
      </c>
      <c r="J150" s="66">
        <v>1</v>
      </c>
      <c r="K150" s="66">
        <v>1</v>
      </c>
      <c r="L150" s="66">
        <v>4</v>
      </c>
      <c r="N150" s="1">
        <v>0</v>
      </c>
    </row>
    <row r="151" spans="1:16" x14ac:dyDescent="0.25">
      <c r="A151" s="32" t="s">
        <v>261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6" x14ac:dyDescent="0.25">
      <c r="A152" s="32" t="s">
        <v>54</v>
      </c>
      <c r="B152" s="1"/>
      <c r="C152" s="66">
        <v>0</v>
      </c>
      <c r="D152" s="66">
        <v>1</v>
      </c>
      <c r="E152" s="66">
        <v>1</v>
      </c>
      <c r="F152" s="66">
        <v>0</v>
      </c>
      <c r="G152" s="66">
        <v>0</v>
      </c>
      <c r="H152" s="66">
        <v>0.5</v>
      </c>
      <c r="I152" s="66">
        <v>0</v>
      </c>
      <c r="J152" s="66">
        <v>1</v>
      </c>
      <c r="K152" s="66">
        <v>0.5</v>
      </c>
      <c r="L152" s="66">
        <v>4</v>
      </c>
      <c r="M152" s="1">
        <v>0</v>
      </c>
      <c r="N152" s="1">
        <v>4</v>
      </c>
      <c r="O152" s="32" t="s">
        <v>54</v>
      </c>
      <c r="P152">
        <f>M148+M161</f>
        <v>83</v>
      </c>
    </row>
    <row r="153" spans="1:16" x14ac:dyDescent="0.25">
      <c r="A153" s="32" t="s">
        <v>261</v>
      </c>
      <c r="B153" s="1"/>
      <c r="C153" s="66">
        <v>1</v>
      </c>
      <c r="D153" s="66">
        <v>0</v>
      </c>
      <c r="E153" s="66">
        <v>0</v>
      </c>
      <c r="F153" s="66">
        <v>1</v>
      </c>
      <c r="G153" s="66">
        <v>1</v>
      </c>
      <c r="H153" s="66">
        <v>0.5</v>
      </c>
      <c r="I153" s="66">
        <v>1</v>
      </c>
      <c r="J153" s="66">
        <v>0</v>
      </c>
      <c r="K153" s="66">
        <v>0.5</v>
      </c>
      <c r="L153" s="66">
        <v>5</v>
      </c>
      <c r="M153" s="1">
        <v>3</v>
      </c>
      <c r="N153" s="1">
        <v>8</v>
      </c>
      <c r="O153" s="32" t="s">
        <v>261</v>
      </c>
      <c r="P153">
        <f>M149+M162</f>
        <v>72</v>
      </c>
    </row>
    <row r="154" spans="1:16" ht="13.8" thickBot="1" x14ac:dyDescent="0.3"/>
    <row r="155" spans="1:16" x14ac:dyDescent="0.25">
      <c r="A155" s="61" t="s">
        <v>149</v>
      </c>
      <c r="B155" s="1">
        <v>16</v>
      </c>
      <c r="C155" s="1">
        <v>5</v>
      </c>
      <c r="D155" s="52" t="s">
        <v>57</v>
      </c>
      <c r="E155" s="1"/>
      <c r="F155" s="1"/>
      <c r="G155" s="28" t="s">
        <v>3</v>
      </c>
      <c r="H155" s="54" t="s">
        <v>149</v>
      </c>
      <c r="I155" s="29"/>
      <c r="J155" s="27" t="s">
        <v>5</v>
      </c>
      <c r="K155" s="1"/>
      <c r="N155" s="1"/>
    </row>
    <row r="156" spans="1:16" ht="13.8" thickBot="1" x14ac:dyDescent="0.3">
      <c r="A156" s="61" t="s">
        <v>49</v>
      </c>
      <c r="B156" s="1">
        <v>11</v>
      </c>
      <c r="C156" s="1">
        <v>-5</v>
      </c>
      <c r="D156" t="s">
        <v>7</v>
      </c>
      <c r="E156" s="1"/>
      <c r="F156" s="1"/>
      <c r="G156" s="30" t="s">
        <v>8</v>
      </c>
      <c r="H156" s="53" t="s">
        <v>49</v>
      </c>
      <c r="I156" s="31"/>
      <c r="J156" s="27" t="s">
        <v>5</v>
      </c>
      <c r="K156" s="1"/>
      <c r="N156" s="1"/>
    </row>
    <row r="157" spans="1:16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6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</row>
    <row r="159" spans="1:16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6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149</v>
      </c>
      <c r="B161" s="57"/>
      <c r="C161" s="76">
        <v>6</v>
      </c>
      <c r="D161" s="109">
        <v>7</v>
      </c>
      <c r="E161" s="109">
        <v>7</v>
      </c>
      <c r="F161" s="109">
        <v>3</v>
      </c>
      <c r="G161" s="109">
        <v>9</v>
      </c>
      <c r="H161" s="109">
        <v>7</v>
      </c>
      <c r="I161" s="109">
        <v>4</v>
      </c>
      <c r="J161" s="109">
        <v>8</v>
      </c>
      <c r="K161" s="109">
        <v>9</v>
      </c>
      <c r="L161" s="72">
        <v>60</v>
      </c>
      <c r="M161" s="10">
        <v>44</v>
      </c>
      <c r="N161" s="108"/>
      <c r="O161" s="59"/>
    </row>
    <row r="162" spans="1:15" x14ac:dyDescent="0.25">
      <c r="A162" s="61" t="s">
        <v>49</v>
      </c>
      <c r="B162" s="35"/>
      <c r="C162" s="76">
        <v>6</v>
      </c>
      <c r="D162" s="109">
        <v>5</v>
      </c>
      <c r="E162" s="109">
        <v>6</v>
      </c>
      <c r="F162" s="109">
        <v>3</v>
      </c>
      <c r="G162" s="109">
        <v>6</v>
      </c>
      <c r="H162" s="109">
        <v>5</v>
      </c>
      <c r="I162" s="109">
        <v>4</v>
      </c>
      <c r="J162" s="109">
        <v>5</v>
      </c>
      <c r="K162" s="109">
        <v>7</v>
      </c>
      <c r="L162" s="72">
        <v>47</v>
      </c>
      <c r="M162" s="10">
        <v>36</v>
      </c>
      <c r="N162" s="58"/>
      <c r="O162" s="59"/>
    </row>
    <row r="163" spans="1:15" x14ac:dyDescent="0.25">
      <c r="A163" s="32" t="s">
        <v>149</v>
      </c>
      <c r="B163" s="35"/>
      <c r="C163" s="67">
        <v>1</v>
      </c>
      <c r="D163" s="67">
        <v>0</v>
      </c>
      <c r="E163" s="67">
        <v>0</v>
      </c>
      <c r="F163" s="67">
        <v>0</v>
      </c>
      <c r="G163" s="66">
        <v>1</v>
      </c>
      <c r="H163" s="66">
        <v>1</v>
      </c>
      <c r="I163" s="66">
        <v>0</v>
      </c>
      <c r="J163" s="66">
        <v>1</v>
      </c>
      <c r="K163" s="66">
        <v>1</v>
      </c>
      <c r="L163" s="66">
        <v>5</v>
      </c>
      <c r="N163" s="1">
        <v>0</v>
      </c>
    </row>
    <row r="164" spans="1:15" x14ac:dyDescent="0.25">
      <c r="A164" s="32" t="s">
        <v>49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</row>
    <row r="165" spans="1:15" x14ac:dyDescent="0.25">
      <c r="A165" s="32" t="s">
        <v>149</v>
      </c>
      <c r="B165" s="1"/>
      <c r="C165" s="66">
        <v>1</v>
      </c>
      <c r="D165" s="66">
        <v>0</v>
      </c>
      <c r="E165" s="66">
        <v>0</v>
      </c>
      <c r="F165" s="66">
        <v>0.5</v>
      </c>
      <c r="G165" s="66">
        <v>0</v>
      </c>
      <c r="H165" s="66">
        <v>0</v>
      </c>
      <c r="I165" s="66">
        <v>0.5</v>
      </c>
      <c r="J165" s="66">
        <v>0</v>
      </c>
      <c r="K165" s="66">
        <v>0</v>
      </c>
      <c r="L165" s="66">
        <v>2</v>
      </c>
      <c r="M165" s="1">
        <v>0</v>
      </c>
      <c r="N165" s="1">
        <v>2</v>
      </c>
      <c r="O165" s="32" t="s">
        <v>149</v>
      </c>
    </row>
    <row r="166" spans="1:15" x14ac:dyDescent="0.25">
      <c r="A166" s="32" t="s">
        <v>49</v>
      </c>
      <c r="B166" s="1"/>
      <c r="C166" s="66">
        <v>0</v>
      </c>
      <c r="D166" s="66">
        <v>1</v>
      </c>
      <c r="E166" s="66">
        <v>1</v>
      </c>
      <c r="F166" s="66">
        <v>0.5</v>
      </c>
      <c r="G166" s="66">
        <v>1</v>
      </c>
      <c r="H166" s="66">
        <v>1</v>
      </c>
      <c r="I166" s="66">
        <v>0.5</v>
      </c>
      <c r="J166" s="66">
        <v>1</v>
      </c>
      <c r="K166" s="66">
        <v>1</v>
      </c>
      <c r="L166" s="66">
        <v>7</v>
      </c>
      <c r="M166" s="1">
        <v>3</v>
      </c>
      <c r="N166" s="1">
        <v>10</v>
      </c>
      <c r="O166" s="32" t="s">
        <v>49</v>
      </c>
    </row>
  </sheetData>
  <sortState xmlns:xlrd2="http://schemas.microsoft.com/office/spreadsheetml/2017/richdata2" ref="S9:T20">
    <sortCondition ref="T9:T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A4F7-19B2-E348-9860-7380C66EBEE0}">
  <dimension ref="A1:AE166"/>
  <sheetViews>
    <sheetView tabSelected="1" topLeftCell="A82" zoomScale="125" zoomScaleNormal="125" workbookViewId="0">
      <selection activeCell="F99" sqref="F99"/>
    </sheetView>
  </sheetViews>
  <sheetFormatPr defaultColWidth="11.5546875" defaultRowHeight="13.2" x14ac:dyDescent="0.25"/>
  <sheetData>
    <row r="1" spans="1:31" ht="13.8" thickBot="1" x14ac:dyDescent="0.3"/>
    <row r="2" spans="1:31" x14ac:dyDescent="0.25">
      <c r="A2" s="61" t="s">
        <v>52</v>
      </c>
      <c r="B2" s="1">
        <v>10</v>
      </c>
      <c r="C2" s="1">
        <v>6</v>
      </c>
      <c r="D2" s="52" t="s">
        <v>2</v>
      </c>
      <c r="E2" s="1"/>
      <c r="F2" s="1"/>
      <c r="G2" s="28" t="s">
        <v>3</v>
      </c>
      <c r="H2" s="54" t="s">
        <v>52</v>
      </c>
      <c r="I2" s="29"/>
      <c r="J2" s="27" t="s">
        <v>5</v>
      </c>
      <c r="K2" s="1"/>
      <c r="N2" s="1"/>
      <c r="P2" s="33"/>
      <c r="R2" s="73" t="s">
        <v>6</v>
      </c>
      <c r="S2" s="73"/>
      <c r="T2" s="73"/>
      <c r="U2" s="73"/>
    </row>
    <row r="3" spans="1:31" ht="13.8" thickBot="1" x14ac:dyDescent="0.3">
      <c r="A3" s="61" t="s">
        <v>46</v>
      </c>
      <c r="B3" s="1">
        <v>4</v>
      </c>
      <c r="C3" s="1">
        <v>-6</v>
      </c>
      <c r="D3" t="s">
        <v>7</v>
      </c>
      <c r="E3" s="1"/>
      <c r="F3" s="1"/>
      <c r="G3" s="30" t="s">
        <v>8</v>
      </c>
      <c r="H3" s="53" t="s">
        <v>46</v>
      </c>
      <c r="I3" s="31"/>
      <c r="J3" s="27" t="s">
        <v>5</v>
      </c>
      <c r="K3" s="1"/>
      <c r="N3" s="1"/>
      <c r="P3" s="33"/>
      <c r="R3" s="73" t="s">
        <v>10</v>
      </c>
      <c r="S3" s="73"/>
      <c r="T3" s="73"/>
      <c r="U3" s="73"/>
      <c r="AC3" s="32" t="s">
        <v>42</v>
      </c>
      <c r="AD3" s="34">
        <v>14</v>
      </c>
      <c r="AE3">
        <v>31</v>
      </c>
    </row>
    <row r="4" spans="1:31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t="s">
        <v>11</v>
      </c>
      <c r="AC4" s="32" t="s">
        <v>52</v>
      </c>
      <c r="AD4" s="34">
        <v>15</v>
      </c>
      <c r="AE4">
        <v>32</v>
      </c>
    </row>
    <row r="5" spans="1:31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  <c r="AC5" s="32" t="s">
        <v>32</v>
      </c>
      <c r="AD5" s="34">
        <v>18</v>
      </c>
      <c r="AE5">
        <v>32</v>
      </c>
    </row>
    <row r="6" spans="1:31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AC6" s="32" t="s">
        <v>47</v>
      </c>
      <c r="AD6" s="34">
        <v>18</v>
      </c>
      <c r="AE6">
        <v>33</v>
      </c>
    </row>
    <row r="7" spans="1:31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 t="s">
        <v>18</v>
      </c>
      <c r="AC7" s="32" t="s">
        <v>33</v>
      </c>
      <c r="AD7" s="34">
        <v>19</v>
      </c>
      <c r="AE7">
        <v>33</v>
      </c>
    </row>
    <row r="8" spans="1:31" x14ac:dyDescent="0.25">
      <c r="A8" s="61" t="s">
        <v>52</v>
      </c>
      <c r="B8" s="57"/>
      <c r="C8" s="76">
        <v>6</v>
      </c>
      <c r="D8" s="109">
        <v>4</v>
      </c>
      <c r="E8" s="109">
        <v>5</v>
      </c>
      <c r="F8" s="109">
        <v>6</v>
      </c>
      <c r="G8" s="109">
        <v>8</v>
      </c>
      <c r="H8" s="109">
        <v>4</v>
      </c>
      <c r="I8" s="109">
        <v>6</v>
      </c>
      <c r="J8" s="109">
        <v>5</v>
      </c>
      <c r="K8" s="109">
        <v>6</v>
      </c>
      <c r="L8" s="72">
        <v>50</v>
      </c>
      <c r="M8" s="10">
        <v>40</v>
      </c>
      <c r="N8" s="108"/>
      <c r="O8" s="59"/>
      <c r="P8" s="33"/>
      <c r="R8" s="12">
        <v>15</v>
      </c>
      <c r="S8">
        <v>2</v>
      </c>
      <c r="T8">
        <v>1</v>
      </c>
      <c r="U8">
        <v>2</v>
      </c>
      <c r="V8">
        <v>1</v>
      </c>
      <c r="W8">
        <v>2</v>
      </c>
      <c r="X8">
        <v>2</v>
      </c>
      <c r="Y8">
        <v>2</v>
      </c>
      <c r="Z8">
        <v>2</v>
      </c>
      <c r="AA8">
        <v>1</v>
      </c>
      <c r="AC8" s="32" t="s">
        <v>38</v>
      </c>
      <c r="AD8" s="34">
        <v>19</v>
      </c>
      <c r="AE8">
        <v>35</v>
      </c>
    </row>
    <row r="9" spans="1:31" x14ac:dyDescent="0.25">
      <c r="A9" s="61" t="s">
        <v>46</v>
      </c>
      <c r="B9" s="35"/>
      <c r="C9" s="76">
        <v>5</v>
      </c>
      <c r="D9" s="109">
        <v>3</v>
      </c>
      <c r="E9" s="109">
        <v>5</v>
      </c>
      <c r="F9" s="109">
        <v>6</v>
      </c>
      <c r="G9" s="109">
        <v>5</v>
      </c>
      <c r="H9" s="109">
        <v>3</v>
      </c>
      <c r="I9" s="109">
        <v>5</v>
      </c>
      <c r="J9" s="109">
        <v>5</v>
      </c>
      <c r="K9" s="109">
        <v>4</v>
      </c>
      <c r="L9" s="72">
        <v>41</v>
      </c>
      <c r="M9" s="10">
        <v>37</v>
      </c>
      <c r="N9" s="58"/>
      <c r="O9" s="59"/>
      <c r="P9" s="33"/>
      <c r="R9" s="12">
        <v>18</v>
      </c>
      <c r="S9">
        <v>2</v>
      </c>
      <c r="T9">
        <v>1</v>
      </c>
      <c r="U9">
        <v>3</v>
      </c>
      <c r="V9">
        <v>2</v>
      </c>
      <c r="W9">
        <v>3</v>
      </c>
      <c r="X9">
        <v>2</v>
      </c>
      <c r="Y9">
        <v>2</v>
      </c>
      <c r="Z9">
        <v>2</v>
      </c>
      <c r="AA9">
        <v>1</v>
      </c>
      <c r="AC9" s="32" t="s">
        <v>49</v>
      </c>
      <c r="AD9" s="34">
        <v>19</v>
      </c>
      <c r="AE9">
        <v>35</v>
      </c>
    </row>
    <row r="10" spans="1:31" x14ac:dyDescent="0.25">
      <c r="A10" s="32" t="s">
        <v>52</v>
      </c>
      <c r="B10" s="35"/>
      <c r="C10" s="67">
        <v>1</v>
      </c>
      <c r="D10" s="67">
        <v>1</v>
      </c>
      <c r="E10" s="67">
        <v>0</v>
      </c>
      <c r="F10" s="67">
        <v>0</v>
      </c>
      <c r="G10" s="66">
        <v>1</v>
      </c>
      <c r="H10" s="66">
        <v>1</v>
      </c>
      <c r="I10" s="66">
        <v>0</v>
      </c>
      <c r="J10" s="66">
        <v>1</v>
      </c>
      <c r="K10" s="66">
        <v>1</v>
      </c>
      <c r="L10" s="66">
        <v>6</v>
      </c>
      <c r="N10" s="1">
        <v>0</v>
      </c>
      <c r="P10" s="33"/>
      <c r="AC10" s="32" t="s">
        <v>51</v>
      </c>
      <c r="AD10" s="34">
        <v>18</v>
      </c>
      <c r="AE10">
        <v>35</v>
      </c>
    </row>
    <row r="11" spans="1:31" x14ac:dyDescent="0.25">
      <c r="A11" s="32" t="s">
        <v>46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  <c r="P11" s="33"/>
      <c r="AC11" s="32" t="s">
        <v>54</v>
      </c>
      <c r="AD11" s="34">
        <v>19</v>
      </c>
      <c r="AE11">
        <v>36</v>
      </c>
    </row>
    <row r="12" spans="1:31" x14ac:dyDescent="0.25">
      <c r="A12" s="32" t="s">
        <v>52</v>
      </c>
      <c r="B12" s="1"/>
      <c r="C12" s="66">
        <v>0.5</v>
      </c>
      <c r="D12" s="66">
        <v>0.5</v>
      </c>
      <c r="E12" s="66">
        <v>0.5</v>
      </c>
      <c r="F12" s="66">
        <v>0.5</v>
      </c>
      <c r="G12" s="66">
        <v>0</v>
      </c>
      <c r="H12" s="66">
        <v>0.5</v>
      </c>
      <c r="I12" s="66">
        <v>0</v>
      </c>
      <c r="J12" s="66">
        <v>1</v>
      </c>
      <c r="K12" s="66">
        <v>0</v>
      </c>
      <c r="L12" s="66">
        <v>3.5</v>
      </c>
      <c r="M12" s="1">
        <v>0</v>
      </c>
      <c r="N12" s="1">
        <v>3.5</v>
      </c>
      <c r="O12" s="32" t="s">
        <v>52</v>
      </c>
      <c r="P12" s="34">
        <f>R8</f>
        <v>15</v>
      </c>
      <c r="Q12">
        <f>P12+P25</f>
        <v>32</v>
      </c>
      <c r="AC12" s="32" t="s">
        <v>30</v>
      </c>
      <c r="AD12" s="34">
        <v>17</v>
      </c>
      <c r="AE12">
        <v>37</v>
      </c>
    </row>
    <row r="13" spans="1:31" x14ac:dyDescent="0.25">
      <c r="A13" s="32" t="s">
        <v>46</v>
      </c>
      <c r="B13" s="1"/>
      <c r="C13" s="66">
        <v>0.5</v>
      </c>
      <c r="D13" s="66">
        <v>0.5</v>
      </c>
      <c r="E13" s="66">
        <v>0.5</v>
      </c>
      <c r="F13" s="66">
        <v>0.5</v>
      </c>
      <c r="G13" s="66">
        <v>1</v>
      </c>
      <c r="H13" s="66">
        <v>0.5</v>
      </c>
      <c r="I13" s="66">
        <v>1</v>
      </c>
      <c r="J13" s="66">
        <v>0</v>
      </c>
      <c r="K13" s="66">
        <v>1</v>
      </c>
      <c r="L13" s="66">
        <v>5.5</v>
      </c>
      <c r="M13" s="1">
        <v>3</v>
      </c>
      <c r="N13" s="1">
        <v>8.5</v>
      </c>
      <c r="O13" s="32" t="s">
        <v>46</v>
      </c>
      <c r="P13" s="34">
        <f>R9</f>
        <v>18</v>
      </c>
      <c r="Q13">
        <f>P13+P26</f>
        <v>38</v>
      </c>
      <c r="AC13" s="32" t="s">
        <v>46</v>
      </c>
      <c r="AD13" s="34">
        <v>18</v>
      </c>
      <c r="AE13">
        <v>38</v>
      </c>
    </row>
    <row r="14" spans="1:31" ht="13.8" thickBot="1" x14ac:dyDescent="0.3">
      <c r="AC14" s="32" t="s">
        <v>34</v>
      </c>
      <c r="AD14" s="34">
        <v>19</v>
      </c>
      <c r="AE14">
        <v>38</v>
      </c>
    </row>
    <row r="15" spans="1:31" x14ac:dyDescent="0.25">
      <c r="A15" s="61" t="s">
        <v>268</v>
      </c>
      <c r="B15" s="1">
        <v>17</v>
      </c>
      <c r="C15" s="1">
        <v>7</v>
      </c>
      <c r="D15" s="52" t="s">
        <v>2</v>
      </c>
      <c r="E15" s="1"/>
      <c r="F15" s="1"/>
      <c r="G15" s="28" t="s">
        <v>3</v>
      </c>
      <c r="H15" s="54" t="s">
        <v>268</v>
      </c>
      <c r="I15" s="29"/>
      <c r="J15" s="27" t="s">
        <v>5</v>
      </c>
      <c r="K15" s="1"/>
      <c r="N15" s="1"/>
      <c r="P15" s="33"/>
      <c r="R15" s="73" t="s">
        <v>6</v>
      </c>
      <c r="S15" s="73"/>
      <c r="T15" s="73"/>
      <c r="U15" s="73"/>
    </row>
    <row r="16" spans="1:31" ht="13.8" thickBot="1" x14ac:dyDescent="0.3">
      <c r="A16" s="61" t="s">
        <v>146</v>
      </c>
      <c r="B16" s="1">
        <v>10</v>
      </c>
      <c r="C16" s="1">
        <v>-7</v>
      </c>
      <c r="D16" t="s">
        <v>7</v>
      </c>
      <c r="E16" s="1"/>
      <c r="F16" s="1"/>
      <c r="G16" s="30" t="s">
        <v>8</v>
      </c>
      <c r="H16" s="53" t="s">
        <v>146</v>
      </c>
      <c r="I16" s="31"/>
      <c r="J16" s="27" t="s">
        <v>5</v>
      </c>
      <c r="K16" s="1"/>
      <c r="N16" s="1"/>
      <c r="P16" s="33"/>
      <c r="R16" s="73" t="s">
        <v>10</v>
      </c>
      <c r="S16" s="73"/>
      <c r="T16" s="73"/>
      <c r="U16" s="73"/>
    </row>
    <row r="17" spans="1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P17" s="33"/>
      <c r="R17" t="s">
        <v>11</v>
      </c>
    </row>
    <row r="18" spans="1:27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  <c r="P18" s="33"/>
    </row>
    <row r="19" spans="1:27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P19" s="33"/>
    </row>
    <row r="20" spans="1:27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P20" s="33"/>
      <c r="R20" s="12" t="s">
        <v>18</v>
      </c>
    </row>
    <row r="21" spans="1:27" x14ac:dyDescent="0.25">
      <c r="A21" s="61" t="s">
        <v>268</v>
      </c>
      <c r="B21" s="57"/>
      <c r="C21" s="76">
        <v>8</v>
      </c>
      <c r="D21" s="109">
        <v>6</v>
      </c>
      <c r="E21" s="109">
        <v>6</v>
      </c>
      <c r="F21" s="109">
        <v>7</v>
      </c>
      <c r="G21" s="109">
        <v>7</v>
      </c>
      <c r="H21" s="109">
        <v>4</v>
      </c>
      <c r="I21" s="109">
        <v>10</v>
      </c>
      <c r="J21" s="109">
        <v>6</v>
      </c>
      <c r="K21" s="109">
        <v>7</v>
      </c>
      <c r="L21" s="72">
        <v>61</v>
      </c>
      <c r="M21" s="10">
        <v>44</v>
      </c>
      <c r="N21" s="108"/>
      <c r="O21" s="59"/>
      <c r="P21" s="33"/>
      <c r="R21" s="12">
        <v>17</v>
      </c>
      <c r="S21">
        <v>1</v>
      </c>
      <c r="T21">
        <v>3</v>
      </c>
      <c r="U21">
        <v>2</v>
      </c>
      <c r="V21">
        <v>2</v>
      </c>
      <c r="W21">
        <v>1</v>
      </c>
      <c r="X21">
        <v>1</v>
      </c>
      <c r="Y21">
        <v>3</v>
      </c>
      <c r="Z21">
        <v>2</v>
      </c>
      <c r="AA21">
        <v>2</v>
      </c>
    </row>
    <row r="22" spans="1:27" x14ac:dyDescent="0.25">
      <c r="A22" s="61" t="s">
        <v>146</v>
      </c>
      <c r="B22" s="35"/>
      <c r="C22" s="76">
        <v>8</v>
      </c>
      <c r="D22" s="109">
        <v>4</v>
      </c>
      <c r="E22" s="109">
        <v>6</v>
      </c>
      <c r="F22" s="109">
        <v>6</v>
      </c>
      <c r="G22" s="109">
        <v>6</v>
      </c>
      <c r="H22" s="109">
        <v>5</v>
      </c>
      <c r="I22" s="109">
        <v>6</v>
      </c>
      <c r="J22" s="109">
        <v>5</v>
      </c>
      <c r="K22" s="109">
        <v>7</v>
      </c>
      <c r="L22" s="72">
        <v>53</v>
      </c>
      <c r="M22" s="10">
        <v>43</v>
      </c>
      <c r="N22" s="58"/>
      <c r="O22" s="59"/>
      <c r="P22" s="33"/>
      <c r="R22" s="12">
        <v>20</v>
      </c>
      <c r="S22">
        <v>3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3</v>
      </c>
    </row>
    <row r="23" spans="1:27" x14ac:dyDescent="0.25">
      <c r="A23" s="32" t="s">
        <v>268</v>
      </c>
      <c r="B23" s="35"/>
      <c r="C23" s="67">
        <v>1</v>
      </c>
      <c r="D23" s="67">
        <v>1</v>
      </c>
      <c r="E23" s="67">
        <v>1</v>
      </c>
      <c r="F23" s="67">
        <v>0</v>
      </c>
      <c r="G23" s="66">
        <v>1</v>
      </c>
      <c r="H23" s="66">
        <v>1</v>
      </c>
      <c r="I23" s="66">
        <v>0</v>
      </c>
      <c r="J23" s="66">
        <v>1</v>
      </c>
      <c r="K23" s="66">
        <v>1</v>
      </c>
      <c r="L23" s="66">
        <v>7</v>
      </c>
      <c r="N23" s="1">
        <v>0</v>
      </c>
      <c r="P23" s="33"/>
    </row>
    <row r="24" spans="1:27" x14ac:dyDescent="0.25">
      <c r="A24" s="32" t="s">
        <v>146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1"/>
      <c r="N24" s="1" t="s">
        <v>17</v>
      </c>
      <c r="P24" s="33"/>
    </row>
    <row r="25" spans="1:27" x14ac:dyDescent="0.25">
      <c r="A25" s="32" t="s">
        <v>268</v>
      </c>
      <c r="B25" s="1"/>
      <c r="C25" s="66">
        <v>1</v>
      </c>
      <c r="D25" s="66">
        <v>0</v>
      </c>
      <c r="E25" s="66">
        <v>1</v>
      </c>
      <c r="F25" s="66">
        <v>0</v>
      </c>
      <c r="G25" s="66">
        <v>0.5</v>
      </c>
      <c r="H25" s="66">
        <v>1</v>
      </c>
      <c r="I25" s="66">
        <v>0</v>
      </c>
      <c r="J25" s="66">
        <v>0.5</v>
      </c>
      <c r="K25" s="66">
        <v>1</v>
      </c>
      <c r="L25" s="66">
        <v>5</v>
      </c>
      <c r="M25" s="1">
        <v>0</v>
      </c>
      <c r="N25" s="1">
        <v>5</v>
      </c>
      <c r="O25" s="32" t="s">
        <v>268</v>
      </c>
      <c r="P25" s="34">
        <f>R21</f>
        <v>17</v>
      </c>
    </row>
    <row r="26" spans="1:27" x14ac:dyDescent="0.25">
      <c r="A26" s="32" t="s">
        <v>146</v>
      </c>
      <c r="B26" s="1"/>
      <c r="C26" s="66">
        <v>0</v>
      </c>
      <c r="D26" s="66">
        <v>1</v>
      </c>
      <c r="E26" s="66">
        <v>0</v>
      </c>
      <c r="F26" s="66">
        <v>1</v>
      </c>
      <c r="G26" s="66">
        <v>0.5</v>
      </c>
      <c r="H26" s="66">
        <v>0</v>
      </c>
      <c r="I26" s="66">
        <v>1</v>
      </c>
      <c r="J26" s="66">
        <v>0.5</v>
      </c>
      <c r="K26" s="66">
        <v>0</v>
      </c>
      <c r="L26" s="66">
        <v>4</v>
      </c>
      <c r="M26" s="1">
        <v>3</v>
      </c>
      <c r="N26" s="1">
        <v>7</v>
      </c>
      <c r="O26" s="32" t="s">
        <v>146</v>
      </c>
      <c r="P26" s="34">
        <f>R22</f>
        <v>20</v>
      </c>
    </row>
    <row r="29" spans="1:27" ht="13.8" thickBot="1" x14ac:dyDescent="0.3"/>
    <row r="30" spans="1:27" x14ac:dyDescent="0.25">
      <c r="A30" s="61" t="s">
        <v>38</v>
      </c>
      <c r="B30" s="1">
        <v>4</v>
      </c>
      <c r="C30" s="1">
        <v>-4</v>
      </c>
      <c r="D30" s="52" t="s">
        <v>2</v>
      </c>
      <c r="E30" s="1"/>
      <c r="F30" s="1"/>
      <c r="G30" s="28" t="s">
        <v>3</v>
      </c>
      <c r="H30" s="54" t="s">
        <v>38</v>
      </c>
      <c r="I30" s="29"/>
      <c r="J30" s="27" t="s">
        <v>5</v>
      </c>
      <c r="K30" s="1"/>
      <c r="N30" s="1"/>
      <c r="P30" s="33"/>
      <c r="R30" s="73" t="s">
        <v>6</v>
      </c>
      <c r="S30" s="73"/>
      <c r="T30" s="73"/>
      <c r="U30" s="73"/>
    </row>
    <row r="31" spans="1:27" ht="13.8" thickBot="1" x14ac:dyDescent="0.3">
      <c r="A31" s="61" t="s">
        <v>34</v>
      </c>
      <c r="B31" s="1">
        <v>8</v>
      </c>
      <c r="C31" s="1">
        <v>4</v>
      </c>
      <c r="D31" t="s">
        <v>7</v>
      </c>
      <c r="E31" s="1"/>
      <c r="F31" s="1"/>
      <c r="G31" s="30" t="s">
        <v>8</v>
      </c>
      <c r="H31" s="53" t="s">
        <v>34</v>
      </c>
      <c r="I31" s="31"/>
      <c r="J31" s="27" t="s">
        <v>5</v>
      </c>
      <c r="K31" s="1"/>
      <c r="N31" s="1"/>
      <c r="P31" s="33"/>
      <c r="R31" s="73" t="s">
        <v>10</v>
      </c>
      <c r="S31" s="73"/>
      <c r="T31" s="73"/>
      <c r="U31" s="73"/>
    </row>
    <row r="32" spans="1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  <c r="R32" t="s">
        <v>11</v>
      </c>
    </row>
    <row r="33" spans="1:27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  <c r="P33" s="33"/>
    </row>
    <row r="34" spans="1:27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</row>
    <row r="35" spans="1:27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  <c r="R35" s="12" t="s">
        <v>18</v>
      </c>
    </row>
    <row r="36" spans="1:27" x14ac:dyDescent="0.25">
      <c r="A36" s="61" t="s">
        <v>38</v>
      </c>
      <c r="B36" s="57"/>
      <c r="C36" s="76">
        <v>7</v>
      </c>
      <c r="D36" s="109">
        <v>3</v>
      </c>
      <c r="E36" s="109">
        <v>4</v>
      </c>
      <c r="F36" s="109">
        <v>5</v>
      </c>
      <c r="G36" s="109">
        <v>5</v>
      </c>
      <c r="H36" s="109">
        <v>3</v>
      </c>
      <c r="I36" s="109">
        <v>5</v>
      </c>
      <c r="J36" s="109">
        <v>5</v>
      </c>
      <c r="K36" s="109">
        <v>6</v>
      </c>
      <c r="L36" s="72">
        <v>43</v>
      </c>
      <c r="M36" s="10">
        <v>39</v>
      </c>
      <c r="N36" s="108"/>
      <c r="O36" s="59"/>
      <c r="P36" s="33"/>
      <c r="R36" s="12">
        <v>19</v>
      </c>
      <c r="S36">
        <v>2</v>
      </c>
      <c r="T36">
        <v>2</v>
      </c>
      <c r="U36">
        <v>2</v>
      </c>
      <c r="V36">
        <v>2</v>
      </c>
      <c r="W36">
        <v>3</v>
      </c>
      <c r="X36">
        <v>2</v>
      </c>
      <c r="Y36">
        <v>2</v>
      </c>
      <c r="Z36">
        <v>2</v>
      </c>
      <c r="AA36">
        <v>2</v>
      </c>
    </row>
    <row r="37" spans="1:27" x14ac:dyDescent="0.25">
      <c r="A37" s="61" t="s">
        <v>34</v>
      </c>
      <c r="B37" s="35"/>
      <c r="C37" s="76">
        <v>9</v>
      </c>
      <c r="D37" s="109">
        <v>4</v>
      </c>
      <c r="E37" s="109">
        <v>4</v>
      </c>
      <c r="F37" s="109">
        <v>5</v>
      </c>
      <c r="G37" s="109">
        <v>7</v>
      </c>
      <c r="H37" s="109">
        <v>3</v>
      </c>
      <c r="I37" s="109">
        <v>7</v>
      </c>
      <c r="J37" s="109">
        <v>6</v>
      </c>
      <c r="K37" s="109">
        <v>5</v>
      </c>
      <c r="L37" s="72">
        <v>50</v>
      </c>
      <c r="M37" s="10">
        <v>42</v>
      </c>
      <c r="N37" s="58"/>
      <c r="O37" s="59"/>
      <c r="P37" s="33"/>
      <c r="R37" s="12">
        <v>19</v>
      </c>
      <c r="S37">
        <v>3</v>
      </c>
      <c r="T37">
        <v>1</v>
      </c>
      <c r="U37">
        <v>2</v>
      </c>
      <c r="V37">
        <v>2</v>
      </c>
      <c r="W37">
        <v>1</v>
      </c>
      <c r="X37">
        <v>2</v>
      </c>
      <c r="Y37">
        <v>3</v>
      </c>
      <c r="Z37">
        <v>3</v>
      </c>
      <c r="AA37">
        <v>2</v>
      </c>
    </row>
    <row r="38" spans="1:27" x14ac:dyDescent="0.25">
      <c r="A38" s="32" t="s">
        <v>38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  <c r="P38" s="33"/>
    </row>
    <row r="39" spans="1:27" x14ac:dyDescent="0.25">
      <c r="A39" s="32" t="s">
        <v>34</v>
      </c>
      <c r="B39" s="35"/>
      <c r="C39" s="67">
        <v>1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1</v>
      </c>
      <c r="K39" s="66">
        <v>1</v>
      </c>
      <c r="L39" s="66">
        <v>4</v>
      </c>
      <c r="M39" s="1"/>
      <c r="N39" s="1" t="s">
        <v>17</v>
      </c>
      <c r="P39" s="33"/>
    </row>
    <row r="40" spans="1:27" x14ac:dyDescent="0.25">
      <c r="A40" s="32" t="s">
        <v>38</v>
      </c>
      <c r="B40" s="1"/>
      <c r="C40" s="66">
        <v>1</v>
      </c>
      <c r="D40" s="66">
        <v>1</v>
      </c>
      <c r="E40" s="66">
        <v>0.5</v>
      </c>
      <c r="F40" s="66">
        <v>0.5</v>
      </c>
      <c r="G40" s="66">
        <v>1</v>
      </c>
      <c r="H40" s="66">
        <v>0</v>
      </c>
      <c r="I40" s="66">
        <v>1</v>
      </c>
      <c r="J40" s="66">
        <v>0.5</v>
      </c>
      <c r="K40" s="66">
        <v>0</v>
      </c>
      <c r="L40" s="66">
        <v>5.5</v>
      </c>
      <c r="M40" s="1">
        <v>3</v>
      </c>
      <c r="N40" s="1">
        <v>8.5</v>
      </c>
      <c r="O40" s="32" t="s">
        <v>38</v>
      </c>
      <c r="P40" s="34">
        <f>R36</f>
        <v>19</v>
      </c>
      <c r="Q40">
        <f>P40+P53</f>
        <v>35</v>
      </c>
    </row>
    <row r="41" spans="1:27" x14ac:dyDescent="0.25">
      <c r="A41" s="32" t="s">
        <v>34</v>
      </c>
      <c r="B41" s="1"/>
      <c r="C41" s="66">
        <v>0</v>
      </c>
      <c r="D41" s="66">
        <v>0</v>
      </c>
      <c r="E41" s="66">
        <v>0.5</v>
      </c>
      <c r="F41" s="66">
        <v>0.5</v>
      </c>
      <c r="G41" s="66">
        <v>0</v>
      </c>
      <c r="H41" s="66">
        <v>1</v>
      </c>
      <c r="I41" s="66">
        <v>0</v>
      </c>
      <c r="J41" s="66">
        <v>0.5</v>
      </c>
      <c r="K41" s="66">
        <v>1</v>
      </c>
      <c r="L41" s="66">
        <v>3.5</v>
      </c>
      <c r="M41" s="1">
        <v>0</v>
      </c>
      <c r="N41" s="1">
        <v>3.5</v>
      </c>
      <c r="O41" s="32" t="s">
        <v>34</v>
      </c>
      <c r="P41" s="34">
        <f>R37</f>
        <v>19</v>
      </c>
      <c r="Q41">
        <f>P41+P54</f>
        <v>38</v>
      </c>
    </row>
    <row r="42" spans="1:27" ht="13.8" thickBot="1" x14ac:dyDescent="0.3"/>
    <row r="43" spans="1:27" x14ac:dyDescent="0.25">
      <c r="A43" s="61" t="s">
        <v>260</v>
      </c>
      <c r="B43" s="1">
        <v>11</v>
      </c>
      <c r="C43" s="1">
        <v>-5</v>
      </c>
      <c r="D43" s="52" t="s">
        <v>2</v>
      </c>
      <c r="E43" s="1"/>
      <c r="F43" s="1"/>
      <c r="G43" s="28" t="s">
        <v>3</v>
      </c>
      <c r="H43" s="54" t="s">
        <v>260</v>
      </c>
      <c r="I43" s="29"/>
      <c r="J43" s="27" t="s">
        <v>5</v>
      </c>
      <c r="K43" s="1"/>
      <c r="N43" s="1"/>
      <c r="P43" s="33"/>
      <c r="R43" s="73" t="s">
        <v>6</v>
      </c>
      <c r="S43" s="73"/>
      <c r="T43" s="73"/>
      <c r="U43" s="73"/>
    </row>
    <row r="44" spans="1:27" ht="13.8" thickBot="1" x14ac:dyDescent="0.3">
      <c r="A44" s="61" t="s">
        <v>36</v>
      </c>
      <c r="B44" s="1">
        <v>16</v>
      </c>
      <c r="C44" s="1">
        <v>5</v>
      </c>
      <c r="D44" t="s">
        <v>7</v>
      </c>
      <c r="E44" s="1"/>
      <c r="F44" s="1"/>
      <c r="G44" s="30" t="s">
        <v>8</v>
      </c>
      <c r="H44" s="53" t="s">
        <v>36</v>
      </c>
      <c r="I44" s="31"/>
      <c r="J44" s="27" t="s">
        <v>5</v>
      </c>
      <c r="K44" s="1"/>
      <c r="N44" s="1"/>
      <c r="P44" s="33"/>
      <c r="R44" s="73" t="s">
        <v>10</v>
      </c>
      <c r="S44" s="73"/>
      <c r="T44" s="73"/>
      <c r="U44" s="73"/>
    </row>
    <row r="45" spans="1:2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  <c r="R45" t="s">
        <v>11</v>
      </c>
    </row>
    <row r="46" spans="1:27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  <c r="P46" s="33"/>
    </row>
    <row r="47" spans="1:27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27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  <c r="R48" s="12" t="s">
        <v>18</v>
      </c>
    </row>
    <row r="49" spans="1:27" x14ac:dyDescent="0.25">
      <c r="A49" s="61" t="s">
        <v>260</v>
      </c>
      <c r="B49" s="57"/>
      <c r="C49" s="76">
        <v>6</v>
      </c>
      <c r="D49" s="109">
        <v>4</v>
      </c>
      <c r="E49" s="109">
        <v>7</v>
      </c>
      <c r="F49" s="109">
        <v>5</v>
      </c>
      <c r="G49" s="109">
        <v>6</v>
      </c>
      <c r="H49" s="109">
        <v>3</v>
      </c>
      <c r="I49" s="109">
        <v>5</v>
      </c>
      <c r="J49" s="109">
        <v>6</v>
      </c>
      <c r="K49" s="109">
        <v>5</v>
      </c>
      <c r="L49" s="72">
        <v>47</v>
      </c>
      <c r="M49" s="10">
        <v>36</v>
      </c>
      <c r="N49" s="108"/>
      <c r="O49" s="59"/>
      <c r="P49" s="33"/>
      <c r="R49" s="12">
        <v>16</v>
      </c>
      <c r="S49">
        <v>1</v>
      </c>
      <c r="T49">
        <v>2</v>
      </c>
      <c r="U49">
        <v>3</v>
      </c>
      <c r="V49">
        <v>1</v>
      </c>
      <c r="W49">
        <v>2</v>
      </c>
      <c r="X49">
        <v>2</v>
      </c>
      <c r="Y49">
        <v>1</v>
      </c>
      <c r="Z49">
        <v>2</v>
      </c>
      <c r="AA49">
        <v>2</v>
      </c>
    </row>
    <row r="50" spans="1:27" x14ac:dyDescent="0.25">
      <c r="A50" s="61" t="s">
        <v>36</v>
      </c>
      <c r="B50" s="35"/>
      <c r="C50" s="76">
        <v>10</v>
      </c>
      <c r="D50" s="109">
        <v>5</v>
      </c>
      <c r="E50" s="109">
        <v>4</v>
      </c>
      <c r="F50" s="109">
        <v>10</v>
      </c>
      <c r="G50" s="109">
        <v>7</v>
      </c>
      <c r="H50" s="109">
        <v>5</v>
      </c>
      <c r="I50" s="109">
        <v>8</v>
      </c>
      <c r="J50" s="109">
        <v>6</v>
      </c>
      <c r="K50" s="109">
        <v>5</v>
      </c>
      <c r="L50" s="72">
        <v>60</v>
      </c>
      <c r="M50" s="10">
        <v>44</v>
      </c>
      <c r="N50" s="58"/>
      <c r="O50" s="59"/>
      <c r="P50" s="33"/>
      <c r="R50" s="12">
        <v>19</v>
      </c>
      <c r="S50">
        <v>2</v>
      </c>
      <c r="T50">
        <v>2</v>
      </c>
      <c r="U50">
        <v>1</v>
      </c>
      <c r="V50">
        <v>2</v>
      </c>
      <c r="W50">
        <v>3</v>
      </c>
      <c r="X50">
        <v>2</v>
      </c>
      <c r="Y50">
        <v>3</v>
      </c>
      <c r="Z50">
        <v>2</v>
      </c>
      <c r="AA50">
        <v>2</v>
      </c>
    </row>
    <row r="51" spans="1:27" x14ac:dyDescent="0.25">
      <c r="A51" s="32" t="s">
        <v>260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  <c r="P51" s="33"/>
    </row>
    <row r="52" spans="1:27" x14ac:dyDescent="0.25">
      <c r="A52" s="32" t="s">
        <v>36</v>
      </c>
      <c r="B52" s="35"/>
      <c r="C52" s="67">
        <v>1</v>
      </c>
      <c r="D52" s="67">
        <v>0</v>
      </c>
      <c r="E52" s="67">
        <v>0</v>
      </c>
      <c r="F52" s="67">
        <v>0</v>
      </c>
      <c r="G52" s="66">
        <v>1</v>
      </c>
      <c r="H52" s="66">
        <v>1</v>
      </c>
      <c r="I52" s="66">
        <v>0</v>
      </c>
      <c r="J52" s="66">
        <v>1</v>
      </c>
      <c r="K52" s="66">
        <v>1</v>
      </c>
      <c r="L52" s="66">
        <v>5</v>
      </c>
      <c r="M52" s="1"/>
      <c r="N52" s="1" t="s">
        <v>17</v>
      </c>
      <c r="P52" s="33"/>
    </row>
    <row r="53" spans="1:27" x14ac:dyDescent="0.25">
      <c r="A53" s="32" t="s">
        <v>260</v>
      </c>
      <c r="B53" s="1"/>
      <c r="C53" s="66">
        <v>1</v>
      </c>
      <c r="D53" s="66">
        <v>1</v>
      </c>
      <c r="E53" s="66">
        <v>0</v>
      </c>
      <c r="F53" s="66">
        <v>1</v>
      </c>
      <c r="G53" s="66">
        <v>0.5</v>
      </c>
      <c r="H53" s="66">
        <v>1</v>
      </c>
      <c r="I53" s="66">
        <v>1</v>
      </c>
      <c r="J53" s="66">
        <v>0</v>
      </c>
      <c r="K53" s="66">
        <v>0</v>
      </c>
      <c r="L53" s="66">
        <v>5.5</v>
      </c>
      <c r="M53" s="1">
        <v>3</v>
      </c>
      <c r="N53" s="1">
        <v>8.5</v>
      </c>
      <c r="O53" s="32" t="s">
        <v>260</v>
      </c>
      <c r="P53" s="34">
        <f>R49</f>
        <v>16</v>
      </c>
    </row>
    <row r="54" spans="1:27" x14ac:dyDescent="0.25">
      <c r="A54" s="32" t="s">
        <v>36</v>
      </c>
      <c r="B54" s="1"/>
      <c r="C54" s="66">
        <v>0</v>
      </c>
      <c r="D54" s="66">
        <v>0</v>
      </c>
      <c r="E54" s="66">
        <v>1</v>
      </c>
      <c r="F54" s="66">
        <v>0</v>
      </c>
      <c r="G54" s="66">
        <v>0.5</v>
      </c>
      <c r="H54" s="66">
        <v>0</v>
      </c>
      <c r="I54" s="66">
        <v>0</v>
      </c>
      <c r="J54" s="66">
        <v>1</v>
      </c>
      <c r="K54" s="66">
        <v>1</v>
      </c>
      <c r="L54" s="66">
        <v>3.5</v>
      </c>
      <c r="M54" s="1">
        <v>0</v>
      </c>
      <c r="N54" s="1">
        <v>3.5</v>
      </c>
      <c r="O54" s="32" t="s">
        <v>36</v>
      </c>
      <c r="P54" s="34">
        <f>R50</f>
        <v>19</v>
      </c>
    </row>
    <row r="57" spans="1:27" ht="13.8" thickBot="1" x14ac:dyDescent="0.3"/>
    <row r="58" spans="1:27" x14ac:dyDescent="0.25">
      <c r="A58" s="61" t="s">
        <v>49</v>
      </c>
      <c r="B58" s="1">
        <v>11</v>
      </c>
      <c r="C58" s="1">
        <v>-10</v>
      </c>
      <c r="D58" s="52" t="s">
        <v>2</v>
      </c>
      <c r="E58" s="1"/>
      <c r="F58" s="1"/>
      <c r="G58" s="28" t="s">
        <v>3</v>
      </c>
      <c r="H58" s="54" t="s">
        <v>49</v>
      </c>
      <c r="I58" s="29"/>
      <c r="J58" s="27" t="s">
        <v>5</v>
      </c>
      <c r="K58" s="1"/>
      <c r="N58" s="1"/>
      <c r="P58" s="33"/>
      <c r="R58" s="73" t="s">
        <v>6</v>
      </c>
      <c r="S58" s="73"/>
      <c r="T58" s="73"/>
      <c r="U58" s="73"/>
    </row>
    <row r="59" spans="1:27" ht="13.8" thickBot="1" x14ac:dyDescent="0.3">
      <c r="A59" s="61" t="s">
        <v>47</v>
      </c>
      <c r="B59" s="1">
        <v>21</v>
      </c>
      <c r="C59" s="1">
        <v>10</v>
      </c>
      <c r="D59" t="s">
        <v>7</v>
      </c>
      <c r="E59" s="1"/>
      <c r="F59" s="1"/>
      <c r="G59" s="30" t="s">
        <v>8</v>
      </c>
      <c r="H59" s="53" t="s">
        <v>47</v>
      </c>
      <c r="I59" s="31"/>
      <c r="J59" s="27" t="s">
        <v>5</v>
      </c>
      <c r="K59" s="1"/>
      <c r="N59" s="1"/>
      <c r="P59" s="33"/>
      <c r="R59" s="73" t="s">
        <v>10</v>
      </c>
      <c r="S59" s="73"/>
      <c r="T59" s="73"/>
      <c r="U59" s="73"/>
    </row>
    <row r="60" spans="1:2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  <c r="P60" s="33"/>
      <c r="R60" t="s">
        <v>11</v>
      </c>
    </row>
    <row r="61" spans="1:27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  <c r="P61" s="33"/>
    </row>
    <row r="62" spans="1:27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  <c r="P62" s="33"/>
    </row>
    <row r="63" spans="1:27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  <c r="P63" s="33"/>
      <c r="R63" s="12" t="s">
        <v>18</v>
      </c>
    </row>
    <row r="64" spans="1:27" x14ac:dyDescent="0.25">
      <c r="A64" s="61" t="s">
        <v>49</v>
      </c>
      <c r="B64" s="57"/>
      <c r="C64" s="76">
        <v>6</v>
      </c>
      <c r="D64" s="109">
        <v>4</v>
      </c>
      <c r="E64" s="109">
        <v>4</v>
      </c>
      <c r="F64" s="109">
        <v>6</v>
      </c>
      <c r="G64" s="109">
        <v>5</v>
      </c>
      <c r="H64" s="109">
        <v>5</v>
      </c>
      <c r="I64" s="109">
        <v>4</v>
      </c>
      <c r="J64" s="109">
        <v>5</v>
      </c>
      <c r="K64" s="109">
        <v>9</v>
      </c>
      <c r="L64" s="72">
        <v>48</v>
      </c>
      <c r="M64" s="10">
        <v>37</v>
      </c>
      <c r="N64" s="108"/>
      <c r="O64" s="59"/>
      <c r="P64" s="33"/>
      <c r="R64" s="12">
        <v>19</v>
      </c>
      <c r="S64">
        <v>1</v>
      </c>
      <c r="T64">
        <v>2</v>
      </c>
      <c r="U64">
        <v>2</v>
      </c>
      <c r="V64">
        <v>2</v>
      </c>
      <c r="W64">
        <v>2</v>
      </c>
      <c r="X64">
        <v>3</v>
      </c>
      <c r="Y64">
        <v>2</v>
      </c>
      <c r="Z64">
        <v>2</v>
      </c>
      <c r="AA64">
        <v>3</v>
      </c>
    </row>
    <row r="65" spans="1:27" x14ac:dyDescent="0.25">
      <c r="A65" s="61" t="s">
        <v>47</v>
      </c>
      <c r="B65" s="35"/>
      <c r="C65" s="76">
        <v>8</v>
      </c>
      <c r="D65" s="109">
        <v>6</v>
      </c>
      <c r="E65" s="109">
        <v>5</v>
      </c>
      <c r="F65" s="109">
        <v>8</v>
      </c>
      <c r="G65" s="109">
        <v>8</v>
      </c>
      <c r="H65" s="109">
        <v>6</v>
      </c>
      <c r="I65" s="109">
        <v>6</v>
      </c>
      <c r="J65" s="109">
        <v>9</v>
      </c>
      <c r="K65" s="109">
        <v>7</v>
      </c>
      <c r="L65" s="72">
        <v>63</v>
      </c>
      <c r="M65" s="10">
        <v>42</v>
      </c>
      <c r="N65" s="58"/>
      <c r="O65" s="59"/>
      <c r="P65" s="33"/>
      <c r="R65" s="12">
        <v>18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1</v>
      </c>
      <c r="Z65">
        <v>3</v>
      </c>
      <c r="AA65">
        <v>2</v>
      </c>
    </row>
    <row r="66" spans="1:27" x14ac:dyDescent="0.25">
      <c r="A66" s="32" t="s">
        <v>49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  <c r="P66" s="33"/>
    </row>
    <row r="67" spans="1:27" x14ac:dyDescent="0.25">
      <c r="A67" s="32" t="s">
        <v>47</v>
      </c>
      <c r="B67" s="35"/>
      <c r="C67" s="67">
        <v>1</v>
      </c>
      <c r="D67" s="67">
        <v>1</v>
      </c>
      <c r="E67" s="67">
        <v>1</v>
      </c>
      <c r="F67" s="67">
        <v>1</v>
      </c>
      <c r="G67" s="66">
        <v>1</v>
      </c>
      <c r="H67" s="66">
        <v>2</v>
      </c>
      <c r="I67" s="66">
        <v>1</v>
      </c>
      <c r="J67" s="66">
        <v>1</v>
      </c>
      <c r="K67" s="66">
        <v>1</v>
      </c>
      <c r="L67" s="66">
        <v>10</v>
      </c>
      <c r="M67" s="1"/>
      <c r="N67" s="1" t="s">
        <v>17</v>
      </c>
      <c r="P67" s="33"/>
    </row>
    <row r="68" spans="1:27" x14ac:dyDescent="0.25">
      <c r="A68" s="32" t="s">
        <v>49</v>
      </c>
      <c r="B68" s="1"/>
      <c r="C68" s="66">
        <v>1</v>
      </c>
      <c r="D68" s="66">
        <v>1</v>
      </c>
      <c r="E68" s="66">
        <v>0.5</v>
      </c>
      <c r="F68" s="66">
        <v>1</v>
      </c>
      <c r="G68" s="66">
        <v>1</v>
      </c>
      <c r="H68" s="66">
        <v>0</v>
      </c>
      <c r="I68" s="66">
        <v>1</v>
      </c>
      <c r="J68" s="66">
        <v>1</v>
      </c>
      <c r="K68" s="66">
        <v>0</v>
      </c>
      <c r="L68" s="66">
        <v>6.5</v>
      </c>
      <c r="M68" s="1">
        <v>3</v>
      </c>
      <c r="N68" s="1">
        <v>9.5</v>
      </c>
      <c r="O68" s="32" t="s">
        <v>49</v>
      </c>
      <c r="P68" s="34">
        <f>R64</f>
        <v>19</v>
      </c>
      <c r="Q68">
        <f>P68+P81</f>
        <v>35</v>
      </c>
    </row>
    <row r="69" spans="1:27" x14ac:dyDescent="0.25">
      <c r="A69" s="32" t="s">
        <v>47</v>
      </c>
      <c r="B69" s="1"/>
      <c r="C69" s="66">
        <v>0</v>
      </c>
      <c r="D69" s="66">
        <v>0</v>
      </c>
      <c r="E69" s="66">
        <v>0.5</v>
      </c>
      <c r="F69" s="66">
        <v>0</v>
      </c>
      <c r="G69" s="66">
        <v>0</v>
      </c>
      <c r="H69" s="66">
        <v>1</v>
      </c>
      <c r="I69" s="66">
        <v>0</v>
      </c>
      <c r="J69" s="66">
        <v>0</v>
      </c>
      <c r="K69" s="66">
        <v>1</v>
      </c>
      <c r="L69" s="66">
        <v>2.5</v>
      </c>
      <c r="M69" s="1">
        <v>0</v>
      </c>
      <c r="N69" s="1">
        <v>2.5</v>
      </c>
      <c r="O69" s="32" t="s">
        <v>47</v>
      </c>
      <c r="P69" s="34">
        <f>R65</f>
        <v>18</v>
      </c>
      <c r="Q69">
        <f>P69+P82</f>
        <v>33</v>
      </c>
    </row>
    <row r="70" spans="1:27" ht="13.8" thickBot="1" x14ac:dyDescent="0.3"/>
    <row r="71" spans="1:27" x14ac:dyDescent="0.25">
      <c r="A71" s="61" t="s">
        <v>261</v>
      </c>
      <c r="B71" s="1">
        <v>7</v>
      </c>
      <c r="C71" s="1">
        <v>-1</v>
      </c>
      <c r="D71" s="52" t="s">
        <v>2</v>
      </c>
      <c r="E71" s="1"/>
      <c r="F71" s="1"/>
      <c r="G71" s="28" t="s">
        <v>3</v>
      </c>
      <c r="H71" s="54" t="s">
        <v>261</v>
      </c>
      <c r="I71" s="29"/>
      <c r="J71" s="27" t="s">
        <v>5</v>
      </c>
      <c r="K71" s="1"/>
      <c r="N71" s="1"/>
      <c r="P71" s="33"/>
      <c r="R71" s="73" t="s">
        <v>6</v>
      </c>
      <c r="S71" s="73"/>
      <c r="T71" s="73"/>
      <c r="U71" s="73"/>
    </row>
    <row r="72" spans="1:27" ht="13.8" thickBot="1" x14ac:dyDescent="0.3">
      <c r="A72" s="61" t="s">
        <v>45</v>
      </c>
      <c r="B72" s="1">
        <v>8</v>
      </c>
      <c r="C72" s="1">
        <v>1</v>
      </c>
      <c r="D72" t="s">
        <v>7</v>
      </c>
      <c r="E72" s="1"/>
      <c r="F72" s="1"/>
      <c r="G72" s="30" t="s">
        <v>8</v>
      </c>
      <c r="H72" s="53" t="s">
        <v>45</v>
      </c>
      <c r="I72" s="31"/>
      <c r="J72" s="27" t="s">
        <v>5</v>
      </c>
      <c r="K72" s="1"/>
      <c r="N72" s="1"/>
      <c r="P72" s="33"/>
      <c r="R72" s="73" t="s">
        <v>10</v>
      </c>
      <c r="S72" s="73"/>
      <c r="T72" s="73"/>
      <c r="U72" s="73"/>
    </row>
    <row r="73" spans="1:2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P73" s="33"/>
      <c r="R73" t="s">
        <v>11</v>
      </c>
    </row>
    <row r="74" spans="1:27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  <c r="P74" s="33"/>
    </row>
    <row r="75" spans="1:27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  <c r="P75" s="33"/>
    </row>
    <row r="76" spans="1:27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  <c r="P76" s="33"/>
      <c r="R76" s="12" t="s">
        <v>18</v>
      </c>
    </row>
    <row r="77" spans="1:27" x14ac:dyDescent="0.25">
      <c r="A77" s="61" t="s">
        <v>261</v>
      </c>
      <c r="B77" s="57"/>
      <c r="C77" s="76">
        <v>8</v>
      </c>
      <c r="D77" s="109">
        <v>3</v>
      </c>
      <c r="E77" s="109">
        <v>4</v>
      </c>
      <c r="F77" s="109">
        <v>5</v>
      </c>
      <c r="G77" s="109">
        <v>5</v>
      </c>
      <c r="H77" s="109">
        <v>2</v>
      </c>
      <c r="I77" s="109">
        <v>3</v>
      </c>
      <c r="J77" s="109">
        <v>5</v>
      </c>
      <c r="K77" s="109">
        <v>5</v>
      </c>
      <c r="L77" s="72">
        <v>40</v>
      </c>
      <c r="M77" s="10">
        <v>33</v>
      </c>
      <c r="N77" s="108"/>
      <c r="O77" s="59"/>
      <c r="P77" s="33"/>
      <c r="R77" s="12">
        <v>16</v>
      </c>
      <c r="S77">
        <v>3</v>
      </c>
      <c r="T77">
        <v>1</v>
      </c>
      <c r="U77">
        <v>1</v>
      </c>
      <c r="V77">
        <v>2</v>
      </c>
      <c r="W77">
        <v>3</v>
      </c>
      <c r="X77">
        <v>0</v>
      </c>
      <c r="Y77">
        <v>1</v>
      </c>
      <c r="Z77">
        <v>2</v>
      </c>
      <c r="AA77">
        <v>3</v>
      </c>
    </row>
    <row r="78" spans="1:27" x14ac:dyDescent="0.25">
      <c r="A78" s="61" t="s">
        <v>45</v>
      </c>
      <c r="B78" s="35"/>
      <c r="C78" s="76">
        <v>6</v>
      </c>
      <c r="D78" s="109">
        <v>4</v>
      </c>
      <c r="E78" s="109">
        <v>5</v>
      </c>
      <c r="F78" s="109">
        <v>6</v>
      </c>
      <c r="G78" s="109">
        <v>7</v>
      </c>
      <c r="H78" s="109">
        <v>4</v>
      </c>
      <c r="I78" s="109">
        <v>4</v>
      </c>
      <c r="J78" s="109">
        <v>5</v>
      </c>
      <c r="K78" s="109">
        <v>6</v>
      </c>
      <c r="L78" s="72">
        <v>47</v>
      </c>
      <c r="M78" s="10">
        <v>39</v>
      </c>
      <c r="N78" s="58"/>
      <c r="O78" s="59"/>
      <c r="P78" s="33"/>
      <c r="R78" s="12">
        <v>15</v>
      </c>
      <c r="S78">
        <v>2</v>
      </c>
      <c r="T78">
        <v>2</v>
      </c>
      <c r="U78">
        <v>1</v>
      </c>
      <c r="V78">
        <v>1</v>
      </c>
      <c r="W78">
        <v>3</v>
      </c>
      <c r="X78">
        <v>2</v>
      </c>
      <c r="Y78">
        <v>1</v>
      </c>
      <c r="Z78">
        <v>1</v>
      </c>
      <c r="AA78">
        <v>2</v>
      </c>
    </row>
    <row r="79" spans="1:27" x14ac:dyDescent="0.25">
      <c r="A79" s="32" t="s">
        <v>261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  <c r="P79" s="33"/>
    </row>
    <row r="80" spans="1:27" x14ac:dyDescent="0.25">
      <c r="A80" s="32" t="s">
        <v>45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1</v>
      </c>
      <c r="I80" s="66">
        <v>0</v>
      </c>
      <c r="J80" s="66">
        <v>0</v>
      </c>
      <c r="K80" s="66">
        <v>0</v>
      </c>
      <c r="L80" s="66">
        <v>1</v>
      </c>
      <c r="M80" s="1"/>
      <c r="N80" s="1" t="s">
        <v>17</v>
      </c>
      <c r="P80" s="33"/>
    </row>
    <row r="81" spans="1:27" x14ac:dyDescent="0.25">
      <c r="A81" s="32" t="s">
        <v>261</v>
      </c>
      <c r="B81" s="1"/>
      <c r="C81" s="66">
        <v>0</v>
      </c>
      <c r="D81" s="66">
        <v>1</v>
      </c>
      <c r="E81" s="66">
        <v>1</v>
      </c>
      <c r="F81" s="66">
        <v>1</v>
      </c>
      <c r="G81" s="66">
        <v>1</v>
      </c>
      <c r="H81" s="66">
        <v>1</v>
      </c>
      <c r="I81" s="66">
        <v>1</v>
      </c>
      <c r="J81" s="66">
        <v>0.5</v>
      </c>
      <c r="K81" s="66">
        <v>1</v>
      </c>
      <c r="L81" s="66">
        <v>7.5</v>
      </c>
      <c r="M81" s="1">
        <v>3</v>
      </c>
      <c r="N81" s="1">
        <v>10.5</v>
      </c>
      <c r="O81" s="32" t="s">
        <v>261</v>
      </c>
      <c r="P81" s="34">
        <f>R77</f>
        <v>16</v>
      </c>
    </row>
    <row r="82" spans="1:27" x14ac:dyDescent="0.25">
      <c r="A82" s="32" t="s">
        <v>45</v>
      </c>
      <c r="B82" s="1"/>
      <c r="C82" s="66">
        <v>1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0.5</v>
      </c>
      <c r="K82" s="66">
        <v>0</v>
      </c>
      <c r="L82" s="66">
        <v>1.5</v>
      </c>
      <c r="M82" s="1">
        <v>0</v>
      </c>
      <c r="N82" s="1">
        <v>1.5</v>
      </c>
      <c r="O82" s="32" t="s">
        <v>45</v>
      </c>
      <c r="P82" s="34">
        <f>R78</f>
        <v>15</v>
      </c>
    </row>
    <row r="85" spans="1:27" ht="13.8" thickBot="1" x14ac:dyDescent="0.3"/>
    <row r="86" spans="1:27" x14ac:dyDescent="0.25">
      <c r="A86" s="61" t="s">
        <v>51</v>
      </c>
      <c r="B86" s="1">
        <v>8</v>
      </c>
      <c r="C86" s="1">
        <v>0</v>
      </c>
      <c r="D86" s="52" t="s">
        <v>2</v>
      </c>
      <c r="E86" s="1"/>
      <c r="F86" s="1"/>
      <c r="G86" s="28" t="s">
        <v>3</v>
      </c>
      <c r="H86" s="54" t="s">
        <v>51</v>
      </c>
      <c r="I86" s="29"/>
      <c r="J86" s="27" t="s">
        <v>5</v>
      </c>
      <c r="K86" s="1"/>
      <c r="N86" s="1"/>
      <c r="P86" s="33"/>
      <c r="R86" s="73" t="s">
        <v>6</v>
      </c>
      <c r="S86" s="73"/>
      <c r="T86" s="73"/>
      <c r="U86" s="73"/>
    </row>
    <row r="87" spans="1:27" ht="13.8" thickBot="1" x14ac:dyDescent="0.3">
      <c r="A87" s="61" t="s">
        <v>32</v>
      </c>
      <c r="B87" s="1">
        <v>8</v>
      </c>
      <c r="C87" s="1">
        <v>0</v>
      </c>
      <c r="D87" t="s">
        <v>7</v>
      </c>
      <c r="E87" s="1"/>
      <c r="F87" s="1"/>
      <c r="G87" s="30" t="s">
        <v>8</v>
      </c>
      <c r="H87" s="53" t="s">
        <v>32</v>
      </c>
      <c r="I87" s="31"/>
      <c r="J87" s="27" t="s">
        <v>5</v>
      </c>
      <c r="K87" s="1"/>
      <c r="N87" s="1"/>
      <c r="P87" s="33"/>
      <c r="R87" s="73" t="s">
        <v>10</v>
      </c>
      <c r="S87" s="73"/>
      <c r="T87" s="73"/>
      <c r="U87" s="73"/>
    </row>
    <row r="88" spans="1:2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  <c r="P88" s="33"/>
      <c r="R88" t="s">
        <v>11</v>
      </c>
    </row>
    <row r="89" spans="1:27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  <c r="P89" s="33"/>
    </row>
    <row r="90" spans="1:27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  <c r="P90" s="33"/>
    </row>
    <row r="91" spans="1:27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  <c r="P91" s="33"/>
      <c r="R91" s="12" t="s">
        <v>18</v>
      </c>
    </row>
    <row r="92" spans="1:27" x14ac:dyDescent="0.25">
      <c r="A92" s="61" t="s">
        <v>51</v>
      </c>
      <c r="B92" s="57"/>
      <c r="C92" s="76">
        <v>7</v>
      </c>
      <c r="D92" s="109">
        <v>4</v>
      </c>
      <c r="E92" s="109">
        <v>6</v>
      </c>
      <c r="F92" s="109">
        <v>5</v>
      </c>
      <c r="G92" s="109">
        <v>5</v>
      </c>
      <c r="H92" s="109">
        <v>4</v>
      </c>
      <c r="I92" s="109">
        <v>5</v>
      </c>
      <c r="J92" s="109">
        <v>4</v>
      </c>
      <c r="K92" s="109">
        <v>5</v>
      </c>
      <c r="L92" s="72">
        <v>45</v>
      </c>
      <c r="M92" s="10">
        <v>37</v>
      </c>
      <c r="N92" s="108"/>
      <c r="O92" s="59"/>
      <c r="P92" s="33"/>
      <c r="R92" s="12">
        <v>18</v>
      </c>
      <c r="S92">
        <v>2</v>
      </c>
      <c r="T92">
        <v>1</v>
      </c>
      <c r="U92">
        <v>2</v>
      </c>
      <c r="V92">
        <v>2</v>
      </c>
      <c r="W92">
        <v>3</v>
      </c>
      <c r="X92">
        <v>2</v>
      </c>
      <c r="Y92">
        <v>2</v>
      </c>
      <c r="Z92">
        <v>2</v>
      </c>
      <c r="AA92">
        <v>2</v>
      </c>
    </row>
    <row r="93" spans="1:27" x14ac:dyDescent="0.25">
      <c r="A93" s="61" t="s">
        <v>32</v>
      </c>
      <c r="B93" s="35"/>
      <c r="C93" s="76">
        <v>7</v>
      </c>
      <c r="D93" s="109">
        <v>3</v>
      </c>
      <c r="E93" s="109">
        <v>3</v>
      </c>
      <c r="F93" s="109">
        <v>5</v>
      </c>
      <c r="G93" s="109">
        <v>6</v>
      </c>
      <c r="H93" s="109">
        <v>4</v>
      </c>
      <c r="I93" s="109">
        <v>5</v>
      </c>
      <c r="J93" s="109">
        <v>5</v>
      </c>
      <c r="K93" s="109">
        <v>4</v>
      </c>
      <c r="L93" s="72">
        <v>42</v>
      </c>
      <c r="M93" s="10">
        <v>34</v>
      </c>
      <c r="N93" s="58"/>
      <c r="O93" s="59"/>
      <c r="P93" s="33"/>
      <c r="R93" s="12">
        <v>18</v>
      </c>
      <c r="S93">
        <v>3</v>
      </c>
      <c r="T93">
        <v>2</v>
      </c>
      <c r="U93">
        <v>1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</row>
    <row r="94" spans="1:27" x14ac:dyDescent="0.25">
      <c r="A94" s="32" t="s">
        <v>51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  <c r="P94" s="33"/>
    </row>
    <row r="95" spans="1:27" x14ac:dyDescent="0.25">
      <c r="A95" s="32" t="s">
        <v>32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1"/>
      <c r="N95" s="1" t="s">
        <v>17</v>
      </c>
      <c r="P95" s="33"/>
    </row>
    <row r="96" spans="1:27" x14ac:dyDescent="0.25">
      <c r="A96" s="32" t="s">
        <v>51</v>
      </c>
      <c r="B96" s="1"/>
      <c r="C96" s="66">
        <v>0.5</v>
      </c>
      <c r="D96" s="66">
        <v>0</v>
      </c>
      <c r="E96" s="66">
        <v>0</v>
      </c>
      <c r="F96" s="66">
        <v>0.5</v>
      </c>
      <c r="G96" s="66">
        <v>1</v>
      </c>
      <c r="H96" s="66">
        <v>0.5</v>
      </c>
      <c r="I96" s="66">
        <v>0.5</v>
      </c>
      <c r="J96" s="66">
        <v>1</v>
      </c>
      <c r="K96" s="66">
        <v>0</v>
      </c>
      <c r="L96" s="66">
        <v>4</v>
      </c>
      <c r="M96" s="1">
        <v>0</v>
      </c>
      <c r="N96" s="1">
        <v>4</v>
      </c>
      <c r="O96" s="32" t="s">
        <v>51</v>
      </c>
      <c r="P96" s="34">
        <f>R92</f>
        <v>18</v>
      </c>
      <c r="Q96">
        <f>P96+P109</f>
        <v>35</v>
      </c>
    </row>
    <row r="97" spans="1:27" x14ac:dyDescent="0.25">
      <c r="A97" s="32" t="s">
        <v>32</v>
      </c>
      <c r="B97" s="1"/>
      <c r="C97" s="66">
        <v>0.5</v>
      </c>
      <c r="D97" s="66">
        <v>1</v>
      </c>
      <c r="E97" s="66">
        <v>1</v>
      </c>
      <c r="F97" s="66">
        <v>0.5</v>
      </c>
      <c r="G97" s="66">
        <v>0</v>
      </c>
      <c r="H97" s="66">
        <v>0.5</v>
      </c>
      <c r="I97" s="66">
        <v>0.5</v>
      </c>
      <c r="J97" s="66">
        <v>0</v>
      </c>
      <c r="K97" s="66">
        <v>1</v>
      </c>
      <c r="L97" s="66">
        <v>5</v>
      </c>
      <c r="M97" s="1">
        <v>3</v>
      </c>
      <c r="N97" s="1">
        <v>8</v>
      </c>
      <c r="O97" s="32" t="s">
        <v>32</v>
      </c>
      <c r="P97" s="34">
        <f>R93</f>
        <v>18</v>
      </c>
      <c r="Q97">
        <f>P97+P110</f>
        <v>32</v>
      </c>
    </row>
    <row r="98" spans="1:27" ht="13.8" thickBot="1" x14ac:dyDescent="0.3"/>
    <row r="99" spans="1:27" x14ac:dyDescent="0.25">
      <c r="A99" s="61" t="s">
        <v>277</v>
      </c>
      <c r="B99" s="1">
        <v>9</v>
      </c>
      <c r="C99" s="1">
        <v>0</v>
      </c>
      <c r="D99" s="52" t="s">
        <v>2</v>
      </c>
      <c r="E99" s="1"/>
      <c r="F99" s="1">
        <v>11</v>
      </c>
      <c r="G99" s="28" t="s">
        <v>3</v>
      </c>
      <c r="H99" s="54" t="s">
        <v>277</v>
      </c>
      <c r="I99" s="29"/>
      <c r="J99" s="27" t="s">
        <v>5</v>
      </c>
      <c r="K99" s="1"/>
      <c r="N99" s="1"/>
      <c r="P99" s="33"/>
      <c r="R99" s="73" t="s">
        <v>6</v>
      </c>
      <c r="S99" s="73"/>
      <c r="T99" s="73"/>
      <c r="U99" s="73"/>
    </row>
    <row r="100" spans="1:27" ht="13.8" thickBot="1" x14ac:dyDescent="0.3">
      <c r="A100" s="61" t="s">
        <v>26</v>
      </c>
      <c r="B100" s="1">
        <v>9</v>
      </c>
      <c r="C100" s="1">
        <v>0</v>
      </c>
      <c r="D100" t="s">
        <v>7</v>
      </c>
      <c r="E100" s="1"/>
      <c r="F100" s="1"/>
      <c r="G100" s="30" t="s">
        <v>8</v>
      </c>
      <c r="H100" s="53" t="s">
        <v>26</v>
      </c>
      <c r="I100" s="31"/>
      <c r="J100" s="27" t="s">
        <v>5</v>
      </c>
      <c r="K100" s="1"/>
      <c r="N100" s="1"/>
      <c r="P100" s="33"/>
      <c r="R100" s="73" t="s">
        <v>10</v>
      </c>
      <c r="S100" s="73"/>
      <c r="T100" s="73"/>
      <c r="U100" s="73"/>
    </row>
    <row r="101" spans="1:2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  <c r="P101" s="33"/>
      <c r="R101" t="s">
        <v>11</v>
      </c>
    </row>
    <row r="102" spans="1:27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  <c r="P102" s="33"/>
    </row>
    <row r="103" spans="1:27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  <c r="P103" s="33"/>
    </row>
    <row r="104" spans="1:27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  <c r="P104" s="33"/>
      <c r="R104" s="12" t="s">
        <v>18</v>
      </c>
    </row>
    <row r="105" spans="1:27" x14ac:dyDescent="0.25">
      <c r="A105" s="61" t="s">
        <v>277</v>
      </c>
      <c r="B105" s="57"/>
      <c r="C105" s="76">
        <v>8</v>
      </c>
      <c r="D105" s="109">
        <v>3</v>
      </c>
      <c r="E105" s="109">
        <v>5</v>
      </c>
      <c r="F105" s="109">
        <v>6</v>
      </c>
      <c r="G105" s="109">
        <v>6</v>
      </c>
      <c r="H105" s="109">
        <v>3</v>
      </c>
      <c r="I105" s="109">
        <v>6</v>
      </c>
      <c r="J105" s="109">
        <v>4</v>
      </c>
      <c r="K105" s="109">
        <v>5</v>
      </c>
      <c r="L105" s="72">
        <v>46</v>
      </c>
      <c r="M105" s="10">
        <v>37</v>
      </c>
      <c r="N105" s="108"/>
      <c r="O105" s="59"/>
      <c r="P105" s="33"/>
      <c r="R105" s="12">
        <v>17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</row>
    <row r="106" spans="1:27" x14ac:dyDescent="0.25">
      <c r="A106" s="61" t="s">
        <v>26</v>
      </c>
      <c r="B106" s="35"/>
      <c r="C106" s="76">
        <v>5</v>
      </c>
      <c r="D106" s="109">
        <v>4</v>
      </c>
      <c r="E106" s="109">
        <v>3</v>
      </c>
      <c r="F106" s="109">
        <v>5</v>
      </c>
      <c r="G106" s="109">
        <v>5</v>
      </c>
      <c r="H106" s="109">
        <v>6</v>
      </c>
      <c r="I106" s="109">
        <v>9</v>
      </c>
      <c r="J106" s="109">
        <v>4</v>
      </c>
      <c r="K106" s="109">
        <v>6</v>
      </c>
      <c r="L106" s="72">
        <v>47</v>
      </c>
      <c r="M106" s="10">
        <v>38</v>
      </c>
      <c r="N106" s="58"/>
      <c r="O106" s="59"/>
      <c r="P106" s="33"/>
      <c r="R106" s="12">
        <v>14</v>
      </c>
      <c r="S106">
        <v>2</v>
      </c>
      <c r="T106">
        <v>2</v>
      </c>
      <c r="U106">
        <v>1</v>
      </c>
      <c r="V106">
        <v>1</v>
      </c>
      <c r="W106">
        <v>1</v>
      </c>
      <c r="X106">
        <v>2</v>
      </c>
      <c r="Y106">
        <v>2</v>
      </c>
      <c r="Z106">
        <v>1</v>
      </c>
      <c r="AA106">
        <v>2</v>
      </c>
    </row>
    <row r="107" spans="1:27" x14ac:dyDescent="0.25">
      <c r="A107" s="32" t="s">
        <v>277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  <c r="P107" s="33"/>
    </row>
    <row r="108" spans="1:27" x14ac:dyDescent="0.25">
      <c r="A108" s="32" t="s">
        <v>26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  <c r="P108" s="33"/>
    </row>
    <row r="109" spans="1:27" x14ac:dyDescent="0.25">
      <c r="A109" s="32" t="s">
        <v>277</v>
      </c>
      <c r="B109" s="1"/>
      <c r="C109" s="66">
        <v>0</v>
      </c>
      <c r="D109" s="66">
        <v>1</v>
      </c>
      <c r="E109" s="66">
        <v>0</v>
      </c>
      <c r="F109" s="66">
        <v>0</v>
      </c>
      <c r="G109" s="66">
        <v>0</v>
      </c>
      <c r="H109" s="66">
        <v>1</v>
      </c>
      <c r="I109" s="66">
        <v>1</v>
      </c>
      <c r="J109" s="66">
        <v>0.5</v>
      </c>
      <c r="K109" s="66">
        <v>1</v>
      </c>
      <c r="L109" s="66">
        <v>4.5</v>
      </c>
      <c r="M109" s="1">
        <v>3</v>
      </c>
      <c r="N109" s="1">
        <v>7.5</v>
      </c>
      <c r="O109" s="32" t="s">
        <v>277</v>
      </c>
      <c r="P109" s="34">
        <f>R105</f>
        <v>17</v>
      </c>
    </row>
    <row r="110" spans="1:27" x14ac:dyDescent="0.25">
      <c r="A110" s="32" t="s">
        <v>26</v>
      </c>
      <c r="B110" s="1"/>
      <c r="C110" s="66">
        <v>1</v>
      </c>
      <c r="D110" s="66">
        <v>0</v>
      </c>
      <c r="E110" s="66">
        <v>1</v>
      </c>
      <c r="F110" s="66">
        <v>1</v>
      </c>
      <c r="G110" s="66">
        <v>1</v>
      </c>
      <c r="H110" s="66">
        <v>0</v>
      </c>
      <c r="I110" s="66">
        <v>0</v>
      </c>
      <c r="J110" s="66">
        <v>0.5</v>
      </c>
      <c r="K110" s="66">
        <v>0</v>
      </c>
      <c r="L110" s="66">
        <v>4.5</v>
      </c>
      <c r="M110" s="1">
        <v>0</v>
      </c>
      <c r="N110" s="1">
        <v>4.5</v>
      </c>
      <c r="O110" s="32" t="s">
        <v>26</v>
      </c>
      <c r="P110" s="34">
        <f>R106</f>
        <v>14</v>
      </c>
    </row>
    <row r="113" spans="1:27" ht="13.8" thickBot="1" x14ac:dyDescent="0.3"/>
    <row r="114" spans="1:27" x14ac:dyDescent="0.25">
      <c r="A114" s="61" t="s">
        <v>30</v>
      </c>
      <c r="B114" s="1">
        <v>12</v>
      </c>
      <c r="C114" s="1">
        <v>6</v>
      </c>
      <c r="D114" s="52" t="s">
        <v>2</v>
      </c>
      <c r="E114" s="1"/>
      <c r="F114" s="1"/>
      <c r="G114" s="28" t="s">
        <v>3</v>
      </c>
      <c r="H114" s="54" t="s">
        <v>30</v>
      </c>
      <c r="I114" s="29"/>
      <c r="J114" s="27" t="s">
        <v>5</v>
      </c>
      <c r="K114" s="1"/>
      <c r="N114" s="1"/>
      <c r="P114" s="33"/>
      <c r="R114" s="73" t="s">
        <v>6</v>
      </c>
      <c r="S114" s="73"/>
      <c r="T114" s="73"/>
      <c r="U114" s="73"/>
    </row>
    <row r="115" spans="1:27" ht="13.8" thickBot="1" x14ac:dyDescent="0.3">
      <c r="A115" s="61" t="s">
        <v>42</v>
      </c>
      <c r="B115" s="1">
        <v>6</v>
      </c>
      <c r="C115" s="1">
        <v>-6</v>
      </c>
      <c r="D115" t="s">
        <v>7</v>
      </c>
      <c r="E115" s="1"/>
      <c r="F115" s="1"/>
      <c r="G115" s="30" t="s">
        <v>8</v>
      </c>
      <c r="H115" s="53" t="s">
        <v>42</v>
      </c>
      <c r="I115" s="31"/>
      <c r="J115" s="27" t="s">
        <v>5</v>
      </c>
      <c r="K115" s="1"/>
      <c r="N115" s="1"/>
      <c r="P115" s="33"/>
      <c r="R115" s="73" t="s">
        <v>10</v>
      </c>
      <c r="S115" s="73"/>
      <c r="T115" s="73"/>
      <c r="U115" s="73"/>
    </row>
    <row r="116" spans="1:2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  <c r="P116" s="33"/>
      <c r="R116" t="s">
        <v>11</v>
      </c>
    </row>
    <row r="117" spans="1:27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  <c r="P117" s="33"/>
    </row>
    <row r="118" spans="1:27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  <c r="P118" s="33"/>
    </row>
    <row r="119" spans="1:27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  <c r="P119" s="33"/>
      <c r="R119" s="12" t="s">
        <v>18</v>
      </c>
    </row>
    <row r="120" spans="1:27" x14ac:dyDescent="0.25">
      <c r="A120" s="61" t="s">
        <v>30</v>
      </c>
      <c r="B120" s="57"/>
      <c r="C120" s="76">
        <v>7</v>
      </c>
      <c r="D120" s="109">
        <v>5</v>
      </c>
      <c r="E120" s="109">
        <v>6</v>
      </c>
      <c r="F120" s="109">
        <v>6</v>
      </c>
      <c r="G120" s="109">
        <v>9</v>
      </c>
      <c r="H120" s="109">
        <v>3</v>
      </c>
      <c r="I120" s="109">
        <v>5</v>
      </c>
      <c r="J120" s="109">
        <v>4</v>
      </c>
      <c r="K120" s="109">
        <v>9</v>
      </c>
      <c r="L120" s="72">
        <v>54</v>
      </c>
      <c r="M120" s="10">
        <v>42</v>
      </c>
      <c r="N120" s="108"/>
      <c r="O120" s="59"/>
      <c r="P120" s="33"/>
      <c r="R120" s="12">
        <v>17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1</v>
      </c>
      <c r="Y120">
        <v>2</v>
      </c>
      <c r="Z120">
        <v>1</v>
      </c>
      <c r="AA120">
        <v>3</v>
      </c>
    </row>
    <row r="121" spans="1:27" x14ac:dyDescent="0.25">
      <c r="A121" s="61" t="s">
        <v>42</v>
      </c>
      <c r="B121" s="35"/>
      <c r="C121" s="76">
        <v>5</v>
      </c>
      <c r="D121" s="109">
        <v>3</v>
      </c>
      <c r="E121" s="109">
        <v>3</v>
      </c>
      <c r="F121" s="109">
        <v>6</v>
      </c>
      <c r="G121" s="109">
        <v>5</v>
      </c>
      <c r="H121" s="109">
        <v>3</v>
      </c>
      <c r="I121" s="109">
        <v>5</v>
      </c>
      <c r="J121" s="109">
        <v>5</v>
      </c>
      <c r="K121" s="109">
        <v>5</v>
      </c>
      <c r="L121" s="72">
        <v>40</v>
      </c>
      <c r="M121" s="10">
        <v>34</v>
      </c>
      <c r="N121" s="58"/>
      <c r="O121" s="59"/>
      <c r="P121" s="33"/>
      <c r="R121" s="12">
        <v>14</v>
      </c>
      <c r="S121">
        <v>1</v>
      </c>
      <c r="T121">
        <v>1</v>
      </c>
      <c r="U121">
        <v>1</v>
      </c>
      <c r="V121">
        <v>2</v>
      </c>
      <c r="W121">
        <v>3</v>
      </c>
      <c r="X121">
        <v>1</v>
      </c>
      <c r="Y121">
        <v>2</v>
      </c>
      <c r="Z121">
        <v>2</v>
      </c>
      <c r="AA121">
        <v>1</v>
      </c>
    </row>
    <row r="122" spans="1:27" x14ac:dyDescent="0.25">
      <c r="A122" s="32" t="s">
        <v>30</v>
      </c>
      <c r="B122" s="35"/>
      <c r="C122" s="67">
        <v>1</v>
      </c>
      <c r="D122" s="67">
        <v>1</v>
      </c>
      <c r="E122" s="67">
        <v>0</v>
      </c>
      <c r="F122" s="67">
        <v>0</v>
      </c>
      <c r="G122" s="66">
        <v>1</v>
      </c>
      <c r="H122" s="66">
        <v>1</v>
      </c>
      <c r="I122" s="66">
        <v>0</v>
      </c>
      <c r="J122" s="66">
        <v>1</v>
      </c>
      <c r="K122" s="66">
        <v>1</v>
      </c>
      <c r="L122" s="66">
        <v>6</v>
      </c>
      <c r="N122" s="1">
        <v>0</v>
      </c>
      <c r="P122" s="33"/>
    </row>
    <row r="123" spans="1:27" x14ac:dyDescent="0.25">
      <c r="A123" s="32" t="s">
        <v>42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  <c r="P123" s="33"/>
    </row>
    <row r="124" spans="1:27" x14ac:dyDescent="0.25">
      <c r="A124" s="32" t="s">
        <v>30</v>
      </c>
      <c r="B124" s="1"/>
      <c r="C124" s="66">
        <v>0</v>
      </c>
      <c r="D124" s="66">
        <v>0</v>
      </c>
      <c r="E124" s="66">
        <v>0</v>
      </c>
      <c r="F124" s="66">
        <v>0.5</v>
      </c>
      <c r="G124" s="66">
        <v>0</v>
      </c>
      <c r="H124" s="66">
        <v>1</v>
      </c>
      <c r="I124" s="66">
        <v>0.5</v>
      </c>
      <c r="J124" s="66">
        <v>1</v>
      </c>
      <c r="K124" s="66">
        <v>0</v>
      </c>
      <c r="L124" s="66">
        <v>3</v>
      </c>
      <c r="M124" s="1">
        <v>0</v>
      </c>
      <c r="N124" s="1">
        <v>3</v>
      </c>
      <c r="O124" s="32" t="s">
        <v>30</v>
      </c>
      <c r="P124" s="34">
        <f>R120</f>
        <v>17</v>
      </c>
      <c r="Q124">
        <f>P124+P137</f>
        <v>37</v>
      </c>
    </row>
    <row r="125" spans="1:27" x14ac:dyDescent="0.25">
      <c r="A125" s="32" t="s">
        <v>42</v>
      </c>
      <c r="B125" s="1"/>
      <c r="C125" s="66">
        <v>1</v>
      </c>
      <c r="D125" s="66">
        <v>1</v>
      </c>
      <c r="E125" s="66">
        <v>1</v>
      </c>
      <c r="F125" s="66">
        <v>0.5</v>
      </c>
      <c r="G125" s="66">
        <v>1</v>
      </c>
      <c r="H125" s="66">
        <v>0</v>
      </c>
      <c r="I125" s="66">
        <v>0.5</v>
      </c>
      <c r="J125" s="66">
        <v>0</v>
      </c>
      <c r="K125" s="66">
        <v>1</v>
      </c>
      <c r="L125" s="66">
        <v>6</v>
      </c>
      <c r="M125" s="1">
        <v>3</v>
      </c>
      <c r="N125" s="1">
        <v>9</v>
      </c>
      <c r="O125" s="32" t="s">
        <v>42</v>
      </c>
      <c r="P125" s="34">
        <f>R121</f>
        <v>14</v>
      </c>
      <c r="Q125">
        <f>P125+P138</f>
        <v>31</v>
      </c>
    </row>
    <row r="126" spans="1:27" ht="13.8" thickBot="1" x14ac:dyDescent="0.3"/>
    <row r="127" spans="1:27" x14ac:dyDescent="0.25">
      <c r="A127" s="61" t="s">
        <v>25</v>
      </c>
      <c r="B127" s="1">
        <v>14</v>
      </c>
      <c r="C127" s="1">
        <v>2</v>
      </c>
      <c r="D127" s="52" t="s">
        <v>2</v>
      </c>
      <c r="E127" s="1"/>
      <c r="F127" s="1"/>
      <c r="G127" s="28" t="s">
        <v>3</v>
      </c>
      <c r="H127" s="54" t="s">
        <v>25</v>
      </c>
      <c r="I127" s="29"/>
      <c r="J127" s="27" t="s">
        <v>5</v>
      </c>
      <c r="K127" s="1"/>
      <c r="N127" s="1"/>
      <c r="P127" s="33"/>
      <c r="R127" s="73" t="s">
        <v>6</v>
      </c>
      <c r="S127" s="73"/>
      <c r="T127" s="73"/>
      <c r="U127" s="73"/>
    </row>
    <row r="128" spans="1:27" ht="13.8" thickBot="1" x14ac:dyDescent="0.3">
      <c r="A128" s="61" t="s">
        <v>44</v>
      </c>
      <c r="B128" s="1">
        <v>12</v>
      </c>
      <c r="C128" s="1">
        <v>-2</v>
      </c>
      <c r="D128" t="s">
        <v>7</v>
      </c>
      <c r="E128" s="1"/>
      <c r="F128" s="1"/>
      <c r="G128" s="30" t="s">
        <v>8</v>
      </c>
      <c r="H128" s="53" t="s">
        <v>44</v>
      </c>
      <c r="I128" s="31"/>
      <c r="J128" s="27" t="s">
        <v>5</v>
      </c>
      <c r="K128" s="1"/>
      <c r="N128" s="1"/>
      <c r="P128" s="33"/>
      <c r="R128" s="73" t="s">
        <v>10</v>
      </c>
      <c r="S128" s="73"/>
      <c r="T128" s="73"/>
      <c r="U128" s="73"/>
    </row>
    <row r="129" spans="1:2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  <c r="P129" s="33"/>
      <c r="R129" t="s">
        <v>11</v>
      </c>
    </row>
    <row r="130" spans="1:27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  <c r="P130" s="33"/>
    </row>
    <row r="131" spans="1:27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  <c r="P131" s="33"/>
    </row>
    <row r="132" spans="1:27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  <c r="P132" s="33"/>
      <c r="R132" s="12" t="s">
        <v>18</v>
      </c>
    </row>
    <row r="133" spans="1:27" x14ac:dyDescent="0.25">
      <c r="A133" s="61" t="s">
        <v>25</v>
      </c>
      <c r="B133" s="57"/>
      <c r="C133" s="76">
        <v>8</v>
      </c>
      <c r="D133" s="109">
        <v>5</v>
      </c>
      <c r="E133" s="109">
        <v>4</v>
      </c>
      <c r="F133" s="109">
        <v>6</v>
      </c>
      <c r="G133" s="109">
        <v>6</v>
      </c>
      <c r="H133" s="109">
        <v>5</v>
      </c>
      <c r="I133" s="109">
        <v>7</v>
      </c>
      <c r="J133" s="109">
        <v>4</v>
      </c>
      <c r="K133" s="109">
        <v>7</v>
      </c>
      <c r="L133" s="72">
        <v>52</v>
      </c>
      <c r="M133" s="10">
        <v>38</v>
      </c>
      <c r="N133" s="108"/>
      <c r="O133" s="59"/>
      <c r="P133" s="33"/>
      <c r="R133" s="12">
        <v>20</v>
      </c>
      <c r="S133">
        <v>2</v>
      </c>
      <c r="T133">
        <v>3</v>
      </c>
      <c r="U133">
        <v>1</v>
      </c>
      <c r="V133">
        <v>2</v>
      </c>
      <c r="W133">
        <v>2</v>
      </c>
      <c r="X133">
        <v>3</v>
      </c>
      <c r="Y133">
        <v>2</v>
      </c>
      <c r="Z133">
        <v>2</v>
      </c>
      <c r="AA133">
        <v>3</v>
      </c>
    </row>
    <row r="134" spans="1:27" x14ac:dyDescent="0.25">
      <c r="A134" s="61" t="s">
        <v>44</v>
      </c>
      <c r="B134" s="35"/>
      <c r="C134" s="76">
        <v>7</v>
      </c>
      <c r="D134" s="109">
        <v>4</v>
      </c>
      <c r="E134" s="109">
        <v>4</v>
      </c>
      <c r="F134" s="109">
        <v>8</v>
      </c>
      <c r="G134" s="109">
        <v>7</v>
      </c>
      <c r="H134" s="109">
        <v>4</v>
      </c>
      <c r="I134" s="109">
        <v>5</v>
      </c>
      <c r="J134" s="109">
        <v>10</v>
      </c>
      <c r="K134" s="109">
        <v>6</v>
      </c>
      <c r="L134" s="72">
        <v>55</v>
      </c>
      <c r="M134" s="10">
        <v>43</v>
      </c>
      <c r="N134" s="58"/>
      <c r="O134" s="59"/>
      <c r="P134" s="33"/>
      <c r="R134" s="12">
        <v>17</v>
      </c>
      <c r="S134">
        <v>2</v>
      </c>
      <c r="T134">
        <v>2</v>
      </c>
      <c r="U134">
        <v>1</v>
      </c>
      <c r="V134">
        <v>2</v>
      </c>
      <c r="W134">
        <v>3</v>
      </c>
      <c r="X134">
        <v>2</v>
      </c>
      <c r="Y134">
        <v>1</v>
      </c>
      <c r="Z134">
        <v>2</v>
      </c>
      <c r="AA134">
        <v>2</v>
      </c>
    </row>
    <row r="135" spans="1:27" x14ac:dyDescent="0.25">
      <c r="A135" s="32" t="s">
        <v>25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1</v>
      </c>
      <c r="I135" s="66">
        <v>0</v>
      </c>
      <c r="J135" s="66">
        <v>1</v>
      </c>
      <c r="K135" s="66">
        <v>0</v>
      </c>
      <c r="L135" s="66">
        <v>2</v>
      </c>
      <c r="N135" s="1">
        <v>0</v>
      </c>
      <c r="P135" s="33"/>
    </row>
    <row r="136" spans="1:27" x14ac:dyDescent="0.25">
      <c r="A136" s="32" t="s">
        <v>44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  <c r="P136" s="33"/>
    </row>
    <row r="137" spans="1:27" x14ac:dyDescent="0.25">
      <c r="A137" s="32" t="s">
        <v>25</v>
      </c>
      <c r="B137" s="1"/>
      <c r="C137" s="66">
        <v>0</v>
      </c>
      <c r="D137" s="66">
        <v>0</v>
      </c>
      <c r="E137" s="66">
        <v>0.5</v>
      </c>
      <c r="F137" s="66">
        <v>1</v>
      </c>
      <c r="G137" s="66">
        <v>1</v>
      </c>
      <c r="H137" s="66">
        <v>0.5</v>
      </c>
      <c r="I137" s="66">
        <v>0</v>
      </c>
      <c r="J137" s="66">
        <v>1</v>
      </c>
      <c r="K137" s="66">
        <v>0</v>
      </c>
      <c r="L137" s="66">
        <v>4</v>
      </c>
      <c r="M137" s="1">
        <v>3</v>
      </c>
      <c r="N137" s="1">
        <v>7</v>
      </c>
      <c r="O137" s="32" t="s">
        <v>25</v>
      </c>
      <c r="P137" s="34">
        <f>R133</f>
        <v>20</v>
      </c>
    </row>
    <row r="138" spans="1:27" x14ac:dyDescent="0.25">
      <c r="A138" s="32" t="s">
        <v>44</v>
      </c>
      <c r="B138" s="1"/>
      <c r="C138" s="66">
        <v>1</v>
      </c>
      <c r="D138" s="66">
        <v>1</v>
      </c>
      <c r="E138" s="66">
        <v>0.5</v>
      </c>
      <c r="F138" s="66">
        <v>0</v>
      </c>
      <c r="G138" s="66">
        <v>0</v>
      </c>
      <c r="H138" s="66">
        <v>0.5</v>
      </c>
      <c r="I138" s="66">
        <v>1</v>
      </c>
      <c r="J138" s="66">
        <v>0</v>
      </c>
      <c r="K138" s="66">
        <v>1</v>
      </c>
      <c r="L138" s="66">
        <v>5</v>
      </c>
      <c r="M138" s="1">
        <v>0</v>
      </c>
      <c r="N138" s="1">
        <v>5</v>
      </c>
      <c r="O138" s="32" t="s">
        <v>44</v>
      </c>
      <c r="P138" s="34">
        <f>R134</f>
        <v>17</v>
      </c>
    </row>
    <row r="141" spans="1:27" ht="13.8" thickBot="1" x14ac:dyDescent="0.3"/>
    <row r="142" spans="1:27" x14ac:dyDescent="0.25">
      <c r="A142" s="61" t="s">
        <v>33</v>
      </c>
      <c r="B142" s="1">
        <v>3</v>
      </c>
      <c r="C142" s="1">
        <v>-8</v>
      </c>
      <c r="D142" s="52" t="s">
        <v>2</v>
      </c>
      <c r="E142" s="1"/>
      <c r="F142" s="1"/>
      <c r="G142" s="28" t="s">
        <v>3</v>
      </c>
      <c r="H142" s="54" t="s">
        <v>33</v>
      </c>
      <c r="I142" s="29"/>
      <c r="J142" s="27" t="s">
        <v>5</v>
      </c>
      <c r="K142" s="1"/>
      <c r="N142" s="1"/>
      <c r="P142" s="33"/>
      <c r="R142" s="73" t="s">
        <v>6</v>
      </c>
      <c r="S142" s="73"/>
      <c r="T142" s="73"/>
      <c r="U142" s="73"/>
    </row>
    <row r="143" spans="1:27" ht="13.8" thickBot="1" x14ac:dyDescent="0.3">
      <c r="A143" s="61" t="s">
        <v>54</v>
      </c>
      <c r="B143" s="1">
        <v>11</v>
      </c>
      <c r="C143" s="1">
        <v>8</v>
      </c>
      <c r="D143" t="s">
        <v>7</v>
      </c>
      <c r="E143" s="1"/>
      <c r="F143" s="1">
        <v>3</v>
      </c>
      <c r="G143" s="30" t="s">
        <v>8</v>
      </c>
      <c r="H143" s="53" t="s">
        <v>54</v>
      </c>
      <c r="I143" s="31"/>
      <c r="J143" s="27" t="s">
        <v>5</v>
      </c>
      <c r="K143" s="1"/>
      <c r="N143" s="1"/>
      <c r="P143" s="33"/>
      <c r="R143" s="73" t="s">
        <v>10</v>
      </c>
      <c r="S143" s="73"/>
      <c r="T143" s="73"/>
      <c r="U143" s="73"/>
    </row>
    <row r="144" spans="1:2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  <c r="P144" s="33"/>
      <c r="R144" t="s">
        <v>11</v>
      </c>
    </row>
    <row r="145" spans="1:27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  <c r="P145" s="33"/>
    </row>
    <row r="146" spans="1:27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  <c r="P146" s="33"/>
    </row>
    <row r="147" spans="1:27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  <c r="P147" s="33"/>
      <c r="R147" s="12" t="s">
        <v>18</v>
      </c>
    </row>
    <row r="148" spans="1:27" x14ac:dyDescent="0.25">
      <c r="A148" s="61" t="s">
        <v>33</v>
      </c>
      <c r="B148" s="57"/>
      <c r="C148" s="76">
        <v>6</v>
      </c>
      <c r="D148" s="109">
        <v>3</v>
      </c>
      <c r="E148" s="109">
        <v>5</v>
      </c>
      <c r="F148" s="109">
        <v>6</v>
      </c>
      <c r="G148" s="109">
        <v>6</v>
      </c>
      <c r="H148" s="109">
        <v>2</v>
      </c>
      <c r="I148" s="109">
        <v>5</v>
      </c>
      <c r="J148" s="109">
        <v>4</v>
      </c>
      <c r="K148" s="109">
        <v>7</v>
      </c>
      <c r="L148" s="72">
        <v>44</v>
      </c>
      <c r="M148" s="10">
        <v>41</v>
      </c>
      <c r="N148" s="108"/>
      <c r="O148" s="59"/>
      <c r="P148" s="33"/>
      <c r="R148" s="12">
        <v>19</v>
      </c>
      <c r="S148">
        <v>3</v>
      </c>
      <c r="T148">
        <v>2</v>
      </c>
      <c r="U148">
        <v>3</v>
      </c>
      <c r="V148">
        <v>2</v>
      </c>
      <c r="W148">
        <v>3</v>
      </c>
      <c r="X148">
        <v>1</v>
      </c>
      <c r="Y148">
        <v>2</v>
      </c>
      <c r="Z148">
        <v>2</v>
      </c>
      <c r="AA148">
        <v>1</v>
      </c>
    </row>
    <row r="149" spans="1:27" x14ac:dyDescent="0.25">
      <c r="A149" s="61" t="s">
        <v>54</v>
      </c>
      <c r="B149" s="35"/>
      <c r="C149" s="76">
        <v>9</v>
      </c>
      <c r="D149" s="109">
        <v>4</v>
      </c>
      <c r="E149" s="109">
        <v>4</v>
      </c>
      <c r="F149" s="109">
        <v>5</v>
      </c>
      <c r="G149" s="109">
        <v>6</v>
      </c>
      <c r="H149" s="109">
        <v>5</v>
      </c>
      <c r="I149" s="109">
        <v>6</v>
      </c>
      <c r="J149" s="109">
        <v>5</v>
      </c>
      <c r="K149" s="109">
        <v>5</v>
      </c>
      <c r="L149" s="72">
        <v>49</v>
      </c>
      <c r="M149" s="10">
        <v>38</v>
      </c>
      <c r="N149" s="58"/>
      <c r="O149" s="59"/>
      <c r="P149" s="33"/>
      <c r="R149" s="12">
        <v>19</v>
      </c>
      <c r="S149">
        <v>3</v>
      </c>
      <c r="T149">
        <v>3</v>
      </c>
      <c r="U149">
        <v>2</v>
      </c>
      <c r="V149">
        <v>2</v>
      </c>
      <c r="W149">
        <v>3</v>
      </c>
      <c r="X149">
        <v>2</v>
      </c>
      <c r="Y149">
        <v>2</v>
      </c>
      <c r="Z149">
        <v>1</v>
      </c>
      <c r="AA149">
        <v>1</v>
      </c>
    </row>
    <row r="150" spans="1:27" x14ac:dyDescent="0.25">
      <c r="A150" s="32" t="s">
        <v>33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  <c r="P150" s="33"/>
    </row>
    <row r="151" spans="1:27" x14ac:dyDescent="0.25">
      <c r="A151" s="32" t="s">
        <v>54</v>
      </c>
      <c r="B151" s="35"/>
      <c r="C151" s="67">
        <v>1</v>
      </c>
      <c r="D151" s="67">
        <v>1</v>
      </c>
      <c r="E151" s="67">
        <v>1</v>
      </c>
      <c r="F151" s="67">
        <v>0</v>
      </c>
      <c r="G151" s="66">
        <v>1</v>
      </c>
      <c r="H151" s="66">
        <v>1</v>
      </c>
      <c r="I151" s="66">
        <v>1</v>
      </c>
      <c r="J151" s="66">
        <v>1</v>
      </c>
      <c r="K151" s="66">
        <v>1</v>
      </c>
      <c r="L151" s="66">
        <v>8</v>
      </c>
      <c r="M151" s="1"/>
      <c r="N151" s="1" t="s">
        <v>17</v>
      </c>
      <c r="P151" s="33"/>
    </row>
    <row r="152" spans="1:27" x14ac:dyDescent="0.25">
      <c r="A152" s="32" t="s">
        <v>33</v>
      </c>
      <c r="B152" s="1"/>
      <c r="C152" s="66">
        <v>1</v>
      </c>
      <c r="D152" s="66">
        <v>0.5</v>
      </c>
      <c r="E152" s="66">
        <v>0</v>
      </c>
      <c r="F152" s="66">
        <v>0</v>
      </c>
      <c r="G152" s="66">
        <v>0</v>
      </c>
      <c r="H152" s="66">
        <v>1</v>
      </c>
      <c r="I152" s="66">
        <v>0.5</v>
      </c>
      <c r="J152" s="66">
        <v>0.5</v>
      </c>
      <c r="K152" s="66">
        <v>0</v>
      </c>
      <c r="L152" s="66">
        <v>3.5</v>
      </c>
      <c r="M152" s="1">
        <v>0</v>
      </c>
      <c r="N152" s="1">
        <v>3.5</v>
      </c>
      <c r="O152" s="32" t="s">
        <v>33</v>
      </c>
      <c r="P152" s="34">
        <f>R148</f>
        <v>19</v>
      </c>
      <c r="Q152">
        <f>P152+P165</f>
        <v>33</v>
      </c>
    </row>
    <row r="153" spans="1:27" x14ac:dyDescent="0.25">
      <c r="A153" s="32" t="s">
        <v>54</v>
      </c>
      <c r="B153" s="1"/>
      <c r="C153" s="66">
        <v>0</v>
      </c>
      <c r="D153" s="66">
        <v>0.5</v>
      </c>
      <c r="E153" s="66">
        <v>1</v>
      </c>
      <c r="F153" s="66">
        <v>1</v>
      </c>
      <c r="G153" s="66">
        <v>1</v>
      </c>
      <c r="H153" s="66">
        <v>0</v>
      </c>
      <c r="I153" s="66">
        <v>0.5</v>
      </c>
      <c r="J153" s="66">
        <v>0.5</v>
      </c>
      <c r="K153" s="66">
        <v>1</v>
      </c>
      <c r="L153" s="66">
        <v>5.5</v>
      </c>
      <c r="M153" s="1">
        <v>3</v>
      </c>
      <c r="N153" s="1">
        <v>8.5</v>
      </c>
      <c r="O153" s="32" t="s">
        <v>54</v>
      </c>
      <c r="P153" s="34">
        <f>R149</f>
        <v>19</v>
      </c>
      <c r="Q153">
        <f>P153+P166</f>
        <v>36</v>
      </c>
    </row>
    <row r="154" spans="1:27" ht="13.8" thickBot="1" x14ac:dyDescent="0.3"/>
    <row r="155" spans="1:27" x14ac:dyDescent="0.25">
      <c r="A155" s="61" t="s">
        <v>48</v>
      </c>
      <c r="B155" s="1">
        <v>9</v>
      </c>
      <c r="C155" s="1">
        <v>-4</v>
      </c>
      <c r="D155" s="52" t="s">
        <v>2</v>
      </c>
      <c r="E155" s="1"/>
      <c r="F155">
        <v>7</v>
      </c>
      <c r="G155" s="28" t="s">
        <v>3</v>
      </c>
      <c r="H155" s="54" t="s">
        <v>48</v>
      </c>
      <c r="I155" s="29"/>
      <c r="J155" s="27" t="s">
        <v>5</v>
      </c>
      <c r="K155" s="1"/>
      <c r="N155" s="1"/>
      <c r="P155" s="33"/>
      <c r="R155" s="73" t="s">
        <v>6</v>
      </c>
      <c r="S155" s="73"/>
      <c r="T155" s="73"/>
      <c r="U155" s="73"/>
    </row>
    <row r="156" spans="1:27" ht="13.8" thickBot="1" x14ac:dyDescent="0.3">
      <c r="A156" s="61" t="s">
        <v>180</v>
      </c>
      <c r="B156" s="1">
        <v>13</v>
      </c>
      <c r="C156" s="1">
        <v>4</v>
      </c>
      <c r="D156" t="s">
        <v>7</v>
      </c>
      <c r="E156" s="1"/>
      <c r="F156" s="1"/>
      <c r="G156" s="30" t="s">
        <v>8</v>
      </c>
      <c r="H156" s="53" t="s">
        <v>180</v>
      </c>
      <c r="I156" s="31"/>
      <c r="J156" s="27" t="s">
        <v>5</v>
      </c>
      <c r="K156" s="1"/>
      <c r="N156" s="1"/>
      <c r="P156" s="33"/>
      <c r="R156" s="73" t="s">
        <v>10</v>
      </c>
      <c r="S156" s="73"/>
      <c r="T156" s="73"/>
      <c r="U156" s="73"/>
    </row>
    <row r="157" spans="1:2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  <c r="P157" s="33"/>
      <c r="R157" t="s">
        <v>11</v>
      </c>
    </row>
    <row r="158" spans="1:27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  <c r="P158" s="33"/>
    </row>
    <row r="159" spans="1:27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  <c r="P159" s="33"/>
    </row>
    <row r="160" spans="1:27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  <c r="P160" s="33"/>
      <c r="R160" s="12" t="s">
        <v>18</v>
      </c>
    </row>
    <row r="161" spans="1:27" x14ac:dyDescent="0.25">
      <c r="A161" s="61" t="s">
        <v>48</v>
      </c>
      <c r="B161" s="57">
        <v>5</v>
      </c>
      <c r="C161" s="76">
        <v>5</v>
      </c>
      <c r="D161" s="109">
        <v>6</v>
      </c>
      <c r="E161" s="109">
        <v>5</v>
      </c>
      <c r="F161" s="109">
        <v>5</v>
      </c>
      <c r="G161" s="109">
        <v>5</v>
      </c>
      <c r="H161" s="109">
        <v>4</v>
      </c>
      <c r="I161" s="109">
        <v>5</v>
      </c>
      <c r="J161" s="109">
        <v>5</v>
      </c>
      <c r="K161" s="109">
        <v>6</v>
      </c>
      <c r="L161" s="72">
        <v>46</v>
      </c>
      <c r="M161" s="10">
        <v>37</v>
      </c>
      <c r="N161" s="108"/>
      <c r="O161" s="59"/>
      <c r="P161" s="33"/>
      <c r="R161" s="12">
        <v>14</v>
      </c>
      <c r="S161">
        <v>2</v>
      </c>
      <c r="T161">
        <v>2</v>
      </c>
      <c r="U161">
        <v>2</v>
      </c>
      <c r="V161">
        <v>1</v>
      </c>
      <c r="W161">
        <v>2</v>
      </c>
      <c r="X161">
        <v>1</v>
      </c>
      <c r="Y161">
        <v>2</v>
      </c>
      <c r="Z161">
        <v>1</v>
      </c>
      <c r="AA161">
        <v>1</v>
      </c>
    </row>
    <row r="162" spans="1:27" x14ac:dyDescent="0.25">
      <c r="A162" s="61" t="s">
        <v>180</v>
      </c>
      <c r="B162" s="35"/>
      <c r="C162" s="76">
        <v>6</v>
      </c>
      <c r="D162" s="109">
        <v>4</v>
      </c>
      <c r="E162" s="109">
        <v>4</v>
      </c>
      <c r="F162" s="109">
        <v>7</v>
      </c>
      <c r="G162" s="109">
        <v>7</v>
      </c>
      <c r="H162" s="109">
        <v>5</v>
      </c>
      <c r="I162" s="109">
        <v>6</v>
      </c>
      <c r="J162" s="109">
        <v>6</v>
      </c>
      <c r="K162" s="109">
        <v>6</v>
      </c>
      <c r="L162" s="72">
        <v>51</v>
      </c>
      <c r="M162" s="10">
        <v>38</v>
      </c>
      <c r="N162" s="58"/>
      <c r="O162" s="59"/>
      <c r="P162" s="33"/>
      <c r="R162" s="12">
        <v>17</v>
      </c>
      <c r="S162">
        <v>2</v>
      </c>
      <c r="T162">
        <v>2</v>
      </c>
      <c r="U162">
        <v>1</v>
      </c>
      <c r="V162">
        <v>2</v>
      </c>
      <c r="W162">
        <v>3</v>
      </c>
      <c r="X162">
        <v>2</v>
      </c>
      <c r="Y162">
        <v>2</v>
      </c>
      <c r="Z162">
        <v>2</v>
      </c>
      <c r="AA162">
        <v>1</v>
      </c>
    </row>
    <row r="163" spans="1:27" x14ac:dyDescent="0.25">
      <c r="A163" s="32" t="s">
        <v>48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  <c r="P163" s="33"/>
    </row>
    <row r="164" spans="1:27" x14ac:dyDescent="0.25">
      <c r="A164" s="32" t="s">
        <v>180</v>
      </c>
      <c r="B164" s="35"/>
      <c r="C164" s="67">
        <v>1</v>
      </c>
      <c r="D164" s="67">
        <v>0</v>
      </c>
      <c r="E164" s="67">
        <v>0</v>
      </c>
      <c r="F164" s="67">
        <v>0</v>
      </c>
      <c r="G164" s="66">
        <v>0</v>
      </c>
      <c r="H164" s="66">
        <v>1</v>
      </c>
      <c r="I164" s="66">
        <v>0</v>
      </c>
      <c r="J164" s="66">
        <v>1</v>
      </c>
      <c r="K164" s="66">
        <v>1</v>
      </c>
      <c r="L164" s="66">
        <v>4</v>
      </c>
      <c r="M164" s="1"/>
      <c r="N164" s="1" t="s">
        <v>17</v>
      </c>
      <c r="P164" s="33"/>
    </row>
    <row r="165" spans="1:27" x14ac:dyDescent="0.25">
      <c r="A165" s="32" t="s">
        <v>48</v>
      </c>
      <c r="B165" s="1"/>
      <c r="C165" s="66">
        <v>0.5</v>
      </c>
      <c r="D165" s="66">
        <v>0</v>
      </c>
      <c r="E165" s="66">
        <v>0</v>
      </c>
      <c r="F165" s="66">
        <v>1</v>
      </c>
      <c r="G165" s="66">
        <v>1</v>
      </c>
      <c r="H165" s="66">
        <v>0.5</v>
      </c>
      <c r="I165" s="66">
        <v>1</v>
      </c>
      <c r="J165" s="66">
        <v>0.5</v>
      </c>
      <c r="K165" s="66">
        <v>0</v>
      </c>
      <c r="L165" s="66">
        <v>4.5</v>
      </c>
      <c r="M165" s="1">
        <v>3</v>
      </c>
      <c r="N165" s="1">
        <v>7.5</v>
      </c>
      <c r="O165" s="32" t="s">
        <v>48</v>
      </c>
      <c r="P165" s="34">
        <f>R161</f>
        <v>14</v>
      </c>
    </row>
    <row r="166" spans="1:27" x14ac:dyDescent="0.25">
      <c r="A166" s="32" t="s">
        <v>180</v>
      </c>
      <c r="B166" s="1"/>
      <c r="C166" s="66">
        <v>0.5</v>
      </c>
      <c r="D166" s="66">
        <v>1</v>
      </c>
      <c r="E166" s="66">
        <v>1</v>
      </c>
      <c r="F166" s="66">
        <v>0</v>
      </c>
      <c r="G166" s="66">
        <v>0</v>
      </c>
      <c r="H166" s="66">
        <v>0.5</v>
      </c>
      <c r="I166" s="66">
        <v>0</v>
      </c>
      <c r="J166" s="66">
        <v>0.5</v>
      </c>
      <c r="K166" s="66">
        <v>1</v>
      </c>
      <c r="L166" s="66">
        <v>4.5</v>
      </c>
      <c r="M166" s="1">
        <v>0</v>
      </c>
      <c r="N166" s="1">
        <v>4.5</v>
      </c>
      <c r="O166" s="32" t="s">
        <v>180</v>
      </c>
      <c r="P166" s="34">
        <f>R162</f>
        <v>17</v>
      </c>
    </row>
  </sheetData>
  <sortState xmlns:xlrd2="http://schemas.microsoft.com/office/spreadsheetml/2017/richdata2" ref="AC3:AE14">
    <sortCondition ref="AE3:AE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3809-A2D0-1640-82CF-0E45A322D407}">
  <dimension ref="A1:O166"/>
  <sheetViews>
    <sheetView topLeftCell="A49" zoomScale="125" zoomScaleNormal="125" workbookViewId="0">
      <selection activeCell="F71" sqref="F71"/>
    </sheetView>
  </sheetViews>
  <sheetFormatPr defaultColWidth="11.5546875" defaultRowHeight="13.2" x14ac:dyDescent="0.25"/>
  <sheetData>
    <row r="1" spans="1:15" ht="13.8" thickBot="1" x14ac:dyDescent="0.3"/>
    <row r="2" spans="1:15" x14ac:dyDescent="0.25">
      <c r="A2" s="61" t="s">
        <v>273</v>
      </c>
      <c r="B2" s="1">
        <v>4</v>
      </c>
      <c r="C2" s="1">
        <v>-9</v>
      </c>
      <c r="D2" s="52" t="s">
        <v>2</v>
      </c>
      <c r="E2" s="1"/>
      <c r="F2" s="1"/>
      <c r="G2" s="28" t="s">
        <v>3</v>
      </c>
      <c r="H2" s="54" t="s">
        <v>273</v>
      </c>
      <c r="I2" s="29"/>
      <c r="J2" s="27" t="s">
        <v>5</v>
      </c>
      <c r="K2" s="1"/>
      <c r="N2" s="1"/>
    </row>
    <row r="3" spans="1:15" ht="13.8" thickBot="1" x14ac:dyDescent="0.3">
      <c r="A3" s="61" t="s">
        <v>180</v>
      </c>
      <c r="B3" s="1">
        <v>13</v>
      </c>
      <c r="C3" s="1">
        <v>9</v>
      </c>
      <c r="D3" t="s">
        <v>7</v>
      </c>
      <c r="E3" s="1"/>
      <c r="F3" s="1"/>
      <c r="G3" s="30" t="s">
        <v>8</v>
      </c>
      <c r="H3" s="53" t="s">
        <v>180</v>
      </c>
      <c r="I3" s="31"/>
      <c r="J3" s="27" t="s">
        <v>5</v>
      </c>
      <c r="K3" s="1"/>
      <c r="N3" s="1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5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15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5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5" x14ac:dyDescent="0.25">
      <c r="A8" s="61" t="s">
        <v>273</v>
      </c>
      <c r="B8" s="57"/>
      <c r="C8" s="76">
        <v>6</v>
      </c>
      <c r="D8" s="109">
        <v>5</v>
      </c>
      <c r="E8" s="109">
        <v>4</v>
      </c>
      <c r="F8" s="109">
        <v>4</v>
      </c>
      <c r="G8" s="109">
        <v>5</v>
      </c>
      <c r="H8" s="109">
        <v>3</v>
      </c>
      <c r="I8" s="109">
        <v>5</v>
      </c>
      <c r="J8" s="109">
        <v>4</v>
      </c>
      <c r="K8" s="109">
        <v>5</v>
      </c>
      <c r="L8" s="72">
        <v>41</v>
      </c>
      <c r="M8" s="10">
        <v>37</v>
      </c>
      <c r="N8" s="108"/>
      <c r="O8" s="59"/>
    </row>
    <row r="9" spans="1:15" x14ac:dyDescent="0.25">
      <c r="A9" s="61" t="s">
        <v>180</v>
      </c>
      <c r="B9" s="35"/>
      <c r="C9" s="76">
        <v>8</v>
      </c>
      <c r="D9" s="109">
        <v>5</v>
      </c>
      <c r="E9" s="109">
        <v>4</v>
      </c>
      <c r="F9" s="109">
        <v>6</v>
      </c>
      <c r="G9" s="109">
        <v>5</v>
      </c>
      <c r="H9" s="109">
        <v>6</v>
      </c>
      <c r="I9" s="109">
        <v>4</v>
      </c>
      <c r="J9" s="109">
        <v>6</v>
      </c>
      <c r="K9" s="109">
        <v>5</v>
      </c>
      <c r="L9" s="72">
        <v>49</v>
      </c>
      <c r="M9" s="10">
        <v>36</v>
      </c>
      <c r="N9" s="58"/>
      <c r="O9" s="59"/>
    </row>
    <row r="10" spans="1:15" x14ac:dyDescent="0.25">
      <c r="A10" s="32" t="s">
        <v>273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15" x14ac:dyDescent="0.25">
      <c r="A11" s="32" t="s">
        <v>180</v>
      </c>
      <c r="B11" s="35"/>
      <c r="C11" s="67">
        <v>1</v>
      </c>
      <c r="D11" s="67">
        <v>1</v>
      </c>
      <c r="E11" s="67">
        <v>1</v>
      </c>
      <c r="F11" s="67">
        <v>1</v>
      </c>
      <c r="G11" s="66">
        <v>1</v>
      </c>
      <c r="H11" s="66">
        <v>1</v>
      </c>
      <c r="I11" s="66">
        <v>1</v>
      </c>
      <c r="J11" s="66">
        <v>1</v>
      </c>
      <c r="K11" s="66">
        <v>1</v>
      </c>
      <c r="L11" s="66">
        <v>9</v>
      </c>
      <c r="M11" s="1"/>
      <c r="N11" s="1" t="s">
        <v>17</v>
      </c>
    </row>
    <row r="12" spans="1:15" x14ac:dyDescent="0.25">
      <c r="A12" s="32" t="s">
        <v>273</v>
      </c>
      <c r="B12" s="1"/>
      <c r="C12" s="66">
        <v>1</v>
      </c>
      <c r="D12" s="66">
        <v>0</v>
      </c>
      <c r="E12" s="66">
        <v>0</v>
      </c>
      <c r="F12" s="66">
        <v>1</v>
      </c>
      <c r="G12" s="66">
        <v>0</v>
      </c>
      <c r="H12" s="66">
        <v>1</v>
      </c>
      <c r="I12" s="66">
        <v>0</v>
      </c>
      <c r="J12" s="66">
        <v>1</v>
      </c>
      <c r="K12" s="66">
        <v>0</v>
      </c>
      <c r="L12" s="66">
        <v>4</v>
      </c>
      <c r="M12" s="1">
        <v>0</v>
      </c>
      <c r="N12" s="1">
        <v>4</v>
      </c>
      <c r="O12" s="32" t="s">
        <v>273</v>
      </c>
    </row>
    <row r="13" spans="1:15" x14ac:dyDescent="0.25">
      <c r="A13" s="32" t="s">
        <v>180</v>
      </c>
      <c r="B13" s="1"/>
      <c r="C13" s="66">
        <v>0</v>
      </c>
      <c r="D13" s="66">
        <v>1</v>
      </c>
      <c r="E13" s="66">
        <v>1</v>
      </c>
      <c r="F13" s="66">
        <v>0</v>
      </c>
      <c r="G13" s="66">
        <v>1</v>
      </c>
      <c r="H13" s="66">
        <v>0</v>
      </c>
      <c r="I13" s="66">
        <v>1</v>
      </c>
      <c r="J13" s="66">
        <v>0</v>
      </c>
      <c r="K13" s="66">
        <v>1</v>
      </c>
      <c r="L13" s="66">
        <v>5</v>
      </c>
      <c r="M13" s="1">
        <v>3</v>
      </c>
      <c r="N13" s="1">
        <v>8</v>
      </c>
      <c r="O13" s="32" t="s">
        <v>180</v>
      </c>
    </row>
    <row r="14" spans="1:15" ht="13.8" thickBot="1" x14ac:dyDescent="0.3"/>
    <row r="15" spans="1:15" x14ac:dyDescent="0.25">
      <c r="A15" s="61" t="s">
        <v>48</v>
      </c>
      <c r="B15" s="1">
        <v>9</v>
      </c>
      <c r="C15" s="1">
        <v>-4</v>
      </c>
      <c r="D15" s="52" t="s">
        <v>2</v>
      </c>
      <c r="E15" s="1"/>
      <c r="F15" s="1"/>
      <c r="G15" s="28" t="s">
        <v>3</v>
      </c>
      <c r="H15" s="54" t="s">
        <v>48</v>
      </c>
      <c r="I15" s="29"/>
      <c r="J15" s="27" t="s">
        <v>5</v>
      </c>
      <c r="K15" s="1"/>
      <c r="N15" s="1"/>
    </row>
    <row r="16" spans="1:15" ht="13.8" thickBot="1" x14ac:dyDescent="0.3">
      <c r="A16" s="61" t="s">
        <v>263</v>
      </c>
      <c r="B16" s="1">
        <v>13</v>
      </c>
      <c r="C16" s="1">
        <v>4</v>
      </c>
      <c r="D16" t="s">
        <v>7</v>
      </c>
      <c r="E16" s="1"/>
      <c r="F16" s="1"/>
      <c r="G16" s="30" t="s">
        <v>8</v>
      </c>
      <c r="H16" s="53" t="s">
        <v>263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48</v>
      </c>
      <c r="B21" s="57"/>
      <c r="C21" s="76">
        <v>7</v>
      </c>
      <c r="D21" s="109">
        <v>4</v>
      </c>
      <c r="E21" s="109">
        <v>5</v>
      </c>
      <c r="F21" s="109">
        <v>10</v>
      </c>
      <c r="G21" s="109">
        <v>7</v>
      </c>
      <c r="H21" s="109">
        <v>3</v>
      </c>
      <c r="I21" s="109">
        <v>5</v>
      </c>
      <c r="J21" s="109">
        <v>6</v>
      </c>
      <c r="K21" s="109">
        <v>7</v>
      </c>
      <c r="L21" s="72">
        <v>54</v>
      </c>
      <c r="M21" s="10">
        <v>45</v>
      </c>
      <c r="N21" s="108"/>
      <c r="O21" s="59"/>
    </row>
    <row r="22" spans="1:15" x14ac:dyDescent="0.25">
      <c r="A22" s="61" t="s">
        <v>263</v>
      </c>
      <c r="B22" s="35"/>
      <c r="C22" s="76">
        <v>8</v>
      </c>
      <c r="D22" s="109">
        <v>4</v>
      </c>
      <c r="E22" s="109">
        <v>6</v>
      </c>
      <c r="F22" s="109">
        <v>8</v>
      </c>
      <c r="G22" s="109">
        <v>7</v>
      </c>
      <c r="H22" s="109">
        <v>4</v>
      </c>
      <c r="I22" s="109">
        <v>6</v>
      </c>
      <c r="J22" s="109">
        <v>8</v>
      </c>
      <c r="K22" s="109">
        <v>6</v>
      </c>
      <c r="L22" s="72">
        <v>57</v>
      </c>
      <c r="M22" s="10">
        <v>44</v>
      </c>
      <c r="N22" s="58"/>
      <c r="O22" s="59"/>
    </row>
    <row r="23" spans="1:15" x14ac:dyDescent="0.25">
      <c r="A23" s="32" t="s">
        <v>48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263</v>
      </c>
      <c r="B24" s="35"/>
      <c r="C24" s="67">
        <v>1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1</v>
      </c>
      <c r="K24" s="66">
        <v>1</v>
      </c>
      <c r="L24" s="66">
        <v>4</v>
      </c>
      <c r="M24" s="1"/>
      <c r="N24" s="1" t="s">
        <v>17</v>
      </c>
    </row>
    <row r="25" spans="1:15" x14ac:dyDescent="0.25">
      <c r="A25" s="32" t="s">
        <v>48</v>
      </c>
      <c r="B25" s="1"/>
      <c r="C25" s="66">
        <v>0.5</v>
      </c>
      <c r="D25" s="66">
        <v>0.5</v>
      </c>
      <c r="E25" s="66">
        <v>1</v>
      </c>
      <c r="F25" s="66">
        <v>0</v>
      </c>
      <c r="G25" s="66">
        <v>0.5</v>
      </c>
      <c r="H25" s="66">
        <v>0.5</v>
      </c>
      <c r="I25" s="66">
        <v>1</v>
      </c>
      <c r="J25" s="66">
        <v>1</v>
      </c>
      <c r="K25" s="66">
        <v>0</v>
      </c>
      <c r="L25" s="66">
        <v>5</v>
      </c>
      <c r="M25" s="1">
        <v>0</v>
      </c>
      <c r="N25" s="1">
        <v>5</v>
      </c>
      <c r="O25" s="32" t="s">
        <v>48</v>
      </c>
    </row>
    <row r="26" spans="1:15" x14ac:dyDescent="0.25">
      <c r="A26" s="32" t="s">
        <v>263</v>
      </c>
      <c r="B26" s="1"/>
      <c r="C26" s="66">
        <v>0.5</v>
      </c>
      <c r="D26" s="66">
        <v>0.5</v>
      </c>
      <c r="E26" s="66">
        <v>0</v>
      </c>
      <c r="F26" s="66">
        <v>1</v>
      </c>
      <c r="G26" s="66">
        <v>0.5</v>
      </c>
      <c r="H26" s="66">
        <v>0.5</v>
      </c>
      <c r="I26" s="66">
        <v>0</v>
      </c>
      <c r="J26" s="66">
        <v>0</v>
      </c>
      <c r="K26" s="66">
        <v>1</v>
      </c>
      <c r="L26" s="66">
        <v>4</v>
      </c>
      <c r="M26" s="1">
        <v>3</v>
      </c>
      <c r="N26" s="1">
        <v>7</v>
      </c>
      <c r="O26" s="32" t="s">
        <v>263</v>
      </c>
    </row>
    <row r="29" spans="1:15" ht="13.8" thickBot="1" x14ac:dyDescent="0.3"/>
    <row r="30" spans="1:15" x14ac:dyDescent="0.25">
      <c r="A30" s="61" t="s">
        <v>37</v>
      </c>
      <c r="B30" s="1">
        <v>8</v>
      </c>
      <c r="C30" s="1">
        <v>-4</v>
      </c>
      <c r="D30" s="52" t="s">
        <v>2</v>
      </c>
      <c r="E30" s="1"/>
      <c r="F30" s="1"/>
      <c r="G30" s="28" t="s">
        <v>3</v>
      </c>
      <c r="H30" s="54" t="s">
        <v>37</v>
      </c>
      <c r="I30" s="29"/>
      <c r="J30" s="27" t="s">
        <v>5</v>
      </c>
      <c r="K30" s="1"/>
      <c r="N30" s="1"/>
    </row>
    <row r="31" spans="1:15" ht="13.8" thickBot="1" x14ac:dyDescent="0.3">
      <c r="A31" s="61" t="s">
        <v>30</v>
      </c>
      <c r="B31" s="1">
        <v>12</v>
      </c>
      <c r="C31" s="1">
        <v>4</v>
      </c>
      <c r="D31" t="s">
        <v>7</v>
      </c>
      <c r="E31" s="1"/>
      <c r="F31" s="1"/>
      <c r="G31" s="30" t="s">
        <v>8</v>
      </c>
      <c r="H31" s="53" t="s">
        <v>30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5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</row>
    <row r="34" spans="1:15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5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5" x14ac:dyDescent="0.25">
      <c r="A36" s="61" t="s">
        <v>37</v>
      </c>
      <c r="B36" s="57"/>
      <c r="C36" s="76">
        <v>6</v>
      </c>
      <c r="D36" s="109">
        <v>5</v>
      </c>
      <c r="E36" s="109">
        <v>4</v>
      </c>
      <c r="F36" s="109">
        <v>4</v>
      </c>
      <c r="G36" s="109">
        <v>4</v>
      </c>
      <c r="H36" s="109">
        <v>4</v>
      </c>
      <c r="I36" s="109">
        <v>8</v>
      </c>
      <c r="J36" s="109">
        <v>4</v>
      </c>
      <c r="K36" s="109">
        <v>8</v>
      </c>
      <c r="L36" s="72">
        <v>47</v>
      </c>
      <c r="M36" s="10">
        <v>39</v>
      </c>
      <c r="N36" s="108"/>
      <c r="O36" s="59"/>
    </row>
    <row r="37" spans="1:15" x14ac:dyDescent="0.25">
      <c r="A37" s="61" t="s">
        <v>30</v>
      </c>
      <c r="B37" s="35"/>
      <c r="C37" s="76">
        <v>6</v>
      </c>
      <c r="D37" s="109">
        <v>3</v>
      </c>
      <c r="E37" s="109">
        <v>5</v>
      </c>
      <c r="F37" s="109">
        <v>7</v>
      </c>
      <c r="G37" s="109">
        <v>6</v>
      </c>
      <c r="H37" s="109">
        <v>5</v>
      </c>
      <c r="I37" s="109">
        <v>6</v>
      </c>
      <c r="J37" s="109">
        <v>4</v>
      </c>
      <c r="K37" s="109">
        <v>5</v>
      </c>
      <c r="L37" s="72">
        <v>47</v>
      </c>
      <c r="M37" s="10">
        <v>35</v>
      </c>
      <c r="N37" s="58"/>
      <c r="O37" s="59"/>
    </row>
    <row r="38" spans="1:15" x14ac:dyDescent="0.25">
      <c r="A38" s="32" t="s">
        <v>37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5" x14ac:dyDescent="0.25">
      <c r="A39" s="32" t="s">
        <v>30</v>
      </c>
      <c r="B39" s="35"/>
      <c r="C39" s="67">
        <v>1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1</v>
      </c>
      <c r="K39" s="66">
        <v>1</v>
      </c>
      <c r="L39" s="66">
        <v>4</v>
      </c>
      <c r="M39" s="1"/>
      <c r="N39" s="1" t="s">
        <v>17</v>
      </c>
    </row>
    <row r="40" spans="1:15" x14ac:dyDescent="0.25">
      <c r="A40" s="32" t="s">
        <v>37</v>
      </c>
      <c r="B40" s="1"/>
      <c r="C40" s="66">
        <v>0</v>
      </c>
      <c r="D40" s="66">
        <v>0</v>
      </c>
      <c r="E40" s="66">
        <v>1</v>
      </c>
      <c r="F40" s="66">
        <v>1</v>
      </c>
      <c r="G40" s="66">
        <v>1</v>
      </c>
      <c r="H40" s="66">
        <v>0.5</v>
      </c>
      <c r="I40" s="66">
        <v>0</v>
      </c>
      <c r="J40" s="66">
        <v>0</v>
      </c>
      <c r="K40" s="66">
        <v>0</v>
      </c>
      <c r="L40" s="66">
        <v>3.5</v>
      </c>
      <c r="M40" s="1">
        <v>0</v>
      </c>
      <c r="N40" s="1">
        <v>3.5</v>
      </c>
      <c r="O40" s="32" t="s">
        <v>37</v>
      </c>
    </row>
    <row r="41" spans="1:15" x14ac:dyDescent="0.25">
      <c r="A41" s="32" t="s">
        <v>30</v>
      </c>
      <c r="B41" s="1"/>
      <c r="C41" s="66">
        <v>1</v>
      </c>
      <c r="D41" s="66">
        <v>1</v>
      </c>
      <c r="E41" s="66">
        <v>0</v>
      </c>
      <c r="F41" s="66">
        <v>0</v>
      </c>
      <c r="G41" s="66">
        <v>0</v>
      </c>
      <c r="H41" s="66">
        <v>0.5</v>
      </c>
      <c r="I41" s="66">
        <v>1</v>
      </c>
      <c r="J41" s="66">
        <v>1</v>
      </c>
      <c r="K41" s="66">
        <v>1</v>
      </c>
      <c r="L41" s="66">
        <v>5.5</v>
      </c>
      <c r="M41" s="1">
        <v>3</v>
      </c>
      <c r="N41" s="1">
        <v>8.5</v>
      </c>
      <c r="O41" s="32" t="s">
        <v>30</v>
      </c>
    </row>
    <row r="42" spans="1:15" ht="13.8" thickBot="1" x14ac:dyDescent="0.3"/>
    <row r="43" spans="1:15" x14ac:dyDescent="0.25">
      <c r="A43" s="61" t="s">
        <v>265</v>
      </c>
      <c r="B43" s="1">
        <v>16</v>
      </c>
      <c r="C43" s="1">
        <v>2</v>
      </c>
      <c r="D43" s="52" t="s">
        <v>2</v>
      </c>
      <c r="E43" s="1"/>
      <c r="F43" s="1"/>
      <c r="G43" s="28" t="s">
        <v>3</v>
      </c>
      <c r="H43" s="54" t="s">
        <v>265</v>
      </c>
      <c r="I43" s="29"/>
      <c r="J43" s="27" t="s">
        <v>5</v>
      </c>
      <c r="K43" s="1"/>
      <c r="N43" s="1"/>
    </row>
    <row r="44" spans="1:15" ht="13.8" thickBot="1" x14ac:dyDescent="0.3">
      <c r="A44" s="61" t="s">
        <v>25</v>
      </c>
      <c r="B44" s="1">
        <v>14</v>
      </c>
      <c r="C44" s="1">
        <v>-2</v>
      </c>
      <c r="D44" t="s">
        <v>7</v>
      </c>
      <c r="E44" s="1"/>
      <c r="F44" s="1"/>
      <c r="G44" s="30" t="s">
        <v>8</v>
      </c>
      <c r="H44" s="53" t="s">
        <v>25</v>
      </c>
      <c r="I44" s="31"/>
      <c r="J44" s="27" t="s">
        <v>5</v>
      </c>
      <c r="K44" s="1"/>
      <c r="N44" s="1"/>
    </row>
    <row r="45" spans="1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5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</row>
    <row r="47" spans="1:15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5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265</v>
      </c>
      <c r="B49" s="57"/>
      <c r="C49" s="76">
        <v>10</v>
      </c>
      <c r="D49" s="109">
        <v>6</v>
      </c>
      <c r="E49" s="109">
        <v>7</v>
      </c>
      <c r="F49" s="109">
        <v>9</v>
      </c>
      <c r="G49" s="109">
        <v>4</v>
      </c>
      <c r="H49" s="109">
        <v>3</v>
      </c>
      <c r="I49" s="109">
        <v>7</v>
      </c>
      <c r="J49" s="109">
        <v>4</v>
      </c>
      <c r="K49" s="109">
        <v>6</v>
      </c>
      <c r="L49" s="72">
        <v>56</v>
      </c>
      <c r="M49" s="10">
        <v>40</v>
      </c>
      <c r="N49" s="108"/>
      <c r="O49" s="59"/>
    </row>
    <row r="50" spans="1:15" x14ac:dyDescent="0.25">
      <c r="A50" s="61" t="s">
        <v>25</v>
      </c>
      <c r="B50" s="35"/>
      <c r="C50" s="76">
        <v>6</v>
      </c>
      <c r="D50" s="109">
        <v>3</v>
      </c>
      <c r="E50" s="109">
        <v>7</v>
      </c>
      <c r="F50" s="109">
        <v>6</v>
      </c>
      <c r="G50" s="109">
        <v>8</v>
      </c>
      <c r="H50" s="109">
        <v>4</v>
      </c>
      <c r="I50" s="109">
        <v>5</v>
      </c>
      <c r="J50" s="109">
        <v>5</v>
      </c>
      <c r="K50" s="109">
        <v>6</v>
      </c>
      <c r="L50" s="72">
        <v>50</v>
      </c>
      <c r="M50" s="10">
        <v>36</v>
      </c>
      <c r="N50" s="58"/>
      <c r="O50" s="59"/>
    </row>
    <row r="51" spans="1:15" x14ac:dyDescent="0.25">
      <c r="A51" s="32" t="s">
        <v>265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1</v>
      </c>
      <c r="I51" s="66">
        <v>0</v>
      </c>
      <c r="J51" s="66">
        <v>1</v>
      </c>
      <c r="K51" s="66">
        <v>0</v>
      </c>
      <c r="L51" s="66">
        <v>2</v>
      </c>
      <c r="N51" s="1">
        <v>0</v>
      </c>
    </row>
    <row r="52" spans="1:15" x14ac:dyDescent="0.25">
      <c r="A52" s="32" t="s">
        <v>25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</row>
    <row r="53" spans="1:15" x14ac:dyDescent="0.25">
      <c r="A53" s="32" t="s">
        <v>265</v>
      </c>
      <c r="B53" s="1"/>
      <c r="C53" s="66">
        <v>0</v>
      </c>
      <c r="D53" s="66">
        <v>0</v>
      </c>
      <c r="E53" s="66">
        <v>0.5</v>
      </c>
      <c r="F53" s="66">
        <v>0</v>
      </c>
      <c r="G53" s="66">
        <v>1</v>
      </c>
      <c r="H53" s="66">
        <v>1</v>
      </c>
      <c r="I53" s="66">
        <v>0</v>
      </c>
      <c r="J53" s="66">
        <v>1</v>
      </c>
      <c r="K53" s="66">
        <v>0.5</v>
      </c>
      <c r="L53" s="66">
        <v>4</v>
      </c>
      <c r="M53" s="1">
        <v>0</v>
      </c>
      <c r="N53" s="1">
        <v>4</v>
      </c>
      <c r="O53" s="32" t="s">
        <v>265</v>
      </c>
    </row>
    <row r="54" spans="1:15" x14ac:dyDescent="0.25">
      <c r="A54" s="32" t="s">
        <v>25</v>
      </c>
      <c r="B54" s="1"/>
      <c r="C54" s="66">
        <v>1</v>
      </c>
      <c r="D54" s="66">
        <v>1</v>
      </c>
      <c r="E54" s="66">
        <v>0.5</v>
      </c>
      <c r="F54" s="66">
        <v>1</v>
      </c>
      <c r="G54" s="66">
        <v>0</v>
      </c>
      <c r="H54" s="66">
        <v>0</v>
      </c>
      <c r="I54" s="66">
        <v>1</v>
      </c>
      <c r="J54" s="66">
        <v>0</v>
      </c>
      <c r="K54" s="66">
        <v>0.5</v>
      </c>
      <c r="L54" s="66">
        <v>5</v>
      </c>
      <c r="M54" s="1">
        <v>3</v>
      </c>
      <c r="N54" s="1">
        <v>8</v>
      </c>
      <c r="O54" s="32" t="s">
        <v>25</v>
      </c>
    </row>
    <row r="57" spans="1:15" ht="13.8" thickBot="1" x14ac:dyDescent="0.3"/>
    <row r="58" spans="1:15" x14ac:dyDescent="0.25">
      <c r="A58" s="61" t="s">
        <v>33</v>
      </c>
      <c r="B58" s="1">
        <v>3</v>
      </c>
      <c r="C58" s="1">
        <v>-6</v>
      </c>
      <c r="D58" s="52" t="s">
        <v>2</v>
      </c>
      <c r="E58" s="1"/>
      <c r="F58" s="1"/>
      <c r="G58" s="28" t="s">
        <v>3</v>
      </c>
      <c r="H58" s="54" t="s">
        <v>33</v>
      </c>
      <c r="I58" s="29"/>
      <c r="J58" s="27" t="s">
        <v>5</v>
      </c>
      <c r="K58" s="1"/>
      <c r="N58" s="1"/>
    </row>
    <row r="59" spans="1:15" ht="13.8" thickBot="1" x14ac:dyDescent="0.3">
      <c r="A59" s="61" t="s">
        <v>34</v>
      </c>
      <c r="B59" s="1">
        <v>9</v>
      </c>
      <c r="C59" s="1">
        <v>6</v>
      </c>
      <c r="D59" t="s">
        <v>7</v>
      </c>
      <c r="E59" s="1"/>
      <c r="F59" s="1"/>
      <c r="G59" s="30" t="s">
        <v>8</v>
      </c>
      <c r="H59" s="53" t="s">
        <v>34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33</v>
      </c>
      <c r="B64" s="57"/>
      <c r="C64" s="76">
        <v>6</v>
      </c>
      <c r="D64" s="109">
        <v>3</v>
      </c>
      <c r="E64" s="109">
        <v>5</v>
      </c>
      <c r="F64" s="109">
        <v>5</v>
      </c>
      <c r="G64" s="109">
        <v>5</v>
      </c>
      <c r="H64" s="109">
        <v>3</v>
      </c>
      <c r="I64" s="109">
        <v>6</v>
      </c>
      <c r="J64" s="109">
        <v>5</v>
      </c>
      <c r="K64" s="109">
        <v>5</v>
      </c>
      <c r="L64" s="72">
        <v>43</v>
      </c>
      <c r="M64" s="10">
        <v>40</v>
      </c>
      <c r="N64" s="108"/>
      <c r="O64" s="59"/>
    </row>
    <row r="65" spans="1:15" x14ac:dyDescent="0.25">
      <c r="A65" s="61" t="s">
        <v>34</v>
      </c>
      <c r="B65" s="35"/>
      <c r="C65" s="76">
        <v>6</v>
      </c>
      <c r="D65" s="109">
        <v>4</v>
      </c>
      <c r="E65" s="109">
        <v>4</v>
      </c>
      <c r="F65" s="109">
        <v>6</v>
      </c>
      <c r="G65" s="109">
        <v>5</v>
      </c>
      <c r="H65" s="109">
        <v>4</v>
      </c>
      <c r="I65" s="109">
        <v>5</v>
      </c>
      <c r="J65" s="109">
        <v>5</v>
      </c>
      <c r="K65" s="109">
        <v>5</v>
      </c>
      <c r="L65" s="72">
        <v>44</v>
      </c>
      <c r="M65" s="10">
        <v>35</v>
      </c>
      <c r="N65" s="58"/>
      <c r="O65" s="59"/>
    </row>
    <row r="66" spans="1:15" x14ac:dyDescent="0.25">
      <c r="A66" s="32" t="s">
        <v>33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</row>
    <row r="67" spans="1:15" x14ac:dyDescent="0.25">
      <c r="A67" s="32" t="s">
        <v>34</v>
      </c>
      <c r="B67" s="35"/>
      <c r="C67" s="67">
        <v>1</v>
      </c>
      <c r="D67" s="67">
        <v>1</v>
      </c>
      <c r="E67" s="67">
        <v>0</v>
      </c>
      <c r="F67" s="67">
        <v>0</v>
      </c>
      <c r="G67" s="66">
        <v>1</v>
      </c>
      <c r="H67" s="66">
        <v>1</v>
      </c>
      <c r="I67" s="66">
        <v>0</v>
      </c>
      <c r="J67" s="66">
        <v>1</v>
      </c>
      <c r="K67" s="66">
        <v>1</v>
      </c>
      <c r="L67" s="66">
        <v>6</v>
      </c>
      <c r="M67" s="1"/>
      <c r="N67" s="1" t="s">
        <v>17</v>
      </c>
    </row>
    <row r="68" spans="1:15" x14ac:dyDescent="0.25">
      <c r="A68" s="32" t="s">
        <v>33</v>
      </c>
      <c r="B68" s="1"/>
      <c r="C68" s="66">
        <v>0</v>
      </c>
      <c r="D68" s="66">
        <v>0.5</v>
      </c>
      <c r="E68" s="66">
        <v>0</v>
      </c>
      <c r="F68" s="66">
        <v>1</v>
      </c>
      <c r="G68" s="66">
        <v>0</v>
      </c>
      <c r="H68" s="66">
        <v>0.5</v>
      </c>
      <c r="I68" s="66">
        <v>0</v>
      </c>
      <c r="J68" s="66">
        <v>0</v>
      </c>
      <c r="K68" s="66">
        <v>0</v>
      </c>
      <c r="L68" s="66">
        <v>2</v>
      </c>
      <c r="M68" s="1">
        <v>0</v>
      </c>
      <c r="N68" s="1">
        <v>2</v>
      </c>
      <c r="O68" s="32" t="s">
        <v>33</v>
      </c>
    </row>
    <row r="69" spans="1:15" x14ac:dyDescent="0.25">
      <c r="A69" s="32" t="s">
        <v>34</v>
      </c>
      <c r="B69" s="1"/>
      <c r="C69" s="66">
        <v>1</v>
      </c>
      <c r="D69" s="66">
        <v>0.5</v>
      </c>
      <c r="E69" s="66">
        <v>1</v>
      </c>
      <c r="F69" s="66">
        <v>0</v>
      </c>
      <c r="G69" s="66">
        <v>1</v>
      </c>
      <c r="H69" s="66">
        <v>0.5</v>
      </c>
      <c r="I69" s="66">
        <v>1</v>
      </c>
      <c r="J69" s="66">
        <v>1</v>
      </c>
      <c r="K69" s="66">
        <v>1</v>
      </c>
      <c r="L69" s="66">
        <v>7</v>
      </c>
      <c r="M69" s="1">
        <v>3</v>
      </c>
      <c r="N69" s="1">
        <v>10</v>
      </c>
      <c r="O69" s="32" t="s">
        <v>34</v>
      </c>
    </row>
    <row r="70" spans="1:15" ht="13.8" thickBot="1" x14ac:dyDescent="0.3"/>
    <row r="71" spans="1:15" x14ac:dyDescent="0.25">
      <c r="A71" s="61" t="s">
        <v>54</v>
      </c>
      <c r="B71" s="1">
        <v>11</v>
      </c>
      <c r="C71" s="1">
        <v>-6</v>
      </c>
      <c r="D71" s="52" t="s">
        <v>2</v>
      </c>
      <c r="E71" s="1"/>
      <c r="F71" s="1">
        <v>7</v>
      </c>
      <c r="G71" s="28" t="s">
        <v>3</v>
      </c>
      <c r="H71" s="54" t="s">
        <v>54</v>
      </c>
      <c r="I71" s="29"/>
      <c r="J71" s="27" t="s">
        <v>5</v>
      </c>
      <c r="K71" s="1"/>
      <c r="N71" s="1"/>
    </row>
    <row r="72" spans="1:15" ht="13.8" thickBot="1" x14ac:dyDescent="0.3">
      <c r="A72" s="61" t="s">
        <v>36</v>
      </c>
      <c r="B72" s="1">
        <v>17</v>
      </c>
      <c r="C72" s="1">
        <v>6</v>
      </c>
      <c r="D72" t="s">
        <v>7</v>
      </c>
      <c r="E72" s="1"/>
      <c r="F72" s="1"/>
      <c r="G72" s="30" t="s">
        <v>8</v>
      </c>
      <c r="H72" s="53" t="s">
        <v>36</v>
      </c>
      <c r="I72" s="31"/>
      <c r="J72" s="27" t="s">
        <v>5</v>
      </c>
      <c r="K72" s="1"/>
      <c r="N72" s="1"/>
    </row>
    <row r="73" spans="1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5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</row>
    <row r="75" spans="1:15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5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5" x14ac:dyDescent="0.25">
      <c r="A77" s="61" t="s">
        <v>54</v>
      </c>
      <c r="B77" s="57"/>
      <c r="C77" s="76">
        <v>6</v>
      </c>
      <c r="D77" s="109">
        <v>3</v>
      </c>
      <c r="E77" s="109">
        <v>6</v>
      </c>
      <c r="F77" s="109">
        <v>7</v>
      </c>
      <c r="G77" s="109">
        <v>7</v>
      </c>
      <c r="H77" s="109">
        <v>5</v>
      </c>
      <c r="I77" s="109">
        <v>6</v>
      </c>
      <c r="J77" s="109">
        <v>3</v>
      </c>
      <c r="K77" s="109">
        <v>4</v>
      </c>
      <c r="L77" s="72">
        <v>47</v>
      </c>
      <c r="M77" s="10">
        <v>36</v>
      </c>
      <c r="N77" s="108"/>
      <c r="O77" s="59"/>
    </row>
    <row r="78" spans="1:15" x14ac:dyDescent="0.25">
      <c r="A78" s="61" t="s">
        <v>36</v>
      </c>
      <c r="B78" s="35"/>
      <c r="C78" s="76">
        <v>6</v>
      </c>
      <c r="D78" s="109">
        <v>5</v>
      </c>
      <c r="E78" s="109">
        <v>5</v>
      </c>
      <c r="F78" s="109">
        <v>7</v>
      </c>
      <c r="G78" s="109">
        <v>6</v>
      </c>
      <c r="H78" s="109">
        <v>4</v>
      </c>
      <c r="I78" s="109">
        <v>4</v>
      </c>
      <c r="J78" s="109">
        <v>6</v>
      </c>
      <c r="K78" s="109">
        <v>5</v>
      </c>
      <c r="L78" s="72">
        <v>48</v>
      </c>
      <c r="M78" s="10">
        <v>31</v>
      </c>
      <c r="N78" s="58"/>
      <c r="O78" s="59"/>
    </row>
    <row r="79" spans="1:15" x14ac:dyDescent="0.25">
      <c r="A79" s="32" t="s">
        <v>54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15" x14ac:dyDescent="0.25">
      <c r="A80" s="32" t="s">
        <v>36</v>
      </c>
      <c r="B80" s="35"/>
      <c r="C80" s="67">
        <v>1</v>
      </c>
      <c r="D80" s="67">
        <v>1</v>
      </c>
      <c r="E80" s="67">
        <v>0</v>
      </c>
      <c r="F80" s="67">
        <v>0</v>
      </c>
      <c r="G80" s="66">
        <v>1</v>
      </c>
      <c r="H80" s="66">
        <v>1</v>
      </c>
      <c r="I80" s="66">
        <v>0</v>
      </c>
      <c r="J80" s="66">
        <v>1</v>
      </c>
      <c r="K80" s="66">
        <v>1</v>
      </c>
      <c r="L80" s="66">
        <v>6</v>
      </c>
      <c r="M80" s="1"/>
      <c r="N80" s="1" t="s">
        <v>17</v>
      </c>
    </row>
    <row r="81" spans="1:15" x14ac:dyDescent="0.25">
      <c r="A81" s="32" t="s">
        <v>54</v>
      </c>
      <c r="B81" s="1"/>
      <c r="C81" s="66">
        <v>0</v>
      </c>
      <c r="D81" s="66">
        <v>1</v>
      </c>
      <c r="E81" s="66">
        <v>0</v>
      </c>
      <c r="F81" s="66">
        <v>0.5</v>
      </c>
      <c r="G81" s="66">
        <v>0</v>
      </c>
      <c r="H81" s="66">
        <v>0</v>
      </c>
      <c r="I81" s="66">
        <v>0</v>
      </c>
      <c r="J81" s="66">
        <v>1</v>
      </c>
      <c r="K81" s="66">
        <v>0.5</v>
      </c>
      <c r="L81" s="66">
        <v>3</v>
      </c>
      <c r="M81" s="1">
        <v>0</v>
      </c>
      <c r="N81" s="1">
        <v>3</v>
      </c>
      <c r="O81" s="32" t="s">
        <v>54</v>
      </c>
    </row>
    <row r="82" spans="1:15" x14ac:dyDescent="0.25">
      <c r="A82" s="32" t="s">
        <v>36</v>
      </c>
      <c r="B82" s="1"/>
      <c r="C82" s="66">
        <v>1</v>
      </c>
      <c r="D82" s="66">
        <v>0</v>
      </c>
      <c r="E82" s="66">
        <v>1</v>
      </c>
      <c r="F82" s="66">
        <v>0.5</v>
      </c>
      <c r="G82" s="66">
        <v>1</v>
      </c>
      <c r="H82" s="66">
        <v>1</v>
      </c>
      <c r="I82" s="66">
        <v>1</v>
      </c>
      <c r="J82" s="66">
        <v>0</v>
      </c>
      <c r="K82" s="66">
        <v>0.5</v>
      </c>
      <c r="L82" s="66">
        <v>6</v>
      </c>
      <c r="M82" s="1">
        <v>3</v>
      </c>
      <c r="N82" s="1">
        <v>9</v>
      </c>
      <c r="O82" s="32" t="s">
        <v>36</v>
      </c>
    </row>
    <row r="85" spans="1:15" ht="13.8" thickBot="1" x14ac:dyDescent="0.3"/>
    <row r="86" spans="1:15" x14ac:dyDescent="0.25">
      <c r="A86" s="61" t="s">
        <v>52</v>
      </c>
      <c r="B86" s="1">
        <v>10</v>
      </c>
      <c r="C86" s="1">
        <v>6</v>
      </c>
      <c r="D86" s="52" t="s">
        <v>2</v>
      </c>
      <c r="E86" s="1"/>
      <c r="F86" s="1"/>
      <c r="G86" s="28" t="s">
        <v>3</v>
      </c>
      <c r="H86" s="54" t="s">
        <v>52</v>
      </c>
      <c r="I86" s="29"/>
      <c r="J86" s="27" t="s">
        <v>5</v>
      </c>
      <c r="K86" s="1"/>
      <c r="N86" s="1"/>
    </row>
    <row r="87" spans="1:15" ht="13.8" thickBot="1" x14ac:dyDescent="0.3">
      <c r="A87" s="61" t="s">
        <v>38</v>
      </c>
      <c r="B87" s="1">
        <v>4</v>
      </c>
      <c r="C87" s="1">
        <v>-6</v>
      </c>
      <c r="D87" t="s">
        <v>7</v>
      </c>
      <c r="E87" s="1"/>
      <c r="F87" s="1"/>
      <c r="G87" s="30" t="s">
        <v>8</v>
      </c>
      <c r="H87" s="53" t="s">
        <v>38</v>
      </c>
      <c r="I87" s="31"/>
      <c r="J87" s="27" t="s">
        <v>5</v>
      </c>
      <c r="K87" s="1"/>
      <c r="N87" s="1"/>
    </row>
    <row r="88" spans="1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5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</row>
    <row r="90" spans="1:15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5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5" x14ac:dyDescent="0.25">
      <c r="A92" s="61" t="s">
        <v>52</v>
      </c>
      <c r="B92" s="57"/>
      <c r="C92" s="76">
        <v>9</v>
      </c>
      <c r="D92" s="109">
        <v>4</v>
      </c>
      <c r="E92" s="109">
        <v>5</v>
      </c>
      <c r="F92" s="109">
        <v>5</v>
      </c>
      <c r="G92" s="109">
        <v>7</v>
      </c>
      <c r="H92" s="109">
        <v>4</v>
      </c>
      <c r="I92" s="109">
        <v>6</v>
      </c>
      <c r="J92" s="109">
        <v>5</v>
      </c>
      <c r="K92" s="109">
        <v>6</v>
      </c>
      <c r="L92" s="72">
        <v>51</v>
      </c>
      <c r="M92" s="10">
        <v>41</v>
      </c>
      <c r="N92" s="108"/>
      <c r="O92" s="59"/>
    </row>
    <row r="93" spans="1:15" x14ac:dyDescent="0.25">
      <c r="A93" s="61" t="s">
        <v>38</v>
      </c>
      <c r="B93" s="35"/>
      <c r="C93" s="76">
        <v>4</v>
      </c>
      <c r="D93" s="109">
        <v>5</v>
      </c>
      <c r="E93" s="109">
        <v>3</v>
      </c>
      <c r="F93" s="109">
        <v>5</v>
      </c>
      <c r="G93" s="109">
        <v>5</v>
      </c>
      <c r="H93" s="109">
        <v>3</v>
      </c>
      <c r="I93" s="109">
        <v>6</v>
      </c>
      <c r="J93" s="109">
        <v>4</v>
      </c>
      <c r="K93" s="109">
        <v>4</v>
      </c>
      <c r="L93" s="72">
        <v>39</v>
      </c>
      <c r="M93" s="10">
        <v>35</v>
      </c>
      <c r="N93" s="58"/>
      <c r="O93" s="59"/>
    </row>
    <row r="94" spans="1:15" x14ac:dyDescent="0.25">
      <c r="A94" s="32" t="s">
        <v>52</v>
      </c>
      <c r="B94" s="35"/>
      <c r="C94" s="67">
        <v>1</v>
      </c>
      <c r="D94" s="67">
        <v>1</v>
      </c>
      <c r="E94" s="67">
        <v>0</v>
      </c>
      <c r="F94" s="67">
        <v>0</v>
      </c>
      <c r="G94" s="66">
        <v>1</v>
      </c>
      <c r="H94" s="66">
        <v>1</v>
      </c>
      <c r="I94" s="66">
        <v>0</v>
      </c>
      <c r="J94" s="66">
        <v>1</v>
      </c>
      <c r="K94" s="66">
        <v>1</v>
      </c>
      <c r="L94" s="66">
        <v>6</v>
      </c>
      <c r="N94" s="1">
        <v>0</v>
      </c>
    </row>
    <row r="95" spans="1:15" x14ac:dyDescent="0.25">
      <c r="A95" s="32" t="s">
        <v>38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1"/>
      <c r="N95" s="1" t="s">
        <v>17</v>
      </c>
    </row>
    <row r="96" spans="1:15" x14ac:dyDescent="0.25">
      <c r="A96" s="32" t="s">
        <v>52</v>
      </c>
      <c r="B96" s="1"/>
      <c r="C96" s="66">
        <v>0</v>
      </c>
      <c r="D96" s="66">
        <v>1</v>
      </c>
      <c r="E96" s="66">
        <v>0</v>
      </c>
      <c r="F96" s="66">
        <v>0.5</v>
      </c>
      <c r="G96" s="66">
        <v>0</v>
      </c>
      <c r="H96" s="66">
        <v>0.5</v>
      </c>
      <c r="I96" s="66">
        <v>0.5</v>
      </c>
      <c r="J96" s="66">
        <v>0.5</v>
      </c>
      <c r="K96" s="66">
        <v>0</v>
      </c>
      <c r="L96" s="66">
        <v>3</v>
      </c>
      <c r="M96" s="1">
        <v>0</v>
      </c>
      <c r="N96" s="1">
        <v>3</v>
      </c>
      <c r="O96" s="32" t="s">
        <v>52</v>
      </c>
    </row>
    <row r="97" spans="1:15" x14ac:dyDescent="0.25">
      <c r="A97" s="32" t="s">
        <v>38</v>
      </c>
      <c r="B97" s="1"/>
      <c r="C97" s="66">
        <v>1</v>
      </c>
      <c r="D97" s="66">
        <v>0</v>
      </c>
      <c r="E97" s="66">
        <v>1</v>
      </c>
      <c r="F97" s="66">
        <v>0.5</v>
      </c>
      <c r="G97" s="66">
        <v>1</v>
      </c>
      <c r="H97" s="66">
        <v>0.5</v>
      </c>
      <c r="I97" s="66">
        <v>0.5</v>
      </c>
      <c r="J97" s="66">
        <v>0.5</v>
      </c>
      <c r="K97" s="66">
        <v>1</v>
      </c>
      <c r="L97" s="66">
        <v>6</v>
      </c>
      <c r="M97" s="1">
        <v>3</v>
      </c>
      <c r="N97" s="1">
        <v>9</v>
      </c>
      <c r="O97" s="32" t="s">
        <v>38</v>
      </c>
    </row>
    <row r="98" spans="1:15" ht="13.8" thickBot="1" x14ac:dyDescent="0.3"/>
    <row r="99" spans="1:15" x14ac:dyDescent="0.25">
      <c r="A99" s="61" t="s">
        <v>268</v>
      </c>
      <c r="B99" s="1">
        <v>18</v>
      </c>
      <c r="C99" s="1">
        <v>7</v>
      </c>
      <c r="D99" s="52" t="s">
        <v>2</v>
      </c>
      <c r="E99" s="1"/>
      <c r="F99" s="1"/>
      <c r="G99" s="28" t="s">
        <v>3</v>
      </c>
      <c r="H99" s="54" t="s">
        <v>268</v>
      </c>
      <c r="I99" s="29"/>
      <c r="J99" s="27" t="s">
        <v>5</v>
      </c>
      <c r="K99" s="1"/>
      <c r="N99" s="1"/>
    </row>
    <row r="100" spans="1:15" ht="13.8" thickBot="1" x14ac:dyDescent="0.3">
      <c r="A100" s="61" t="s">
        <v>260</v>
      </c>
      <c r="B100" s="1">
        <v>11</v>
      </c>
      <c r="C100" s="1">
        <v>-7</v>
      </c>
      <c r="D100" t="s">
        <v>7</v>
      </c>
      <c r="E100" s="1"/>
      <c r="F100" s="1"/>
      <c r="G100" s="30" t="s">
        <v>8</v>
      </c>
      <c r="H100" s="53" t="s">
        <v>260</v>
      </c>
      <c r="I100" s="31"/>
      <c r="J100" s="27" t="s">
        <v>5</v>
      </c>
      <c r="K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5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</row>
    <row r="103" spans="1:15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5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5" x14ac:dyDescent="0.25">
      <c r="A105" s="61" t="s">
        <v>268</v>
      </c>
      <c r="B105" s="57"/>
      <c r="C105" s="76">
        <v>9</v>
      </c>
      <c r="D105" s="109">
        <v>3</v>
      </c>
      <c r="E105" s="109">
        <v>5</v>
      </c>
      <c r="F105" s="109">
        <v>7</v>
      </c>
      <c r="G105" s="109">
        <v>6</v>
      </c>
      <c r="H105" s="109">
        <v>6</v>
      </c>
      <c r="I105" s="109">
        <v>6</v>
      </c>
      <c r="J105" s="109">
        <v>4</v>
      </c>
      <c r="K105" s="109">
        <v>9</v>
      </c>
      <c r="L105" s="72">
        <v>55</v>
      </c>
      <c r="M105" s="10">
        <v>37</v>
      </c>
      <c r="N105" s="108"/>
      <c r="O105" s="59"/>
    </row>
    <row r="106" spans="1:15" x14ac:dyDescent="0.25">
      <c r="A106" s="61" t="s">
        <v>260</v>
      </c>
      <c r="B106" s="35"/>
      <c r="C106" s="76">
        <v>7</v>
      </c>
      <c r="D106" s="109">
        <v>5</v>
      </c>
      <c r="E106" s="109">
        <v>5</v>
      </c>
      <c r="F106" s="109">
        <v>6</v>
      </c>
      <c r="G106" s="109">
        <v>6</v>
      </c>
      <c r="H106" s="109">
        <v>4</v>
      </c>
      <c r="I106" s="109">
        <v>7</v>
      </c>
      <c r="J106" s="109">
        <v>4</v>
      </c>
      <c r="K106" s="109">
        <v>5</v>
      </c>
      <c r="L106" s="72">
        <v>49</v>
      </c>
      <c r="M106" s="10">
        <v>38</v>
      </c>
      <c r="N106" s="58"/>
      <c r="O106" s="59"/>
    </row>
    <row r="107" spans="1:15" x14ac:dyDescent="0.25">
      <c r="A107" s="32" t="s">
        <v>268</v>
      </c>
      <c r="B107" s="35"/>
      <c r="C107" s="67">
        <v>1</v>
      </c>
      <c r="D107" s="67">
        <v>1</v>
      </c>
      <c r="E107" s="67">
        <v>1</v>
      </c>
      <c r="F107" s="67">
        <v>0</v>
      </c>
      <c r="G107" s="66">
        <v>1</v>
      </c>
      <c r="H107" s="66">
        <v>1</v>
      </c>
      <c r="I107" s="66">
        <v>0</v>
      </c>
      <c r="J107" s="66">
        <v>1</v>
      </c>
      <c r="K107" s="66">
        <v>1</v>
      </c>
      <c r="L107" s="66">
        <v>7</v>
      </c>
      <c r="N107" s="1">
        <v>0</v>
      </c>
    </row>
    <row r="108" spans="1:15" x14ac:dyDescent="0.25">
      <c r="A108" s="32" t="s">
        <v>260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5" x14ac:dyDescent="0.25">
      <c r="A109" s="32" t="s">
        <v>268</v>
      </c>
      <c r="B109" s="1"/>
      <c r="C109" s="66">
        <v>0</v>
      </c>
      <c r="D109" s="66">
        <v>1</v>
      </c>
      <c r="E109" s="66">
        <v>1</v>
      </c>
      <c r="F109" s="66">
        <v>0</v>
      </c>
      <c r="G109" s="66">
        <v>1</v>
      </c>
      <c r="H109" s="66">
        <v>0</v>
      </c>
      <c r="I109" s="66">
        <v>1</v>
      </c>
      <c r="J109" s="66">
        <v>1</v>
      </c>
      <c r="K109" s="66">
        <v>0</v>
      </c>
      <c r="L109" s="66">
        <v>5</v>
      </c>
      <c r="M109" s="1">
        <v>3</v>
      </c>
      <c r="N109" s="1">
        <v>8</v>
      </c>
      <c r="O109" s="32" t="s">
        <v>268</v>
      </c>
    </row>
    <row r="110" spans="1:15" x14ac:dyDescent="0.25">
      <c r="A110" s="32" t="s">
        <v>260</v>
      </c>
      <c r="B110" s="1"/>
      <c r="C110" s="66">
        <v>1</v>
      </c>
      <c r="D110" s="66">
        <v>0</v>
      </c>
      <c r="E110" s="66">
        <v>0</v>
      </c>
      <c r="F110" s="66">
        <v>1</v>
      </c>
      <c r="G110" s="66">
        <v>0</v>
      </c>
      <c r="H110" s="66">
        <v>1</v>
      </c>
      <c r="I110" s="66">
        <v>0</v>
      </c>
      <c r="J110" s="66">
        <v>0</v>
      </c>
      <c r="K110" s="66">
        <v>1</v>
      </c>
      <c r="L110" s="66">
        <v>4</v>
      </c>
      <c r="M110" s="1">
        <v>0</v>
      </c>
      <c r="N110" s="1">
        <v>4</v>
      </c>
      <c r="O110" s="32" t="s">
        <v>260</v>
      </c>
    </row>
    <row r="113" spans="1:15" ht="13.8" thickBot="1" x14ac:dyDescent="0.3"/>
    <row r="114" spans="1:15" x14ac:dyDescent="0.25">
      <c r="A114" s="61" t="s">
        <v>32</v>
      </c>
      <c r="B114" s="1">
        <v>8</v>
      </c>
      <c r="C114" s="1">
        <v>-3</v>
      </c>
      <c r="D114" s="52" t="s">
        <v>2</v>
      </c>
      <c r="E114" s="1"/>
      <c r="F114" s="1"/>
      <c r="G114" s="28" t="s">
        <v>3</v>
      </c>
      <c r="H114" s="54" t="s">
        <v>32</v>
      </c>
      <c r="I114" s="29"/>
      <c r="J114" s="27" t="s">
        <v>5</v>
      </c>
      <c r="K114" s="1"/>
      <c r="N114" s="1"/>
    </row>
    <row r="115" spans="1:15" ht="13.8" thickBot="1" x14ac:dyDescent="0.3">
      <c r="A115" s="61" t="s">
        <v>49</v>
      </c>
      <c r="B115" s="1">
        <v>11</v>
      </c>
      <c r="C115" s="1">
        <v>3</v>
      </c>
      <c r="D115" t="s">
        <v>7</v>
      </c>
      <c r="E115" s="1"/>
      <c r="F115" s="1"/>
      <c r="G115" s="30" t="s">
        <v>8</v>
      </c>
      <c r="H115" s="53" t="s">
        <v>49</v>
      </c>
      <c r="I115" s="31"/>
      <c r="J115" s="27" t="s">
        <v>5</v>
      </c>
      <c r="K115" s="1"/>
      <c r="N115" s="1"/>
    </row>
    <row r="116" spans="1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5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</row>
    <row r="118" spans="1:15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5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5" x14ac:dyDescent="0.25">
      <c r="A120" s="61" t="s">
        <v>32</v>
      </c>
      <c r="B120" s="57"/>
      <c r="C120" s="76">
        <v>9</v>
      </c>
      <c r="D120" s="109">
        <v>4</v>
      </c>
      <c r="E120" s="109">
        <v>6</v>
      </c>
      <c r="F120" s="109">
        <v>6</v>
      </c>
      <c r="G120" s="109">
        <v>6</v>
      </c>
      <c r="H120" s="109">
        <v>3</v>
      </c>
      <c r="I120" s="109">
        <v>5</v>
      </c>
      <c r="J120" s="109">
        <v>3</v>
      </c>
      <c r="K120" s="109">
        <v>4</v>
      </c>
      <c r="L120" s="72">
        <v>46</v>
      </c>
      <c r="M120" s="10">
        <v>38</v>
      </c>
      <c r="N120" s="108"/>
      <c r="O120" s="59"/>
    </row>
    <row r="121" spans="1:15" x14ac:dyDescent="0.25">
      <c r="A121" s="61" t="s">
        <v>49</v>
      </c>
      <c r="B121" s="35"/>
      <c r="C121" s="76">
        <v>5</v>
      </c>
      <c r="D121" s="109">
        <v>4</v>
      </c>
      <c r="E121" s="109">
        <v>8</v>
      </c>
      <c r="F121" s="109">
        <v>7</v>
      </c>
      <c r="G121" s="109">
        <v>5</v>
      </c>
      <c r="H121" s="109">
        <v>3</v>
      </c>
      <c r="I121" s="109">
        <v>5</v>
      </c>
      <c r="J121" s="109">
        <v>6</v>
      </c>
      <c r="K121" s="109">
        <v>5</v>
      </c>
      <c r="L121" s="72">
        <v>48</v>
      </c>
      <c r="M121" s="10">
        <v>37</v>
      </c>
      <c r="N121" s="58"/>
      <c r="O121" s="59"/>
    </row>
    <row r="122" spans="1:15" x14ac:dyDescent="0.25">
      <c r="A122" s="32" t="s">
        <v>32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</row>
    <row r="123" spans="1:15" x14ac:dyDescent="0.25">
      <c r="A123" s="32" t="s">
        <v>49</v>
      </c>
      <c r="B123" s="35"/>
      <c r="C123" s="67">
        <v>1</v>
      </c>
      <c r="D123" s="67">
        <v>0</v>
      </c>
      <c r="E123" s="67">
        <v>0</v>
      </c>
      <c r="F123" s="67">
        <v>0</v>
      </c>
      <c r="G123" s="66">
        <v>0</v>
      </c>
      <c r="H123" s="66">
        <v>1</v>
      </c>
      <c r="I123" s="66">
        <v>0</v>
      </c>
      <c r="J123" s="66">
        <v>1</v>
      </c>
      <c r="K123" s="66">
        <v>0</v>
      </c>
      <c r="L123" s="66">
        <v>3</v>
      </c>
      <c r="M123" s="1"/>
      <c r="N123" s="1" t="s">
        <v>17</v>
      </c>
    </row>
    <row r="124" spans="1:15" x14ac:dyDescent="0.25">
      <c r="A124" s="32" t="s">
        <v>32</v>
      </c>
      <c r="B124" s="1"/>
      <c r="C124" s="66">
        <v>0</v>
      </c>
      <c r="D124" s="66">
        <v>0.5</v>
      </c>
      <c r="E124" s="66">
        <v>1</v>
      </c>
      <c r="F124" s="66">
        <v>1</v>
      </c>
      <c r="G124" s="66">
        <v>0</v>
      </c>
      <c r="H124" s="66">
        <v>0</v>
      </c>
      <c r="I124" s="66">
        <v>0.5</v>
      </c>
      <c r="J124" s="66">
        <v>1</v>
      </c>
      <c r="K124" s="66">
        <v>1</v>
      </c>
      <c r="L124" s="66">
        <v>5</v>
      </c>
      <c r="M124" s="1">
        <v>0</v>
      </c>
      <c r="N124" s="1">
        <v>5</v>
      </c>
      <c r="O124" s="32" t="s">
        <v>32</v>
      </c>
    </row>
    <row r="125" spans="1:15" x14ac:dyDescent="0.25">
      <c r="A125" s="32" t="s">
        <v>49</v>
      </c>
      <c r="B125" s="1"/>
      <c r="C125" s="66">
        <v>1</v>
      </c>
      <c r="D125" s="66">
        <v>0.5</v>
      </c>
      <c r="E125" s="66">
        <v>0</v>
      </c>
      <c r="F125" s="66">
        <v>0</v>
      </c>
      <c r="G125" s="66">
        <v>1</v>
      </c>
      <c r="H125" s="66">
        <v>1</v>
      </c>
      <c r="I125" s="66">
        <v>0.5</v>
      </c>
      <c r="J125" s="66">
        <v>0</v>
      </c>
      <c r="K125" s="66">
        <v>0</v>
      </c>
      <c r="L125" s="66">
        <v>4</v>
      </c>
      <c r="M125" s="1">
        <v>3</v>
      </c>
      <c r="N125" s="1">
        <v>7</v>
      </c>
      <c r="O125" s="32" t="s">
        <v>49</v>
      </c>
    </row>
    <row r="126" spans="1:15" ht="13.8" thickBot="1" x14ac:dyDescent="0.3"/>
    <row r="127" spans="1:15" x14ac:dyDescent="0.25">
      <c r="A127" s="61" t="s">
        <v>26</v>
      </c>
      <c r="B127" s="1">
        <v>9</v>
      </c>
      <c r="C127" s="1">
        <v>-7</v>
      </c>
      <c r="D127" s="52" t="s">
        <v>2</v>
      </c>
      <c r="E127" s="1"/>
      <c r="F127" s="1"/>
      <c r="G127" s="28" t="s">
        <v>3</v>
      </c>
      <c r="H127" s="54" t="s">
        <v>26</v>
      </c>
      <c r="I127" s="29"/>
      <c r="J127" s="27" t="s">
        <v>5</v>
      </c>
      <c r="K127" s="1"/>
      <c r="N127" s="1"/>
    </row>
    <row r="128" spans="1:15" ht="13.8" thickBot="1" x14ac:dyDescent="0.3">
      <c r="A128" s="61" t="s">
        <v>43</v>
      </c>
      <c r="B128" s="1">
        <v>16</v>
      </c>
      <c r="C128" s="1">
        <v>7</v>
      </c>
      <c r="D128" t="s">
        <v>7</v>
      </c>
      <c r="E128" s="1"/>
      <c r="F128" s="1"/>
      <c r="G128" s="30" t="s">
        <v>8</v>
      </c>
      <c r="H128" s="53" t="s">
        <v>43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26</v>
      </c>
      <c r="B133" s="57"/>
      <c r="C133" s="76">
        <v>6</v>
      </c>
      <c r="D133" s="109">
        <v>3</v>
      </c>
      <c r="E133" s="109">
        <v>4</v>
      </c>
      <c r="F133" s="109">
        <v>6</v>
      </c>
      <c r="G133" s="109">
        <v>6</v>
      </c>
      <c r="H133" s="109">
        <v>3</v>
      </c>
      <c r="I133" s="109">
        <v>6</v>
      </c>
      <c r="J133" s="109">
        <v>4</v>
      </c>
      <c r="K133" s="109">
        <v>5</v>
      </c>
      <c r="L133" s="72">
        <v>43</v>
      </c>
      <c r="M133" s="10">
        <v>34</v>
      </c>
      <c r="N133" s="108"/>
      <c r="O133" s="59"/>
    </row>
    <row r="134" spans="1:15" x14ac:dyDescent="0.25">
      <c r="A134" s="61" t="s">
        <v>43</v>
      </c>
      <c r="B134" s="35"/>
      <c r="C134" s="76">
        <v>7</v>
      </c>
      <c r="D134" s="109">
        <v>5</v>
      </c>
      <c r="E134" s="109">
        <v>5</v>
      </c>
      <c r="F134" s="109">
        <v>7</v>
      </c>
      <c r="G134" s="109">
        <v>7</v>
      </c>
      <c r="H134" s="109">
        <v>3</v>
      </c>
      <c r="I134" s="109">
        <v>4</v>
      </c>
      <c r="J134" s="109">
        <v>5</v>
      </c>
      <c r="K134" s="109">
        <v>6</v>
      </c>
      <c r="L134" s="72">
        <v>49</v>
      </c>
      <c r="M134" s="10">
        <v>33</v>
      </c>
      <c r="N134" s="58"/>
      <c r="O134" s="59"/>
    </row>
    <row r="135" spans="1:15" x14ac:dyDescent="0.25">
      <c r="A135" s="32" t="s">
        <v>26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N135" s="1">
        <v>0</v>
      </c>
    </row>
    <row r="136" spans="1:15" x14ac:dyDescent="0.25">
      <c r="A136" s="32" t="s">
        <v>43</v>
      </c>
      <c r="B136" s="35"/>
      <c r="C136" s="67">
        <v>1</v>
      </c>
      <c r="D136" s="67">
        <v>1</v>
      </c>
      <c r="E136" s="67">
        <v>1</v>
      </c>
      <c r="F136" s="67">
        <v>0</v>
      </c>
      <c r="G136" s="66">
        <v>1</v>
      </c>
      <c r="H136" s="66">
        <v>1</v>
      </c>
      <c r="I136" s="66">
        <v>0</v>
      </c>
      <c r="J136" s="66">
        <v>1</v>
      </c>
      <c r="K136" s="66">
        <v>1</v>
      </c>
      <c r="L136" s="66">
        <v>7</v>
      </c>
      <c r="M136" s="1"/>
      <c r="N136" s="1" t="s">
        <v>17</v>
      </c>
    </row>
    <row r="137" spans="1:15" x14ac:dyDescent="0.25">
      <c r="A137" s="32" t="s">
        <v>26</v>
      </c>
      <c r="B137" s="1"/>
      <c r="C137" s="66">
        <v>0.5</v>
      </c>
      <c r="D137" s="66">
        <v>1</v>
      </c>
      <c r="E137" s="66">
        <v>0.5</v>
      </c>
      <c r="F137" s="66">
        <v>1</v>
      </c>
      <c r="G137" s="66">
        <v>0.5</v>
      </c>
      <c r="H137" s="66">
        <v>0</v>
      </c>
      <c r="I137" s="66">
        <v>0</v>
      </c>
      <c r="J137" s="66">
        <v>0.5</v>
      </c>
      <c r="K137" s="66">
        <v>0.5</v>
      </c>
      <c r="L137" s="66">
        <v>4.5</v>
      </c>
      <c r="M137" s="1">
        <v>0</v>
      </c>
      <c r="N137" s="1">
        <v>4.5</v>
      </c>
      <c r="O137" s="32" t="s">
        <v>26</v>
      </c>
    </row>
    <row r="138" spans="1:15" x14ac:dyDescent="0.25">
      <c r="A138" s="32" t="s">
        <v>43</v>
      </c>
      <c r="B138" s="1"/>
      <c r="C138" s="66">
        <v>0.5</v>
      </c>
      <c r="D138" s="66">
        <v>0</v>
      </c>
      <c r="E138" s="66">
        <v>0.5</v>
      </c>
      <c r="F138" s="66">
        <v>0</v>
      </c>
      <c r="G138" s="66">
        <v>0.5</v>
      </c>
      <c r="H138" s="66">
        <v>1</v>
      </c>
      <c r="I138" s="66">
        <v>1</v>
      </c>
      <c r="J138" s="66">
        <v>0.5</v>
      </c>
      <c r="K138" s="66">
        <v>0.5</v>
      </c>
      <c r="L138" s="66">
        <v>4.5</v>
      </c>
      <c r="M138" s="1">
        <v>3</v>
      </c>
      <c r="N138" s="1">
        <v>7.5</v>
      </c>
      <c r="O138" s="32" t="s">
        <v>43</v>
      </c>
    </row>
    <row r="141" spans="1:15" ht="13.8" thickBot="1" x14ac:dyDescent="0.3"/>
    <row r="142" spans="1:15" x14ac:dyDescent="0.25">
      <c r="A142" s="61" t="s">
        <v>45</v>
      </c>
      <c r="B142" s="1">
        <v>8</v>
      </c>
      <c r="C142" s="1">
        <v>2</v>
      </c>
      <c r="D142" s="52" t="s">
        <v>2</v>
      </c>
      <c r="E142" s="1"/>
      <c r="F142" s="1"/>
      <c r="G142" s="28" t="s">
        <v>3</v>
      </c>
      <c r="H142" s="54" t="s">
        <v>45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42</v>
      </c>
      <c r="B143" s="1">
        <v>6</v>
      </c>
      <c r="C143" s="1">
        <v>-2</v>
      </c>
      <c r="D143" t="s">
        <v>7</v>
      </c>
      <c r="E143" s="1"/>
      <c r="F143" s="1"/>
      <c r="G143" s="30" t="s">
        <v>8</v>
      </c>
      <c r="H143" s="53" t="s">
        <v>42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5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</row>
    <row r="146" spans="1:15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5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5" x14ac:dyDescent="0.25">
      <c r="A148" s="61" t="s">
        <v>45</v>
      </c>
      <c r="B148" s="57"/>
      <c r="C148" s="76">
        <v>7</v>
      </c>
      <c r="D148" s="109">
        <v>4</v>
      </c>
      <c r="E148" s="109">
        <v>5</v>
      </c>
      <c r="F148" s="109">
        <v>6</v>
      </c>
      <c r="G148" s="109">
        <v>4</v>
      </c>
      <c r="H148" s="109">
        <v>5</v>
      </c>
      <c r="I148" s="109">
        <v>5</v>
      </c>
      <c r="J148" s="109">
        <v>5</v>
      </c>
      <c r="K148" s="109">
        <v>5</v>
      </c>
      <c r="L148" s="72">
        <v>46</v>
      </c>
      <c r="M148" s="10">
        <v>38</v>
      </c>
      <c r="N148" s="108"/>
      <c r="O148" s="59"/>
    </row>
    <row r="149" spans="1:15" x14ac:dyDescent="0.25">
      <c r="A149" s="61" t="s">
        <v>42</v>
      </c>
      <c r="B149" s="35"/>
      <c r="C149" s="76">
        <v>6</v>
      </c>
      <c r="D149" s="109">
        <v>4</v>
      </c>
      <c r="E149" s="109">
        <v>5</v>
      </c>
      <c r="F149" s="109">
        <v>6</v>
      </c>
      <c r="G149" s="109">
        <v>5</v>
      </c>
      <c r="H149" s="109">
        <v>5</v>
      </c>
      <c r="I149" s="109">
        <v>4</v>
      </c>
      <c r="J149" s="109">
        <v>4</v>
      </c>
      <c r="K149" s="109">
        <v>6</v>
      </c>
      <c r="L149" s="72">
        <v>45</v>
      </c>
      <c r="M149" s="10">
        <v>39</v>
      </c>
      <c r="N149" s="58"/>
      <c r="O149" s="59"/>
    </row>
    <row r="150" spans="1:15" x14ac:dyDescent="0.25">
      <c r="A150" s="32" t="s">
        <v>45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1</v>
      </c>
      <c r="I150" s="66">
        <v>0</v>
      </c>
      <c r="J150" s="66">
        <v>1</v>
      </c>
      <c r="K150" s="66">
        <v>0</v>
      </c>
      <c r="L150" s="66">
        <v>2</v>
      </c>
      <c r="N150" s="1">
        <v>0</v>
      </c>
    </row>
    <row r="151" spans="1:15" x14ac:dyDescent="0.25">
      <c r="A151" s="32" t="s">
        <v>42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5" x14ac:dyDescent="0.25">
      <c r="A152" s="32" t="s">
        <v>45</v>
      </c>
      <c r="B152" s="1"/>
      <c r="C152" s="66">
        <v>0</v>
      </c>
      <c r="D152" s="66">
        <v>0.5</v>
      </c>
      <c r="E152" s="66">
        <v>0.5</v>
      </c>
      <c r="F152" s="66">
        <v>0.5</v>
      </c>
      <c r="G152" s="66">
        <v>1</v>
      </c>
      <c r="H152" s="66">
        <v>1</v>
      </c>
      <c r="I152" s="66">
        <v>0</v>
      </c>
      <c r="J152" s="66">
        <v>0.5</v>
      </c>
      <c r="K152" s="66">
        <v>1</v>
      </c>
      <c r="L152" s="66">
        <v>5</v>
      </c>
      <c r="M152" s="1">
        <v>3</v>
      </c>
      <c r="N152" s="1">
        <v>8</v>
      </c>
      <c r="O152" s="32" t="s">
        <v>45</v>
      </c>
    </row>
    <row r="153" spans="1:15" x14ac:dyDescent="0.25">
      <c r="A153" s="32" t="s">
        <v>42</v>
      </c>
      <c r="B153" s="1"/>
      <c r="C153" s="66">
        <v>1</v>
      </c>
      <c r="D153" s="66">
        <v>0.5</v>
      </c>
      <c r="E153" s="66">
        <v>0.5</v>
      </c>
      <c r="F153" s="66">
        <v>0.5</v>
      </c>
      <c r="G153" s="66">
        <v>0</v>
      </c>
      <c r="H153" s="66">
        <v>0</v>
      </c>
      <c r="I153" s="66">
        <v>1</v>
      </c>
      <c r="J153" s="66">
        <v>0.5</v>
      </c>
      <c r="K153" s="66">
        <v>0</v>
      </c>
      <c r="L153" s="66">
        <v>4</v>
      </c>
      <c r="M153" s="1">
        <v>0</v>
      </c>
      <c r="N153" s="1">
        <v>4</v>
      </c>
      <c r="O153" s="32" t="s">
        <v>42</v>
      </c>
    </row>
    <row r="154" spans="1:15" ht="13.8" thickBot="1" x14ac:dyDescent="0.3"/>
    <row r="155" spans="1:15" x14ac:dyDescent="0.25">
      <c r="A155" s="61" t="s">
        <v>47</v>
      </c>
      <c r="B155" s="1">
        <v>20</v>
      </c>
      <c r="C155" s="1">
        <v>8</v>
      </c>
      <c r="D155" s="52" t="s">
        <v>2</v>
      </c>
      <c r="E155" s="1"/>
      <c r="F155" s="1"/>
      <c r="G155" s="28" t="s">
        <v>3</v>
      </c>
      <c r="H155" s="54" t="s">
        <v>47</v>
      </c>
      <c r="I155" s="29"/>
      <c r="J155" s="27" t="s">
        <v>5</v>
      </c>
      <c r="K155" s="1"/>
      <c r="N155" s="1"/>
    </row>
    <row r="156" spans="1:15" ht="13.8" thickBot="1" x14ac:dyDescent="0.3">
      <c r="A156" s="61" t="s">
        <v>44</v>
      </c>
      <c r="B156" s="1">
        <v>12</v>
      </c>
      <c r="C156" s="1">
        <v>-8</v>
      </c>
      <c r="D156" t="s">
        <v>7</v>
      </c>
      <c r="E156" s="1"/>
      <c r="F156" s="1"/>
      <c r="G156" s="30" t="s">
        <v>8</v>
      </c>
      <c r="H156" s="53" t="s">
        <v>44</v>
      </c>
      <c r="I156" s="31"/>
      <c r="J156" s="27" t="s">
        <v>5</v>
      </c>
      <c r="K156" s="1"/>
      <c r="N156" s="1"/>
    </row>
    <row r="157" spans="1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5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</row>
    <row r="159" spans="1:15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5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47</v>
      </c>
      <c r="B161" s="57"/>
      <c r="C161" s="76">
        <v>7</v>
      </c>
      <c r="D161" s="109">
        <v>6</v>
      </c>
      <c r="E161" s="109">
        <v>8</v>
      </c>
      <c r="F161" s="109">
        <v>7</v>
      </c>
      <c r="G161" s="109">
        <v>7</v>
      </c>
      <c r="H161" s="109">
        <v>7</v>
      </c>
      <c r="I161" s="109">
        <v>5</v>
      </c>
      <c r="J161" s="109">
        <v>7</v>
      </c>
      <c r="K161" s="109">
        <v>7</v>
      </c>
      <c r="L161" s="72">
        <v>61</v>
      </c>
      <c r="M161" s="10">
        <v>41</v>
      </c>
      <c r="N161" s="108"/>
      <c r="O161" s="59"/>
    </row>
    <row r="162" spans="1:15" x14ac:dyDescent="0.25">
      <c r="A162" s="61" t="s">
        <v>44</v>
      </c>
      <c r="B162" s="35"/>
      <c r="C162" s="76">
        <v>6</v>
      </c>
      <c r="D162" s="109">
        <v>4</v>
      </c>
      <c r="E162" s="109">
        <v>7</v>
      </c>
      <c r="F162" s="109">
        <v>6</v>
      </c>
      <c r="G162" s="109">
        <v>6</v>
      </c>
      <c r="H162" s="109">
        <v>3</v>
      </c>
      <c r="I162" s="109">
        <v>5</v>
      </c>
      <c r="J162" s="109">
        <v>6</v>
      </c>
      <c r="K162" s="109">
        <v>6</v>
      </c>
      <c r="L162" s="72">
        <v>49</v>
      </c>
      <c r="M162" s="10">
        <v>37</v>
      </c>
      <c r="N162" s="58"/>
      <c r="O162" s="59"/>
    </row>
    <row r="163" spans="1:15" x14ac:dyDescent="0.25">
      <c r="A163" s="32" t="s">
        <v>47</v>
      </c>
      <c r="B163" s="35"/>
      <c r="C163" s="67">
        <v>1</v>
      </c>
      <c r="D163" s="67">
        <v>1</v>
      </c>
      <c r="E163" s="67">
        <v>1</v>
      </c>
      <c r="F163" s="67">
        <v>0</v>
      </c>
      <c r="G163" s="66">
        <v>1</v>
      </c>
      <c r="H163" s="66">
        <v>1</v>
      </c>
      <c r="I163" s="66">
        <v>1</v>
      </c>
      <c r="J163" s="66">
        <v>1</v>
      </c>
      <c r="K163" s="66">
        <v>1</v>
      </c>
      <c r="L163" s="66">
        <v>8</v>
      </c>
      <c r="N163" s="1">
        <v>0</v>
      </c>
    </row>
    <row r="164" spans="1:15" x14ac:dyDescent="0.25">
      <c r="A164" s="32" t="s">
        <v>44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</row>
    <row r="165" spans="1:15" x14ac:dyDescent="0.25">
      <c r="A165" s="32" t="s">
        <v>47</v>
      </c>
      <c r="B165" s="1"/>
      <c r="C165" s="66">
        <v>0.5</v>
      </c>
      <c r="D165" s="66">
        <v>0</v>
      </c>
      <c r="E165" s="66">
        <v>0.5</v>
      </c>
      <c r="F165" s="66">
        <v>0</v>
      </c>
      <c r="G165" s="66">
        <v>0.5</v>
      </c>
      <c r="H165" s="66">
        <v>0</v>
      </c>
      <c r="I165" s="66">
        <v>1</v>
      </c>
      <c r="J165" s="66">
        <v>0.5</v>
      </c>
      <c r="K165" s="66">
        <v>0.5</v>
      </c>
      <c r="L165" s="66">
        <v>3.5</v>
      </c>
      <c r="M165" s="1">
        <v>0</v>
      </c>
      <c r="N165" s="1">
        <v>3.5</v>
      </c>
      <c r="O165" s="32" t="s">
        <v>47</v>
      </c>
    </row>
    <row r="166" spans="1:15" x14ac:dyDescent="0.25">
      <c r="A166" s="32" t="s">
        <v>44</v>
      </c>
      <c r="B166" s="1"/>
      <c r="C166" s="66">
        <v>0.5</v>
      </c>
      <c r="D166" s="66">
        <v>1</v>
      </c>
      <c r="E166" s="66">
        <v>0.5</v>
      </c>
      <c r="F166" s="66">
        <v>1</v>
      </c>
      <c r="G166" s="66">
        <v>0.5</v>
      </c>
      <c r="H166" s="66">
        <v>1</v>
      </c>
      <c r="I166" s="66">
        <v>0</v>
      </c>
      <c r="J166" s="66">
        <v>0.5</v>
      </c>
      <c r="K166" s="66">
        <v>0.5</v>
      </c>
      <c r="L166" s="66">
        <v>5.5</v>
      </c>
      <c r="M166" s="1">
        <v>3</v>
      </c>
      <c r="N166" s="1">
        <v>8.5</v>
      </c>
      <c r="O166" s="32" t="s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681A-C769-7E44-8D67-AB485ADB08AC}">
  <dimension ref="A1:P312"/>
  <sheetViews>
    <sheetView topLeftCell="A134" zoomScale="125" workbookViewId="0">
      <selection activeCell="F156" sqref="F156"/>
    </sheetView>
  </sheetViews>
  <sheetFormatPr defaultColWidth="11.5546875" defaultRowHeight="13.2" x14ac:dyDescent="0.25"/>
  <sheetData>
    <row r="1" spans="1:15" ht="13.8" thickBot="1" x14ac:dyDescent="0.3"/>
    <row r="2" spans="1:15" x14ac:dyDescent="0.25">
      <c r="A2" s="61" t="s">
        <v>51</v>
      </c>
      <c r="B2" s="1">
        <v>8</v>
      </c>
      <c r="C2" s="1">
        <v>-1</v>
      </c>
      <c r="D2" s="52" t="s">
        <v>2</v>
      </c>
      <c r="E2" s="1"/>
      <c r="F2" s="1"/>
      <c r="G2" s="28" t="s">
        <v>3</v>
      </c>
      <c r="H2" s="54" t="s">
        <v>51</v>
      </c>
      <c r="I2" s="29"/>
      <c r="J2" s="27" t="s">
        <v>5</v>
      </c>
      <c r="K2" s="1"/>
      <c r="N2" s="1"/>
    </row>
    <row r="3" spans="1:15" ht="13.8" thickBot="1" x14ac:dyDescent="0.3">
      <c r="A3" s="61" t="s">
        <v>34</v>
      </c>
      <c r="B3" s="1">
        <v>9</v>
      </c>
      <c r="C3" s="1">
        <v>1</v>
      </c>
      <c r="D3" t="s">
        <v>7</v>
      </c>
      <c r="E3" s="1"/>
      <c r="F3" s="1"/>
      <c r="G3" s="30" t="s">
        <v>8</v>
      </c>
      <c r="H3" s="53" t="s">
        <v>34</v>
      </c>
      <c r="I3" s="31"/>
      <c r="J3" s="27" t="s">
        <v>5</v>
      </c>
      <c r="K3" s="1"/>
      <c r="N3" s="1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5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15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5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5" x14ac:dyDescent="0.25">
      <c r="A8" s="61" t="s">
        <v>51</v>
      </c>
      <c r="B8" s="57"/>
      <c r="C8" s="76">
        <v>6</v>
      </c>
      <c r="D8" s="109">
        <v>4</v>
      </c>
      <c r="E8" s="109">
        <v>6</v>
      </c>
      <c r="F8" s="109">
        <v>5</v>
      </c>
      <c r="G8" s="109">
        <v>6</v>
      </c>
      <c r="H8" s="109">
        <v>4</v>
      </c>
      <c r="I8" s="109">
        <v>6</v>
      </c>
      <c r="J8" s="109">
        <v>6</v>
      </c>
      <c r="K8" s="109">
        <v>7</v>
      </c>
      <c r="L8" s="72">
        <v>50</v>
      </c>
      <c r="M8" s="10">
        <v>42</v>
      </c>
      <c r="N8" s="108"/>
      <c r="O8" s="59"/>
    </row>
    <row r="9" spans="1:15" x14ac:dyDescent="0.25">
      <c r="A9" s="61" t="s">
        <v>34</v>
      </c>
      <c r="B9" s="35"/>
      <c r="C9" s="76">
        <v>7</v>
      </c>
      <c r="D9" s="109">
        <v>3</v>
      </c>
      <c r="E9" s="109">
        <v>4</v>
      </c>
      <c r="F9" s="109">
        <v>6</v>
      </c>
      <c r="G9" s="109">
        <v>5</v>
      </c>
      <c r="H9" s="109">
        <v>3</v>
      </c>
      <c r="I9" s="109">
        <v>4</v>
      </c>
      <c r="J9" s="109">
        <v>4</v>
      </c>
      <c r="K9" s="109">
        <v>7</v>
      </c>
      <c r="L9" s="72">
        <v>43</v>
      </c>
      <c r="M9" s="10">
        <v>34</v>
      </c>
      <c r="N9" s="58"/>
      <c r="O9" s="59"/>
    </row>
    <row r="10" spans="1:15" x14ac:dyDescent="0.25">
      <c r="A10" s="32" t="s">
        <v>51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15" x14ac:dyDescent="0.25">
      <c r="A11" s="32" t="s">
        <v>34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0</v>
      </c>
      <c r="K11" s="66">
        <v>0</v>
      </c>
      <c r="L11" s="66">
        <v>1</v>
      </c>
      <c r="M11" s="1"/>
      <c r="N11" s="1" t="s">
        <v>17</v>
      </c>
    </row>
    <row r="12" spans="1:15" x14ac:dyDescent="0.25">
      <c r="A12" s="32" t="s">
        <v>51</v>
      </c>
      <c r="B12" s="1"/>
      <c r="C12" s="66">
        <v>1</v>
      </c>
      <c r="D12" s="66">
        <v>0</v>
      </c>
      <c r="E12" s="66">
        <v>0</v>
      </c>
      <c r="F12" s="66">
        <v>1</v>
      </c>
      <c r="G12" s="66">
        <v>0</v>
      </c>
      <c r="H12" s="66">
        <v>0</v>
      </c>
      <c r="I12" s="66">
        <v>0</v>
      </c>
      <c r="J12" s="66">
        <v>0</v>
      </c>
      <c r="K12" s="66">
        <v>0.5</v>
      </c>
      <c r="L12" s="66">
        <v>2.5</v>
      </c>
      <c r="M12" s="1">
        <v>0</v>
      </c>
      <c r="N12" s="1">
        <v>2.5</v>
      </c>
      <c r="O12" s="32" t="s">
        <v>51</v>
      </c>
    </row>
    <row r="13" spans="1:15" x14ac:dyDescent="0.25">
      <c r="A13" s="32" t="s">
        <v>34</v>
      </c>
      <c r="B13" s="1"/>
      <c r="C13" s="66">
        <v>0</v>
      </c>
      <c r="D13" s="66">
        <v>1</v>
      </c>
      <c r="E13" s="66">
        <v>1</v>
      </c>
      <c r="F13" s="66">
        <v>0</v>
      </c>
      <c r="G13" s="66">
        <v>1</v>
      </c>
      <c r="H13" s="66">
        <v>1</v>
      </c>
      <c r="I13" s="66">
        <v>1</v>
      </c>
      <c r="J13" s="66">
        <v>1</v>
      </c>
      <c r="K13" s="66">
        <v>0.5</v>
      </c>
      <c r="L13" s="66">
        <v>6.5</v>
      </c>
      <c r="M13" s="1">
        <v>3</v>
      </c>
      <c r="N13" s="1">
        <v>9.5</v>
      </c>
      <c r="O13" s="32" t="s">
        <v>34</v>
      </c>
    </row>
    <row r="14" spans="1:15" ht="13.8" thickBot="1" x14ac:dyDescent="0.3"/>
    <row r="15" spans="1:15" x14ac:dyDescent="0.25">
      <c r="A15" s="61" t="s">
        <v>265</v>
      </c>
      <c r="B15" s="1">
        <v>16</v>
      </c>
      <c r="C15" s="1">
        <v>-1</v>
      </c>
      <c r="D15" s="52" t="s">
        <v>2</v>
      </c>
      <c r="E15" s="1"/>
      <c r="F15" s="1"/>
      <c r="G15" s="28" t="s">
        <v>3</v>
      </c>
      <c r="H15" s="54" t="s">
        <v>265</v>
      </c>
      <c r="I15" s="29"/>
      <c r="J15" s="27" t="s">
        <v>5</v>
      </c>
      <c r="K15" s="1"/>
      <c r="N15" s="1"/>
    </row>
    <row r="16" spans="1:15" ht="13.8" thickBot="1" x14ac:dyDescent="0.3">
      <c r="A16" s="61" t="s">
        <v>36</v>
      </c>
      <c r="B16" s="1">
        <v>17</v>
      </c>
      <c r="C16" s="1">
        <v>1</v>
      </c>
      <c r="D16" t="s">
        <v>7</v>
      </c>
      <c r="E16" s="1"/>
      <c r="F16" s="1"/>
      <c r="G16" s="30" t="s">
        <v>8</v>
      </c>
      <c r="H16" s="53" t="s">
        <v>36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265</v>
      </c>
      <c r="B21" s="57"/>
      <c r="C21" s="76">
        <v>8</v>
      </c>
      <c r="D21" s="109">
        <v>5</v>
      </c>
      <c r="E21" s="109">
        <v>5</v>
      </c>
      <c r="F21" s="109">
        <v>7</v>
      </c>
      <c r="G21" s="109">
        <v>5</v>
      </c>
      <c r="H21" s="109">
        <v>5</v>
      </c>
      <c r="I21" s="109">
        <v>5</v>
      </c>
      <c r="J21" s="109">
        <v>5</v>
      </c>
      <c r="K21" s="109">
        <v>7</v>
      </c>
      <c r="L21" s="72">
        <v>52</v>
      </c>
      <c r="M21" s="10">
        <v>36</v>
      </c>
      <c r="N21" s="108"/>
      <c r="O21" s="59"/>
    </row>
    <row r="22" spans="1:15" x14ac:dyDescent="0.25">
      <c r="A22" s="61" t="s">
        <v>36</v>
      </c>
      <c r="B22" s="35"/>
      <c r="C22" s="76">
        <v>8</v>
      </c>
      <c r="D22" s="109">
        <v>5</v>
      </c>
      <c r="E22" s="109">
        <v>7</v>
      </c>
      <c r="F22" s="109">
        <v>7</v>
      </c>
      <c r="G22" s="109">
        <v>5</v>
      </c>
      <c r="H22" s="109">
        <v>3</v>
      </c>
      <c r="I22" s="109">
        <v>7</v>
      </c>
      <c r="J22" s="109">
        <v>6</v>
      </c>
      <c r="K22" s="109">
        <v>8</v>
      </c>
      <c r="L22" s="72">
        <v>56</v>
      </c>
      <c r="M22" s="10">
        <v>39</v>
      </c>
      <c r="N22" s="58"/>
      <c r="O22" s="59"/>
    </row>
    <row r="23" spans="1:15" x14ac:dyDescent="0.25">
      <c r="A23" s="32" t="s">
        <v>265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36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0</v>
      </c>
      <c r="K24" s="66">
        <v>0</v>
      </c>
      <c r="L24" s="66">
        <v>1</v>
      </c>
      <c r="M24" s="1"/>
      <c r="N24" s="1" t="s">
        <v>17</v>
      </c>
    </row>
    <row r="25" spans="1:15" x14ac:dyDescent="0.25">
      <c r="A25" s="32" t="s">
        <v>265</v>
      </c>
      <c r="B25" s="1"/>
      <c r="C25" s="66">
        <v>0.5</v>
      </c>
      <c r="D25" s="66">
        <v>0.5</v>
      </c>
      <c r="E25" s="66">
        <v>1</v>
      </c>
      <c r="F25" s="66">
        <v>0.5</v>
      </c>
      <c r="G25" s="66">
        <v>0.5</v>
      </c>
      <c r="H25" s="66">
        <v>0</v>
      </c>
      <c r="I25" s="66">
        <v>1</v>
      </c>
      <c r="J25" s="66">
        <v>1</v>
      </c>
      <c r="K25" s="66">
        <v>1</v>
      </c>
      <c r="L25" s="66">
        <v>6</v>
      </c>
      <c r="M25" s="1">
        <v>3</v>
      </c>
      <c r="N25" s="1">
        <v>9</v>
      </c>
      <c r="O25" s="32" t="s">
        <v>265</v>
      </c>
    </row>
    <row r="26" spans="1:15" x14ac:dyDescent="0.25">
      <c r="A26" s="32" t="s">
        <v>36</v>
      </c>
      <c r="B26" s="1"/>
      <c r="C26" s="66">
        <v>0.5</v>
      </c>
      <c r="D26" s="66">
        <v>0.5</v>
      </c>
      <c r="E26" s="66">
        <v>0</v>
      </c>
      <c r="F26" s="66">
        <v>0.5</v>
      </c>
      <c r="G26" s="66">
        <v>0.5</v>
      </c>
      <c r="H26" s="66">
        <v>1</v>
      </c>
      <c r="I26" s="66">
        <v>0</v>
      </c>
      <c r="J26" s="66">
        <v>0</v>
      </c>
      <c r="K26" s="66">
        <v>0</v>
      </c>
      <c r="L26" s="66">
        <v>3</v>
      </c>
      <c r="M26" s="1">
        <v>0</v>
      </c>
      <c r="N26" s="1">
        <v>3</v>
      </c>
      <c r="O26" s="32" t="s">
        <v>36</v>
      </c>
    </row>
    <row r="29" spans="1:15" ht="13.8" thickBot="1" x14ac:dyDescent="0.3"/>
    <row r="30" spans="1:15" x14ac:dyDescent="0.25">
      <c r="A30" s="61" t="s">
        <v>275</v>
      </c>
      <c r="B30" s="1">
        <v>5</v>
      </c>
      <c r="C30" s="1">
        <v>-7</v>
      </c>
      <c r="D30" s="52" t="s">
        <v>2</v>
      </c>
      <c r="E30" s="1"/>
      <c r="F30" s="1">
        <v>8</v>
      </c>
      <c r="G30" s="28" t="s">
        <v>3</v>
      </c>
      <c r="H30" s="54" t="s">
        <v>275</v>
      </c>
      <c r="I30" s="29"/>
      <c r="J30" s="27" t="s">
        <v>5</v>
      </c>
      <c r="K30" s="1"/>
      <c r="N30" s="1"/>
    </row>
    <row r="31" spans="1:15" ht="13.8" thickBot="1" x14ac:dyDescent="0.3">
      <c r="A31" s="61" t="s">
        <v>263</v>
      </c>
      <c r="B31" s="1">
        <v>12</v>
      </c>
      <c r="C31" s="1">
        <v>7</v>
      </c>
      <c r="D31" t="s">
        <v>7</v>
      </c>
      <c r="E31" s="1"/>
      <c r="F31" s="1"/>
      <c r="G31" s="30" t="s">
        <v>8</v>
      </c>
      <c r="H31" s="53" t="s">
        <v>263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5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</row>
    <row r="34" spans="1:15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5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5" x14ac:dyDescent="0.25">
      <c r="A36" s="61" t="s">
        <v>275</v>
      </c>
      <c r="B36" s="57"/>
      <c r="C36" s="76">
        <v>6</v>
      </c>
      <c r="D36" s="109">
        <v>4</v>
      </c>
      <c r="E36" s="109">
        <v>4</v>
      </c>
      <c r="F36" s="109">
        <v>6</v>
      </c>
      <c r="G36" s="109">
        <v>5</v>
      </c>
      <c r="H36" s="109">
        <v>3</v>
      </c>
      <c r="I36" s="109">
        <v>5</v>
      </c>
      <c r="J36" s="109">
        <v>6</v>
      </c>
      <c r="K36" s="109">
        <v>5</v>
      </c>
      <c r="L36" s="72">
        <v>44</v>
      </c>
      <c r="M36" s="10">
        <v>39</v>
      </c>
      <c r="N36" s="108"/>
      <c r="O36" s="59"/>
    </row>
    <row r="37" spans="1:15" x14ac:dyDescent="0.25">
      <c r="A37" s="61" t="s">
        <v>263</v>
      </c>
      <c r="B37" s="35"/>
      <c r="C37" s="76">
        <v>9</v>
      </c>
      <c r="D37" s="109">
        <v>5</v>
      </c>
      <c r="E37" s="109">
        <v>5</v>
      </c>
      <c r="F37" s="109">
        <v>5</v>
      </c>
      <c r="G37" s="109">
        <v>7</v>
      </c>
      <c r="H37" s="109">
        <v>6</v>
      </c>
      <c r="I37" s="109">
        <v>6</v>
      </c>
      <c r="J37" s="109">
        <v>6</v>
      </c>
      <c r="K37" s="109">
        <v>5</v>
      </c>
      <c r="L37" s="72">
        <v>54</v>
      </c>
      <c r="M37" s="10">
        <v>42</v>
      </c>
      <c r="N37" s="58"/>
      <c r="O37" s="59"/>
    </row>
    <row r="38" spans="1:15" x14ac:dyDescent="0.25">
      <c r="A38" s="32" t="s">
        <v>275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5" x14ac:dyDescent="0.25">
      <c r="A39" s="32" t="s">
        <v>263</v>
      </c>
      <c r="B39" s="35"/>
      <c r="C39" s="67">
        <v>1</v>
      </c>
      <c r="D39" s="67">
        <v>1</v>
      </c>
      <c r="E39" s="67">
        <v>1</v>
      </c>
      <c r="F39" s="67">
        <v>0</v>
      </c>
      <c r="G39" s="66">
        <v>1</v>
      </c>
      <c r="H39" s="66">
        <v>1</v>
      </c>
      <c r="I39" s="66">
        <v>0</v>
      </c>
      <c r="J39" s="66">
        <v>1</v>
      </c>
      <c r="K39" s="66">
        <v>1</v>
      </c>
      <c r="L39" s="66">
        <v>7</v>
      </c>
      <c r="M39" s="1"/>
      <c r="N39" s="1" t="s">
        <v>17</v>
      </c>
    </row>
    <row r="40" spans="1:15" x14ac:dyDescent="0.25">
      <c r="A40" s="32" t="s">
        <v>275</v>
      </c>
      <c r="B40" s="1"/>
      <c r="C40" s="66">
        <v>1</v>
      </c>
      <c r="D40" s="66">
        <v>0.5</v>
      </c>
      <c r="E40" s="66">
        <v>0.5</v>
      </c>
      <c r="F40" s="66">
        <v>0</v>
      </c>
      <c r="G40" s="66">
        <v>1</v>
      </c>
      <c r="H40" s="66">
        <v>1</v>
      </c>
      <c r="I40" s="66">
        <v>1</v>
      </c>
      <c r="J40" s="66">
        <v>0</v>
      </c>
      <c r="K40" s="66">
        <v>0</v>
      </c>
      <c r="L40" s="66">
        <v>5</v>
      </c>
      <c r="M40" s="1">
        <v>3</v>
      </c>
      <c r="N40" s="1">
        <v>8</v>
      </c>
      <c r="O40" s="32" t="s">
        <v>275</v>
      </c>
    </row>
    <row r="41" spans="1:15" x14ac:dyDescent="0.25">
      <c r="A41" s="32" t="s">
        <v>263</v>
      </c>
      <c r="B41" s="1"/>
      <c r="C41" s="66">
        <v>0</v>
      </c>
      <c r="D41" s="66">
        <v>0.5</v>
      </c>
      <c r="E41" s="66">
        <v>0.5</v>
      </c>
      <c r="F41" s="66">
        <v>1</v>
      </c>
      <c r="G41" s="66">
        <v>0</v>
      </c>
      <c r="H41" s="66">
        <v>0</v>
      </c>
      <c r="I41" s="66">
        <v>0</v>
      </c>
      <c r="J41" s="66">
        <v>1</v>
      </c>
      <c r="K41" s="66">
        <v>1</v>
      </c>
      <c r="L41" s="66">
        <v>4</v>
      </c>
      <c r="M41" s="1">
        <v>0</v>
      </c>
      <c r="N41" s="1">
        <v>4</v>
      </c>
      <c r="O41" s="32" t="s">
        <v>263</v>
      </c>
    </row>
    <row r="42" spans="1:15" ht="13.8" thickBot="1" x14ac:dyDescent="0.3"/>
    <row r="43" spans="1:15" x14ac:dyDescent="0.25">
      <c r="A43" s="61" t="s">
        <v>52</v>
      </c>
      <c r="B43" s="1">
        <v>11</v>
      </c>
      <c r="C43" s="1">
        <v>-2</v>
      </c>
      <c r="D43" s="52" t="s">
        <v>2</v>
      </c>
      <c r="E43" s="1"/>
      <c r="F43" s="1"/>
      <c r="G43" s="28" t="s">
        <v>3</v>
      </c>
      <c r="H43" s="54" t="s">
        <v>52</v>
      </c>
      <c r="I43" s="29"/>
      <c r="J43" s="27" t="s">
        <v>5</v>
      </c>
      <c r="K43" s="1"/>
      <c r="N43" s="1"/>
    </row>
    <row r="44" spans="1:15" ht="13.8" thickBot="1" x14ac:dyDescent="0.3">
      <c r="A44" s="61" t="s">
        <v>180</v>
      </c>
      <c r="B44" s="1">
        <v>13</v>
      </c>
      <c r="C44" s="1">
        <v>2</v>
      </c>
      <c r="D44" t="s">
        <v>7</v>
      </c>
      <c r="E44" s="1"/>
      <c r="F44" s="1"/>
      <c r="G44" s="30" t="s">
        <v>8</v>
      </c>
      <c r="H44" s="53" t="s">
        <v>180</v>
      </c>
      <c r="I44" s="31"/>
      <c r="J44" s="27" t="s">
        <v>5</v>
      </c>
      <c r="K44" s="1"/>
      <c r="N44" s="1"/>
    </row>
    <row r="45" spans="1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5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</row>
    <row r="47" spans="1:15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5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52</v>
      </c>
      <c r="B49" s="57"/>
      <c r="C49" s="76">
        <v>5</v>
      </c>
      <c r="D49" s="109">
        <v>4</v>
      </c>
      <c r="E49" s="109">
        <v>4</v>
      </c>
      <c r="F49" s="109">
        <v>6</v>
      </c>
      <c r="G49" s="109">
        <v>6</v>
      </c>
      <c r="H49" s="109">
        <v>4</v>
      </c>
      <c r="I49" s="109">
        <v>5</v>
      </c>
      <c r="J49" s="109">
        <v>5</v>
      </c>
      <c r="K49" s="109">
        <v>7</v>
      </c>
      <c r="L49" s="72">
        <v>46</v>
      </c>
      <c r="M49" s="10">
        <v>35</v>
      </c>
      <c r="N49" s="108"/>
      <c r="O49" s="59"/>
    </row>
    <row r="50" spans="1:15" x14ac:dyDescent="0.25">
      <c r="A50" s="61" t="s">
        <v>180</v>
      </c>
      <c r="B50" s="35"/>
      <c r="C50" s="76">
        <v>7</v>
      </c>
      <c r="D50" s="109">
        <v>4</v>
      </c>
      <c r="E50" s="109">
        <v>6</v>
      </c>
      <c r="F50" s="109">
        <v>6</v>
      </c>
      <c r="G50" s="109">
        <v>8</v>
      </c>
      <c r="H50" s="109">
        <v>4</v>
      </c>
      <c r="I50" s="109">
        <v>6</v>
      </c>
      <c r="J50" s="109">
        <v>6</v>
      </c>
      <c r="K50" s="109">
        <v>5</v>
      </c>
      <c r="L50" s="72">
        <v>52</v>
      </c>
      <c r="M50" s="10">
        <v>39</v>
      </c>
      <c r="N50" s="58"/>
      <c r="O50" s="59"/>
    </row>
    <row r="51" spans="1:15" x14ac:dyDescent="0.25">
      <c r="A51" s="32" t="s">
        <v>52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</row>
    <row r="52" spans="1:15" x14ac:dyDescent="0.25">
      <c r="A52" s="32" t="s">
        <v>180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1</v>
      </c>
      <c r="I52" s="66">
        <v>0</v>
      </c>
      <c r="J52" s="66">
        <v>1</v>
      </c>
      <c r="K52" s="66">
        <v>0</v>
      </c>
      <c r="L52" s="66">
        <v>2</v>
      </c>
      <c r="M52" s="1"/>
      <c r="N52" s="1" t="s">
        <v>17</v>
      </c>
    </row>
    <row r="53" spans="1:15" x14ac:dyDescent="0.25">
      <c r="A53" s="32" t="s">
        <v>52</v>
      </c>
      <c r="B53" s="1"/>
      <c r="C53" s="66">
        <v>1</v>
      </c>
      <c r="D53" s="66">
        <v>0.5</v>
      </c>
      <c r="E53" s="66">
        <v>1</v>
      </c>
      <c r="F53" s="66">
        <v>0.5</v>
      </c>
      <c r="G53" s="66">
        <v>1</v>
      </c>
      <c r="H53" s="66">
        <v>0</v>
      </c>
      <c r="I53" s="66">
        <v>1</v>
      </c>
      <c r="J53" s="66">
        <v>0.5</v>
      </c>
      <c r="K53" s="66">
        <v>0</v>
      </c>
      <c r="L53" s="66">
        <v>5.5</v>
      </c>
      <c r="M53" s="1">
        <v>3</v>
      </c>
      <c r="N53" s="1">
        <v>8.5</v>
      </c>
      <c r="O53" s="32" t="s">
        <v>52</v>
      </c>
    </row>
    <row r="54" spans="1:15" x14ac:dyDescent="0.25">
      <c r="A54" s="32" t="s">
        <v>180</v>
      </c>
      <c r="B54" s="1"/>
      <c r="C54" s="66">
        <v>0</v>
      </c>
      <c r="D54" s="66">
        <v>0.5</v>
      </c>
      <c r="E54" s="66">
        <v>0</v>
      </c>
      <c r="F54" s="66">
        <v>0.5</v>
      </c>
      <c r="G54" s="66">
        <v>0</v>
      </c>
      <c r="H54" s="66">
        <v>1</v>
      </c>
      <c r="I54" s="66">
        <v>0</v>
      </c>
      <c r="J54" s="66">
        <v>0.5</v>
      </c>
      <c r="K54" s="66">
        <v>1</v>
      </c>
      <c r="L54" s="66">
        <v>3.5</v>
      </c>
      <c r="M54" s="1">
        <v>0</v>
      </c>
      <c r="N54" s="1">
        <v>3.5</v>
      </c>
      <c r="O54" s="32" t="s">
        <v>180</v>
      </c>
    </row>
    <row r="57" spans="1:15" ht="13.8" thickBot="1" x14ac:dyDescent="0.3"/>
    <row r="58" spans="1:15" x14ac:dyDescent="0.25">
      <c r="A58" s="61" t="s">
        <v>30</v>
      </c>
      <c r="B58" s="1">
        <v>12</v>
      </c>
      <c r="C58" s="1">
        <v>6</v>
      </c>
      <c r="D58" s="52" t="s">
        <v>2</v>
      </c>
      <c r="E58" s="1"/>
      <c r="F58" s="1"/>
      <c r="G58" s="28" t="s">
        <v>3</v>
      </c>
      <c r="H58" s="54" t="s">
        <v>30</v>
      </c>
      <c r="I58" s="29"/>
      <c r="J58" s="27" t="s">
        <v>5</v>
      </c>
      <c r="K58" s="1"/>
      <c r="N58" s="1"/>
    </row>
    <row r="59" spans="1:15" ht="13.8" thickBot="1" x14ac:dyDescent="0.3">
      <c r="A59" s="61" t="s">
        <v>42</v>
      </c>
      <c r="B59" s="1">
        <v>6</v>
      </c>
      <c r="C59" s="1">
        <v>-6</v>
      </c>
      <c r="D59" t="s">
        <v>7</v>
      </c>
      <c r="E59" s="1"/>
      <c r="F59" s="1"/>
      <c r="G59" s="30" t="s">
        <v>8</v>
      </c>
      <c r="H59" s="53" t="s">
        <v>42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30</v>
      </c>
      <c r="B64" s="57"/>
      <c r="C64" s="76">
        <v>8</v>
      </c>
      <c r="D64" s="109">
        <v>5</v>
      </c>
      <c r="E64" s="109">
        <v>4</v>
      </c>
      <c r="F64" s="109">
        <v>4</v>
      </c>
      <c r="G64" s="109">
        <v>5</v>
      </c>
      <c r="H64" s="109">
        <v>4</v>
      </c>
      <c r="I64" s="109">
        <v>9</v>
      </c>
      <c r="J64" s="109">
        <v>4</v>
      </c>
      <c r="K64" s="109">
        <v>6</v>
      </c>
      <c r="L64" s="72">
        <v>49</v>
      </c>
      <c r="M64" s="10">
        <v>37</v>
      </c>
      <c r="N64" s="108"/>
      <c r="O64" s="59"/>
    </row>
    <row r="65" spans="1:15" x14ac:dyDescent="0.25">
      <c r="A65" s="61" t="s">
        <v>42</v>
      </c>
      <c r="B65" s="35"/>
      <c r="C65" s="76">
        <v>7</v>
      </c>
      <c r="D65" s="109">
        <v>4</v>
      </c>
      <c r="E65" s="109">
        <v>4</v>
      </c>
      <c r="F65" s="109">
        <v>6</v>
      </c>
      <c r="G65" s="109">
        <v>6</v>
      </c>
      <c r="H65" s="109">
        <v>3</v>
      </c>
      <c r="I65" s="109">
        <v>4</v>
      </c>
      <c r="J65" s="109">
        <v>5</v>
      </c>
      <c r="K65" s="109">
        <v>5</v>
      </c>
      <c r="L65" s="72">
        <v>44</v>
      </c>
      <c r="M65" s="10">
        <v>38</v>
      </c>
      <c r="N65" s="58"/>
      <c r="O65" s="59"/>
    </row>
    <row r="66" spans="1:15" x14ac:dyDescent="0.25">
      <c r="A66" s="32" t="s">
        <v>30</v>
      </c>
      <c r="B66" s="35"/>
      <c r="C66" s="67">
        <v>1</v>
      </c>
      <c r="D66" s="67">
        <v>1</v>
      </c>
      <c r="E66" s="67">
        <v>0</v>
      </c>
      <c r="F66" s="67">
        <v>0</v>
      </c>
      <c r="G66" s="66">
        <v>1</v>
      </c>
      <c r="H66" s="66">
        <v>1</v>
      </c>
      <c r="I66" s="66">
        <v>0</v>
      </c>
      <c r="J66" s="66">
        <v>1</v>
      </c>
      <c r="K66" s="66">
        <v>1</v>
      </c>
      <c r="L66" s="66">
        <v>6</v>
      </c>
      <c r="N66" s="1">
        <v>0</v>
      </c>
    </row>
    <row r="67" spans="1:15" x14ac:dyDescent="0.25">
      <c r="A67" s="32" t="s">
        <v>42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</row>
    <row r="68" spans="1:15" x14ac:dyDescent="0.25">
      <c r="A68" s="32" t="s">
        <v>30</v>
      </c>
      <c r="B68" s="1"/>
      <c r="C68" s="66">
        <v>0.5</v>
      </c>
      <c r="D68" s="66">
        <v>0.5</v>
      </c>
      <c r="E68" s="66">
        <v>0.5</v>
      </c>
      <c r="F68" s="66">
        <v>1</v>
      </c>
      <c r="G68" s="66">
        <v>1</v>
      </c>
      <c r="H68" s="66">
        <v>0.5</v>
      </c>
      <c r="I68" s="66">
        <v>0</v>
      </c>
      <c r="J68" s="66">
        <v>1</v>
      </c>
      <c r="K68" s="66">
        <v>0.5</v>
      </c>
      <c r="L68" s="66">
        <v>5.5</v>
      </c>
      <c r="M68" s="1">
        <v>3</v>
      </c>
      <c r="N68" s="1">
        <v>8.5</v>
      </c>
      <c r="O68" s="32" t="s">
        <v>30</v>
      </c>
    </row>
    <row r="69" spans="1:15" x14ac:dyDescent="0.25">
      <c r="A69" s="32" t="s">
        <v>42</v>
      </c>
      <c r="B69" s="1"/>
      <c r="C69" s="66">
        <v>0.5</v>
      </c>
      <c r="D69" s="66">
        <v>0.5</v>
      </c>
      <c r="E69" s="66">
        <v>0.5</v>
      </c>
      <c r="F69" s="66">
        <v>0</v>
      </c>
      <c r="G69" s="66">
        <v>0</v>
      </c>
      <c r="H69" s="66">
        <v>0.5</v>
      </c>
      <c r="I69" s="66">
        <v>1</v>
      </c>
      <c r="J69" s="66">
        <v>0</v>
      </c>
      <c r="K69" s="66">
        <v>0.5</v>
      </c>
      <c r="L69" s="66">
        <v>3.5</v>
      </c>
      <c r="M69" s="1">
        <v>0</v>
      </c>
      <c r="N69" s="1">
        <v>3.5</v>
      </c>
      <c r="O69" s="32" t="s">
        <v>42</v>
      </c>
    </row>
    <row r="70" spans="1:15" ht="13.8" thickBot="1" x14ac:dyDescent="0.3"/>
    <row r="71" spans="1:15" x14ac:dyDescent="0.25">
      <c r="A71" s="61" t="s">
        <v>25</v>
      </c>
      <c r="B71" s="1">
        <v>14</v>
      </c>
      <c r="C71" s="1">
        <v>3</v>
      </c>
      <c r="D71" s="52" t="s">
        <v>2</v>
      </c>
      <c r="E71" s="1"/>
      <c r="F71" s="1"/>
      <c r="G71" s="28" t="s">
        <v>3</v>
      </c>
      <c r="H71" s="54" t="s">
        <v>25</v>
      </c>
      <c r="I71" s="29"/>
      <c r="J71" s="27" t="s">
        <v>5</v>
      </c>
      <c r="K71" s="1"/>
      <c r="N71" s="1"/>
    </row>
    <row r="72" spans="1:15" ht="13.8" thickBot="1" x14ac:dyDescent="0.3">
      <c r="A72" s="61" t="s">
        <v>49</v>
      </c>
      <c r="B72" s="1">
        <v>11</v>
      </c>
      <c r="C72" s="1">
        <v>-3</v>
      </c>
      <c r="D72" t="s">
        <v>7</v>
      </c>
      <c r="E72" s="1"/>
      <c r="F72" s="1"/>
      <c r="G72" s="30" t="s">
        <v>8</v>
      </c>
      <c r="H72" s="53" t="s">
        <v>49</v>
      </c>
      <c r="I72" s="31"/>
      <c r="J72" s="27" t="s">
        <v>5</v>
      </c>
      <c r="K72" s="1"/>
      <c r="N72" s="1"/>
    </row>
    <row r="73" spans="1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5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</row>
    <row r="75" spans="1:15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5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5" x14ac:dyDescent="0.25">
      <c r="A77" s="61" t="s">
        <v>25</v>
      </c>
      <c r="B77" s="57"/>
      <c r="C77" s="76">
        <v>10</v>
      </c>
      <c r="D77" s="109">
        <v>4</v>
      </c>
      <c r="E77" s="109">
        <v>7</v>
      </c>
      <c r="F77" s="109">
        <v>5</v>
      </c>
      <c r="G77" s="109">
        <v>7</v>
      </c>
      <c r="H77" s="109">
        <v>8</v>
      </c>
      <c r="I77" s="109">
        <v>7</v>
      </c>
      <c r="J77" s="109">
        <v>5</v>
      </c>
      <c r="K77" s="109">
        <v>6</v>
      </c>
      <c r="L77" s="72">
        <v>59</v>
      </c>
      <c r="M77" s="10">
        <v>45</v>
      </c>
      <c r="N77" s="108"/>
      <c r="O77" s="59"/>
    </row>
    <row r="78" spans="1:15" x14ac:dyDescent="0.25">
      <c r="A78" s="61" t="s">
        <v>49</v>
      </c>
      <c r="B78" s="35"/>
      <c r="C78" s="76">
        <v>6</v>
      </c>
      <c r="D78" s="109">
        <v>5</v>
      </c>
      <c r="E78" s="109">
        <v>4</v>
      </c>
      <c r="F78" s="109">
        <v>8</v>
      </c>
      <c r="G78" s="109">
        <v>6</v>
      </c>
      <c r="H78" s="109">
        <v>4</v>
      </c>
      <c r="I78" s="109">
        <v>10</v>
      </c>
      <c r="J78" s="109">
        <v>8</v>
      </c>
      <c r="K78" s="109">
        <v>6</v>
      </c>
      <c r="L78" s="72">
        <v>57</v>
      </c>
      <c r="M78" s="10">
        <v>46</v>
      </c>
      <c r="N78" s="58"/>
      <c r="O78" s="59"/>
    </row>
    <row r="79" spans="1:15" x14ac:dyDescent="0.25">
      <c r="A79" s="32" t="s">
        <v>25</v>
      </c>
      <c r="B79" s="35"/>
      <c r="C79" s="67">
        <v>1</v>
      </c>
      <c r="D79" s="67">
        <v>0</v>
      </c>
      <c r="E79" s="67">
        <v>0</v>
      </c>
      <c r="F79" s="67">
        <v>0</v>
      </c>
      <c r="G79" s="66">
        <v>0</v>
      </c>
      <c r="H79" s="66">
        <v>1</v>
      </c>
      <c r="I79" s="66">
        <v>0</v>
      </c>
      <c r="J79" s="66">
        <v>1</v>
      </c>
      <c r="K79" s="66">
        <v>0</v>
      </c>
      <c r="L79" s="66">
        <v>3</v>
      </c>
      <c r="N79" s="1">
        <v>0</v>
      </c>
    </row>
    <row r="80" spans="1:15" x14ac:dyDescent="0.25">
      <c r="A80" s="32" t="s">
        <v>49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</row>
    <row r="81" spans="1:15" x14ac:dyDescent="0.25">
      <c r="A81" s="32" t="s">
        <v>25</v>
      </c>
      <c r="B81" s="1"/>
      <c r="C81" s="66">
        <v>0</v>
      </c>
      <c r="D81" s="66">
        <v>1</v>
      </c>
      <c r="E81" s="66">
        <v>0</v>
      </c>
      <c r="F81" s="66">
        <v>1</v>
      </c>
      <c r="G81" s="66">
        <v>0</v>
      </c>
      <c r="H81" s="66">
        <v>0</v>
      </c>
      <c r="I81" s="66">
        <v>1</v>
      </c>
      <c r="J81" s="66">
        <v>1</v>
      </c>
      <c r="K81" s="66">
        <v>0.5</v>
      </c>
      <c r="L81" s="66">
        <v>4.5</v>
      </c>
      <c r="M81" s="1">
        <v>3</v>
      </c>
      <c r="N81" s="1">
        <v>7.5</v>
      </c>
      <c r="O81" s="32" t="s">
        <v>25</v>
      </c>
    </row>
    <row r="82" spans="1:15" x14ac:dyDescent="0.25">
      <c r="A82" s="32" t="s">
        <v>49</v>
      </c>
      <c r="B82" s="1"/>
      <c r="C82" s="66">
        <v>1</v>
      </c>
      <c r="D82" s="66">
        <v>0</v>
      </c>
      <c r="E82" s="66">
        <v>1</v>
      </c>
      <c r="F82" s="66">
        <v>0</v>
      </c>
      <c r="G82" s="66">
        <v>1</v>
      </c>
      <c r="H82" s="66">
        <v>1</v>
      </c>
      <c r="I82" s="66">
        <v>0</v>
      </c>
      <c r="J82" s="66">
        <v>0</v>
      </c>
      <c r="K82" s="66">
        <v>0.5</v>
      </c>
      <c r="L82" s="66">
        <v>4.5</v>
      </c>
      <c r="M82" s="1">
        <v>0</v>
      </c>
      <c r="N82" s="1">
        <v>4.5</v>
      </c>
      <c r="O82" s="32" t="s">
        <v>49</v>
      </c>
    </row>
    <row r="85" spans="1:15" ht="13.8" thickBot="1" x14ac:dyDescent="0.3"/>
    <row r="86" spans="1:15" x14ac:dyDescent="0.25">
      <c r="A86" s="61" t="s">
        <v>273</v>
      </c>
      <c r="B86" s="1">
        <v>4</v>
      </c>
      <c r="C86" s="1">
        <v>-7</v>
      </c>
      <c r="D86" s="52" t="s">
        <v>2</v>
      </c>
      <c r="E86" s="1"/>
      <c r="F86" s="1">
        <v>4</v>
      </c>
      <c r="G86" s="28" t="s">
        <v>3</v>
      </c>
      <c r="H86" s="54" t="s">
        <v>273</v>
      </c>
      <c r="I86" s="29"/>
      <c r="J86" s="27" t="s">
        <v>5</v>
      </c>
      <c r="K86" s="1"/>
      <c r="N86" s="1"/>
    </row>
    <row r="87" spans="1:15" ht="13.8" thickBot="1" x14ac:dyDescent="0.3">
      <c r="A87" s="61" t="s">
        <v>54</v>
      </c>
      <c r="B87" s="1">
        <v>11</v>
      </c>
      <c r="C87" s="1">
        <v>7</v>
      </c>
      <c r="D87" t="s">
        <v>7</v>
      </c>
      <c r="E87" s="1"/>
      <c r="F87" s="1">
        <v>12</v>
      </c>
      <c r="G87" s="30" t="s">
        <v>8</v>
      </c>
      <c r="H87" s="53" t="s">
        <v>54</v>
      </c>
      <c r="I87" s="31"/>
      <c r="J87" s="27" t="s">
        <v>5</v>
      </c>
      <c r="K87" s="1"/>
      <c r="N87" s="1"/>
    </row>
    <row r="88" spans="1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5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</row>
    <row r="90" spans="1:15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5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5" x14ac:dyDescent="0.25">
      <c r="A92" s="61" t="s">
        <v>273</v>
      </c>
      <c r="B92" s="57"/>
      <c r="C92" s="76">
        <v>5</v>
      </c>
      <c r="D92" s="109">
        <v>3</v>
      </c>
      <c r="E92" s="109">
        <v>4</v>
      </c>
      <c r="F92" s="109">
        <v>5</v>
      </c>
      <c r="G92" s="109">
        <v>4</v>
      </c>
      <c r="H92" s="109">
        <v>4</v>
      </c>
      <c r="I92" s="109">
        <v>5</v>
      </c>
      <c r="J92" s="109">
        <v>5</v>
      </c>
      <c r="K92" s="109">
        <v>5</v>
      </c>
      <c r="L92" s="72">
        <v>40</v>
      </c>
      <c r="M92" s="10">
        <v>36</v>
      </c>
      <c r="N92" s="108"/>
      <c r="O92" s="59"/>
    </row>
    <row r="93" spans="1:15" x14ac:dyDescent="0.25">
      <c r="A93" s="61" t="s">
        <v>54</v>
      </c>
      <c r="B93" s="35"/>
      <c r="C93" s="76">
        <v>8</v>
      </c>
      <c r="D93" s="109">
        <v>5</v>
      </c>
      <c r="E93" s="109">
        <v>5</v>
      </c>
      <c r="F93" s="109">
        <v>6</v>
      </c>
      <c r="G93" s="109">
        <v>6</v>
      </c>
      <c r="H93" s="109">
        <v>5</v>
      </c>
      <c r="I93" s="109">
        <v>4</v>
      </c>
      <c r="J93" s="109">
        <v>4</v>
      </c>
      <c r="K93" s="109">
        <v>6</v>
      </c>
      <c r="L93" s="72">
        <v>49</v>
      </c>
      <c r="M93" s="10">
        <v>38</v>
      </c>
      <c r="N93" s="58"/>
      <c r="O93" s="59"/>
    </row>
    <row r="94" spans="1:15" x14ac:dyDescent="0.25">
      <c r="A94" s="32" t="s">
        <v>273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5" x14ac:dyDescent="0.25">
      <c r="A95" s="32" t="s">
        <v>54</v>
      </c>
      <c r="B95" s="35"/>
      <c r="C95" s="67">
        <v>1</v>
      </c>
      <c r="D95" s="67">
        <v>1</v>
      </c>
      <c r="E95" s="67">
        <v>1</v>
      </c>
      <c r="F95" s="67">
        <v>0</v>
      </c>
      <c r="G95" s="66">
        <v>1</v>
      </c>
      <c r="H95" s="66">
        <v>1</v>
      </c>
      <c r="I95" s="66">
        <v>0</v>
      </c>
      <c r="J95" s="66">
        <v>1</v>
      </c>
      <c r="K95" s="66">
        <v>1</v>
      </c>
      <c r="L95" s="66">
        <v>7</v>
      </c>
      <c r="M95" s="1"/>
      <c r="N95" s="1" t="s">
        <v>17</v>
      </c>
    </row>
    <row r="96" spans="1:15" x14ac:dyDescent="0.25">
      <c r="A96" s="32" t="s">
        <v>273</v>
      </c>
      <c r="B96" s="1"/>
      <c r="C96" s="66">
        <v>1</v>
      </c>
      <c r="D96" s="66">
        <v>1</v>
      </c>
      <c r="E96" s="66">
        <v>0.5</v>
      </c>
      <c r="F96" s="66">
        <v>1</v>
      </c>
      <c r="G96" s="66">
        <v>1</v>
      </c>
      <c r="H96" s="66">
        <v>0.5</v>
      </c>
      <c r="I96" s="66">
        <v>0</v>
      </c>
      <c r="J96" s="66">
        <v>0</v>
      </c>
      <c r="K96" s="66">
        <v>0.5</v>
      </c>
      <c r="L96" s="66">
        <v>5.5</v>
      </c>
      <c r="M96" s="1">
        <v>3</v>
      </c>
      <c r="N96" s="1">
        <v>8.5</v>
      </c>
      <c r="O96" s="32" t="s">
        <v>273</v>
      </c>
    </row>
    <row r="97" spans="1:15" x14ac:dyDescent="0.25">
      <c r="A97" s="32" t="s">
        <v>54</v>
      </c>
      <c r="B97" s="1"/>
      <c r="C97" s="66">
        <v>0</v>
      </c>
      <c r="D97" s="66">
        <v>0</v>
      </c>
      <c r="E97" s="66">
        <v>0.5</v>
      </c>
      <c r="F97" s="66">
        <v>0</v>
      </c>
      <c r="G97" s="66">
        <v>0</v>
      </c>
      <c r="H97" s="66">
        <v>0.5</v>
      </c>
      <c r="I97" s="66">
        <v>1</v>
      </c>
      <c r="J97" s="66">
        <v>1</v>
      </c>
      <c r="K97" s="66">
        <v>0.5</v>
      </c>
      <c r="L97" s="66">
        <v>3.5</v>
      </c>
      <c r="M97" s="1">
        <v>0</v>
      </c>
      <c r="N97" s="1">
        <v>3.5</v>
      </c>
      <c r="O97" s="32" t="s">
        <v>54</v>
      </c>
    </row>
    <row r="98" spans="1:15" ht="13.8" thickBot="1" x14ac:dyDescent="0.3"/>
    <row r="99" spans="1:15" x14ac:dyDescent="0.25">
      <c r="A99" s="61" t="s">
        <v>146</v>
      </c>
      <c r="B99" s="1">
        <v>10</v>
      </c>
      <c r="C99" s="1">
        <v>-10</v>
      </c>
      <c r="D99" s="52" t="s">
        <v>2</v>
      </c>
      <c r="E99" s="1"/>
      <c r="F99" s="1"/>
      <c r="G99" s="28" t="s">
        <v>3</v>
      </c>
      <c r="H99" s="54" t="s">
        <v>146</v>
      </c>
      <c r="I99" s="29"/>
      <c r="J99" s="27" t="s">
        <v>5</v>
      </c>
      <c r="K99" s="1"/>
      <c r="N99" s="1"/>
    </row>
    <row r="100" spans="1:15" ht="13.8" thickBot="1" x14ac:dyDescent="0.3">
      <c r="A100" s="61" t="s">
        <v>47</v>
      </c>
      <c r="B100" s="1">
        <v>20</v>
      </c>
      <c r="C100" s="1">
        <v>10</v>
      </c>
      <c r="D100" t="s">
        <v>7</v>
      </c>
      <c r="E100" s="1"/>
      <c r="F100" s="1"/>
      <c r="G100" s="30" t="s">
        <v>8</v>
      </c>
      <c r="H100" s="53" t="s">
        <v>47</v>
      </c>
      <c r="I100" s="31"/>
      <c r="J100" s="27" t="s">
        <v>5</v>
      </c>
      <c r="K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5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</row>
    <row r="103" spans="1:15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5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5" x14ac:dyDescent="0.25">
      <c r="A105" s="61" t="s">
        <v>146</v>
      </c>
      <c r="B105" s="57"/>
      <c r="C105" s="76">
        <v>8</v>
      </c>
      <c r="D105" s="109">
        <v>4</v>
      </c>
      <c r="E105" s="109">
        <v>6</v>
      </c>
      <c r="F105" s="109">
        <v>6</v>
      </c>
      <c r="G105" s="109">
        <v>6</v>
      </c>
      <c r="H105" s="109">
        <v>5</v>
      </c>
      <c r="I105" s="109">
        <v>7</v>
      </c>
      <c r="J105" s="109">
        <v>5</v>
      </c>
      <c r="K105" s="109">
        <v>6</v>
      </c>
      <c r="L105" s="72">
        <v>53</v>
      </c>
      <c r="M105" s="10">
        <v>43</v>
      </c>
      <c r="N105" s="108"/>
      <c r="O105" s="59"/>
    </row>
    <row r="106" spans="1:15" x14ac:dyDescent="0.25">
      <c r="A106" s="61" t="s">
        <v>47</v>
      </c>
      <c r="B106" s="35"/>
      <c r="C106" s="76">
        <v>11</v>
      </c>
      <c r="D106" s="109">
        <v>4</v>
      </c>
      <c r="E106" s="109">
        <v>8</v>
      </c>
      <c r="F106" s="109">
        <v>7</v>
      </c>
      <c r="G106" s="109">
        <v>7</v>
      </c>
      <c r="H106" s="109">
        <v>8</v>
      </c>
      <c r="I106" s="109">
        <v>7</v>
      </c>
      <c r="J106" s="109">
        <v>7</v>
      </c>
      <c r="K106" s="109">
        <v>6</v>
      </c>
      <c r="L106" s="72">
        <v>65</v>
      </c>
      <c r="M106" s="10">
        <v>45</v>
      </c>
      <c r="N106" s="58"/>
      <c r="O106" s="59"/>
    </row>
    <row r="107" spans="1:15" x14ac:dyDescent="0.25">
      <c r="A107" s="32" t="s">
        <v>146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</row>
    <row r="108" spans="1:15" x14ac:dyDescent="0.25">
      <c r="A108" s="32" t="s">
        <v>47</v>
      </c>
      <c r="B108" s="35"/>
      <c r="C108" s="67">
        <v>1</v>
      </c>
      <c r="D108" s="67">
        <v>1</v>
      </c>
      <c r="E108" s="67">
        <v>1</v>
      </c>
      <c r="F108" s="67">
        <v>1</v>
      </c>
      <c r="G108" s="66">
        <v>1</v>
      </c>
      <c r="H108" s="66">
        <v>2</v>
      </c>
      <c r="I108" s="66">
        <v>1</v>
      </c>
      <c r="J108" s="66">
        <v>1</v>
      </c>
      <c r="K108" s="66">
        <v>1</v>
      </c>
      <c r="L108" s="66">
        <v>10</v>
      </c>
      <c r="M108" s="1"/>
      <c r="N108" s="1" t="s">
        <v>17</v>
      </c>
    </row>
    <row r="109" spans="1:15" x14ac:dyDescent="0.25">
      <c r="A109" s="32" t="s">
        <v>146</v>
      </c>
      <c r="B109" s="1"/>
      <c r="C109" s="66">
        <v>1</v>
      </c>
      <c r="D109" s="66">
        <v>0</v>
      </c>
      <c r="E109" s="66">
        <v>1</v>
      </c>
      <c r="F109" s="66">
        <v>0.5</v>
      </c>
      <c r="G109" s="66">
        <v>0.5</v>
      </c>
      <c r="H109" s="66">
        <v>1</v>
      </c>
      <c r="I109" s="66">
        <v>0</v>
      </c>
      <c r="J109" s="66">
        <v>1</v>
      </c>
      <c r="K109" s="66">
        <v>0</v>
      </c>
      <c r="L109" s="66">
        <v>5</v>
      </c>
      <c r="M109" s="1">
        <v>3</v>
      </c>
      <c r="N109" s="1">
        <v>8</v>
      </c>
      <c r="O109" s="32" t="s">
        <v>146</v>
      </c>
    </row>
    <row r="110" spans="1:15" x14ac:dyDescent="0.25">
      <c r="A110" s="32" t="s">
        <v>47</v>
      </c>
      <c r="B110" s="1"/>
      <c r="C110" s="66">
        <v>0</v>
      </c>
      <c r="D110" s="66">
        <v>1</v>
      </c>
      <c r="E110" s="66">
        <v>0</v>
      </c>
      <c r="F110" s="66">
        <v>0.5</v>
      </c>
      <c r="G110" s="66">
        <v>0.5</v>
      </c>
      <c r="H110" s="66">
        <v>0</v>
      </c>
      <c r="I110" s="66">
        <v>1</v>
      </c>
      <c r="J110" s="66">
        <v>0</v>
      </c>
      <c r="K110" s="66">
        <v>1</v>
      </c>
      <c r="L110" s="66">
        <v>4</v>
      </c>
      <c r="M110" s="1">
        <v>0</v>
      </c>
      <c r="N110" s="1">
        <v>4</v>
      </c>
      <c r="O110" s="32" t="s">
        <v>47</v>
      </c>
    </row>
    <row r="113" spans="1:15" ht="13.8" thickBot="1" x14ac:dyDescent="0.3"/>
    <row r="114" spans="1:15" x14ac:dyDescent="0.25">
      <c r="A114" s="61" t="s">
        <v>44</v>
      </c>
      <c r="B114" s="1">
        <v>12</v>
      </c>
      <c r="C114" s="1">
        <v>4</v>
      </c>
      <c r="D114" s="52" t="s">
        <v>2</v>
      </c>
      <c r="E114" s="1"/>
      <c r="F114" s="1"/>
      <c r="G114" s="28" t="s">
        <v>3</v>
      </c>
      <c r="H114" s="54" t="s">
        <v>44</v>
      </c>
      <c r="I114" s="29"/>
      <c r="J114" s="27" t="s">
        <v>5</v>
      </c>
      <c r="K114" s="1"/>
      <c r="N114" s="1"/>
    </row>
    <row r="115" spans="1:15" ht="13.8" thickBot="1" x14ac:dyDescent="0.3">
      <c r="A115" s="61" t="s">
        <v>32</v>
      </c>
      <c r="B115" s="1">
        <v>8</v>
      </c>
      <c r="C115" s="1">
        <v>-4</v>
      </c>
      <c r="D115" t="s">
        <v>7</v>
      </c>
      <c r="E115" s="1"/>
      <c r="F115" s="1"/>
      <c r="G115" s="30" t="s">
        <v>8</v>
      </c>
      <c r="H115" s="53" t="s">
        <v>32</v>
      </c>
      <c r="I115" s="31"/>
      <c r="J115" s="27" t="s">
        <v>5</v>
      </c>
      <c r="K115" s="1"/>
      <c r="N115" s="1"/>
    </row>
    <row r="116" spans="1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5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</row>
    <row r="118" spans="1:15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5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5" x14ac:dyDescent="0.25">
      <c r="A120" s="61" t="s">
        <v>44</v>
      </c>
      <c r="B120" s="57"/>
      <c r="C120" s="76">
        <v>7</v>
      </c>
      <c r="D120" s="109">
        <v>4</v>
      </c>
      <c r="E120" s="109">
        <v>6</v>
      </c>
      <c r="F120" s="109">
        <v>7</v>
      </c>
      <c r="G120" s="109">
        <v>8</v>
      </c>
      <c r="H120" s="109">
        <v>2</v>
      </c>
      <c r="I120" s="109">
        <v>5</v>
      </c>
      <c r="J120" s="109">
        <v>5</v>
      </c>
      <c r="K120" s="109">
        <v>7</v>
      </c>
      <c r="L120" s="72">
        <v>51</v>
      </c>
      <c r="M120" s="10">
        <v>39</v>
      </c>
      <c r="N120" s="108"/>
      <c r="O120" s="59"/>
    </row>
    <row r="121" spans="1:15" x14ac:dyDescent="0.25">
      <c r="A121" s="61" t="s">
        <v>32</v>
      </c>
      <c r="B121" s="35"/>
      <c r="C121" s="76">
        <v>8</v>
      </c>
      <c r="D121" s="109">
        <v>6</v>
      </c>
      <c r="E121" s="109">
        <v>4</v>
      </c>
      <c r="F121" s="109">
        <v>4</v>
      </c>
      <c r="G121" s="109">
        <v>4</v>
      </c>
      <c r="H121" s="109">
        <v>4</v>
      </c>
      <c r="I121" s="109">
        <v>5</v>
      </c>
      <c r="J121" s="109">
        <v>4</v>
      </c>
      <c r="K121" s="109">
        <v>5</v>
      </c>
      <c r="L121" s="72">
        <v>44</v>
      </c>
      <c r="M121" s="10">
        <v>36</v>
      </c>
      <c r="N121" s="58"/>
      <c r="O121" s="59"/>
    </row>
    <row r="122" spans="1:15" x14ac:dyDescent="0.25">
      <c r="A122" s="32" t="s">
        <v>44</v>
      </c>
      <c r="B122" s="35"/>
      <c r="C122" s="67">
        <v>1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1</v>
      </c>
      <c r="K122" s="66">
        <v>1</v>
      </c>
      <c r="L122" s="66">
        <v>4</v>
      </c>
      <c r="N122" s="1">
        <v>0</v>
      </c>
    </row>
    <row r="123" spans="1:15" x14ac:dyDescent="0.25">
      <c r="A123" s="32" t="s">
        <v>32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</row>
    <row r="124" spans="1:15" x14ac:dyDescent="0.25">
      <c r="A124" s="32" t="s">
        <v>44</v>
      </c>
      <c r="B124" s="1"/>
      <c r="C124" s="66">
        <v>1</v>
      </c>
      <c r="D124" s="66">
        <v>1</v>
      </c>
      <c r="E124" s="66">
        <v>0</v>
      </c>
      <c r="F124" s="66">
        <v>0</v>
      </c>
      <c r="G124" s="66">
        <v>0</v>
      </c>
      <c r="H124" s="66">
        <v>1</v>
      </c>
      <c r="I124" s="66">
        <v>0.5</v>
      </c>
      <c r="J124" s="66">
        <v>0.5</v>
      </c>
      <c r="K124" s="66">
        <v>0</v>
      </c>
      <c r="L124" s="66">
        <v>4</v>
      </c>
      <c r="M124" s="1">
        <v>0</v>
      </c>
      <c r="N124" s="1">
        <v>4</v>
      </c>
      <c r="O124" s="32" t="s">
        <v>44</v>
      </c>
    </row>
    <row r="125" spans="1:15" x14ac:dyDescent="0.25">
      <c r="A125" s="32" t="s">
        <v>32</v>
      </c>
      <c r="B125" s="1"/>
      <c r="C125" s="66">
        <v>0</v>
      </c>
      <c r="D125" s="66">
        <v>0</v>
      </c>
      <c r="E125" s="66">
        <v>1</v>
      </c>
      <c r="F125" s="66">
        <v>1</v>
      </c>
      <c r="G125" s="66">
        <v>1</v>
      </c>
      <c r="H125" s="66">
        <v>0</v>
      </c>
      <c r="I125" s="66">
        <v>0.5</v>
      </c>
      <c r="J125" s="66">
        <v>0.5</v>
      </c>
      <c r="K125" s="66">
        <v>1</v>
      </c>
      <c r="L125" s="66">
        <v>5</v>
      </c>
      <c r="M125" s="1">
        <v>3</v>
      </c>
      <c r="N125" s="1">
        <v>8</v>
      </c>
      <c r="O125" s="32" t="s">
        <v>32</v>
      </c>
    </row>
    <row r="126" spans="1:15" ht="13.8" thickBot="1" x14ac:dyDescent="0.3"/>
    <row r="127" spans="1:15" x14ac:dyDescent="0.25">
      <c r="A127" s="61" t="s">
        <v>43</v>
      </c>
      <c r="B127" s="1">
        <v>16</v>
      </c>
      <c r="C127" s="1">
        <v>7</v>
      </c>
      <c r="D127" s="52" t="s">
        <v>2</v>
      </c>
      <c r="E127" s="1"/>
      <c r="F127" s="1"/>
      <c r="G127" s="28" t="s">
        <v>3</v>
      </c>
      <c r="H127" s="54" t="s">
        <v>43</v>
      </c>
      <c r="I127" s="29"/>
      <c r="J127" s="27" t="s">
        <v>5</v>
      </c>
      <c r="K127" s="1"/>
      <c r="N127" s="1"/>
    </row>
    <row r="128" spans="1:15" ht="13.8" thickBot="1" x14ac:dyDescent="0.3">
      <c r="A128" s="61" t="s">
        <v>26</v>
      </c>
      <c r="B128" s="1">
        <v>9</v>
      </c>
      <c r="C128" s="1">
        <v>-7</v>
      </c>
      <c r="D128" t="s">
        <v>7</v>
      </c>
      <c r="E128" s="1"/>
      <c r="F128" s="1"/>
      <c r="G128" s="30" t="s">
        <v>8</v>
      </c>
      <c r="H128" s="53" t="s">
        <v>26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43</v>
      </c>
      <c r="B133" s="57"/>
      <c r="C133" s="76">
        <v>8</v>
      </c>
      <c r="D133" s="109">
        <v>5</v>
      </c>
      <c r="E133" s="109">
        <v>4</v>
      </c>
      <c r="F133" s="109">
        <v>7</v>
      </c>
      <c r="G133" s="109">
        <v>5</v>
      </c>
      <c r="H133" s="109">
        <v>4</v>
      </c>
      <c r="I133" s="109">
        <v>6</v>
      </c>
      <c r="J133" s="109">
        <v>5</v>
      </c>
      <c r="K133" s="109">
        <v>6</v>
      </c>
      <c r="L133" s="72">
        <v>50</v>
      </c>
      <c r="M133" s="10">
        <v>34</v>
      </c>
      <c r="N133" s="108"/>
      <c r="O133" s="59"/>
    </row>
    <row r="134" spans="1:15" x14ac:dyDescent="0.25">
      <c r="A134" s="61" t="s">
        <v>26</v>
      </c>
      <c r="B134" s="35"/>
      <c r="C134" s="76">
        <v>8</v>
      </c>
      <c r="D134" s="109">
        <v>2</v>
      </c>
      <c r="E134" s="109">
        <v>4</v>
      </c>
      <c r="F134" s="109">
        <v>4</v>
      </c>
      <c r="G134" s="109">
        <v>5</v>
      </c>
      <c r="H134" s="109">
        <v>3</v>
      </c>
      <c r="I134" s="109">
        <v>6</v>
      </c>
      <c r="J134" s="109">
        <v>7</v>
      </c>
      <c r="K134" s="109">
        <v>7</v>
      </c>
      <c r="L134" s="72">
        <v>46</v>
      </c>
      <c r="M134" s="10">
        <v>37</v>
      </c>
      <c r="N134" s="58"/>
      <c r="O134" s="59"/>
    </row>
    <row r="135" spans="1:15" x14ac:dyDescent="0.25">
      <c r="A135" s="32" t="s">
        <v>43</v>
      </c>
      <c r="B135" s="35"/>
      <c r="C135" s="67">
        <v>1</v>
      </c>
      <c r="D135" s="67">
        <v>1</v>
      </c>
      <c r="E135" s="67">
        <v>1</v>
      </c>
      <c r="F135" s="67">
        <v>0</v>
      </c>
      <c r="G135" s="66">
        <v>1</v>
      </c>
      <c r="H135" s="66">
        <v>1</v>
      </c>
      <c r="I135" s="66">
        <v>0</v>
      </c>
      <c r="J135" s="66">
        <v>1</v>
      </c>
      <c r="K135" s="66">
        <v>1</v>
      </c>
      <c r="L135" s="66">
        <v>7</v>
      </c>
      <c r="N135" s="1">
        <v>0</v>
      </c>
    </row>
    <row r="136" spans="1:15" x14ac:dyDescent="0.25">
      <c r="A136" s="32" t="s">
        <v>26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5" x14ac:dyDescent="0.25">
      <c r="A137" s="32" t="s">
        <v>43</v>
      </c>
      <c r="B137" s="1"/>
      <c r="C137" s="66">
        <v>1</v>
      </c>
      <c r="D137" s="66">
        <v>0</v>
      </c>
      <c r="E137" s="66">
        <v>1</v>
      </c>
      <c r="F137" s="66">
        <v>0</v>
      </c>
      <c r="G137" s="66">
        <v>1</v>
      </c>
      <c r="H137" s="66">
        <v>0.5</v>
      </c>
      <c r="I137" s="66">
        <v>0.5</v>
      </c>
      <c r="J137" s="66">
        <v>1</v>
      </c>
      <c r="K137" s="66">
        <v>1</v>
      </c>
      <c r="L137" s="66">
        <v>6</v>
      </c>
      <c r="M137" s="1">
        <v>3</v>
      </c>
      <c r="N137" s="1">
        <v>9</v>
      </c>
      <c r="O137" s="32" t="s">
        <v>43</v>
      </c>
    </row>
    <row r="138" spans="1:15" x14ac:dyDescent="0.25">
      <c r="A138" s="32" t="s">
        <v>26</v>
      </c>
      <c r="B138" s="1"/>
      <c r="C138" s="66">
        <v>0</v>
      </c>
      <c r="D138" s="66">
        <v>1</v>
      </c>
      <c r="E138" s="66">
        <v>0</v>
      </c>
      <c r="F138" s="66">
        <v>1</v>
      </c>
      <c r="G138" s="66">
        <v>0</v>
      </c>
      <c r="H138" s="66">
        <v>0.5</v>
      </c>
      <c r="I138" s="66">
        <v>0.5</v>
      </c>
      <c r="J138" s="66">
        <v>0</v>
      </c>
      <c r="K138" s="66">
        <v>0</v>
      </c>
      <c r="L138" s="66">
        <v>3</v>
      </c>
      <c r="M138" s="1">
        <v>0</v>
      </c>
      <c r="N138" s="1">
        <v>3</v>
      </c>
      <c r="O138" s="32" t="s">
        <v>26</v>
      </c>
    </row>
    <row r="141" spans="1:15" ht="13.8" thickBot="1" x14ac:dyDescent="0.3"/>
    <row r="142" spans="1:15" x14ac:dyDescent="0.25">
      <c r="A142" s="61" t="s">
        <v>38</v>
      </c>
      <c r="B142" s="1">
        <v>4</v>
      </c>
      <c r="C142" s="1">
        <v>1</v>
      </c>
      <c r="D142" s="52" t="s">
        <v>2</v>
      </c>
      <c r="E142" s="1"/>
      <c r="F142" s="1"/>
      <c r="G142" s="28" t="s">
        <v>3</v>
      </c>
      <c r="H142" s="54" t="s">
        <v>38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33</v>
      </c>
      <c r="B143" s="1">
        <v>3</v>
      </c>
      <c r="C143" s="1">
        <v>-1</v>
      </c>
      <c r="D143" t="s">
        <v>7</v>
      </c>
      <c r="E143" s="1"/>
      <c r="F143" s="1"/>
      <c r="G143" s="30" t="s">
        <v>8</v>
      </c>
      <c r="H143" s="53" t="s">
        <v>33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5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</row>
    <row r="146" spans="1:15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5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5" x14ac:dyDescent="0.25">
      <c r="A148" s="61" t="s">
        <v>38</v>
      </c>
      <c r="B148" s="57"/>
      <c r="C148" s="76">
        <v>6</v>
      </c>
      <c r="D148" s="109">
        <v>6</v>
      </c>
      <c r="E148" s="109">
        <v>6</v>
      </c>
      <c r="F148" s="109">
        <v>5</v>
      </c>
      <c r="G148" s="109">
        <v>3</v>
      </c>
      <c r="H148" s="109">
        <v>3</v>
      </c>
      <c r="I148" s="109">
        <v>5</v>
      </c>
      <c r="J148" s="109">
        <v>3</v>
      </c>
      <c r="K148" s="109">
        <v>4</v>
      </c>
      <c r="L148" s="72">
        <v>41</v>
      </c>
      <c r="M148" s="10">
        <v>37</v>
      </c>
      <c r="N148" s="108"/>
      <c r="O148" s="59"/>
    </row>
    <row r="149" spans="1:15" x14ac:dyDescent="0.25">
      <c r="A149" s="61" t="s">
        <v>33</v>
      </c>
      <c r="B149" s="35"/>
      <c r="C149" s="76">
        <v>6</v>
      </c>
      <c r="D149" s="109">
        <v>4</v>
      </c>
      <c r="E149" s="109">
        <v>5</v>
      </c>
      <c r="F149" s="109">
        <v>5</v>
      </c>
      <c r="G149" s="109">
        <v>4</v>
      </c>
      <c r="H149" s="109">
        <v>4</v>
      </c>
      <c r="I149" s="109">
        <v>4</v>
      </c>
      <c r="J149" s="109">
        <v>4</v>
      </c>
      <c r="K149" s="109">
        <v>4</v>
      </c>
      <c r="L149" s="72">
        <v>40</v>
      </c>
      <c r="M149" s="10">
        <v>37</v>
      </c>
      <c r="N149" s="58"/>
      <c r="O149" s="59"/>
    </row>
    <row r="150" spans="1:15" x14ac:dyDescent="0.25">
      <c r="A150" s="32" t="s">
        <v>38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1</v>
      </c>
      <c r="I150" s="66">
        <v>0</v>
      </c>
      <c r="J150" s="66">
        <v>0</v>
      </c>
      <c r="K150" s="66">
        <v>0</v>
      </c>
      <c r="L150" s="66">
        <v>1</v>
      </c>
      <c r="N150" s="1">
        <v>0</v>
      </c>
    </row>
    <row r="151" spans="1:15" x14ac:dyDescent="0.25">
      <c r="A151" s="32" t="s">
        <v>33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5" x14ac:dyDescent="0.25">
      <c r="A152" s="32" t="s">
        <v>38</v>
      </c>
      <c r="B152" s="1"/>
      <c r="C152" s="66">
        <v>0.5</v>
      </c>
      <c r="D152" s="66">
        <v>0</v>
      </c>
      <c r="E152" s="66">
        <v>0</v>
      </c>
      <c r="F152" s="66">
        <v>0.5</v>
      </c>
      <c r="G152" s="66">
        <v>1</v>
      </c>
      <c r="H152" s="66">
        <v>1</v>
      </c>
      <c r="I152" s="66">
        <v>0</v>
      </c>
      <c r="J152" s="66">
        <v>1</v>
      </c>
      <c r="K152" s="66">
        <v>0.5</v>
      </c>
      <c r="L152" s="66">
        <v>4.5</v>
      </c>
      <c r="M152" s="1">
        <v>1.5</v>
      </c>
      <c r="N152" s="1">
        <v>6</v>
      </c>
      <c r="O152" s="32" t="s">
        <v>38</v>
      </c>
    </row>
    <row r="153" spans="1:15" x14ac:dyDescent="0.25">
      <c r="A153" s="32" t="s">
        <v>33</v>
      </c>
      <c r="B153" s="1"/>
      <c r="C153" s="66">
        <v>0.5</v>
      </c>
      <c r="D153" s="66">
        <v>1</v>
      </c>
      <c r="E153" s="66">
        <v>1</v>
      </c>
      <c r="F153" s="66">
        <v>0.5</v>
      </c>
      <c r="G153" s="66">
        <v>0</v>
      </c>
      <c r="H153" s="66">
        <v>0</v>
      </c>
      <c r="I153" s="66">
        <v>1</v>
      </c>
      <c r="J153" s="66">
        <v>0</v>
      </c>
      <c r="K153" s="66">
        <v>0.5</v>
      </c>
      <c r="L153" s="66">
        <v>4.5</v>
      </c>
      <c r="M153" s="1">
        <v>1.5</v>
      </c>
      <c r="N153" s="1">
        <v>6</v>
      </c>
      <c r="O153" s="32" t="s">
        <v>33</v>
      </c>
    </row>
    <row r="154" spans="1:15" ht="13.8" thickBot="1" x14ac:dyDescent="0.3"/>
    <row r="155" spans="1:15" x14ac:dyDescent="0.25">
      <c r="A155" s="61" t="s">
        <v>260</v>
      </c>
      <c r="B155" s="1">
        <v>12</v>
      </c>
      <c r="C155" s="1">
        <v>-4</v>
      </c>
      <c r="D155" s="52" t="s">
        <v>2</v>
      </c>
      <c r="E155" s="1"/>
      <c r="F155" s="1"/>
      <c r="G155" s="28" t="s">
        <v>3</v>
      </c>
      <c r="H155" s="54" t="s">
        <v>260</v>
      </c>
      <c r="I155" s="29"/>
      <c r="J155" s="27" t="s">
        <v>5</v>
      </c>
      <c r="K155" s="1"/>
      <c r="N155" s="1"/>
    </row>
    <row r="156" spans="1:15" ht="13.8" thickBot="1" x14ac:dyDescent="0.3">
      <c r="A156" s="61" t="s">
        <v>274</v>
      </c>
      <c r="B156" s="1">
        <v>16</v>
      </c>
      <c r="C156" s="1">
        <v>4</v>
      </c>
      <c r="D156" t="s">
        <v>7</v>
      </c>
      <c r="E156" s="1"/>
      <c r="F156" s="1">
        <v>7</v>
      </c>
      <c r="G156" s="30" t="s">
        <v>8</v>
      </c>
      <c r="H156" s="53" t="s">
        <v>274</v>
      </c>
      <c r="I156" s="31"/>
      <c r="J156" s="27" t="s">
        <v>5</v>
      </c>
      <c r="K156" s="1"/>
      <c r="N156" s="1"/>
    </row>
    <row r="157" spans="1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5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</row>
    <row r="159" spans="1:15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5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260</v>
      </c>
      <c r="B161" s="57"/>
      <c r="C161" s="76">
        <v>6</v>
      </c>
      <c r="D161" s="109">
        <v>4</v>
      </c>
      <c r="E161" s="109">
        <v>6</v>
      </c>
      <c r="F161" s="109">
        <v>5</v>
      </c>
      <c r="G161" s="109">
        <v>5</v>
      </c>
      <c r="H161" s="109">
        <v>4</v>
      </c>
      <c r="I161" s="109">
        <v>5</v>
      </c>
      <c r="J161" s="109">
        <v>4</v>
      </c>
      <c r="K161" s="109">
        <v>6</v>
      </c>
      <c r="L161" s="72">
        <v>45</v>
      </c>
      <c r="M161" s="10">
        <v>33</v>
      </c>
      <c r="N161" s="108"/>
      <c r="O161" s="59"/>
    </row>
    <row r="162" spans="1:15" x14ac:dyDescent="0.25">
      <c r="A162" s="61" t="s">
        <v>274</v>
      </c>
      <c r="B162" s="35"/>
      <c r="C162" s="76">
        <v>8</v>
      </c>
      <c r="D162" s="109">
        <v>4</v>
      </c>
      <c r="E162" s="109">
        <v>5</v>
      </c>
      <c r="F162" s="109">
        <v>6</v>
      </c>
      <c r="G162" s="109">
        <v>5</v>
      </c>
      <c r="H162" s="109">
        <v>4</v>
      </c>
      <c r="I162" s="109">
        <v>8</v>
      </c>
      <c r="J162" s="109">
        <v>4</v>
      </c>
      <c r="K162" s="109">
        <v>5</v>
      </c>
      <c r="L162" s="72">
        <v>49</v>
      </c>
      <c r="M162" s="10">
        <v>33</v>
      </c>
      <c r="N162" s="58"/>
      <c r="O162" s="59"/>
    </row>
    <row r="163" spans="1:15" x14ac:dyDescent="0.25">
      <c r="A163" s="32" t="s">
        <v>260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</row>
    <row r="164" spans="1:15" x14ac:dyDescent="0.25">
      <c r="A164" s="32" t="s">
        <v>274</v>
      </c>
      <c r="B164" s="35"/>
      <c r="C164" s="67">
        <v>1</v>
      </c>
      <c r="D164" s="67">
        <v>0</v>
      </c>
      <c r="E164" s="67">
        <v>0</v>
      </c>
      <c r="F164" s="67">
        <v>0</v>
      </c>
      <c r="G164" s="66">
        <v>0</v>
      </c>
      <c r="H164" s="66">
        <v>1</v>
      </c>
      <c r="I164" s="66">
        <v>0</v>
      </c>
      <c r="J164" s="66">
        <v>1</v>
      </c>
      <c r="K164" s="66">
        <v>1</v>
      </c>
      <c r="L164" s="66">
        <v>4</v>
      </c>
      <c r="M164" s="1"/>
      <c r="N164" s="1" t="s">
        <v>17</v>
      </c>
    </row>
    <row r="165" spans="1:15" x14ac:dyDescent="0.25">
      <c r="A165" s="32" t="s">
        <v>260</v>
      </c>
      <c r="B165" s="1"/>
      <c r="C165" s="66">
        <v>1</v>
      </c>
      <c r="D165" s="66">
        <v>0.5</v>
      </c>
      <c r="E165" s="66">
        <v>0</v>
      </c>
      <c r="F165" s="66">
        <v>1</v>
      </c>
      <c r="G165" s="66">
        <v>0.5</v>
      </c>
      <c r="H165" s="66">
        <v>0</v>
      </c>
      <c r="I165" s="66">
        <v>1</v>
      </c>
      <c r="J165" s="66">
        <v>0</v>
      </c>
      <c r="K165" s="66">
        <v>0</v>
      </c>
      <c r="L165" s="66">
        <v>4</v>
      </c>
      <c r="M165" s="1">
        <v>1.5</v>
      </c>
      <c r="N165" s="1">
        <v>5.5</v>
      </c>
      <c r="O165" s="32" t="s">
        <v>260</v>
      </c>
    </row>
    <row r="166" spans="1:15" x14ac:dyDescent="0.25">
      <c r="A166" s="32" t="s">
        <v>274</v>
      </c>
      <c r="B166" s="1"/>
      <c r="C166" s="66">
        <v>0</v>
      </c>
      <c r="D166" s="66">
        <v>0.5</v>
      </c>
      <c r="E166" s="66">
        <v>1</v>
      </c>
      <c r="F166" s="66">
        <v>0</v>
      </c>
      <c r="G166" s="66">
        <v>0.5</v>
      </c>
      <c r="H166" s="66">
        <v>1</v>
      </c>
      <c r="I166" s="66">
        <v>0</v>
      </c>
      <c r="J166" s="66">
        <v>1</v>
      </c>
      <c r="K166" s="66">
        <v>1</v>
      </c>
      <c r="L166" s="66">
        <v>5</v>
      </c>
      <c r="M166" s="1">
        <v>1.5</v>
      </c>
      <c r="N166" s="1">
        <v>6.5</v>
      </c>
      <c r="O166" s="32" t="s">
        <v>274</v>
      </c>
    </row>
    <row r="170" spans="1:15" x14ac:dyDescent="0.25">
      <c r="A170" t="s">
        <v>3</v>
      </c>
      <c r="B170" s="10">
        <v>4</v>
      </c>
      <c r="C170" s="1">
        <v>4</v>
      </c>
      <c r="D170" s="11" t="s">
        <v>2</v>
      </c>
      <c r="E170" s="77" t="s">
        <v>105</v>
      </c>
      <c r="F170" s="1"/>
      <c r="G170" s="1"/>
      <c r="H170" s="1"/>
      <c r="I170" s="1"/>
      <c r="J170" s="1"/>
      <c r="K170" s="1"/>
      <c r="L170" s="1"/>
    </row>
    <row r="171" spans="1:15" x14ac:dyDescent="0.25">
      <c r="A171" t="s">
        <v>8</v>
      </c>
      <c r="B171" s="10">
        <v>12</v>
      </c>
      <c r="C171" s="1">
        <v>12</v>
      </c>
      <c r="D171" s="77" t="s">
        <v>2</v>
      </c>
      <c r="E171" s="77" t="s">
        <v>260</v>
      </c>
      <c r="F171" s="1"/>
      <c r="G171" s="1"/>
      <c r="H171" s="1"/>
      <c r="I171" s="1"/>
      <c r="J171" s="1"/>
      <c r="K171" s="1"/>
    </row>
    <row r="172" spans="1:1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5" x14ac:dyDescent="0.25">
      <c r="A173" s="1" t="s">
        <v>13</v>
      </c>
      <c r="B173" s="1"/>
      <c r="C173" s="1">
        <v>7</v>
      </c>
      <c r="D173" s="1">
        <v>17</v>
      </c>
      <c r="E173" s="1">
        <v>11</v>
      </c>
      <c r="F173" s="1">
        <v>9</v>
      </c>
      <c r="G173" s="1">
        <v>3</v>
      </c>
      <c r="H173" s="1">
        <v>13</v>
      </c>
      <c r="I173" s="1">
        <v>5</v>
      </c>
      <c r="J173" s="1">
        <v>15</v>
      </c>
      <c r="K173" s="1">
        <v>1</v>
      </c>
    </row>
    <row r="174" spans="1:15" x14ac:dyDescent="0.25">
      <c r="A174" s="1" t="s">
        <v>14</v>
      </c>
      <c r="B174" s="1"/>
      <c r="C174" s="1">
        <v>4</v>
      </c>
      <c r="D174" s="1">
        <v>9</v>
      </c>
      <c r="E174" s="1">
        <v>6</v>
      </c>
      <c r="F174" s="1">
        <v>5</v>
      </c>
      <c r="G174" s="1">
        <v>2</v>
      </c>
      <c r="H174" s="1">
        <v>7</v>
      </c>
      <c r="I174" s="1">
        <v>3</v>
      </c>
      <c r="J174" s="1">
        <v>8</v>
      </c>
      <c r="K174" s="1">
        <v>1</v>
      </c>
    </row>
    <row r="175" spans="1:15" x14ac:dyDescent="0.25">
      <c r="A175" s="1" t="s">
        <v>12</v>
      </c>
      <c r="B175" s="1"/>
      <c r="C175" s="5">
        <v>1</v>
      </c>
      <c r="D175" s="5">
        <v>2</v>
      </c>
      <c r="E175" s="5">
        <v>3</v>
      </c>
      <c r="F175" s="5">
        <v>4</v>
      </c>
      <c r="G175" s="5">
        <v>5</v>
      </c>
      <c r="H175" s="5">
        <v>6</v>
      </c>
      <c r="I175" s="5">
        <v>7</v>
      </c>
      <c r="J175" s="5">
        <v>8</v>
      </c>
      <c r="K175" s="5">
        <v>9</v>
      </c>
      <c r="L175" s="6" t="s">
        <v>15</v>
      </c>
    </row>
    <row r="176" spans="1:15" x14ac:dyDescent="0.25">
      <c r="A176" s="2" t="s">
        <v>3</v>
      </c>
      <c r="B176" s="3"/>
      <c r="C176" s="76">
        <v>6</v>
      </c>
      <c r="D176" s="109">
        <v>6</v>
      </c>
      <c r="E176" s="109">
        <v>6</v>
      </c>
      <c r="F176" s="109">
        <v>5</v>
      </c>
      <c r="G176" s="109">
        <v>3</v>
      </c>
      <c r="H176" s="109">
        <v>3</v>
      </c>
      <c r="I176" s="109">
        <v>5</v>
      </c>
      <c r="J176" s="109">
        <v>3</v>
      </c>
      <c r="K176" s="109">
        <v>4</v>
      </c>
      <c r="L176" s="9">
        <v>41</v>
      </c>
    </row>
    <row r="177" spans="1:16" x14ac:dyDescent="0.25">
      <c r="A177" s="4" t="s">
        <v>8</v>
      </c>
      <c r="B177" s="5"/>
      <c r="C177" s="76">
        <v>6</v>
      </c>
      <c r="D177" s="109">
        <v>4</v>
      </c>
      <c r="E177" s="109">
        <v>6</v>
      </c>
      <c r="F177" s="109">
        <v>5</v>
      </c>
      <c r="G177" s="109">
        <v>5</v>
      </c>
      <c r="H177" s="109">
        <v>4</v>
      </c>
      <c r="I177" s="109">
        <v>5</v>
      </c>
      <c r="J177" s="109">
        <v>4</v>
      </c>
      <c r="K177" s="109">
        <v>6</v>
      </c>
      <c r="L177" s="9">
        <v>45</v>
      </c>
    </row>
    <row r="178" spans="1:16" x14ac:dyDescent="0.25">
      <c r="A178" t="s">
        <v>3</v>
      </c>
      <c r="B178" s="1"/>
      <c r="C178" s="1">
        <v>1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1</v>
      </c>
      <c r="L178" s="1">
        <v>4</v>
      </c>
    </row>
    <row r="179" spans="1:16" x14ac:dyDescent="0.25">
      <c r="A179" t="s">
        <v>8</v>
      </c>
      <c r="B179" s="1"/>
      <c r="C179" s="1">
        <v>1</v>
      </c>
      <c r="D179" s="1">
        <v>1</v>
      </c>
      <c r="E179" s="1">
        <v>1</v>
      </c>
      <c r="F179" s="1">
        <v>1</v>
      </c>
      <c r="G179" s="1">
        <v>2</v>
      </c>
      <c r="H179" s="1">
        <v>1</v>
      </c>
      <c r="I179" s="1">
        <v>2</v>
      </c>
      <c r="J179" s="1">
        <v>1</v>
      </c>
      <c r="K179" s="1">
        <v>2</v>
      </c>
      <c r="L179" s="1">
        <v>12</v>
      </c>
    </row>
    <row r="180" spans="1:16" x14ac:dyDescent="0.25">
      <c r="A180" t="s">
        <v>169</v>
      </c>
      <c r="B180" s="1"/>
      <c r="C180" s="1">
        <v>5</v>
      </c>
      <c r="D180" s="1">
        <v>3</v>
      </c>
      <c r="E180" s="1">
        <v>5</v>
      </c>
      <c r="F180" s="1">
        <v>4</v>
      </c>
      <c r="G180" s="1">
        <v>2</v>
      </c>
      <c r="H180" s="1">
        <v>3</v>
      </c>
      <c r="I180" s="1">
        <v>3</v>
      </c>
      <c r="J180" s="1">
        <v>3</v>
      </c>
      <c r="K180" s="1">
        <v>3</v>
      </c>
      <c r="L180" s="10">
        <v>31</v>
      </c>
      <c r="N180">
        <v>30</v>
      </c>
      <c r="O180" s="12" t="s">
        <v>33</v>
      </c>
      <c r="P180" s="12" t="s">
        <v>274</v>
      </c>
    </row>
    <row r="181" spans="1:16" x14ac:dyDescent="0.25">
      <c r="N181">
        <v>30</v>
      </c>
      <c r="O181" s="12" t="s">
        <v>32</v>
      </c>
      <c r="P181" s="12" t="s">
        <v>258</v>
      </c>
    </row>
    <row r="182" spans="1:16" x14ac:dyDescent="0.25">
      <c r="A182" t="s">
        <v>3</v>
      </c>
      <c r="B182" s="10">
        <v>3</v>
      </c>
      <c r="C182" s="1">
        <v>3</v>
      </c>
      <c r="D182" s="11" t="s">
        <v>2</v>
      </c>
      <c r="E182" s="77" t="s">
        <v>33</v>
      </c>
      <c r="F182" s="1"/>
      <c r="G182" s="1"/>
      <c r="H182" s="1"/>
      <c r="I182" s="1"/>
      <c r="J182" s="1"/>
      <c r="K182" s="1"/>
      <c r="L182" s="1"/>
      <c r="N182">
        <v>31</v>
      </c>
      <c r="O182" s="12" t="s">
        <v>38</v>
      </c>
      <c r="P182" s="12" t="s">
        <v>260</v>
      </c>
    </row>
    <row r="183" spans="1:16" x14ac:dyDescent="0.25">
      <c r="A183" t="s">
        <v>8</v>
      </c>
      <c r="B183" s="10">
        <v>16</v>
      </c>
      <c r="C183" s="1">
        <v>16</v>
      </c>
      <c r="D183" s="77" t="s">
        <v>2</v>
      </c>
      <c r="E183" s="77" t="s">
        <v>274</v>
      </c>
      <c r="F183" s="1"/>
      <c r="G183" s="1"/>
      <c r="H183" s="1"/>
      <c r="I183" s="1"/>
      <c r="J183" s="1"/>
      <c r="K183" s="1"/>
      <c r="N183">
        <v>31</v>
      </c>
      <c r="O183" s="12" t="s">
        <v>44</v>
      </c>
      <c r="P183" s="12" t="s">
        <v>43</v>
      </c>
    </row>
    <row r="184" spans="1:1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N184">
        <v>32</v>
      </c>
    </row>
    <row r="185" spans="1:16" x14ac:dyDescent="0.25">
      <c r="A185" s="1" t="s">
        <v>13</v>
      </c>
      <c r="B185" s="1"/>
      <c r="C185" s="1">
        <v>7</v>
      </c>
      <c r="D185" s="1">
        <v>17</v>
      </c>
      <c r="E185" s="1">
        <v>11</v>
      </c>
      <c r="F185" s="1">
        <v>9</v>
      </c>
      <c r="G185" s="1">
        <v>3</v>
      </c>
      <c r="H185" s="1">
        <v>13</v>
      </c>
      <c r="I185" s="1">
        <v>5</v>
      </c>
      <c r="J185" s="1">
        <v>15</v>
      </c>
      <c r="K185" s="1">
        <v>1</v>
      </c>
      <c r="N185">
        <v>34</v>
      </c>
    </row>
    <row r="186" spans="1:16" x14ac:dyDescent="0.25">
      <c r="A186" s="1" t="s">
        <v>14</v>
      </c>
      <c r="B186" s="1"/>
      <c r="C186" s="1">
        <v>4</v>
      </c>
      <c r="D186" s="1">
        <v>9</v>
      </c>
      <c r="E186" s="1">
        <v>6</v>
      </c>
      <c r="F186" s="1">
        <v>5</v>
      </c>
      <c r="G186" s="1">
        <v>2</v>
      </c>
      <c r="H186" s="1">
        <v>7</v>
      </c>
      <c r="I186" s="1">
        <v>3</v>
      </c>
      <c r="J186" s="1">
        <v>8</v>
      </c>
      <c r="K186" s="1">
        <v>1</v>
      </c>
      <c r="N186">
        <v>34</v>
      </c>
    </row>
    <row r="187" spans="1:16" x14ac:dyDescent="0.25">
      <c r="A187" s="1" t="s">
        <v>12</v>
      </c>
      <c r="B187" s="1"/>
      <c r="C187" s="5">
        <v>1</v>
      </c>
      <c r="D187" s="5">
        <v>2</v>
      </c>
      <c r="E187" s="5">
        <v>3</v>
      </c>
      <c r="F187" s="5">
        <v>4</v>
      </c>
      <c r="G187" s="5">
        <v>5</v>
      </c>
      <c r="H187" s="5">
        <v>6</v>
      </c>
      <c r="I187" s="5">
        <v>7</v>
      </c>
      <c r="J187" s="5">
        <v>8</v>
      </c>
      <c r="K187" s="5">
        <v>9</v>
      </c>
      <c r="L187" s="6" t="s">
        <v>15</v>
      </c>
      <c r="N187">
        <v>34</v>
      </c>
    </row>
    <row r="188" spans="1:16" x14ac:dyDescent="0.25">
      <c r="A188" s="2" t="s">
        <v>3</v>
      </c>
      <c r="B188" s="3"/>
      <c r="C188" s="76">
        <v>6</v>
      </c>
      <c r="D188" s="109">
        <v>4</v>
      </c>
      <c r="E188" s="109">
        <v>5</v>
      </c>
      <c r="F188" s="109">
        <v>5</v>
      </c>
      <c r="G188" s="109">
        <v>4</v>
      </c>
      <c r="H188" s="109">
        <v>4</v>
      </c>
      <c r="I188" s="109">
        <v>4</v>
      </c>
      <c r="J188" s="109">
        <v>4</v>
      </c>
      <c r="K188" s="109">
        <v>4</v>
      </c>
      <c r="L188" s="9">
        <v>40</v>
      </c>
      <c r="N188">
        <v>35</v>
      </c>
    </row>
    <row r="189" spans="1:16" x14ac:dyDescent="0.25">
      <c r="A189" s="4" t="s">
        <v>8</v>
      </c>
      <c r="B189" s="5"/>
      <c r="C189" s="76">
        <v>8</v>
      </c>
      <c r="D189" s="109">
        <v>4</v>
      </c>
      <c r="E189" s="109">
        <v>5</v>
      </c>
      <c r="F189" s="109">
        <v>6</v>
      </c>
      <c r="G189" s="109">
        <v>5</v>
      </c>
      <c r="H189" s="109">
        <v>4</v>
      </c>
      <c r="I189" s="109">
        <v>8</v>
      </c>
      <c r="J189" s="109">
        <v>4</v>
      </c>
      <c r="K189" s="109">
        <v>5</v>
      </c>
      <c r="L189" s="9">
        <v>49</v>
      </c>
      <c r="N189">
        <v>35</v>
      </c>
    </row>
    <row r="190" spans="1:16" x14ac:dyDescent="0.25">
      <c r="A190" t="s">
        <v>3</v>
      </c>
      <c r="B190" s="1"/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1</v>
      </c>
      <c r="L190" s="1">
        <v>3</v>
      </c>
      <c r="N190">
        <v>36</v>
      </c>
    </row>
    <row r="191" spans="1:16" x14ac:dyDescent="0.25">
      <c r="A191" t="s">
        <v>8</v>
      </c>
      <c r="B191" s="1"/>
      <c r="C191" s="1">
        <v>2</v>
      </c>
      <c r="D191" s="1">
        <v>1</v>
      </c>
      <c r="E191" s="1">
        <v>2</v>
      </c>
      <c r="F191" s="1">
        <v>2</v>
      </c>
      <c r="G191" s="1">
        <v>2</v>
      </c>
      <c r="H191" s="1">
        <v>2</v>
      </c>
      <c r="I191" s="1">
        <v>2</v>
      </c>
      <c r="J191" s="1">
        <v>1</v>
      </c>
      <c r="K191" s="1">
        <v>2</v>
      </c>
      <c r="L191" s="1">
        <v>16</v>
      </c>
      <c r="N191">
        <v>36</v>
      </c>
    </row>
    <row r="192" spans="1:16" x14ac:dyDescent="0.25">
      <c r="A192" t="s">
        <v>169</v>
      </c>
      <c r="B192" s="1"/>
      <c r="C192" s="1">
        <v>6</v>
      </c>
      <c r="D192" s="1">
        <v>3</v>
      </c>
      <c r="E192" s="1">
        <v>3</v>
      </c>
      <c r="F192" s="1">
        <v>4</v>
      </c>
      <c r="G192" s="1">
        <v>3</v>
      </c>
      <c r="H192" s="1">
        <v>2</v>
      </c>
      <c r="I192" s="1">
        <v>3</v>
      </c>
      <c r="J192" s="1">
        <v>3</v>
      </c>
      <c r="K192" s="1">
        <v>3</v>
      </c>
      <c r="L192" s="10">
        <v>30</v>
      </c>
    </row>
    <row r="194" spans="1:12" x14ac:dyDescent="0.25">
      <c r="A194" t="s">
        <v>3</v>
      </c>
      <c r="B194" s="10">
        <v>8</v>
      </c>
      <c r="C194" s="1">
        <v>8</v>
      </c>
      <c r="D194" s="11" t="s">
        <v>2</v>
      </c>
      <c r="E194" s="77" t="s">
        <v>32</v>
      </c>
      <c r="F194" s="1"/>
      <c r="G194" s="1"/>
      <c r="H194" s="1"/>
      <c r="I194" s="1"/>
      <c r="J194" s="1"/>
      <c r="K194" s="1"/>
      <c r="L194" s="1"/>
    </row>
    <row r="195" spans="1:12" x14ac:dyDescent="0.25">
      <c r="A195" t="s">
        <v>8</v>
      </c>
      <c r="B195" s="10">
        <v>9</v>
      </c>
      <c r="C195" s="1">
        <v>9</v>
      </c>
      <c r="D195" s="77" t="s">
        <v>2</v>
      </c>
      <c r="E195" s="77" t="s">
        <v>258</v>
      </c>
      <c r="F195" s="1"/>
      <c r="G195" s="1"/>
      <c r="H195" s="1"/>
      <c r="I195" s="1"/>
      <c r="J195" s="1"/>
      <c r="K195" s="1"/>
    </row>
    <row r="196" spans="1:1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2" x14ac:dyDescent="0.25">
      <c r="A197" s="1" t="s">
        <v>13</v>
      </c>
      <c r="B197" s="1"/>
      <c r="C197" s="1">
        <v>7</v>
      </c>
      <c r="D197" s="1">
        <v>17</v>
      </c>
      <c r="E197" s="1">
        <v>11</v>
      </c>
      <c r="F197" s="1">
        <v>9</v>
      </c>
      <c r="G197" s="1">
        <v>3</v>
      </c>
      <c r="H197" s="1">
        <v>13</v>
      </c>
      <c r="I197" s="1">
        <v>5</v>
      </c>
      <c r="J197" s="1">
        <v>15</v>
      </c>
      <c r="K197" s="1">
        <v>1</v>
      </c>
    </row>
    <row r="198" spans="1:12" x14ac:dyDescent="0.25">
      <c r="A198" s="1" t="s">
        <v>14</v>
      </c>
      <c r="B198" s="1"/>
      <c r="C198" s="1">
        <v>4</v>
      </c>
      <c r="D198" s="1">
        <v>9</v>
      </c>
      <c r="E198" s="1">
        <v>6</v>
      </c>
      <c r="F198" s="1">
        <v>5</v>
      </c>
      <c r="G198" s="1">
        <v>2</v>
      </c>
      <c r="H198" s="1">
        <v>7</v>
      </c>
      <c r="I198" s="1">
        <v>3</v>
      </c>
      <c r="J198" s="1">
        <v>8</v>
      </c>
      <c r="K198" s="1">
        <v>1</v>
      </c>
    </row>
    <row r="199" spans="1:12" x14ac:dyDescent="0.25">
      <c r="A199" s="1" t="s">
        <v>12</v>
      </c>
      <c r="B199" s="1"/>
      <c r="C199" s="5">
        <v>1</v>
      </c>
      <c r="D199" s="5">
        <v>2</v>
      </c>
      <c r="E199" s="5">
        <v>3</v>
      </c>
      <c r="F199" s="5">
        <v>4</v>
      </c>
      <c r="G199" s="5">
        <v>5</v>
      </c>
      <c r="H199" s="5">
        <v>6</v>
      </c>
      <c r="I199" s="5">
        <v>7</v>
      </c>
      <c r="J199" s="5">
        <v>8</v>
      </c>
      <c r="K199" s="5">
        <v>9</v>
      </c>
      <c r="L199" s="6" t="s">
        <v>15</v>
      </c>
    </row>
    <row r="200" spans="1:12" x14ac:dyDescent="0.25">
      <c r="A200" s="2" t="s">
        <v>3</v>
      </c>
      <c r="B200" s="3"/>
      <c r="C200" s="76">
        <v>8</v>
      </c>
      <c r="D200" s="109">
        <v>6</v>
      </c>
      <c r="E200" s="109">
        <v>4</v>
      </c>
      <c r="F200" s="109">
        <v>4</v>
      </c>
      <c r="G200" s="109">
        <v>4</v>
      </c>
      <c r="H200" s="109">
        <v>4</v>
      </c>
      <c r="I200" s="109">
        <v>5</v>
      </c>
      <c r="J200" s="109">
        <v>4</v>
      </c>
      <c r="K200" s="109">
        <v>5</v>
      </c>
      <c r="L200" s="9">
        <v>44</v>
      </c>
    </row>
    <row r="201" spans="1:12" x14ac:dyDescent="0.25">
      <c r="A201" s="4" t="s">
        <v>8</v>
      </c>
      <c r="B201" s="5"/>
      <c r="C201" s="76">
        <v>8</v>
      </c>
      <c r="D201" s="109">
        <v>2</v>
      </c>
      <c r="E201" s="109">
        <v>4</v>
      </c>
      <c r="F201" s="109">
        <v>4</v>
      </c>
      <c r="G201" s="109">
        <v>5</v>
      </c>
      <c r="H201" s="109">
        <v>3</v>
      </c>
      <c r="I201" s="109">
        <v>6</v>
      </c>
      <c r="J201" s="109">
        <v>7</v>
      </c>
      <c r="K201" s="109">
        <v>7</v>
      </c>
      <c r="L201" s="9">
        <v>46</v>
      </c>
    </row>
    <row r="202" spans="1:12" x14ac:dyDescent="0.25">
      <c r="A202" t="s">
        <v>3</v>
      </c>
      <c r="B202" s="1"/>
      <c r="C202" s="1">
        <v>1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8</v>
      </c>
    </row>
    <row r="203" spans="1:12" x14ac:dyDescent="0.25">
      <c r="A203" t="s">
        <v>8</v>
      </c>
      <c r="B203" s="1"/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9</v>
      </c>
    </row>
    <row r="204" spans="1:12" x14ac:dyDescent="0.25">
      <c r="A204" t="s">
        <v>169</v>
      </c>
      <c r="B204" s="1"/>
      <c r="C204" s="1">
        <v>7</v>
      </c>
      <c r="D204" s="1">
        <v>1</v>
      </c>
      <c r="E204" s="1">
        <v>3</v>
      </c>
      <c r="F204" s="1">
        <v>3</v>
      </c>
      <c r="G204" s="1">
        <v>3</v>
      </c>
      <c r="H204" s="1">
        <v>2</v>
      </c>
      <c r="I204" s="1">
        <v>4</v>
      </c>
      <c r="J204" s="1">
        <v>3</v>
      </c>
      <c r="K204" s="1">
        <v>4</v>
      </c>
      <c r="L204" s="10">
        <v>30</v>
      </c>
    </row>
    <row r="206" spans="1:12" x14ac:dyDescent="0.25">
      <c r="A206" t="s">
        <v>3</v>
      </c>
      <c r="B206" s="10">
        <v>12</v>
      </c>
      <c r="C206" s="1">
        <v>12</v>
      </c>
      <c r="D206" s="11" t="s">
        <v>2</v>
      </c>
      <c r="E206" s="77" t="s">
        <v>44</v>
      </c>
      <c r="F206" s="1"/>
      <c r="G206" s="1"/>
      <c r="H206" s="1"/>
      <c r="I206" s="1"/>
      <c r="J206" s="1"/>
      <c r="K206" s="1"/>
      <c r="L206" s="1"/>
    </row>
    <row r="207" spans="1:12" x14ac:dyDescent="0.25">
      <c r="A207" t="s">
        <v>8</v>
      </c>
      <c r="B207" s="10">
        <v>16</v>
      </c>
      <c r="C207" s="1">
        <v>16</v>
      </c>
      <c r="D207" s="77" t="s">
        <v>2</v>
      </c>
      <c r="E207" s="77" t="s">
        <v>43</v>
      </c>
      <c r="F207" s="1"/>
      <c r="G207" s="1"/>
      <c r="H207" s="1"/>
      <c r="I207" s="1"/>
      <c r="J207" s="1"/>
      <c r="K207" s="1"/>
    </row>
    <row r="208" spans="1:1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2" x14ac:dyDescent="0.25">
      <c r="A209" s="1" t="s">
        <v>13</v>
      </c>
      <c r="B209" s="1"/>
      <c r="C209" s="1">
        <v>7</v>
      </c>
      <c r="D209" s="1">
        <v>17</v>
      </c>
      <c r="E209" s="1">
        <v>11</v>
      </c>
      <c r="F209" s="1">
        <v>9</v>
      </c>
      <c r="G209" s="1">
        <v>3</v>
      </c>
      <c r="H209" s="1">
        <v>13</v>
      </c>
      <c r="I209" s="1">
        <v>5</v>
      </c>
      <c r="J209" s="1">
        <v>15</v>
      </c>
      <c r="K209" s="1">
        <v>1</v>
      </c>
    </row>
    <row r="210" spans="1:12" x14ac:dyDescent="0.25">
      <c r="A210" s="1" t="s">
        <v>14</v>
      </c>
      <c r="B210" s="1"/>
      <c r="C210" s="1">
        <v>4</v>
      </c>
      <c r="D210" s="1">
        <v>9</v>
      </c>
      <c r="E210" s="1">
        <v>6</v>
      </c>
      <c r="F210" s="1">
        <v>5</v>
      </c>
      <c r="G210" s="1">
        <v>2</v>
      </c>
      <c r="H210" s="1">
        <v>7</v>
      </c>
      <c r="I210" s="1">
        <v>3</v>
      </c>
      <c r="J210" s="1">
        <v>8</v>
      </c>
      <c r="K210" s="1">
        <v>1</v>
      </c>
    </row>
    <row r="211" spans="1:12" x14ac:dyDescent="0.25">
      <c r="A211" s="1" t="s">
        <v>12</v>
      </c>
      <c r="B211" s="1"/>
      <c r="C211" s="5">
        <v>1</v>
      </c>
      <c r="D211" s="5">
        <v>2</v>
      </c>
      <c r="E211" s="5">
        <v>3</v>
      </c>
      <c r="F211" s="5">
        <v>4</v>
      </c>
      <c r="G211" s="5">
        <v>5</v>
      </c>
      <c r="H211" s="5">
        <v>6</v>
      </c>
      <c r="I211" s="5">
        <v>7</v>
      </c>
      <c r="J211" s="5">
        <v>8</v>
      </c>
      <c r="K211" s="5">
        <v>9</v>
      </c>
      <c r="L211" s="6" t="s">
        <v>15</v>
      </c>
    </row>
    <row r="212" spans="1:12" x14ac:dyDescent="0.25">
      <c r="A212" s="2" t="s">
        <v>3</v>
      </c>
      <c r="B212" s="3"/>
      <c r="C212" s="76">
        <v>7</v>
      </c>
      <c r="D212" s="109">
        <v>4</v>
      </c>
      <c r="E212" s="109">
        <v>6</v>
      </c>
      <c r="F212" s="109">
        <v>7</v>
      </c>
      <c r="G212" s="109">
        <v>8</v>
      </c>
      <c r="H212" s="109">
        <v>2</v>
      </c>
      <c r="I212" s="109">
        <v>5</v>
      </c>
      <c r="J212" s="109">
        <v>5</v>
      </c>
      <c r="K212" s="109">
        <v>7</v>
      </c>
      <c r="L212" s="9">
        <v>51</v>
      </c>
    </row>
    <row r="213" spans="1:12" x14ac:dyDescent="0.25">
      <c r="A213" s="4" t="s">
        <v>8</v>
      </c>
      <c r="B213" s="5"/>
      <c r="C213" s="76">
        <v>8</v>
      </c>
      <c r="D213" s="109">
        <v>5</v>
      </c>
      <c r="E213" s="109">
        <v>4</v>
      </c>
      <c r="F213" s="109">
        <v>7</v>
      </c>
      <c r="G213" s="109">
        <v>5</v>
      </c>
      <c r="H213" s="109">
        <v>4</v>
      </c>
      <c r="I213" s="109">
        <v>6</v>
      </c>
      <c r="J213" s="109">
        <v>5</v>
      </c>
      <c r="K213" s="109">
        <v>6</v>
      </c>
      <c r="L213" s="9">
        <v>50</v>
      </c>
    </row>
    <row r="214" spans="1:12" x14ac:dyDescent="0.25">
      <c r="A214" t="s">
        <v>3</v>
      </c>
      <c r="B214" s="1"/>
      <c r="C214" s="1">
        <v>1</v>
      </c>
      <c r="D214" s="1">
        <v>1</v>
      </c>
      <c r="E214" s="1">
        <v>1</v>
      </c>
      <c r="F214" s="1">
        <v>1</v>
      </c>
      <c r="G214" s="1">
        <v>2</v>
      </c>
      <c r="H214" s="1">
        <v>1</v>
      </c>
      <c r="I214" s="1">
        <v>2</v>
      </c>
      <c r="J214" s="1">
        <v>1</v>
      </c>
      <c r="K214" s="1">
        <v>2</v>
      </c>
      <c r="L214" s="1">
        <v>12</v>
      </c>
    </row>
    <row r="215" spans="1:12" x14ac:dyDescent="0.25">
      <c r="A215" t="s">
        <v>8</v>
      </c>
      <c r="B215" s="1"/>
      <c r="C215" s="1">
        <v>2</v>
      </c>
      <c r="D215" s="1">
        <v>1</v>
      </c>
      <c r="E215" s="1">
        <v>2</v>
      </c>
      <c r="F215" s="1">
        <v>2</v>
      </c>
      <c r="G215" s="1">
        <v>2</v>
      </c>
      <c r="H215" s="1">
        <v>2</v>
      </c>
      <c r="I215" s="1">
        <v>2</v>
      </c>
      <c r="J215" s="1">
        <v>1</v>
      </c>
      <c r="K215" s="1">
        <v>2</v>
      </c>
      <c r="L215" s="1">
        <v>16</v>
      </c>
    </row>
    <row r="216" spans="1:12" x14ac:dyDescent="0.25">
      <c r="A216" t="s">
        <v>169</v>
      </c>
      <c r="B216" s="1"/>
      <c r="C216" s="1">
        <v>6</v>
      </c>
      <c r="D216" s="1">
        <v>3</v>
      </c>
      <c r="E216" s="1">
        <v>2</v>
      </c>
      <c r="F216" s="1">
        <v>5</v>
      </c>
      <c r="G216" s="1">
        <v>3</v>
      </c>
      <c r="H216" s="1">
        <v>1</v>
      </c>
      <c r="I216" s="1">
        <v>3</v>
      </c>
      <c r="J216" s="1">
        <v>4</v>
      </c>
      <c r="K216" s="1">
        <v>4</v>
      </c>
      <c r="L216" s="10">
        <v>31</v>
      </c>
    </row>
    <row r="218" spans="1:12" x14ac:dyDescent="0.25">
      <c r="A218" t="s">
        <v>3</v>
      </c>
      <c r="B218" s="10">
        <v>4</v>
      </c>
      <c r="C218" s="1">
        <v>4</v>
      </c>
      <c r="D218" s="11" t="s">
        <v>2</v>
      </c>
      <c r="E218" s="77" t="s">
        <v>276</v>
      </c>
      <c r="F218" s="1"/>
      <c r="G218" s="1"/>
      <c r="H218" s="1"/>
      <c r="I218" s="1"/>
      <c r="J218" s="1"/>
      <c r="K218" s="1"/>
      <c r="L218" s="1"/>
    </row>
    <row r="219" spans="1:12" x14ac:dyDescent="0.25">
      <c r="A219" t="s">
        <v>8</v>
      </c>
      <c r="B219" s="10">
        <v>10</v>
      </c>
      <c r="C219" s="1">
        <v>10</v>
      </c>
      <c r="D219" s="77" t="s">
        <v>2</v>
      </c>
      <c r="E219" s="77" t="s">
        <v>146</v>
      </c>
      <c r="F219" s="1"/>
      <c r="G219" s="1"/>
      <c r="H219" s="1"/>
      <c r="I219" s="1"/>
      <c r="J219" s="1"/>
      <c r="K219" s="1"/>
    </row>
    <row r="220" spans="1:1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2" x14ac:dyDescent="0.25">
      <c r="A221" s="1" t="s">
        <v>13</v>
      </c>
      <c r="B221" s="1"/>
      <c r="C221" s="1">
        <v>7</v>
      </c>
      <c r="D221" s="1">
        <v>17</v>
      </c>
      <c r="E221" s="1">
        <v>11</v>
      </c>
      <c r="F221" s="1">
        <v>9</v>
      </c>
      <c r="G221" s="1">
        <v>3</v>
      </c>
      <c r="H221" s="1">
        <v>13</v>
      </c>
      <c r="I221" s="1">
        <v>5</v>
      </c>
      <c r="J221" s="1">
        <v>15</v>
      </c>
      <c r="K221" s="1">
        <v>1</v>
      </c>
    </row>
    <row r="222" spans="1:12" x14ac:dyDescent="0.25">
      <c r="A222" s="1" t="s">
        <v>14</v>
      </c>
      <c r="B222" s="1"/>
      <c r="C222" s="1">
        <v>4</v>
      </c>
      <c r="D222" s="1">
        <v>9</v>
      </c>
      <c r="E222" s="1">
        <v>6</v>
      </c>
      <c r="F222" s="1">
        <v>5</v>
      </c>
      <c r="G222" s="1">
        <v>2</v>
      </c>
      <c r="H222" s="1">
        <v>7</v>
      </c>
      <c r="I222" s="1">
        <v>3</v>
      </c>
      <c r="J222" s="1">
        <v>8</v>
      </c>
      <c r="K222" s="1">
        <v>1</v>
      </c>
    </row>
    <row r="223" spans="1:12" x14ac:dyDescent="0.25">
      <c r="A223" s="1" t="s">
        <v>12</v>
      </c>
      <c r="B223" s="1"/>
      <c r="C223" s="5">
        <v>1</v>
      </c>
      <c r="D223" s="5">
        <v>2</v>
      </c>
      <c r="E223" s="5">
        <v>3</v>
      </c>
      <c r="F223" s="5">
        <v>4</v>
      </c>
      <c r="G223" s="5">
        <v>5</v>
      </c>
      <c r="H223" s="5">
        <v>6</v>
      </c>
      <c r="I223" s="5">
        <v>7</v>
      </c>
      <c r="J223" s="5">
        <v>8</v>
      </c>
      <c r="K223" s="5">
        <v>9</v>
      </c>
      <c r="L223" s="6" t="s">
        <v>15</v>
      </c>
    </row>
    <row r="224" spans="1:12" x14ac:dyDescent="0.25">
      <c r="A224" s="2" t="s">
        <v>3</v>
      </c>
      <c r="B224" s="3"/>
      <c r="C224" s="76">
        <v>5</v>
      </c>
      <c r="D224" s="109">
        <v>3</v>
      </c>
      <c r="E224" s="109">
        <v>4</v>
      </c>
      <c r="F224" s="109">
        <v>5</v>
      </c>
      <c r="G224" s="109">
        <v>4</v>
      </c>
      <c r="H224" s="109">
        <v>4</v>
      </c>
      <c r="I224" s="109">
        <v>5</v>
      </c>
      <c r="J224" s="109">
        <v>5</v>
      </c>
      <c r="K224" s="109">
        <v>5</v>
      </c>
      <c r="L224" s="9">
        <v>40</v>
      </c>
    </row>
    <row r="225" spans="1:12" x14ac:dyDescent="0.25">
      <c r="A225" s="4" t="s">
        <v>8</v>
      </c>
      <c r="B225" s="5"/>
      <c r="C225" s="76">
        <v>8</v>
      </c>
      <c r="D225" s="109">
        <v>4</v>
      </c>
      <c r="E225" s="109">
        <v>6</v>
      </c>
      <c r="F225" s="109">
        <v>6</v>
      </c>
      <c r="G225" s="109">
        <v>6</v>
      </c>
      <c r="H225" s="109">
        <v>5</v>
      </c>
      <c r="I225" s="109">
        <v>7</v>
      </c>
      <c r="J225" s="109">
        <v>5</v>
      </c>
      <c r="K225" s="109">
        <v>6</v>
      </c>
      <c r="L225" s="9">
        <v>53</v>
      </c>
    </row>
    <row r="226" spans="1:12" x14ac:dyDescent="0.25">
      <c r="A226" t="s">
        <v>3</v>
      </c>
      <c r="B226" s="1"/>
      <c r="C226" s="1">
        <v>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1</v>
      </c>
      <c r="J226" s="1">
        <v>0</v>
      </c>
      <c r="K226" s="1">
        <v>1</v>
      </c>
      <c r="L226" s="1">
        <v>4</v>
      </c>
    </row>
    <row r="227" spans="1:12" x14ac:dyDescent="0.25">
      <c r="A227" t="s">
        <v>8</v>
      </c>
      <c r="B227" s="1"/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10</v>
      </c>
    </row>
    <row r="228" spans="1:12" x14ac:dyDescent="0.25">
      <c r="A228" t="s">
        <v>169</v>
      </c>
      <c r="B228" s="1"/>
      <c r="C228" s="1">
        <v>4</v>
      </c>
      <c r="D228" s="1">
        <v>3</v>
      </c>
      <c r="E228" s="1">
        <v>4</v>
      </c>
      <c r="F228" s="1">
        <v>5</v>
      </c>
      <c r="G228" s="1">
        <v>3</v>
      </c>
      <c r="H228" s="1">
        <v>4</v>
      </c>
      <c r="I228" s="1">
        <v>4</v>
      </c>
      <c r="J228" s="1">
        <v>4</v>
      </c>
      <c r="K228" s="1">
        <v>4</v>
      </c>
      <c r="L228" s="10">
        <v>35</v>
      </c>
    </row>
    <row r="230" spans="1:12" x14ac:dyDescent="0.25">
      <c r="A230" t="s">
        <v>3</v>
      </c>
      <c r="B230" s="10">
        <v>11</v>
      </c>
      <c r="C230" s="1">
        <v>11</v>
      </c>
      <c r="D230" s="11" t="s">
        <v>2</v>
      </c>
      <c r="E230" s="77" t="s">
        <v>54</v>
      </c>
      <c r="F230" s="1"/>
      <c r="G230" s="1"/>
      <c r="H230" s="1"/>
      <c r="I230" s="1"/>
      <c r="J230" s="1"/>
      <c r="K230" s="1"/>
      <c r="L230" s="1"/>
    </row>
    <row r="231" spans="1:12" x14ac:dyDescent="0.25">
      <c r="A231" t="s">
        <v>8</v>
      </c>
      <c r="B231" s="10">
        <v>20</v>
      </c>
      <c r="C231" s="1">
        <v>20</v>
      </c>
      <c r="D231" s="77" t="s">
        <v>2</v>
      </c>
      <c r="E231" s="77" t="s">
        <v>47</v>
      </c>
      <c r="F231" s="1"/>
      <c r="G231" s="1"/>
      <c r="H231" s="1"/>
      <c r="I231" s="1"/>
      <c r="J231" s="1"/>
      <c r="K231" s="1"/>
    </row>
    <row r="232" spans="1:1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2" x14ac:dyDescent="0.25">
      <c r="A233" s="1" t="s">
        <v>13</v>
      </c>
      <c r="B233" s="1"/>
      <c r="C233" s="1">
        <v>7</v>
      </c>
      <c r="D233" s="1">
        <v>17</v>
      </c>
      <c r="E233" s="1">
        <v>11</v>
      </c>
      <c r="F233" s="1">
        <v>9</v>
      </c>
      <c r="G233" s="1">
        <v>3</v>
      </c>
      <c r="H233" s="1">
        <v>13</v>
      </c>
      <c r="I233" s="1">
        <v>5</v>
      </c>
      <c r="J233" s="1">
        <v>15</v>
      </c>
      <c r="K233" s="1">
        <v>1</v>
      </c>
    </row>
    <row r="234" spans="1:12" x14ac:dyDescent="0.25">
      <c r="A234" s="1" t="s">
        <v>14</v>
      </c>
      <c r="B234" s="1"/>
      <c r="C234" s="1">
        <v>4</v>
      </c>
      <c r="D234" s="1">
        <v>9</v>
      </c>
      <c r="E234" s="1">
        <v>6</v>
      </c>
      <c r="F234" s="1">
        <v>5</v>
      </c>
      <c r="G234" s="1">
        <v>2</v>
      </c>
      <c r="H234" s="1">
        <v>7</v>
      </c>
      <c r="I234" s="1">
        <v>3</v>
      </c>
      <c r="J234" s="1">
        <v>8</v>
      </c>
      <c r="K234" s="1">
        <v>1</v>
      </c>
    </row>
    <row r="235" spans="1:12" x14ac:dyDescent="0.25">
      <c r="A235" s="1" t="s">
        <v>12</v>
      </c>
      <c r="B235" s="1"/>
      <c r="C235" s="5">
        <v>1</v>
      </c>
      <c r="D235" s="5">
        <v>2</v>
      </c>
      <c r="E235" s="5">
        <v>3</v>
      </c>
      <c r="F235" s="5">
        <v>4</v>
      </c>
      <c r="G235" s="5">
        <v>5</v>
      </c>
      <c r="H235" s="5">
        <v>6</v>
      </c>
      <c r="I235" s="5">
        <v>7</v>
      </c>
      <c r="J235" s="5">
        <v>8</v>
      </c>
      <c r="K235" s="5">
        <v>9</v>
      </c>
      <c r="L235" s="6" t="s">
        <v>15</v>
      </c>
    </row>
    <row r="236" spans="1:12" x14ac:dyDescent="0.25">
      <c r="A236" s="2" t="s">
        <v>3</v>
      </c>
      <c r="B236" s="3"/>
      <c r="C236" s="76">
        <v>8</v>
      </c>
      <c r="D236" s="109">
        <v>5</v>
      </c>
      <c r="E236" s="109">
        <v>5</v>
      </c>
      <c r="F236" s="109">
        <v>6</v>
      </c>
      <c r="G236" s="109">
        <v>6</v>
      </c>
      <c r="H236" s="109">
        <v>5</v>
      </c>
      <c r="I236" s="109">
        <v>4</v>
      </c>
      <c r="J236" s="109">
        <v>4</v>
      </c>
      <c r="K236" s="109">
        <v>6</v>
      </c>
      <c r="L236" s="9">
        <v>49</v>
      </c>
    </row>
    <row r="237" spans="1:12" x14ac:dyDescent="0.25">
      <c r="A237" s="4" t="s">
        <v>8</v>
      </c>
      <c r="B237" s="5"/>
      <c r="C237" s="76">
        <v>11</v>
      </c>
      <c r="D237" s="109">
        <v>4</v>
      </c>
      <c r="E237" s="109">
        <v>8</v>
      </c>
      <c r="F237" s="109">
        <v>7</v>
      </c>
      <c r="G237" s="109">
        <v>7</v>
      </c>
      <c r="H237" s="109">
        <v>8</v>
      </c>
      <c r="I237" s="109">
        <v>7</v>
      </c>
      <c r="J237" s="109">
        <v>7</v>
      </c>
      <c r="K237" s="109">
        <v>6</v>
      </c>
      <c r="L237" s="9">
        <v>65</v>
      </c>
    </row>
    <row r="238" spans="1:12" x14ac:dyDescent="0.25">
      <c r="A238" t="s">
        <v>3</v>
      </c>
      <c r="B238" s="1"/>
      <c r="C238" s="1">
        <v>1</v>
      </c>
      <c r="D238" s="1">
        <v>1</v>
      </c>
      <c r="E238" s="1">
        <v>1</v>
      </c>
      <c r="F238" s="1">
        <v>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11</v>
      </c>
    </row>
    <row r="239" spans="1:12" x14ac:dyDescent="0.25">
      <c r="A239" t="s">
        <v>8</v>
      </c>
      <c r="B239" s="1"/>
      <c r="C239" s="1">
        <v>2</v>
      </c>
      <c r="D239" s="1">
        <v>2</v>
      </c>
      <c r="E239" s="1">
        <v>2</v>
      </c>
      <c r="F239" s="1">
        <v>2</v>
      </c>
      <c r="G239" s="1">
        <v>3</v>
      </c>
      <c r="H239" s="1">
        <v>2</v>
      </c>
      <c r="I239" s="1">
        <v>2</v>
      </c>
      <c r="J239" s="1">
        <v>2</v>
      </c>
      <c r="K239" s="1">
        <v>3</v>
      </c>
      <c r="L239" s="1">
        <v>20</v>
      </c>
    </row>
    <row r="240" spans="1:12" x14ac:dyDescent="0.25">
      <c r="A240" t="s">
        <v>169</v>
      </c>
      <c r="B240" s="1"/>
      <c r="C240" s="1">
        <v>7</v>
      </c>
      <c r="D240" s="1">
        <v>2</v>
      </c>
      <c r="E240" s="1">
        <v>4</v>
      </c>
      <c r="F240" s="1">
        <v>5</v>
      </c>
      <c r="G240" s="1">
        <v>4</v>
      </c>
      <c r="H240" s="1">
        <v>4</v>
      </c>
      <c r="I240" s="1">
        <v>3</v>
      </c>
      <c r="J240" s="1">
        <v>3</v>
      </c>
      <c r="K240" s="1">
        <v>3</v>
      </c>
      <c r="L240" s="10">
        <v>35</v>
      </c>
    </row>
    <row r="242" spans="1:12" x14ac:dyDescent="0.25">
      <c r="A242" t="s">
        <v>3</v>
      </c>
      <c r="B242" s="10">
        <v>12</v>
      </c>
      <c r="C242" s="1">
        <v>12</v>
      </c>
      <c r="D242" s="11" t="s">
        <v>2</v>
      </c>
      <c r="E242" s="77" t="s">
        <v>30</v>
      </c>
      <c r="F242" s="1"/>
      <c r="G242" s="1"/>
      <c r="H242" s="1"/>
      <c r="I242" s="1"/>
      <c r="J242" s="1"/>
      <c r="K242" s="1"/>
      <c r="L242" s="1"/>
    </row>
    <row r="243" spans="1:12" x14ac:dyDescent="0.25">
      <c r="A243" t="s">
        <v>8</v>
      </c>
      <c r="B243" s="10">
        <v>14</v>
      </c>
      <c r="C243" s="1">
        <v>14</v>
      </c>
      <c r="D243" s="77" t="s">
        <v>2</v>
      </c>
      <c r="E243" s="77" t="s">
        <v>25</v>
      </c>
      <c r="F243" s="1"/>
      <c r="G243" s="1"/>
      <c r="H243" s="1"/>
      <c r="I243" s="1"/>
      <c r="J243" s="1"/>
      <c r="K243" s="1"/>
    </row>
    <row r="244" spans="1:1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2" x14ac:dyDescent="0.25">
      <c r="A245" s="1" t="s">
        <v>13</v>
      </c>
      <c r="B245" s="1"/>
      <c r="C245" s="1">
        <v>7</v>
      </c>
      <c r="D245" s="1">
        <v>17</v>
      </c>
      <c r="E245" s="1">
        <v>11</v>
      </c>
      <c r="F245" s="1">
        <v>9</v>
      </c>
      <c r="G245" s="1">
        <v>3</v>
      </c>
      <c r="H245" s="1">
        <v>13</v>
      </c>
      <c r="I245" s="1">
        <v>5</v>
      </c>
      <c r="J245" s="1">
        <v>15</v>
      </c>
      <c r="K245" s="1">
        <v>1</v>
      </c>
    </row>
    <row r="246" spans="1:12" x14ac:dyDescent="0.25">
      <c r="A246" s="1" t="s">
        <v>14</v>
      </c>
      <c r="B246" s="1"/>
      <c r="C246" s="1">
        <v>4</v>
      </c>
      <c r="D246" s="1">
        <v>9</v>
      </c>
      <c r="E246" s="1">
        <v>6</v>
      </c>
      <c r="F246" s="1">
        <v>5</v>
      </c>
      <c r="G246" s="1">
        <v>2</v>
      </c>
      <c r="H246" s="1">
        <v>7</v>
      </c>
      <c r="I246" s="1">
        <v>3</v>
      </c>
      <c r="J246" s="1">
        <v>8</v>
      </c>
      <c r="K246" s="1">
        <v>1</v>
      </c>
    </row>
    <row r="247" spans="1:12" x14ac:dyDescent="0.25">
      <c r="A247" s="1" t="s">
        <v>12</v>
      </c>
      <c r="B247" s="1"/>
      <c r="C247" s="5">
        <v>1</v>
      </c>
      <c r="D247" s="5">
        <v>2</v>
      </c>
      <c r="E247" s="5">
        <v>3</v>
      </c>
      <c r="F247" s="5">
        <v>4</v>
      </c>
      <c r="G247" s="5">
        <v>5</v>
      </c>
      <c r="H247" s="5">
        <v>6</v>
      </c>
      <c r="I247" s="5">
        <v>7</v>
      </c>
      <c r="J247" s="5">
        <v>8</v>
      </c>
      <c r="K247" s="5">
        <v>9</v>
      </c>
      <c r="L247" s="6" t="s">
        <v>15</v>
      </c>
    </row>
    <row r="248" spans="1:12" x14ac:dyDescent="0.25">
      <c r="A248" s="2" t="s">
        <v>3</v>
      </c>
      <c r="B248" s="3"/>
      <c r="C248" s="76">
        <v>8</v>
      </c>
      <c r="D248" s="109">
        <v>5</v>
      </c>
      <c r="E248" s="109">
        <v>4</v>
      </c>
      <c r="F248" s="109">
        <v>4</v>
      </c>
      <c r="G248" s="109">
        <v>5</v>
      </c>
      <c r="H248" s="109">
        <v>4</v>
      </c>
      <c r="I248" s="109">
        <v>9</v>
      </c>
      <c r="J248" s="109">
        <v>4</v>
      </c>
      <c r="K248" s="109">
        <v>6</v>
      </c>
      <c r="L248" s="9">
        <v>49</v>
      </c>
    </row>
    <row r="249" spans="1:12" x14ac:dyDescent="0.25">
      <c r="A249" s="4" t="s">
        <v>8</v>
      </c>
      <c r="B249" s="5"/>
      <c r="C249" s="76">
        <v>10</v>
      </c>
      <c r="D249" s="109">
        <v>4</v>
      </c>
      <c r="E249" s="109">
        <v>7</v>
      </c>
      <c r="F249" s="109">
        <v>5</v>
      </c>
      <c r="G249" s="109">
        <v>7</v>
      </c>
      <c r="H249" s="109">
        <v>8</v>
      </c>
      <c r="I249" s="109">
        <v>7</v>
      </c>
      <c r="J249" s="109">
        <v>5</v>
      </c>
      <c r="K249" s="109">
        <v>6</v>
      </c>
      <c r="L249" s="9">
        <v>59</v>
      </c>
    </row>
    <row r="250" spans="1:12" x14ac:dyDescent="0.25">
      <c r="A250" t="s">
        <v>3</v>
      </c>
      <c r="B250" s="1"/>
      <c r="C250" s="1">
        <v>1</v>
      </c>
      <c r="D250" s="1">
        <v>1</v>
      </c>
      <c r="E250" s="1">
        <v>1</v>
      </c>
      <c r="F250" s="1">
        <v>1</v>
      </c>
      <c r="G250" s="1">
        <v>2</v>
      </c>
      <c r="H250" s="1">
        <v>1</v>
      </c>
      <c r="I250" s="1">
        <v>2</v>
      </c>
      <c r="J250" s="1">
        <v>1</v>
      </c>
      <c r="K250" s="1">
        <v>2</v>
      </c>
      <c r="L250" s="1">
        <v>12</v>
      </c>
    </row>
    <row r="251" spans="1:12" x14ac:dyDescent="0.25">
      <c r="A251" t="s">
        <v>8</v>
      </c>
      <c r="B251" s="1"/>
      <c r="C251" s="1">
        <v>2</v>
      </c>
      <c r="D251" s="1">
        <v>1</v>
      </c>
      <c r="E251" s="1">
        <v>1</v>
      </c>
      <c r="F251" s="1">
        <v>2</v>
      </c>
      <c r="G251" s="1">
        <v>2</v>
      </c>
      <c r="H251" s="1">
        <v>1</v>
      </c>
      <c r="I251" s="1">
        <v>2</v>
      </c>
      <c r="J251" s="1">
        <v>1</v>
      </c>
      <c r="K251" s="1">
        <v>2</v>
      </c>
      <c r="L251" s="1">
        <v>14</v>
      </c>
    </row>
    <row r="252" spans="1:12" x14ac:dyDescent="0.25">
      <c r="A252" t="s">
        <v>169</v>
      </c>
      <c r="B252" s="1"/>
      <c r="C252" s="1">
        <v>7</v>
      </c>
      <c r="D252" s="1">
        <v>3</v>
      </c>
      <c r="E252" s="1">
        <v>3</v>
      </c>
      <c r="F252" s="1">
        <v>3</v>
      </c>
      <c r="G252" s="1">
        <v>3</v>
      </c>
      <c r="H252" s="1">
        <v>3</v>
      </c>
      <c r="I252" s="1">
        <v>5</v>
      </c>
      <c r="J252" s="1">
        <v>3</v>
      </c>
      <c r="K252" s="1">
        <v>4</v>
      </c>
      <c r="L252" s="10">
        <v>34</v>
      </c>
    </row>
    <row r="254" spans="1:12" x14ac:dyDescent="0.25">
      <c r="A254" t="s">
        <v>3</v>
      </c>
      <c r="B254" s="10">
        <v>6</v>
      </c>
      <c r="C254" s="1">
        <v>6</v>
      </c>
      <c r="D254" s="11" t="s">
        <v>2</v>
      </c>
      <c r="E254" s="77" t="s">
        <v>42</v>
      </c>
      <c r="F254" s="1"/>
      <c r="G254" s="1"/>
      <c r="H254" s="1"/>
      <c r="I254" s="1"/>
      <c r="J254" s="1"/>
      <c r="K254" s="1"/>
      <c r="L254" s="1"/>
    </row>
    <row r="255" spans="1:12" x14ac:dyDescent="0.25">
      <c r="A255" t="s">
        <v>8</v>
      </c>
      <c r="B255" s="10">
        <v>11</v>
      </c>
      <c r="C255" s="1">
        <v>11</v>
      </c>
      <c r="D255" s="77" t="s">
        <v>2</v>
      </c>
      <c r="E255" s="77" t="s">
        <v>49</v>
      </c>
      <c r="F255" s="1"/>
      <c r="G255" s="1"/>
      <c r="H255" s="1"/>
      <c r="I255" s="1"/>
      <c r="J255" s="1"/>
      <c r="K255" s="1"/>
    </row>
    <row r="256" spans="1:1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2" x14ac:dyDescent="0.25">
      <c r="A257" s="1" t="s">
        <v>13</v>
      </c>
      <c r="B257" s="1"/>
      <c r="C257" s="1">
        <v>7</v>
      </c>
      <c r="D257" s="1">
        <v>17</v>
      </c>
      <c r="E257" s="1">
        <v>11</v>
      </c>
      <c r="F257" s="1">
        <v>9</v>
      </c>
      <c r="G257" s="1">
        <v>3</v>
      </c>
      <c r="H257" s="1">
        <v>13</v>
      </c>
      <c r="I257" s="1">
        <v>5</v>
      </c>
      <c r="J257" s="1">
        <v>15</v>
      </c>
      <c r="K257" s="1">
        <v>1</v>
      </c>
    </row>
    <row r="258" spans="1:12" x14ac:dyDescent="0.25">
      <c r="A258" s="1" t="s">
        <v>14</v>
      </c>
      <c r="B258" s="1"/>
      <c r="C258" s="1">
        <v>4</v>
      </c>
      <c r="D258" s="1">
        <v>9</v>
      </c>
      <c r="E258" s="1">
        <v>6</v>
      </c>
      <c r="F258" s="1">
        <v>5</v>
      </c>
      <c r="G258" s="1">
        <v>2</v>
      </c>
      <c r="H258" s="1">
        <v>7</v>
      </c>
      <c r="I258" s="1">
        <v>3</v>
      </c>
      <c r="J258" s="1">
        <v>8</v>
      </c>
      <c r="K258" s="1">
        <v>1</v>
      </c>
    </row>
    <row r="259" spans="1:12" x14ac:dyDescent="0.25">
      <c r="A259" s="1" t="s">
        <v>12</v>
      </c>
      <c r="B259" s="1"/>
      <c r="C259" s="5">
        <v>1</v>
      </c>
      <c r="D259" s="5">
        <v>2</v>
      </c>
      <c r="E259" s="5">
        <v>3</v>
      </c>
      <c r="F259" s="5">
        <v>4</v>
      </c>
      <c r="G259" s="5">
        <v>5</v>
      </c>
      <c r="H259" s="5">
        <v>6</v>
      </c>
      <c r="I259" s="5">
        <v>7</v>
      </c>
      <c r="J259" s="5">
        <v>8</v>
      </c>
      <c r="K259" s="5">
        <v>9</v>
      </c>
      <c r="L259" s="6" t="s">
        <v>15</v>
      </c>
    </row>
    <row r="260" spans="1:12" x14ac:dyDescent="0.25">
      <c r="A260" s="2" t="s">
        <v>3</v>
      </c>
      <c r="B260" s="3"/>
      <c r="C260" s="76">
        <v>7</v>
      </c>
      <c r="D260" s="109">
        <v>4</v>
      </c>
      <c r="E260" s="109">
        <v>4</v>
      </c>
      <c r="F260" s="109">
        <v>6</v>
      </c>
      <c r="G260" s="109">
        <v>6</v>
      </c>
      <c r="H260" s="109">
        <v>3</v>
      </c>
      <c r="I260" s="109">
        <v>4</v>
      </c>
      <c r="J260" s="109">
        <v>5</v>
      </c>
      <c r="K260" s="109">
        <v>5</v>
      </c>
      <c r="L260" s="9">
        <v>44</v>
      </c>
    </row>
    <row r="261" spans="1:12" x14ac:dyDescent="0.25">
      <c r="A261" s="4" t="s">
        <v>8</v>
      </c>
      <c r="B261" s="5"/>
      <c r="C261" s="76">
        <v>6</v>
      </c>
      <c r="D261" s="109">
        <v>5</v>
      </c>
      <c r="E261" s="109">
        <v>4</v>
      </c>
      <c r="F261" s="109">
        <v>8</v>
      </c>
      <c r="G261" s="109">
        <v>6</v>
      </c>
      <c r="H261" s="109">
        <v>4</v>
      </c>
      <c r="I261" s="109">
        <v>10</v>
      </c>
      <c r="J261" s="109">
        <v>8</v>
      </c>
      <c r="K261" s="109">
        <v>6</v>
      </c>
      <c r="L261" s="9">
        <v>57</v>
      </c>
    </row>
    <row r="262" spans="1:12" x14ac:dyDescent="0.25">
      <c r="A262" t="s">
        <v>3</v>
      </c>
      <c r="B262" s="1"/>
      <c r="C262" s="1">
        <v>1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1</v>
      </c>
      <c r="L262" s="1">
        <v>6</v>
      </c>
    </row>
    <row r="263" spans="1:12" x14ac:dyDescent="0.25">
      <c r="A263" t="s">
        <v>8</v>
      </c>
      <c r="B263" s="1"/>
      <c r="C263" s="1">
        <v>1</v>
      </c>
      <c r="D263" s="1">
        <v>1</v>
      </c>
      <c r="E263" s="1">
        <v>1</v>
      </c>
      <c r="F263" s="1">
        <v>1</v>
      </c>
      <c r="G263" s="1">
        <v>2</v>
      </c>
      <c r="H263" s="1">
        <v>1</v>
      </c>
      <c r="I263" s="1">
        <v>1</v>
      </c>
      <c r="J263" s="1">
        <v>1</v>
      </c>
      <c r="K263" s="1">
        <v>2</v>
      </c>
      <c r="L263" s="1">
        <v>11</v>
      </c>
    </row>
    <row r="264" spans="1:12" x14ac:dyDescent="0.25">
      <c r="A264" t="s">
        <v>169</v>
      </c>
      <c r="B264" s="1"/>
      <c r="C264" s="1">
        <v>5</v>
      </c>
      <c r="D264" s="1">
        <v>4</v>
      </c>
      <c r="E264" s="1">
        <v>3</v>
      </c>
      <c r="F264" s="1">
        <v>5</v>
      </c>
      <c r="G264" s="1">
        <v>4</v>
      </c>
      <c r="H264" s="1">
        <v>3</v>
      </c>
      <c r="I264" s="1">
        <v>3</v>
      </c>
      <c r="J264" s="1">
        <v>5</v>
      </c>
      <c r="K264" s="1">
        <v>4</v>
      </c>
      <c r="L264" s="10">
        <v>36</v>
      </c>
    </row>
    <row r="266" spans="1:12" x14ac:dyDescent="0.25">
      <c r="A266" t="s">
        <v>3</v>
      </c>
      <c r="B266" s="10">
        <v>5</v>
      </c>
      <c r="C266" s="1">
        <v>5</v>
      </c>
      <c r="D266" s="11" t="s">
        <v>2</v>
      </c>
      <c r="E266" s="77" t="s">
        <v>275</v>
      </c>
      <c r="F266" s="1"/>
      <c r="G266" s="1"/>
      <c r="H266" s="1"/>
      <c r="I266" s="1"/>
      <c r="J266" s="1"/>
      <c r="K266" s="1"/>
      <c r="L266" s="1"/>
    </row>
    <row r="267" spans="1:12" x14ac:dyDescent="0.25">
      <c r="A267" t="s">
        <v>8</v>
      </c>
      <c r="B267" s="10">
        <v>11</v>
      </c>
      <c r="C267" s="1">
        <v>11</v>
      </c>
      <c r="D267" s="77" t="s">
        <v>2</v>
      </c>
      <c r="E267" s="77" t="s">
        <v>52</v>
      </c>
      <c r="F267" s="1"/>
      <c r="G267" s="1"/>
      <c r="H267" s="1"/>
      <c r="I267" s="1"/>
      <c r="J267" s="1"/>
      <c r="K267" s="1"/>
    </row>
    <row r="268" spans="1:1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2" x14ac:dyDescent="0.25">
      <c r="A269" s="1" t="s">
        <v>13</v>
      </c>
      <c r="B269" s="1"/>
      <c r="C269" s="1">
        <v>7</v>
      </c>
      <c r="D269" s="1">
        <v>17</v>
      </c>
      <c r="E269" s="1">
        <v>11</v>
      </c>
      <c r="F269" s="1">
        <v>9</v>
      </c>
      <c r="G269" s="1">
        <v>3</v>
      </c>
      <c r="H269" s="1">
        <v>13</v>
      </c>
      <c r="I269" s="1">
        <v>5</v>
      </c>
      <c r="J269" s="1">
        <v>15</v>
      </c>
      <c r="K269" s="1">
        <v>1</v>
      </c>
    </row>
    <row r="270" spans="1:12" x14ac:dyDescent="0.25">
      <c r="A270" s="1" t="s">
        <v>14</v>
      </c>
      <c r="B270" s="1"/>
      <c r="C270" s="1">
        <v>4</v>
      </c>
      <c r="D270" s="1">
        <v>9</v>
      </c>
      <c r="E270" s="1">
        <v>6</v>
      </c>
      <c r="F270" s="1">
        <v>5</v>
      </c>
      <c r="G270" s="1">
        <v>2</v>
      </c>
      <c r="H270" s="1">
        <v>7</v>
      </c>
      <c r="I270" s="1">
        <v>3</v>
      </c>
      <c r="J270" s="1">
        <v>8</v>
      </c>
      <c r="K270" s="1">
        <v>1</v>
      </c>
    </row>
    <row r="271" spans="1:12" x14ac:dyDescent="0.25">
      <c r="A271" s="1" t="s">
        <v>12</v>
      </c>
      <c r="B271" s="1"/>
      <c r="C271" s="5">
        <v>1</v>
      </c>
      <c r="D271" s="5">
        <v>2</v>
      </c>
      <c r="E271" s="5">
        <v>3</v>
      </c>
      <c r="F271" s="5">
        <v>4</v>
      </c>
      <c r="G271" s="5">
        <v>5</v>
      </c>
      <c r="H271" s="5">
        <v>6</v>
      </c>
      <c r="I271" s="5">
        <v>7</v>
      </c>
      <c r="J271" s="5">
        <v>8</v>
      </c>
      <c r="K271" s="5">
        <v>9</v>
      </c>
      <c r="L271" s="6" t="s">
        <v>15</v>
      </c>
    </row>
    <row r="272" spans="1:12" x14ac:dyDescent="0.25">
      <c r="A272" s="2" t="s">
        <v>3</v>
      </c>
      <c r="B272" s="3"/>
      <c r="C272" s="76">
        <v>6</v>
      </c>
      <c r="D272" s="109">
        <v>4</v>
      </c>
      <c r="E272" s="109">
        <v>4</v>
      </c>
      <c r="F272" s="109">
        <v>6</v>
      </c>
      <c r="G272" s="109">
        <v>5</v>
      </c>
      <c r="H272" s="109">
        <v>3</v>
      </c>
      <c r="I272" s="109">
        <v>5</v>
      </c>
      <c r="J272" s="109">
        <v>6</v>
      </c>
      <c r="K272" s="109">
        <v>5</v>
      </c>
      <c r="L272" s="9">
        <v>44</v>
      </c>
    </row>
    <row r="273" spans="1:12" x14ac:dyDescent="0.25">
      <c r="A273" s="4" t="s">
        <v>8</v>
      </c>
      <c r="B273" s="5"/>
      <c r="C273" s="76">
        <v>5</v>
      </c>
      <c r="D273" s="109">
        <v>4</v>
      </c>
      <c r="E273" s="109">
        <v>4</v>
      </c>
      <c r="F273" s="109">
        <v>6</v>
      </c>
      <c r="G273" s="109">
        <v>6</v>
      </c>
      <c r="H273" s="109">
        <v>4</v>
      </c>
      <c r="I273" s="109">
        <v>5</v>
      </c>
      <c r="J273" s="109">
        <v>5</v>
      </c>
      <c r="K273" s="109">
        <v>7</v>
      </c>
      <c r="L273" s="9">
        <v>46</v>
      </c>
    </row>
    <row r="274" spans="1:12" x14ac:dyDescent="0.25">
      <c r="A274" t="s">
        <v>3</v>
      </c>
      <c r="B274" s="1"/>
      <c r="C274" s="1">
        <v>1</v>
      </c>
      <c r="D274" s="1">
        <v>0</v>
      </c>
      <c r="E274" s="1">
        <v>0</v>
      </c>
      <c r="F274" s="1">
        <v>1</v>
      </c>
      <c r="G274" s="1">
        <v>1</v>
      </c>
      <c r="H274" s="1">
        <v>0</v>
      </c>
      <c r="I274" s="1">
        <v>1</v>
      </c>
      <c r="J274" s="1">
        <v>0</v>
      </c>
      <c r="K274" s="1">
        <v>1</v>
      </c>
      <c r="L274" s="1">
        <v>5</v>
      </c>
    </row>
    <row r="275" spans="1:12" x14ac:dyDescent="0.25">
      <c r="A275" t="s">
        <v>8</v>
      </c>
      <c r="B275" s="1"/>
      <c r="C275" s="1">
        <v>1</v>
      </c>
      <c r="D275" s="1">
        <v>1</v>
      </c>
      <c r="E275" s="1">
        <v>1</v>
      </c>
      <c r="F275" s="1">
        <v>1</v>
      </c>
      <c r="G275" s="1">
        <v>2</v>
      </c>
      <c r="H275" s="1">
        <v>1</v>
      </c>
      <c r="I275" s="1">
        <v>1</v>
      </c>
      <c r="J275" s="1">
        <v>1</v>
      </c>
      <c r="K275" s="1">
        <v>2</v>
      </c>
      <c r="L275" s="1">
        <v>11</v>
      </c>
    </row>
    <row r="276" spans="1:12" x14ac:dyDescent="0.25">
      <c r="A276" t="s">
        <v>169</v>
      </c>
      <c r="B276" s="1"/>
      <c r="C276" s="1">
        <v>4</v>
      </c>
      <c r="D276" s="1">
        <v>3</v>
      </c>
      <c r="E276" s="1">
        <v>3</v>
      </c>
      <c r="F276" s="1">
        <v>5</v>
      </c>
      <c r="G276" s="1">
        <v>4</v>
      </c>
      <c r="H276" s="1">
        <v>3</v>
      </c>
      <c r="I276" s="1">
        <v>4</v>
      </c>
      <c r="J276" s="1">
        <v>4</v>
      </c>
      <c r="K276" s="1">
        <v>4</v>
      </c>
      <c r="L276" s="10">
        <v>34</v>
      </c>
    </row>
    <row r="278" spans="1:12" x14ac:dyDescent="0.25">
      <c r="A278" t="s">
        <v>3</v>
      </c>
      <c r="B278" s="10">
        <v>12</v>
      </c>
      <c r="C278" s="1">
        <v>12</v>
      </c>
      <c r="D278" s="11" t="s">
        <v>2</v>
      </c>
      <c r="E278" s="77" t="s">
        <v>158</v>
      </c>
      <c r="F278" s="1"/>
      <c r="G278" s="1"/>
      <c r="H278" s="1"/>
      <c r="I278" s="1"/>
      <c r="J278" s="1"/>
      <c r="K278" s="1"/>
      <c r="L278" s="1"/>
    </row>
    <row r="279" spans="1:12" x14ac:dyDescent="0.25">
      <c r="A279" t="s">
        <v>8</v>
      </c>
      <c r="B279" s="10">
        <v>13</v>
      </c>
      <c r="C279" s="1">
        <v>13</v>
      </c>
      <c r="D279" s="77" t="s">
        <v>2</v>
      </c>
      <c r="E279" s="77" t="s">
        <v>180</v>
      </c>
      <c r="F279" s="1"/>
      <c r="G279" s="1"/>
      <c r="H279" s="1"/>
      <c r="I279" s="1"/>
      <c r="J279" s="1"/>
      <c r="K279" s="1"/>
    </row>
    <row r="280" spans="1:1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2" x14ac:dyDescent="0.25">
      <c r="A281" s="1" t="s">
        <v>13</v>
      </c>
      <c r="B281" s="1"/>
      <c r="C281" s="1">
        <v>7</v>
      </c>
      <c r="D281" s="1">
        <v>17</v>
      </c>
      <c r="E281" s="1">
        <v>11</v>
      </c>
      <c r="F281" s="1">
        <v>9</v>
      </c>
      <c r="G281" s="1">
        <v>3</v>
      </c>
      <c r="H281" s="1">
        <v>13</v>
      </c>
      <c r="I281" s="1">
        <v>5</v>
      </c>
      <c r="J281" s="1">
        <v>15</v>
      </c>
      <c r="K281" s="1">
        <v>1</v>
      </c>
    </row>
    <row r="282" spans="1:12" x14ac:dyDescent="0.25">
      <c r="A282" s="1" t="s">
        <v>14</v>
      </c>
      <c r="B282" s="1"/>
      <c r="C282" s="1">
        <v>4</v>
      </c>
      <c r="D282" s="1">
        <v>9</v>
      </c>
      <c r="E282" s="1">
        <v>6</v>
      </c>
      <c r="F282" s="1">
        <v>5</v>
      </c>
      <c r="G282" s="1">
        <v>2</v>
      </c>
      <c r="H282" s="1">
        <v>7</v>
      </c>
      <c r="I282" s="1">
        <v>3</v>
      </c>
      <c r="J282" s="1">
        <v>8</v>
      </c>
      <c r="K282" s="1">
        <v>1</v>
      </c>
    </row>
    <row r="283" spans="1:12" x14ac:dyDescent="0.25">
      <c r="A283" s="1" t="s">
        <v>12</v>
      </c>
      <c r="B283" s="1"/>
      <c r="C283" s="5">
        <v>1</v>
      </c>
      <c r="D283" s="5">
        <v>2</v>
      </c>
      <c r="E283" s="5">
        <v>3</v>
      </c>
      <c r="F283" s="5">
        <v>4</v>
      </c>
      <c r="G283" s="5">
        <v>5</v>
      </c>
      <c r="H283" s="5">
        <v>6</v>
      </c>
      <c r="I283" s="5">
        <v>7</v>
      </c>
      <c r="J283" s="5">
        <v>8</v>
      </c>
      <c r="K283" s="5">
        <v>9</v>
      </c>
      <c r="L283" s="6" t="s">
        <v>15</v>
      </c>
    </row>
    <row r="284" spans="1:12" x14ac:dyDescent="0.25">
      <c r="A284" s="2" t="s">
        <v>3</v>
      </c>
      <c r="B284" s="3"/>
      <c r="C284" s="76">
        <v>9</v>
      </c>
      <c r="D284" s="109">
        <v>5</v>
      </c>
      <c r="E284" s="109">
        <v>5</v>
      </c>
      <c r="F284" s="109">
        <v>5</v>
      </c>
      <c r="G284" s="109">
        <v>7</v>
      </c>
      <c r="H284" s="109">
        <v>6</v>
      </c>
      <c r="I284" s="109">
        <v>6</v>
      </c>
      <c r="J284" s="109">
        <v>6</v>
      </c>
      <c r="K284" s="109">
        <v>5</v>
      </c>
      <c r="L284" s="9">
        <v>54</v>
      </c>
    </row>
    <row r="285" spans="1:12" x14ac:dyDescent="0.25">
      <c r="A285" s="4" t="s">
        <v>8</v>
      </c>
      <c r="B285" s="5"/>
      <c r="C285" s="76">
        <v>7</v>
      </c>
      <c r="D285" s="109">
        <v>4</v>
      </c>
      <c r="E285" s="109">
        <v>6</v>
      </c>
      <c r="F285" s="109">
        <v>6</v>
      </c>
      <c r="G285" s="109">
        <v>8</v>
      </c>
      <c r="H285" s="109">
        <v>4</v>
      </c>
      <c r="I285" s="109">
        <v>6</v>
      </c>
      <c r="J285" s="109">
        <v>6</v>
      </c>
      <c r="K285" s="109">
        <v>5</v>
      </c>
      <c r="L285" s="9">
        <v>52</v>
      </c>
    </row>
    <row r="286" spans="1:12" x14ac:dyDescent="0.25">
      <c r="A286" t="s">
        <v>3</v>
      </c>
      <c r="B286" s="1"/>
      <c r="C286" s="1">
        <v>1</v>
      </c>
      <c r="D286" s="1">
        <v>1</v>
      </c>
      <c r="E286" s="1">
        <v>1</v>
      </c>
      <c r="F286" s="1">
        <v>1</v>
      </c>
      <c r="G286" s="1">
        <v>2</v>
      </c>
      <c r="H286" s="1">
        <v>1</v>
      </c>
      <c r="I286" s="1">
        <v>2</v>
      </c>
      <c r="J286" s="1">
        <v>1</v>
      </c>
      <c r="K286" s="1">
        <v>2</v>
      </c>
      <c r="L286" s="1">
        <v>12</v>
      </c>
    </row>
    <row r="287" spans="1:12" x14ac:dyDescent="0.25">
      <c r="A287" t="s">
        <v>8</v>
      </c>
      <c r="B287" s="1"/>
      <c r="C287" s="1">
        <v>2</v>
      </c>
      <c r="D287" s="1">
        <v>1</v>
      </c>
      <c r="E287" s="1">
        <v>1</v>
      </c>
      <c r="F287" s="1">
        <v>1</v>
      </c>
      <c r="G287" s="1">
        <v>2</v>
      </c>
      <c r="H287" s="1">
        <v>1</v>
      </c>
      <c r="I287" s="1">
        <v>2</v>
      </c>
      <c r="J287" s="1">
        <v>1</v>
      </c>
      <c r="K287" s="1">
        <v>2</v>
      </c>
      <c r="L287" s="1">
        <v>13</v>
      </c>
    </row>
    <row r="288" spans="1:12" x14ac:dyDescent="0.25">
      <c r="A288" t="s">
        <v>169</v>
      </c>
      <c r="B288" s="1"/>
      <c r="C288" s="1">
        <v>5</v>
      </c>
      <c r="D288" s="1">
        <v>3</v>
      </c>
      <c r="E288" s="1">
        <v>4</v>
      </c>
      <c r="F288" s="1">
        <v>4</v>
      </c>
      <c r="G288" s="1">
        <v>5</v>
      </c>
      <c r="H288" s="1">
        <v>3</v>
      </c>
      <c r="I288" s="1">
        <v>4</v>
      </c>
      <c r="J288" s="1">
        <v>5</v>
      </c>
      <c r="K288" s="1">
        <v>3</v>
      </c>
      <c r="L288" s="10">
        <v>36</v>
      </c>
    </row>
    <row r="290" spans="1:12" x14ac:dyDescent="0.25">
      <c r="A290" t="s">
        <v>3</v>
      </c>
      <c r="B290" s="10">
        <v>8</v>
      </c>
      <c r="C290" s="1">
        <v>8</v>
      </c>
      <c r="D290" s="11" t="s">
        <v>2</v>
      </c>
      <c r="E290" s="77" t="s">
        <v>51</v>
      </c>
      <c r="F290" s="1"/>
      <c r="G290" s="1"/>
      <c r="H290" s="1"/>
      <c r="I290" s="1"/>
      <c r="J290" s="1"/>
      <c r="K290" s="1"/>
      <c r="L290" s="1"/>
    </row>
    <row r="291" spans="1:12" x14ac:dyDescent="0.25">
      <c r="A291" t="s">
        <v>8</v>
      </c>
      <c r="B291" s="10">
        <v>16</v>
      </c>
      <c r="C291" s="1">
        <v>16</v>
      </c>
      <c r="D291" s="77" t="s">
        <v>2</v>
      </c>
      <c r="E291" s="77" t="s">
        <v>265</v>
      </c>
      <c r="F291" s="1"/>
      <c r="G291" s="1"/>
      <c r="H291" s="1"/>
      <c r="I291" s="1"/>
      <c r="J291" s="1"/>
      <c r="K291" s="1"/>
    </row>
    <row r="292" spans="1:1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2" x14ac:dyDescent="0.25">
      <c r="A293" s="1" t="s">
        <v>13</v>
      </c>
      <c r="B293" s="1"/>
      <c r="C293" s="1">
        <v>7</v>
      </c>
      <c r="D293" s="1">
        <v>17</v>
      </c>
      <c r="E293" s="1">
        <v>11</v>
      </c>
      <c r="F293" s="1">
        <v>9</v>
      </c>
      <c r="G293" s="1">
        <v>3</v>
      </c>
      <c r="H293" s="1">
        <v>13</v>
      </c>
      <c r="I293" s="1">
        <v>5</v>
      </c>
      <c r="J293" s="1">
        <v>15</v>
      </c>
      <c r="K293" s="1">
        <v>1</v>
      </c>
    </row>
    <row r="294" spans="1:12" x14ac:dyDescent="0.25">
      <c r="A294" s="1" t="s">
        <v>14</v>
      </c>
      <c r="B294" s="1"/>
      <c r="C294" s="1">
        <v>4</v>
      </c>
      <c r="D294" s="1">
        <v>9</v>
      </c>
      <c r="E294" s="1">
        <v>6</v>
      </c>
      <c r="F294" s="1">
        <v>5</v>
      </c>
      <c r="G294" s="1">
        <v>2</v>
      </c>
      <c r="H294" s="1">
        <v>7</v>
      </c>
      <c r="I294" s="1">
        <v>3</v>
      </c>
      <c r="J294" s="1">
        <v>8</v>
      </c>
      <c r="K294" s="1">
        <v>1</v>
      </c>
    </row>
    <row r="295" spans="1:12" x14ac:dyDescent="0.25">
      <c r="A295" s="1" t="s">
        <v>12</v>
      </c>
      <c r="B295" s="1"/>
      <c r="C295" s="5">
        <v>1</v>
      </c>
      <c r="D295" s="5">
        <v>2</v>
      </c>
      <c r="E295" s="5">
        <v>3</v>
      </c>
      <c r="F295" s="5">
        <v>4</v>
      </c>
      <c r="G295" s="5">
        <v>5</v>
      </c>
      <c r="H295" s="5">
        <v>6</v>
      </c>
      <c r="I295" s="5">
        <v>7</v>
      </c>
      <c r="J295" s="5">
        <v>8</v>
      </c>
      <c r="K295" s="5">
        <v>9</v>
      </c>
      <c r="L295" s="6" t="s">
        <v>15</v>
      </c>
    </row>
    <row r="296" spans="1:12" x14ac:dyDescent="0.25">
      <c r="A296" s="2" t="s">
        <v>3</v>
      </c>
      <c r="B296" s="3"/>
      <c r="C296" s="76">
        <v>6</v>
      </c>
      <c r="D296" s="109">
        <v>4</v>
      </c>
      <c r="E296" s="109">
        <v>6</v>
      </c>
      <c r="F296" s="109">
        <v>5</v>
      </c>
      <c r="G296" s="109">
        <v>6</v>
      </c>
      <c r="H296" s="109">
        <v>4</v>
      </c>
      <c r="I296" s="109">
        <v>6</v>
      </c>
      <c r="J296" s="109">
        <v>6</v>
      </c>
      <c r="K296" s="109">
        <v>7</v>
      </c>
      <c r="L296" s="9">
        <v>50</v>
      </c>
    </row>
    <row r="297" spans="1:12" x14ac:dyDescent="0.25">
      <c r="A297" s="4" t="s">
        <v>8</v>
      </c>
      <c r="B297" s="5"/>
      <c r="C297" s="76">
        <v>8</v>
      </c>
      <c r="D297" s="109">
        <v>5</v>
      </c>
      <c r="E297" s="109">
        <v>5</v>
      </c>
      <c r="F297" s="109">
        <v>7</v>
      </c>
      <c r="G297" s="109">
        <v>5</v>
      </c>
      <c r="H297" s="109">
        <v>5</v>
      </c>
      <c r="I297" s="109">
        <v>5</v>
      </c>
      <c r="J297" s="109">
        <v>5</v>
      </c>
      <c r="K297" s="109">
        <v>7</v>
      </c>
      <c r="L297" s="9">
        <v>52</v>
      </c>
    </row>
    <row r="298" spans="1:12" x14ac:dyDescent="0.25">
      <c r="A298" t="s">
        <v>3</v>
      </c>
      <c r="B298" s="1"/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8</v>
      </c>
    </row>
    <row r="299" spans="1:12" x14ac:dyDescent="0.25">
      <c r="A299" t="s">
        <v>8</v>
      </c>
      <c r="B299" s="1"/>
      <c r="C299" s="1">
        <v>2</v>
      </c>
      <c r="D299" s="1">
        <v>1</v>
      </c>
      <c r="E299" s="1">
        <v>2</v>
      </c>
      <c r="F299" s="1">
        <v>2</v>
      </c>
      <c r="G299" s="1">
        <v>2</v>
      </c>
      <c r="H299" s="1">
        <v>2</v>
      </c>
      <c r="I299" s="1">
        <v>2</v>
      </c>
      <c r="J299" s="1">
        <v>1</v>
      </c>
      <c r="K299" s="1">
        <v>2</v>
      </c>
      <c r="L299" s="1">
        <v>16</v>
      </c>
    </row>
    <row r="300" spans="1:12" x14ac:dyDescent="0.25">
      <c r="A300" t="s">
        <v>169</v>
      </c>
      <c r="B300" s="1"/>
      <c r="C300" s="1">
        <v>5</v>
      </c>
      <c r="D300" s="1">
        <v>4</v>
      </c>
      <c r="E300" s="1">
        <v>3</v>
      </c>
      <c r="F300" s="1">
        <v>4</v>
      </c>
      <c r="G300" s="1">
        <v>3</v>
      </c>
      <c r="H300" s="1">
        <v>3</v>
      </c>
      <c r="I300" s="1">
        <v>3</v>
      </c>
      <c r="J300" s="1">
        <v>4</v>
      </c>
      <c r="K300" s="1">
        <v>5</v>
      </c>
      <c r="L300" s="10">
        <v>34</v>
      </c>
    </row>
    <row r="302" spans="1:12" x14ac:dyDescent="0.25">
      <c r="A302" t="s">
        <v>3</v>
      </c>
      <c r="B302" s="10">
        <v>9</v>
      </c>
      <c r="C302" s="1">
        <v>9</v>
      </c>
      <c r="D302" s="11" t="s">
        <v>2</v>
      </c>
      <c r="E302" s="77" t="s">
        <v>34</v>
      </c>
      <c r="F302" s="1"/>
      <c r="G302" s="1"/>
      <c r="H302" s="1"/>
      <c r="I302" s="1"/>
      <c r="J302" s="1"/>
      <c r="K302" s="1"/>
      <c r="L302" s="1"/>
    </row>
    <row r="303" spans="1:12" x14ac:dyDescent="0.25">
      <c r="A303" t="s">
        <v>8</v>
      </c>
      <c r="B303" s="10">
        <v>17</v>
      </c>
      <c r="C303" s="1">
        <v>17</v>
      </c>
      <c r="D303" s="77" t="s">
        <v>2</v>
      </c>
      <c r="E303" s="77" t="s">
        <v>36</v>
      </c>
      <c r="F303" s="1"/>
      <c r="G303" s="1"/>
      <c r="H303" s="1"/>
      <c r="I303" s="1"/>
      <c r="J303" s="1"/>
      <c r="K303" s="1"/>
    </row>
    <row r="304" spans="1:1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2" x14ac:dyDescent="0.25">
      <c r="A305" s="1" t="s">
        <v>13</v>
      </c>
      <c r="B305" s="1"/>
      <c r="C305" s="1">
        <v>7</v>
      </c>
      <c r="D305" s="1">
        <v>17</v>
      </c>
      <c r="E305" s="1">
        <v>11</v>
      </c>
      <c r="F305" s="1">
        <v>9</v>
      </c>
      <c r="G305" s="1">
        <v>3</v>
      </c>
      <c r="H305" s="1">
        <v>13</v>
      </c>
      <c r="I305" s="1">
        <v>5</v>
      </c>
      <c r="J305" s="1">
        <v>15</v>
      </c>
      <c r="K305" s="1">
        <v>1</v>
      </c>
    </row>
    <row r="306" spans="1:12" x14ac:dyDescent="0.25">
      <c r="A306" s="1" t="s">
        <v>14</v>
      </c>
      <c r="B306" s="1"/>
      <c r="C306" s="1">
        <v>4</v>
      </c>
      <c r="D306" s="1">
        <v>9</v>
      </c>
      <c r="E306" s="1">
        <v>6</v>
      </c>
      <c r="F306" s="1">
        <v>5</v>
      </c>
      <c r="G306" s="1">
        <v>2</v>
      </c>
      <c r="H306" s="1">
        <v>7</v>
      </c>
      <c r="I306" s="1">
        <v>3</v>
      </c>
      <c r="J306" s="1">
        <v>8</v>
      </c>
      <c r="K306" s="1">
        <v>1</v>
      </c>
    </row>
    <row r="307" spans="1:12" x14ac:dyDescent="0.25">
      <c r="A307" s="1" t="s">
        <v>12</v>
      </c>
      <c r="B307" s="1"/>
      <c r="C307" s="5">
        <v>1</v>
      </c>
      <c r="D307" s="5">
        <v>2</v>
      </c>
      <c r="E307" s="5">
        <v>3</v>
      </c>
      <c r="F307" s="5">
        <v>4</v>
      </c>
      <c r="G307" s="5">
        <v>5</v>
      </c>
      <c r="H307" s="5">
        <v>6</v>
      </c>
      <c r="I307" s="5">
        <v>7</v>
      </c>
      <c r="J307" s="5">
        <v>8</v>
      </c>
      <c r="K307" s="5">
        <v>9</v>
      </c>
      <c r="L307" s="6" t="s">
        <v>15</v>
      </c>
    </row>
    <row r="308" spans="1:12" x14ac:dyDescent="0.25">
      <c r="A308" s="2" t="s">
        <v>3</v>
      </c>
      <c r="B308" s="3"/>
      <c r="C308" s="76">
        <v>7</v>
      </c>
      <c r="D308" s="109">
        <v>3</v>
      </c>
      <c r="E308" s="109">
        <v>4</v>
      </c>
      <c r="F308" s="109">
        <v>6</v>
      </c>
      <c r="G308" s="109">
        <v>5</v>
      </c>
      <c r="H308" s="109">
        <v>3</v>
      </c>
      <c r="I308" s="109">
        <v>4</v>
      </c>
      <c r="J308" s="109">
        <v>4</v>
      </c>
      <c r="K308" s="109">
        <v>7</v>
      </c>
      <c r="L308" s="9">
        <v>43</v>
      </c>
    </row>
    <row r="309" spans="1:12" x14ac:dyDescent="0.25">
      <c r="A309" s="4" t="s">
        <v>8</v>
      </c>
      <c r="B309" s="5"/>
      <c r="C309" s="76">
        <v>8</v>
      </c>
      <c r="D309" s="109">
        <v>5</v>
      </c>
      <c r="E309" s="109">
        <v>7</v>
      </c>
      <c r="F309" s="109">
        <v>7</v>
      </c>
      <c r="G309" s="109">
        <v>5</v>
      </c>
      <c r="H309" s="109">
        <v>3</v>
      </c>
      <c r="I309" s="109">
        <v>7</v>
      </c>
      <c r="J309" s="109">
        <v>6</v>
      </c>
      <c r="K309" s="109">
        <v>8</v>
      </c>
      <c r="L309" s="9">
        <v>56</v>
      </c>
    </row>
    <row r="310" spans="1:12" x14ac:dyDescent="0.25">
      <c r="A310" t="s">
        <v>3</v>
      </c>
      <c r="B310" s="1"/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9</v>
      </c>
    </row>
    <row r="311" spans="1:12" x14ac:dyDescent="0.25">
      <c r="A311" t="s">
        <v>8</v>
      </c>
      <c r="B311" s="1"/>
      <c r="C311" s="1">
        <v>2</v>
      </c>
      <c r="D311" s="1">
        <v>1</v>
      </c>
      <c r="E311" s="1">
        <v>2</v>
      </c>
      <c r="F311" s="1">
        <v>2</v>
      </c>
      <c r="G311" s="1">
        <v>2</v>
      </c>
      <c r="H311" s="1">
        <v>2</v>
      </c>
      <c r="I311" s="1">
        <v>2</v>
      </c>
      <c r="J311" s="1">
        <v>2</v>
      </c>
      <c r="K311" s="1">
        <v>2</v>
      </c>
      <c r="L311" s="1">
        <v>17</v>
      </c>
    </row>
    <row r="312" spans="1:12" x14ac:dyDescent="0.25">
      <c r="A312" t="s">
        <v>169</v>
      </c>
      <c r="B312" s="1"/>
      <c r="C312" s="1">
        <v>6</v>
      </c>
      <c r="D312" s="1">
        <v>2</v>
      </c>
      <c r="E312" s="1">
        <v>3</v>
      </c>
      <c r="F312" s="1">
        <v>5</v>
      </c>
      <c r="G312" s="1">
        <v>3</v>
      </c>
      <c r="H312" s="1">
        <v>1</v>
      </c>
      <c r="I312" s="1">
        <v>3</v>
      </c>
      <c r="J312" s="1">
        <v>3</v>
      </c>
      <c r="K312" s="1">
        <v>6</v>
      </c>
      <c r="L312" s="10">
        <v>32</v>
      </c>
    </row>
  </sheetData>
  <sortState xmlns:xlrd2="http://schemas.microsoft.com/office/spreadsheetml/2017/richdata2" ref="N180:N312">
    <sortCondition ref="N180:N3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34B5-E556-A946-8E99-829A9FDA6102}">
  <dimension ref="A1:Q166"/>
  <sheetViews>
    <sheetView topLeftCell="A142" workbookViewId="0">
      <selection activeCell="E126" sqref="E126"/>
    </sheetView>
  </sheetViews>
  <sheetFormatPr defaultColWidth="11.5546875" defaultRowHeight="13.2" x14ac:dyDescent="0.25"/>
  <sheetData>
    <row r="1" spans="1:17" ht="13.8" thickBot="1" x14ac:dyDescent="0.3"/>
    <row r="2" spans="1:17" x14ac:dyDescent="0.25">
      <c r="A2" s="61" t="s">
        <v>42</v>
      </c>
      <c r="B2" s="1">
        <v>6</v>
      </c>
      <c r="C2" s="1">
        <v>-2</v>
      </c>
      <c r="D2" s="52" t="s">
        <v>2</v>
      </c>
      <c r="E2" s="1"/>
      <c r="F2" s="1"/>
      <c r="G2" s="28" t="s">
        <v>3</v>
      </c>
      <c r="H2" s="54" t="s">
        <v>42</v>
      </c>
      <c r="I2" s="29"/>
      <c r="J2" s="27" t="s">
        <v>5</v>
      </c>
      <c r="K2" s="1"/>
      <c r="N2" s="1"/>
    </row>
    <row r="3" spans="1:17" ht="13.8" thickBot="1" x14ac:dyDescent="0.3">
      <c r="A3" s="61" t="s">
        <v>51</v>
      </c>
      <c r="B3" s="1">
        <v>8</v>
      </c>
      <c r="C3" s="1">
        <v>2</v>
      </c>
      <c r="D3" t="s">
        <v>7</v>
      </c>
      <c r="E3" s="1"/>
      <c r="F3" s="1"/>
      <c r="G3" s="30" t="s">
        <v>8</v>
      </c>
      <c r="H3" s="53" t="s">
        <v>51</v>
      </c>
      <c r="I3" s="31"/>
      <c r="J3" s="27" t="s">
        <v>5</v>
      </c>
      <c r="K3" s="1"/>
      <c r="N3" s="1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7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17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7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7" x14ac:dyDescent="0.25">
      <c r="A8" s="61" t="s">
        <v>42</v>
      </c>
      <c r="B8" s="57"/>
      <c r="C8" s="76">
        <v>5</v>
      </c>
      <c r="D8" s="109">
        <v>3</v>
      </c>
      <c r="E8" s="109">
        <v>5</v>
      </c>
      <c r="F8" s="109">
        <v>5</v>
      </c>
      <c r="G8" s="109">
        <v>5</v>
      </c>
      <c r="H8" s="109">
        <v>3</v>
      </c>
      <c r="I8" s="109">
        <v>5</v>
      </c>
      <c r="J8" s="109">
        <v>6</v>
      </c>
      <c r="K8" s="109">
        <v>5</v>
      </c>
      <c r="L8" s="72">
        <v>42</v>
      </c>
      <c r="M8" s="10">
        <v>36</v>
      </c>
      <c r="N8" s="108"/>
      <c r="O8" s="59"/>
      <c r="Q8">
        <f>M8+M9+M21+M22</f>
        <v>146</v>
      </c>
    </row>
    <row r="9" spans="1:17" x14ac:dyDescent="0.25">
      <c r="A9" s="61" t="s">
        <v>51</v>
      </c>
      <c r="B9" s="35"/>
      <c r="C9" s="76">
        <v>9</v>
      </c>
      <c r="D9" s="109">
        <v>4</v>
      </c>
      <c r="E9" s="109">
        <v>5</v>
      </c>
      <c r="F9" s="109">
        <v>6</v>
      </c>
      <c r="G9" s="109">
        <v>6</v>
      </c>
      <c r="H9" s="109">
        <v>3</v>
      </c>
      <c r="I9" s="109">
        <v>4</v>
      </c>
      <c r="J9" s="109">
        <v>7</v>
      </c>
      <c r="K9" s="109">
        <v>5</v>
      </c>
      <c r="L9" s="72">
        <v>49</v>
      </c>
      <c r="M9" s="10">
        <v>41</v>
      </c>
      <c r="N9" s="58"/>
      <c r="O9" s="59"/>
    </row>
    <row r="10" spans="1:17" x14ac:dyDescent="0.25">
      <c r="A10" s="32" t="s">
        <v>42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17" x14ac:dyDescent="0.25">
      <c r="A11" s="32" t="s">
        <v>51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0</v>
      </c>
      <c r="L11" s="66">
        <v>2</v>
      </c>
      <c r="M11" s="1"/>
      <c r="N11" s="1" t="s">
        <v>17</v>
      </c>
    </row>
    <row r="12" spans="1:17" x14ac:dyDescent="0.25">
      <c r="A12" s="32" t="s">
        <v>42</v>
      </c>
      <c r="B12" s="1"/>
      <c r="C12" s="66">
        <v>1</v>
      </c>
      <c r="D12" s="66">
        <v>1</v>
      </c>
      <c r="E12" s="66">
        <v>0.5</v>
      </c>
      <c r="F12" s="66">
        <v>1</v>
      </c>
      <c r="G12" s="66">
        <v>1</v>
      </c>
      <c r="H12" s="66">
        <v>0</v>
      </c>
      <c r="I12" s="66">
        <v>0</v>
      </c>
      <c r="J12" s="66">
        <v>0.5</v>
      </c>
      <c r="K12" s="66">
        <v>0.5</v>
      </c>
      <c r="L12" s="66">
        <v>5.5</v>
      </c>
      <c r="M12" s="1">
        <v>3</v>
      </c>
      <c r="N12" s="1">
        <v>8.5</v>
      </c>
      <c r="O12" s="32" t="s">
        <v>42</v>
      </c>
    </row>
    <row r="13" spans="1:17" x14ac:dyDescent="0.25">
      <c r="A13" s="32" t="s">
        <v>51</v>
      </c>
      <c r="B13" s="1"/>
      <c r="C13" s="66">
        <v>0</v>
      </c>
      <c r="D13" s="66">
        <v>0</v>
      </c>
      <c r="E13" s="66">
        <v>0.5</v>
      </c>
      <c r="F13" s="66">
        <v>0</v>
      </c>
      <c r="G13" s="66">
        <v>0</v>
      </c>
      <c r="H13" s="66">
        <v>1</v>
      </c>
      <c r="I13" s="66">
        <v>1</v>
      </c>
      <c r="J13" s="66">
        <v>0.5</v>
      </c>
      <c r="K13" s="66">
        <v>0.5</v>
      </c>
      <c r="L13" s="66">
        <v>3.5</v>
      </c>
      <c r="M13" s="1">
        <v>0</v>
      </c>
      <c r="N13" s="1">
        <v>3.5</v>
      </c>
      <c r="O13" s="32" t="s">
        <v>51</v>
      </c>
    </row>
    <row r="14" spans="1:17" ht="13.8" thickBot="1" x14ac:dyDescent="0.3"/>
    <row r="15" spans="1:17" x14ac:dyDescent="0.25">
      <c r="A15" s="61" t="s">
        <v>43</v>
      </c>
      <c r="B15" s="1">
        <v>17</v>
      </c>
      <c r="C15" s="1">
        <v>-3</v>
      </c>
      <c r="D15" s="52" t="s">
        <v>2</v>
      </c>
      <c r="E15" s="1"/>
      <c r="F15" s="1"/>
      <c r="G15" s="28" t="s">
        <v>3</v>
      </c>
      <c r="H15" s="54" t="s">
        <v>43</v>
      </c>
      <c r="I15" s="29"/>
      <c r="J15" s="27" t="s">
        <v>5</v>
      </c>
      <c r="K15" s="1"/>
      <c r="N15" s="1"/>
    </row>
    <row r="16" spans="1:17" ht="13.8" thickBot="1" x14ac:dyDescent="0.3">
      <c r="A16" s="61" t="s">
        <v>265</v>
      </c>
      <c r="B16" s="1">
        <v>20</v>
      </c>
      <c r="C16" s="1">
        <v>3</v>
      </c>
      <c r="D16" t="s">
        <v>7</v>
      </c>
      <c r="E16" s="1"/>
      <c r="F16" s="1"/>
      <c r="G16" s="30" t="s">
        <v>8</v>
      </c>
      <c r="H16" s="53" t="s">
        <v>265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43</v>
      </c>
      <c r="B21" s="57"/>
      <c r="C21" s="76">
        <v>9</v>
      </c>
      <c r="D21" s="109">
        <v>4</v>
      </c>
      <c r="E21" s="109">
        <v>6</v>
      </c>
      <c r="F21" s="109">
        <v>8</v>
      </c>
      <c r="G21" s="109">
        <v>6</v>
      </c>
      <c r="H21" s="109">
        <v>4</v>
      </c>
      <c r="I21" s="109">
        <v>6</v>
      </c>
      <c r="J21" s="109">
        <v>6</v>
      </c>
      <c r="K21" s="109">
        <v>7</v>
      </c>
      <c r="L21" s="72">
        <v>56</v>
      </c>
      <c r="M21" s="10">
        <v>39</v>
      </c>
      <c r="N21" s="108"/>
      <c r="O21" s="59"/>
    </row>
    <row r="22" spans="1:15" x14ac:dyDescent="0.25">
      <c r="A22" s="61" t="s">
        <v>265</v>
      </c>
      <c r="B22" s="35"/>
      <c r="C22" s="76">
        <v>7</v>
      </c>
      <c r="D22" s="109">
        <v>5</v>
      </c>
      <c r="E22" s="109">
        <v>5</v>
      </c>
      <c r="F22" s="109">
        <v>8</v>
      </c>
      <c r="G22" s="109">
        <v>5</v>
      </c>
      <c r="H22" s="109">
        <v>4</v>
      </c>
      <c r="I22" s="109">
        <v>5</v>
      </c>
      <c r="J22" s="109">
        <v>5</v>
      </c>
      <c r="K22" s="109">
        <v>6</v>
      </c>
      <c r="L22" s="72">
        <v>50</v>
      </c>
      <c r="M22" s="10">
        <v>30</v>
      </c>
      <c r="N22" s="58"/>
      <c r="O22" s="59"/>
    </row>
    <row r="23" spans="1:15" x14ac:dyDescent="0.25">
      <c r="A23" s="32" t="s">
        <v>43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265</v>
      </c>
      <c r="B24" s="35"/>
      <c r="C24" s="67">
        <v>1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1</v>
      </c>
      <c r="K24" s="66">
        <v>0</v>
      </c>
      <c r="L24" s="66">
        <v>3</v>
      </c>
      <c r="M24" s="1"/>
      <c r="N24" s="1" t="s">
        <v>17</v>
      </c>
    </row>
    <row r="25" spans="1:15" x14ac:dyDescent="0.25">
      <c r="A25" s="32" t="s">
        <v>43</v>
      </c>
      <c r="B25" s="1"/>
      <c r="C25" s="66">
        <v>0</v>
      </c>
      <c r="D25" s="66">
        <v>1</v>
      </c>
      <c r="E25" s="66">
        <v>0</v>
      </c>
      <c r="F25" s="66">
        <v>0.5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1.5</v>
      </c>
      <c r="M25" s="1">
        <v>0</v>
      </c>
      <c r="N25" s="1">
        <v>1.5</v>
      </c>
      <c r="O25" s="32" t="s">
        <v>43</v>
      </c>
    </row>
    <row r="26" spans="1:15" x14ac:dyDescent="0.25">
      <c r="A26" s="32" t="s">
        <v>265</v>
      </c>
      <c r="B26" s="1"/>
      <c r="C26" s="66">
        <v>1</v>
      </c>
      <c r="D26" s="66">
        <v>0</v>
      </c>
      <c r="E26" s="66">
        <v>1</v>
      </c>
      <c r="F26" s="66">
        <v>0.5</v>
      </c>
      <c r="G26" s="66">
        <v>1</v>
      </c>
      <c r="H26" s="66">
        <v>1</v>
      </c>
      <c r="I26" s="66">
        <v>1</v>
      </c>
      <c r="J26" s="66">
        <v>1</v>
      </c>
      <c r="K26" s="66">
        <v>1</v>
      </c>
      <c r="L26" s="66">
        <v>7.5</v>
      </c>
      <c r="M26" s="1">
        <v>3</v>
      </c>
      <c r="N26" s="1">
        <v>10.5</v>
      </c>
      <c r="O26" s="32" t="s">
        <v>265</v>
      </c>
    </row>
    <row r="29" spans="1:15" ht="13.8" thickBot="1" x14ac:dyDescent="0.3"/>
    <row r="30" spans="1:15" x14ac:dyDescent="0.25">
      <c r="A30" s="61" t="s">
        <v>38</v>
      </c>
      <c r="B30" s="1">
        <v>4</v>
      </c>
      <c r="C30" s="1">
        <v>-4</v>
      </c>
      <c r="D30" s="52" t="s">
        <v>2</v>
      </c>
      <c r="E30" s="1"/>
      <c r="F30" s="1"/>
      <c r="G30" s="28" t="s">
        <v>3</v>
      </c>
      <c r="H30" s="54" t="s">
        <v>38</v>
      </c>
      <c r="I30" s="29"/>
      <c r="J30" s="27" t="s">
        <v>5</v>
      </c>
      <c r="K30" s="1"/>
      <c r="N30" s="1"/>
    </row>
    <row r="31" spans="1:15" ht="13.8" thickBot="1" x14ac:dyDescent="0.3">
      <c r="A31" s="61" t="s">
        <v>261</v>
      </c>
      <c r="B31" s="1">
        <v>8</v>
      </c>
      <c r="C31" s="1">
        <v>4</v>
      </c>
      <c r="D31" t="s">
        <v>7</v>
      </c>
      <c r="E31" s="1"/>
      <c r="F31" s="1"/>
      <c r="G31" s="30" t="s">
        <v>8</v>
      </c>
      <c r="H31" s="53" t="s">
        <v>261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7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</row>
    <row r="34" spans="1:17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7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7" x14ac:dyDescent="0.25">
      <c r="A36" s="61" t="s">
        <v>38</v>
      </c>
      <c r="B36" s="57"/>
      <c r="C36" s="76">
        <v>8</v>
      </c>
      <c r="D36" s="109">
        <v>3</v>
      </c>
      <c r="E36" s="109">
        <v>3</v>
      </c>
      <c r="F36" s="109">
        <v>5</v>
      </c>
      <c r="G36" s="109">
        <v>5</v>
      </c>
      <c r="H36" s="109">
        <v>3</v>
      </c>
      <c r="I36" s="109">
        <v>4</v>
      </c>
      <c r="J36" s="109">
        <v>4</v>
      </c>
      <c r="K36" s="109">
        <v>4</v>
      </c>
      <c r="L36" s="72">
        <v>39</v>
      </c>
      <c r="M36" s="10">
        <v>35</v>
      </c>
      <c r="N36" s="108"/>
      <c r="O36" s="59"/>
      <c r="Q36">
        <f>M36+M37+M49+M50</f>
        <v>133</v>
      </c>
    </row>
    <row r="37" spans="1:17" x14ac:dyDescent="0.25">
      <c r="A37" s="61" t="s">
        <v>261</v>
      </c>
      <c r="B37" s="35"/>
      <c r="C37" s="76">
        <v>4</v>
      </c>
      <c r="D37" s="109">
        <v>3</v>
      </c>
      <c r="E37" s="109">
        <v>4</v>
      </c>
      <c r="F37" s="109">
        <v>6</v>
      </c>
      <c r="G37" s="109">
        <v>5</v>
      </c>
      <c r="H37" s="109">
        <v>3</v>
      </c>
      <c r="I37" s="109">
        <v>5</v>
      </c>
      <c r="J37" s="109">
        <v>6</v>
      </c>
      <c r="K37" s="109">
        <v>6</v>
      </c>
      <c r="L37" s="72">
        <v>42</v>
      </c>
      <c r="M37" s="10">
        <v>34</v>
      </c>
      <c r="N37" s="58"/>
      <c r="O37" s="59"/>
    </row>
    <row r="38" spans="1:17" x14ac:dyDescent="0.25">
      <c r="A38" s="32" t="s">
        <v>38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7" x14ac:dyDescent="0.25">
      <c r="A39" s="32" t="s">
        <v>261</v>
      </c>
      <c r="B39" s="35"/>
      <c r="C39" s="67">
        <v>1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1</v>
      </c>
      <c r="K39" s="66">
        <v>1</v>
      </c>
      <c r="L39" s="66">
        <v>4</v>
      </c>
      <c r="M39" s="1"/>
      <c r="N39" s="1" t="s">
        <v>17</v>
      </c>
    </row>
    <row r="40" spans="1:17" x14ac:dyDescent="0.25">
      <c r="A40" s="32" t="s">
        <v>38</v>
      </c>
      <c r="B40" s="1"/>
      <c r="C40" s="66">
        <v>0</v>
      </c>
      <c r="D40" s="66">
        <v>0.5</v>
      </c>
      <c r="E40" s="66">
        <v>1</v>
      </c>
      <c r="F40" s="66">
        <v>1</v>
      </c>
      <c r="G40" s="66">
        <v>0.5</v>
      </c>
      <c r="H40" s="66">
        <v>0</v>
      </c>
      <c r="I40" s="66">
        <v>1</v>
      </c>
      <c r="J40" s="66">
        <v>1</v>
      </c>
      <c r="K40" s="66">
        <v>1</v>
      </c>
      <c r="L40" s="66">
        <v>6</v>
      </c>
      <c r="M40" s="1">
        <v>0</v>
      </c>
      <c r="N40" s="1">
        <v>6</v>
      </c>
      <c r="O40" s="32" t="s">
        <v>38</v>
      </c>
    </row>
    <row r="41" spans="1:17" x14ac:dyDescent="0.25">
      <c r="A41" s="32" t="s">
        <v>261</v>
      </c>
      <c r="B41" s="1"/>
      <c r="C41" s="66">
        <v>1</v>
      </c>
      <c r="D41" s="66">
        <v>0.5</v>
      </c>
      <c r="E41" s="66">
        <v>0</v>
      </c>
      <c r="F41" s="66">
        <v>0</v>
      </c>
      <c r="G41" s="66">
        <v>0.5</v>
      </c>
      <c r="H41" s="66">
        <v>1</v>
      </c>
      <c r="I41" s="66">
        <v>0</v>
      </c>
      <c r="J41" s="66">
        <v>0</v>
      </c>
      <c r="K41" s="66">
        <v>0</v>
      </c>
      <c r="L41" s="66">
        <v>3</v>
      </c>
      <c r="M41" s="1">
        <v>3</v>
      </c>
      <c r="N41" s="1">
        <v>6</v>
      </c>
      <c r="O41" s="32" t="s">
        <v>261</v>
      </c>
    </row>
    <row r="42" spans="1:17" ht="13.8" thickBot="1" x14ac:dyDescent="0.3"/>
    <row r="43" spans="1:17" x14ac:dyDescent="0.25">
      <c r="A43" s="61" t="s">
        <v>260</v>
      </c>
      <c r="B43" s="1">
        <v>13</v>
      </c>
      <c r="C43" s="1">
        <v>-1</v>
      </c>
      <c r="D43" s="52" t="s">
        <v>2</v>
      </c>
      <c r="E43" s="1"/>
      <c r="F43" s="1"/>
      <c r="G43" s="28" t="s">
        <v>3</v>
      </c>
      <c r="H43" s="54" t="s">
        <v>260</v>
      </c>
      <c r="I43" s="29"/>
      <c r="J43" s="27" t="s">
        <v>5</v>
      </c>
      <c r="K43" s="1"/>
      <c r="N43" s="1"/>
    </row>
    <row r="44" spans="1:17" ht="13.8" thickBot="1" x14ac:dyDescent="0.3">
      <c r="A44" s="61" t="s">
        <v>180</v>
      </c>
      <c r="B44" s="1">
        <v>14</v>
      </c>
      <c r="C44" s="1">
        <v>1</v>
      </c>
      <c r="D44" t="s">
        <v>7</v>
      </c>
      <c r="E44" s="1"/>
      <c r="F44" s="1"/>
      <c r="G44" s="30" t="s">
        <v>8</v>
      </c>
      <c r="H44" s="53" t="s">
        <v>180</v>
      </c>
      <c r="I44" s="31"/>
      <c r="J44" s="27" t="s">
        <v>5</v>
      </c>
      <c r="K44" s="1"/>
      <c r="N44" s="1"/>
    </row>
    <row r="45" spans="1:1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7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</row>
    <row r="47" spans="1:17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7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7" x14ac:dyDescent="0.25">
      <c r="A49" s="61" t="s">
        <v>260</v>
      </c>
      <c r="B49" s="57"/>
      <c r="C49" s="76">
        <v>7</v>
      </c>
      <c r="D49" s="109">
        <v>3</v>
      </c>
      <c r="E49" s="109">
        <v>5</v>
      </c>
      <c r="F49" s="109">
        <v>7</v>
      </c>
      <c r="G49" s="109">
        <v>5</v>
      </c>
      <c r="H49" s="109">
        <v>3</v>
      </c>
      <c r="I49" s="109">
        <v>4</v>
      </c>
      <c r="J49" s="109">
        <v>5</v>
      </c>
      <c r="K49" s="109">
        <v>5</v>
      </c>
      <c r="L49" s="72">
        <v>44</v>
      </c>
      <c r="M49" s="10">
        <v>31</v>
      </c>
      <c r="N49" s="108"/>
      <c r="O49" s="59"/>
    </row>
    <row r="50" spans="1:17" x14ac:dyDescent="0.25">
      <c r="A50" s="61" t="s">
        <v>180</v>
      </c>
      <c r="B50" s="35"/>
      <c r="C50" s="76">
        <v>5</v>
      </c>
      <c r="D50" s="109">
        <v>4</v>
      </c>
      <c r="E50" s="109">
        <v>4</v>
      </c>
      <c r="F50" s="109">
        <v>5</v>
      </c>
      <c r="G50" s="109">
        <v>6</v>
      </c>
      <c r="H50" s="109">
        <v>6</v>
      </c>
      <c r="I50" s="109">
        <v>6</v>
      </c>
      <c r="J50" s="109">
        <v>6</v>
      </c>
      <c r="K50" s="109">
        <v>5</v>
      </c>
      <c r="L50" s="72">
        <v>47</v>
      </c>
      <c r="M50" s="10">
        <v>33</v>
      </c>
      <c r="N50" s="58"/>
      <c r="O50" s="59"/>
    </row>
    <row r="51" spans="1:17" x14ac:dyDescent="0.25">
      <c r="A51" s="32" t="s">
        <v>260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</row>
    <row r="52" spans="1:17" x14ac:dyDescent="0.25">
      <c r="A52" s="32" t="s">
        <v>180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1</v>
      </c>
      <c r="I52" s="66">
        <v>0</v>
      </c>
      <c r="J52" s="66">
        <v>0</v>
      </c>
      <c r="K52" s="66">
        <v>0</v>
      </c>
      <c r="L52" s="66">
        <v>1</v>
      </c>
      <c r="M52" s="1"/>
      <c r="N52" s="1" t="s">
        <v>17</v>
      </c>
    </row>
    <row r="53" spans="1:17" x14ac:dyDescent="0.25">
      <c r="A53" s="32" t="s">
        <v>260</v>
      </c>
      <c r="B53" s="1"/>
      <c r="C53" s="66">
        <v>0</v>
      </c>
      <c r="D53" s="66">
        <v>1</v>
      </c>
      <c r="E53" s="66">
        <v>0</v>
      </c>
      <c r="F53" s="66">
        <v>0</v>
      </c>
      <c r="G53" s="66">
        <v>1</v>
      </c>
      <c r="H53" s="66">
        <v>1</v>
      </c>
      <c r="I53" s="66">
        <v>1</v>
      </c>
      <c r="J53" s="66">
        <v>1</v>
      </c>
      <c r="K53" s="66">
        <v>0.5</v>
      </c>
      <c r="L53" s="66">
        <v>5.5</v>
      </c>
      <c r="M53" s="1">
        <v>3</v>
      </c>
      <c r="N53" s="1">
        <v>8.5</v>
      </c>
      <c r="O53" s="32" t="s">
        <v>260</v>
      </c>
    </row>
    <row r="54" spans="1:17" x14ac:dyDescent="0.25">
      <c r="A54" s="32" t="s">
        <v>180</v>
      </c>
      <c r="B54" s="1"/>
      <c r="C54" s="66">
        <v>1</v>
      </c>
      <c r="D54" s="66">
        <v>0</v>
      </c>
      <c r="E54" s="66">
        <v>1</v>
      </c>
      <c r="F54" s="66">
        <v>1</v>
      </c>
      <c r="G54" s="66">
        <v>0</v>
      </c>
      <c r="H54" s="66">
        <v>0</v>
      </c>
      <c r="I54" s="66">
        <v>0</v>
      </c>
      <c r="J54" s="66">
        <v>0</v>
      </c>
      <c r="K54" s="66">
        <v>0.5</v>
      </c>
      <c r="L54" s="66">
        <v>3.5</v>
      </c>
      <c r="M54" s="1">
        <v>0</v>
      </c>
      <c r="N54" s="1">
        <v>3.5</v>
      </c>
      <c r="O54" s="32" t="s">
        <v>180</v>
      </c>
    </row>
    <row r="57" spans="1:17" ht="13.8" thickBot="1" x14ac:dyDescent="0.3"/>
    <row r="58" spans="1:17" x14ac:dyDescent="0.25">
      <c r="A58" s="61" t="s">
        <v>272</v>
      </c>
      <c r="B58" s="1">
        <v>11</v>
      </c>
      <c r="C58" s="1">
        <v>0</v>
      </c>
      <c r="D58" s="52" t="s">
        <v>2</v>
      </c>
      <c r="E58" s="1"/>
      <c r="F58" s="1">
        <v>4</v>
      </c>
      <c r="G58" s="28" t="s">
        <v>3</v>
      </c>
      <c r="H58" s="54" t="s">
        <v>272</v>
      </c>
      <c r="I58" s="29"/>
      <c r="J58" s="27" t="s">
        <v>5</v>
      </c>
      <c r="K58" s="1"/>
      <c r="N58" s="1"/>
    </row>
    <row r="59" spans="1:17" ht="13.8" thickBot="1" x14ac:dyDescent="0.3">
      <c r="A59" s="61" t="s">
        <v>143</v>
      </c>
      <c r="B59" s="1">
        <v>11</v>
      </c>
      <c r="C59" s="1">
        <v>0</v>
      </c>
      <c r="D59" t="s">
        <v>7</v>
      </c>
      <c r="E59" s="1"/>
      <c r="F59" s="1"/>
      <c r="G59" s="30" t="s">
        <v>8</v>
      </c>
      <c r="H59" s="53" t="s">
        <v>143</v>
      </c>
      <c r="I59" s="31"/>
      <c r="J59" s="27" t="s">
        <v>5</v>
      </c>
      <c r="K59" s="1"/>
      <c r="N59" s="1"/>
    </row>
    <row r="60" spans="1:1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7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</row>
    <row r="62" spans="1:17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7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7" x14ac:dyDescent="0.25">
      <c r="A64" s="61" t="s">
        <v>272</v>
      </c>
      <c r="B64" s="57"/>
      <c r="C64" s="76">
        <v>7</v>
      </c>
      <c r="D64" s="109">
        <v>3</v>
      </c>
      <c r="E64" s="109">
        <v>6</v>
      </c>
      <c r="F64" s="109">
        <v>6</v>
      </c>
      <c r="G64" s="109">
        <v>5</v>
      </c>
      <c r="H64" s="109">
        <v>3</v>
      </c>
      <c r="I64" s="109">
        <v>7</v>
      </c>
      <c r="J64" s="109">
        <v>6</v>
      </c>
      <c r="K64" s="109">
        <v>7</v>
      </c>
      <c r="L64" s="72">
        <v>50</v>
      </c>
      <c r="M64" s="10">
        <v>39</v>
      </c>
      <c r="N64" s="108"/>
      <c r="O64" s="59"/>
      <c r="Q64">
        <f>M64+M65+M77+M78</f>
        <v>149</v>
      </c>
    </row>
    <row r="65" spans="1:15" x14ac:dyDescent="0.25">
      <c r="A65" s="61" t="s">
        <v>143</v>
      </c>
      <c r="B65" s="35"/>
      <c r="C65" s="76">
        <v>6</v>
      </c>
      <c r="D65" s="109">
        <v>4</v>
      </c>
      <c r="E65" s="109">
        <v>5</v>
      </c>
      <c r="F65" s="109">
        <v>7</v>
      </c>
      <c r="G65" s="109">
        <v>6</v>
      </c>
      <c r="H65" s="109">
        <v>3</v>
      </c>
      <c r="I65" s="109">
        <v>6</v>
      </c>
      <c r="J65" s="109">
        <v>5</v>
      </c>
      <c r="K65" s="109">
        <v>6</v>
      </c>
      <c r="L65" s="72">
        <v>48</v>
      </c>
      <c r="M65" s="10">
        <v>37</v>
      </c>
      <c r="N65" s="58"/>
      <c r="O65" s="59"/>
    </row>
    <row r="66" spans="1:15" x14ac:dyDescent="0.25">
      <c r="A66" s="32" t="s">
        <v>272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</row>
    <row r="67" spans="1:15" x14ac:dyDescent="0.25">
      <c r="A67" s="32" t="s">
        <v>143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</row>
    <row r="68" spans="1:15" x14ac:dyDescent="0.25">
      <c r="A68" s="32" t="s">
        <v>272</v>
      </c>
      <c r="B68" s="1"/>
      <c r="C68" s="66">
        <v>0</v>
      </c>
      <c r="D68" s="66">
        <v>1</v>
      </c>
      <c r="E68" s="66">
        <v>0</v>
      </c>
      <c r="F68" s="66">
        <v>1</v>
      </c>
      <c r="G68" s="66">
        <v>1</v>
      </c>
      <c r="H68" s="66">
        <v>0.5</v>
      </c>
      <c r="I68" s="66">
        <v>0</v>
      </c>
      <c r="J68" s="66">
        <v>0</v>
      </c>
      <c r="K68" s="66">
        <v>0</v>
      </c>
      <c r="L68" s="66">
        <v>3.5</v>
      </c>
      <c r="M68" s="1">
        <v>0</v>
      </c>
      <c r="N68" s="1">
        <v>3.5</v>
      </c>
      <c r="O68" s="32" t="s">
        <v>272</v>
      </c>
    </row>
    <row r="69" spans="1:15" x14ac:dyDescent="0.25">
      <c r="A69" s="32" t="s">
        <v>143</v>
      </c>
      <c r="B69" s="1"/>
      <c r="C69" s="66">
        <v>1</v>
      </c>
      <c r="D69" s="66">
        <v>0</v>
      </c>
      <c r="E69" s="66">
        <v>1</v>
      </c>
      <c r="F69" s="66">
        <v>0</v>
      </c>
      <c r="G69" s="66">
        <v>0</v>
      </c>
      <c r="H69" s="66">
        <v>0.5</v>
      </c>
      <c r="I69" s="66">
        <v>1</v>
      </c>
      <c r="J69" s="66">
        <v>1</v>
      </c>
      <c r="K69" s="66">
        <v>1</v>
      </c>
      <c r="L69" s="66">
        <v>5.5</v>
      </c>
      <c r="M69" s="1">
        <v>3</v>
      </c>
      <c r="N69" s="1">
        <v>8.5</v>
      </c>
      <c r="O69" s="32" t="s">
        <v>143</v>
      </c>
    </row>
    <row r="70" spans="1:15" ht="13.8" thickBot="1" x14ac:dyDescent="0.3"/>
    <row r="71" spans="1:15" x14ac:dyDescent="0.25">
      <c r="A71" s="61" t="s">
        <v>30</v>
      </c>
      <c r="B71" s="1">
        <v>13</v>
      </c>
      <c r="C71" s="1">
        <v>0</v>
      </c>
      <c r="D71" s="52" t="s">
        <v>2</v>
      </c>
      <c r="E71" s="1"/>
      <c r="F71" s="1"/>
      <c r="G71" s="28" t="s">
        <v>3</v>
      </c>
      <c r="H71" s="54" t="s">
        <v>30</v>
      </c>
      <c r="I71" s="29"/>
      <c r="J71" s="27" t="s">
        <v>5</v>
      </c>
      <c r="K71" s="1"/>
      <c r="N71" s="1"/>
    </row>
    <row r="72" spans="1:15" ht="13.8" thickBot="1" x14ac:dyDescent="0.3">
      <c r="A72" s="61" t="s">
        <v>263</v>
      </c>
      <c r="B72" s="1">
        <v>13</v>
      </c>
      <c r="C72" s="1">
        <v>0</v>
      </c>
      <c r="D72" t="s">
        <v>7</v>
      </c>
      <c r="E72" s="1"/>
      <c r="F72" s="1"/>
      <c r="G72" s="30" t="s">
        <v>8</v>
      </c>
      <c r="H72" s="53" t="s">
        <v>263</v>
      </c>
      <c r="I72" s="31"/>
      <c r="J72" s="27" t="s">
        <v>5</v>
      </c>
      <c r="K72" s="1"/>
      <c r="N72" s="1"/>
    </row>
    <row r="73" spans="1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5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</row>
    <row r="75" spans="1:15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5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5" x14ac:dyDescent="0.25">
      <c r="A77" s="61" t="s">
        <v>30</v>
      </c>
      <c r="B77" s="57"/>
      <c r="C77" s="76">
        <v>9</v>
      </c>
      <c r="D77" s="109">
        <v>4</v>
      </c>
      <c r="E77" s="109">
        <v>5</v>
      </c>
      <c r="F77" s="109">
        <v>8</v>
      </c>
      <c r="G77" s="109">
        <v>4</v>
      </c>
      <c r="H77" s="109">
        <v>4</v>
      </c>
      <c r="I77" s="109">
        <v>5</v>
      </c>
      <c r="J77" s="109">
        <v>4</v>
      </c>
      <c r="K77" s="109">
        <v>6</v>
      </c>
      <c r="L77" s="72">
        <v>49</v>
      </c>
      <c r="M77" s="10">
        <v>36</v>
      </c>
      <c r="N77" s="108"/>
      <c r="O77" s="59"/>
    </row>
    <row r="78" spans="1:15" x14ac:dyDescent="0.25">
      <c r="A78" s="61" t="s">
        <v>263</v>
      </c>
      <c r="B78" s="35"/>
      <c r="C78" s="76">
        <v>7</v>
      </c>
      <c r="D78" s="109">
        <v>4</v>
      </c>
      <c r="E78" s="109">
        <v>6</v>
      </c>
      <c r="F78" s="109">
        <v>6</v>
      </c>
      <c r="G78" s="109">
        <v>5</v>
      </c>
      <c r="H78" s="109">
        <v>5</v>
      </c>
      <c r="I78" s="109">
        <v>5</v>
      </c>
      <c r="J78" s="109">
        <v>6</v>
      </c>
      <c r="K78" s="109">
        <v>6</v>
      </c>
      <c r="L78" s="72">
        <v>50</v>
      </c>
      <c r="M78" s="10">
        <v>37</v>
      </c>
      <c r="N78" s="58"/>
      <c r="O78" s="59"/>
    </row>
    <row r="79" spans="1:15" x14ac:dyDescent="0.25">
      <c r="A79" s="32" t="s">
        <v>30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15" x14ac:dyDescent="0.25">
      <c r="A80" s="32" t="s">
        <v>263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</row>
    <row r="81" spans="1:17" x14ac:dyDescent="0.25">
      <c r="A81" s="32" t="s">
        <v>30</v>
      </c>
      <c r="B81" s="1"/>
      <c r="C81" s="66">
        <v>0</v>
      </c>
      <c r="D81" s="66">
        <v>0.5</v>
      </c>
      <c r="E81" s="66">
        <v>1</v>
      </c>
      <c r="F81" s="66">
        <v>0</v>
      </c>
      <c r="G81" s="66">
        <v>1</v>
      </c>
      <c r="H81" s="66">
        <v>1</v>
      </c>
      <c r="I81" s="66">
        <v>0.5</v>
      </c>
      <c r="J81" s="66">
        <v>1</v>
      </c>
      <c r="K81" s="66">
        <v>0.5</v>
      </c>
      <c r="L81" s="66">
        <v>5.5</v>
      </c>
      <c r="M81" s="1">
        <v>3</v>
      </c>
      <c r="N81" s="1">
        <v>8.5</v>
      </c>
      <c r="O81" s="32" t="s">
        <v>30</v>
      </c>
    </row>
    <row r="82" spans="1:17" x14ac:dyDescent="0.25">
      <c r="A82" s="32" t="s">
        <v>263</v>
      </c>
      <c r="B82" s="1"/>
      <c r="C82" s="66">
        <v>1</v>
      </c>
      <c r="D82" s="66">
        <v>0.5</v>
      </c>
      <c r="E82" s="66">
        <v>0</v>
      </c>
      <c r="F82" s="66">
        <v>1</v>
      </c>
      <c r="G82" s="66">
        <v>0</v>
      </c>
      <c r="H82" s="66">
        <v>0</v>
      </c>
      <c r="I82" s="66">
        <v>0.5</v>
      </c>
      <c r="J82" s="66">
        <v>0</v>
      </c>
      <c r="K82" s="66">
        <v>0.5</v>
      </c>
      <c r="L82" s="66">
        <v>3.5</v>
      </c>
      <c r="M82" s="1">
        <v>0</v>
      </c>
      <c r="N82" s="1">
        <v>3.5</v>
      </c>
      <c r="O82" s="32" t="s">
        <v>263</v>
      </c>
    </row>
    <row r="85" spans="1:17" ht="13.8" thickBot="1" x14ac:dyDescent="0.3"/>
    <row r="86" spans="1:17" x14ac:dyDescent="0.25">
      <c r="A86" s="61" t="s">
        <v>33</v>
      </c>
      <c r="B86" s="1">
        <v>3</v>
      </c>
      <c r="C86" s="1">
        <v>-1</v>
      </c>
      <c r="D86" s="52" t="s">
        <v>2</v>
      </c>
      <c r="E86" s="1"/>
      <c r="F86" s="1"/>
      <c r="G86" s="28" t="s">
        <v>3</v>
      </c>
      <c r="H86" s="54" t="s">
        <v>33</v>
      </c>
      <c r="I86" s="29"/>
      <c r="J86" s="27" t="s">
        <v>5</v>
      </c>
      <c r="K86" s="1"/>
      <c r="N86" s="1"/>
    </row>
    <row r="87" spans="1:17" ht="13.8" thickBot="1" x14ac:dyDescent="0.3">
      <c r="A87" s="61" t="s">
        <v>273</v>
      </c>
      <c r="B87" s="1">
        <v>4</v>
      </c>
      <c r="C87" s="1">
        <v>1</v>
      </c>
      <c r="D87" t="s">
        <v>7</v>
      </c>
      <c r="E87" s="1"/>
      <c r="F87" s="1"/>
      <c r="G87" s="30" t="s">
        <v>8</v>
      </c>
      <c r="H87" s="53" t="s">
        <v>273</v>
      </c>
      <c r="I87" s="31"/>
      <c r="J87" s="27" t="s">
        <v>5</v>
      </c>
      <c r="K87" s="1"/>
      <c r="N87" s="1"/>
    </row>
    <row r="88" spans="1:1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7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</row>
    <row r="90" spans="1:17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7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7" x14ac:dyDescent="0.25">
      <c r="A92" s="61" t="s">
        <v>33</v>
      </c>
      <c r="B92" s="57"/>
      <c r="C92" s="76">
        <v>5</v>
      </c>
      <c r="D92" s="109">
        <v>4</v>
      </c>
      <c r="E92" s="109">
        <v>3</v>
      </c>
      <c r="F92" s="109">
        <v>5</v>
      </c>
      <c r="G92" s="109">
        <v>5</v>
      </c>
      <c r="H92" s="109">
        <v>4</v>
      </c>
      <c r="I92" s="109">
        <v>6</v>
      </c>
      <c r="J92" s="109">
        <v>3</v>
      </c>
      <c r="K92" s="109">
        <v>7</v>
      </c>
      <c r="L92" s="72">
        <v>42</v>
      </c>
      <c r="M92" s="10">
        <v>39</v>
      </c>
      <c r="N92" s="108"/>
      <c r="O92" s="59"/>
      <c r="Q92">
        <f>M92+M93+M105+M106</f>
        <v>161</v>
      </c>
    </row>
    <row r="93" spans="1:17" x14ac:dyDescent="0.25">
      <c r="A93" s="61" t="s">
        <v>273</v>
      </c>
      <c r="B93" s="35"/>
      <c r="C93" s="76">
        <v>11</v>
      </c>
      <c r="D93" s="109">
        <v>3</v>
      </c>
      <c r="E93" s="109">
        <v>3</v>
      </c>
      <c r="F93" s="109">
        <v>5</v>
      </c>
      <c r="G93" s="109">
        <v>5</v>
      </c>
      <c r="H93" s="109">
        <v>3</v>
      </c>
      <c r="I93" s="109">
        <v>5</v>
      </c>
      <c r="J93" s="109">
        <v>4</v>
      </c>
      <c r="K93" s="109">
        <v>5</v>
      </c>
      <c r="L93" s="72">
        <v>44</v>
      </c>
      <c r="M93" s="10">
        <v>40</v>
      </c>
      <c r="N93" s="58"/>
      <c r="O93" s="59"/>
    </row>
    <row r="94" spans="1:17" x14ac:dyDescent="0.25">
      <c r="A94" s="32" t="s">
        <v>33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7" x14ac:dyDescent="0.25">
      <c r="A95" s="32" t="s">
        <v>273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0</v>
      </c>
      <c r="K95" s="66">
        <v>0</v>
      </c>
      <c r="L95" s="66">
        <v>1</v>
      </c>
      <c r="M95" s="1"/>
      <c r="N95" s="1" t="s">
        <v>17</v>
      </c>
    </row>
    <row r="96" spans="1:17" x14ac:dyDescent="0.25">
      <c r="A96" s="32" t="s">
        <v>33</v>
      </c>
      <c r="B96" s="1"/>
      <c r="C96" s="66">
        <v>1</v>
      </c>
      <c r="D96" s="66">
        <v>0</v>
      </c>
      <c r="E96" s="66">
        <v>0.5</v>
      </c>
      <c r="F96" s="66">
        <v>0.5</v>
      </c>
      <c r="G96" s="66">
        <v>0.5</v>
      </c>
      <c r="H96" s="66">
        <v>0</v>
      </c>
      <c r="I96" s="66">
        <v>0</v>
      </c>
      <c r="J96" s="66">
        <v>1</v>
      </c>
      <c r="K96" s="66">
        <v>0</v>
      </c>
      <c r="L96" s="66">
        <v>3.5</v>
      </c>
      <c r="M96" s="1">
        <v>3</v>
      </c>
      <c r="N96" s="1">
        <v>6.5</v>
      </c>
      <c r="O96" s="32" t="s">
        <v>33</v>
      </c>
    </row>
    <row r="97" spans="1:15" x14ac:dyDescent="0.25">
      <c r="A97" s="32" t="s">
        <v>273</v>
      </c>
      <c r="B97" s="1"/>
      <c r="C97" s="66">
        <v>0</v>
      </c>
      <c r="D97" s="66">
        <v>1</v>
      </c>
      <c r="E97" s="66">
        <v>0.5</v>
      </c>
      <c r="F97" s="66">
        <v>0.5</v>
      </c>
      <c r="G97" s="66">
        <v>0.5</v>
      </c>
      <c r="H97" s="66">
        <v>1</v>
      </c>
      <c r="I97" s="66">
        <v>1</v>
      </c>
      <c r="J97" s="66">
        <v>0</v>
      </c>
      <c r="K97" s="66">
        <v>1</v>
      </c>
      <c r="L97" s="66">
        <v>5.5</v>
      </c>
      <c r="M97" s="1">
        <v>0</v>
      </c>
      <c r="N97" s="1">
        <v>5.5</v>
      </c>
      <c r="O97" s="32" t="s">
        <v>273</v>
      </c>
    </row>
    <row r="98" spans="1:15" ht="13.8" thickBot="1" x14ac:dyDescent="0.3"/>
    <row r="99" spans="1:15" x14ac:dyDescent="0.25">
      <c r="A99" s="61" t="s">
        <v>149</v>
      </c>
      <c r="B99" s="1">
        <v>16</v>
      </c>
      <c r="C99" s="1">
        <v>7</v>
      </c>
      <c r="D99" s="52" t="s">
        <v>2</v>
      </c>
      <c r="E99" s="1"/>
      <c r="F99" s="1"/>
      <c r="G99" s="28" t="s">
        <v>3</v>
      </c>
      <c r="H99" s="54" t="s">
        <v>149</v>
      </c>
      <c r="I99" s="29"/>
      <c r="J99" s="27" t="s">
        <v>5</v>
      </c>
      <c r="K99" s="1"/>
      <c r="N99" s="1"/>
    </row>
    <row r="100" spans="1:15" ht="13.8" thickBot="1" x14ac:dyDescent="0.3">
      <c r="A100" s="61" t="s">
        <v>48</v>
      </c>
      <c r="B100" s="1">
        <v>9</v>
      </c>
      <c r="C100" s="1">
        <v>-7</v>
      </c>
      <c r="D100" t="s">
        <v>7</v>
      </c>
      <c r="E100" s="1"/>
      <c r="F100" s="1"/>
      <c r="G100" s="30" t="s">
        <v>8</v>
      </c>
      <c r="H100" s="53" t="s">
        <v>48</v>
      </c>
      <c r="I100" s="31"/>
      <c r="J100" s="27" t="s">
        <v>5</v>
      </c>
      <c r="K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5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</row>
    <row r="103" spans="1:15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5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5" x14ac:dyDescent="0.25">
      <c r="A105" s="61" t="s">
        <v>149</v>
      </c>
      <c r="B105" s="57"/>
      <c r="C105" s="76">
        <v>7</v>
      </c>
      <c r="D105" s="109">
        <v>6</v>
      </c>
      <c r="E105" s="109">
        <v>6</v>
      </c>
      <c r="F105" s="109">
        <v>7</v>
      </c>
      <c r="G105" s="109">
        <v>7</v>
      </c>
      <c r="H105" s="109">
        <v>5</v>
      </c>
      <c r="I105" s="109">
        <v>7</v>
      </c>
      <c r="J105" s="109">
        <v>5</v>
      </c>
      <c r="K105" s="109">
        <v>8</v>
      </c>
      <c r="L105" s="72">
        <v>58</v>
      </c>
      <c r="M105" s="10">
        <v>42</v>
      </c>
      <c r="N105" s="108"/>
      <c r="O105" s="59"/>
    </row>
    <row r="106" spans="1:15" x14ac:dyDescent="0.25">
      <c r="A106" s="61" t="s">
        <v>48</v>
      </c>
      <c r="B106" s="35"/>
      <c r="C106" s="76">
        <v>6</v>
      </c>
      <c r="D106" s="109">
        <v>3</v>
      </c>
      <c r="E106" s="109">
        <v>4</v>
      </c>
      <c r="F106" s="109">
        <v>6</v>
      </c>
      <c r="G106" s="109">
        <v>5</v>
      </c>
      <c r="H106" s="109">
        <v>6</v>
      </c>
      <c r="I106" s="109">
        <v>7</v>
      </c>
      <c r="J106" s="109">
        <v>5</v>
      </c>
      <c r="K106" s="109">
        <v>7</v>
      </c>
      <c r="L106" s="72">
        <v>49</v>
      </c>
      <c r="M106" s="10">
        <v>40</v>
      </c>
      <c r="N106" s="58"/>
      <c r="O106" s="59"/>
    </row>
    <row r="107" spans="1:15" x14ac:dyDescent="0.25">
      <c r="A107" s="32" t="s">
        <v>149</v>
      </c>
      <c r="B107" s="35"/>
      <c r="C107" s="67">
        <v>1</v>
      </c>
      <c r="D107" s="67">
        <v>1</v>
      </c>
      <c r="E107" s="67">
        <v>1</v>
      </c>
      <c r="F107" s="67">
        <v>0</v>
      </c>
      <c r="G107" s="66">
        <v>1</v>
      </c>
      <c r="H107" s="66">
        <v>1</v>
      </c>
      <c r="I107" s="66">
        <v>0</v>
      </c>
      <c r="J107" s="66">
        <v>1</v>
      </c>
      <c r="K107" s="66">
        <v>1</v>
      </c>
      <c r="L107" s="66">
        <v>7</v>
      </c>
      <c r="N107" s="1">
        <v>0</v>
      </c>
    </row>
    <row r="108" spans="1:15" x14ac:dyDescent="0.25">
      <c r="A108" s="32" t="s">
        <v>48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5" x14ac:dyDescent="0.25">
      <c r="A109" s="32" t="s">
        <v>149</v>
      </c>
      <c r="B109" s="1"/>
      <c r="C109" s="66">
        <v>0.5</v>
      </c>
      <c r="D109" s="66">
        <v>0</v>
      </c>
      <c r="E109" s="66">
        <v>0</v>
      </c>
      <c r="F109" s="66">
        <v>0</v>
      </c>
      <c r="G109" s="66">
        <v>0</v>
      </c>
      <c r="H109" s="66">
        <v>1</v>
      </c>
      <c r="I109" s="66">
        <v>0.5</v>
      </c>
      <c r="J109" s="66">
        <v>1</v>
      </c>
      <c r="K109" s="66">
        <v>0.5</v>
      </c>
      <c r="L109" s="66">
        <v>3.5</v>
      </c>
      <c r="M109" s="1">
        <v>0</v>
      </c>
      <c r="N109" s="1">
        <v>3.5</v>
      </c>
      <c r="O109" s="32" t="s">
        <v>149</v>
      </c>
    </row>
    <row r="110" spans="1:15" x14ac:dyDescent="0.25">
      <c r="A110" s="32" t="s">
        <v>48</v>
      </c>
      <c r="B110" s="1"/>
      <c r="C110" s="66">
        <v>0.5</v>
      </c>
      <c r="D110" s="66">
        <v>1</v>
      </c>
      <c r="E110" s="66">
        <v>1</v>
      </c>
      <c r="F110" s="66">
        <v>1</v>
      </c>
      <c r="G110" s="66">
        <v>1</v>
      </c>
      <c r="H110" s="66">
        <v>0</v>
      </c>
      <c r="I110" s="66">
        <v>0.5</v>
      </c>
      <c r="J110" s="66">
        <v>0</v>
      </c>
      <c r="K110" s="66">
        <v>0.5</v>
      </c>
      <c r="L110" s="66">
        <v>5.5</v>
      </c>
      <c r="M110" s="1">
        <v>3</v>
      </c>
      <c r="N110" s="1">
        <v>8.5</v>
      </c>
      <c r="O110" s="32" t="s">
        <v>48</v>
      </c>
    </row>
    <row r="113" spans="1:17" ht="13.8" thickBot="1" x14ac:dyDescent="0.3"/>
    <row r="114" spans="1:17" x14ac:dyDescent="0.25">
      <c r="A114" s="61" t="s">
        <v>34</v>
      </c>
      <c r="B114" s="1">
        <v>10</v>
      </c>
      <c r="C114" s="1">
        <v>2</v>
      </c>
      <c r="D114" s="52" t="s">
        <v>2</v>
      </c>
      <c r="E114" s="1"/>
      <c r="F114" s="1"/>
      <c r="G114" s="28" t="s">
        <v>3</v>
      </c>
      <c r="H114" s="54" t="s">
        <v>34</v>
      </c>
      <c r="I114" s="29"/>
      <c r="J114" s="27" t="s">
        <v>5</v>
      </c>
      <c r="K114" s="1"/>
      <c r="N114" s="1"/>
    </row>
    <row r="115" spans="1:17" ht="13.8" thickBot="1" x14ac:dyDescent="0.3">
      <c r="A115" s="61" t="s">
        <v>32</v>
      </c>
      <c r="B115" s="1">
        <v>8</v>
      </c>
      <c r="C115" s="1">
        <v>-2</v>
      </c>
      <c r="D115" t="s">
        <v>7</v>
      </c>
      <c r="E115" s="1"/>
      <c r="F115" s="1"/>
      <c r="G115" s="30" t="s">
        <v>8</v>
      </c>
      <c r="H115" s="53" t="s">
        <v>32</v>
      </c>
      <c r="I115" s="31"/>
      <c r="J115" s="27" t="s">
        <v>5</v>
      </c>
      <c r="K115" s="1"/>
      <c r="N115" s="1"/>
    </row>
    <row r="116" spans="1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7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</row>
    <row r="118" spans="1:17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7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7" x14ac:dyDescent="0.25">
      <c r="A120" s="61" t="s">
        <v>34</v>
      </c>
      <c r="B120" s="57"/>
      <c r="C120" s="76">
        <v>6</v>
      </c>
      <c r="D120" s="109">
        <v>5</v>
      </c>
      <c r="E120" s="109">
        <v>4</v>
      </c>
      <c r="F120" s="109">
        <v>4</v>
      </c>
      <c r="G120" s="109">
        <v>4</v>
      </c>
      <c r="H120" s="109">
        <v>4</v>
      </c>
      <c r="I120" s="109">
        <v>4</v>
      </c>
      <c r="J120" s="109">
        <v>4</v>
      </c>
      <c r="K120" s="109">
        <v>7</v>
      </c>
      <c r="L120" s="72">
        <v>42</v>
      </c>
      <c r="M120" s="10">
        <v>32</v>
      </c>
      <c r="N120" s="108"/>
      <c r="O120" s="59"/>
      <c r="Q120">
        <f>M120+M121+M133+M134</f>
        <v>142</v>
      </c>
    </row>
    <row r="121" spans="1:17" x14ac:dyDescent="0.25">
      <c r="A121" s="61" t="s">
        <v>32</v>
      </c>
      <c r="B121" s="35"/>
      <c r="C121" s="76">
        <v>8</v>
      </c>
      <c r="D121" s="109">
        <v>5</v>
      </c>
      <c r="E121" s="109">
        <v>5</v>
      </c>
      <c r="F121" s="109">
        <v>5</v>
      </c>
      <c r="G121" s="109">
        <v>6</v>
      </c>
      <c r="H121" s="109">
        <v>5</v>
      </c>
      <c r="I121" s="109">
        <v>4</v>
      </c>
      <c r="J121" s="109">
        <v>5</v>
      </c>
      <c r="K121" s="109">
        <v>6</v>
      </c>
      <c r="L121" s="72">
        <v>49</v>
      </c>
      <c r="M121" s="10">
        <v>41</v>
      </c>
      <c r="N121" s="58"/>
      <c r="O121" s="59"/>
    </row>
    <row r="122" spans="1:17" x14ac:dyDescent="0.25">
      <c r="A122" s="32" t="s">
        <v>34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1</v>
      </c>
      <c r="K122" s="66">
        <v>0</v>
      </c>
      <c r="L122" s="66">
        <v>2</v>
      </c>
      <c r="N122" s="1">
        <v>0</v>
      </c>
    </row>
    <row r="123" spans="1:17" x14ac:dyDescent="0.25">
      <c r="A123" s="32" t="s">
        <v>32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</row>
    <row r="124" spans="1:17" x14ac:dyDescent="0.25">
      <c r="A124" s="32" t="s">
        <v>34</v>
      </c>
      <c r="B124" s="1"/>
      <c r="C124" s="66">
        <v>1</v>
      </c>
      <c r="D124" s="66">
        <v>0.5</v>
      </c>
      <c r="E124" s="66">
        <v>1</v>
      </c>
      <c r="F124" s="66">
        <v>1</v>
      </c>
      <c r="G124" s="66">
        <v>1</v>
      </c>
      <c r="H124" s="66">
        <v>1</v>
      </c>
      <c r="I124" s="66">
        <v>0.5</v>
      </c>
      <c r="J124" s="66">
        <v>1</v>
      </c>
      <c r="K124" s="66">
        <v>0</v>
      </c>
      <c r="L124" s="66">
        <v>7</v>
      </c>
      <c r="M124" s="1">
        <v>3</v>
      </c>
      <c r="N124" s="1">
        <v>10</v>
      </c>
      <c r="O124" s="32" t="s">
        <v>34</v>
      </c>
    </row>
    <row r="125" spans="1:17" x14ac:dyDescent="0.25">
      <c r="A125" s="32" t="s">
        <v>32</v>
      </c>
      <c r="B125" s="1"/>
      <c r="C125" s="66">
        <v>0</v>
      </c>
      <c r="D125" s="66">
        <v>0.5</v>
      </c>
      <c r="E125" s="66">
        <v>0</v>
      </c>
      <c r="F125" s="66">
        <v>0</v>
      </c>
      <c r="G125" s="66">
        <v>0</v>
      </c>
      <c r="H125" s="66">
        <v>0</v>
      </c>
      <c r="I125" s="66">
        <v>0.5</v>
      </c>
      <c r="J125" s="66">
        <v>0</v>
      </c>
      <c r="K125" s="66">
        <v>1</v>
      </c>
      <c r="L125" s="66">
        <v>2</v>
      </c>
      <c r="M125" s="1">
        <v>0</v>
      </c>
      <c r="N125" s="1">
        <v>2</v>
      </c>
      <c r="O125" s="32" t="s">
        <v>32</v>
      </c>
    </row>
    <row r="126" spans="1:17" ht="13.8" thickBot="1" x14ac:dyDescent="0.3"/>
    <row r="127" spans="1:17" x14ac:dyDescent="0.25">
      <c r="A127" s="61" t="s">
        <v>274</v>
      </c>
      <c r="B127" s="1">
        <v>17</v>
      </c>
      <c r="C127" s="1">
        <v>5</v>
      </c>
      <c r="D127" s="52" t="s">
        <v>2</v>
      </c>
      <c r="E127" s="1"/>
      <c r="F127" s="1">
        <v>6</v>
      </c>
      <c r="G127" s="28" t="s">
        <v>3</v>
      </c>
      <c r="H127" s="54" t="s">
        <v>274</v>
      </c>
      <c r="I127" s="29"/>
      <c r="J127" s="27" t="s">
        <v>5</v>
      </c>
      <c r="K127" s="1"/>
      <c r="N127" s="1"/>
    </row>
    <row r="128" spans="1:17" ht="13.8" thickBot="1" x14ac:dyDescent="0.3">
      <c r="A128" s="61" t="s">
        <v>262</v>
      </c>
      <c r="B128" s="1">
        <v>12</v>
      </c>
      <c r="C128" s="1">
        <v>-5</v>
      </c>
      <c r="D128" t="s">
        <v>7</v>
      </c>
      <c r="E128" s="1"/>
      <c r="F128" s="1">
        <v>10</v>
      </c>
      <c r="G128" s="30" t="s">
        <v>8</v>
      </c>
      <c r="H128" s="53" t="s">
        <v>262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274</v>
      </c>
      <c r="B133" s="57"/>
      <c r="C133" s="76">
        <v>7</v>
      </c>
      <c r="D133" s="109">
        <v>5</v>
      </c>
      <c r="E133" s="109">
        <v>6</v>
      </c>
      <c r="F133" s="109">
        <v>6</v>
      </c>
      <c r="G133" s="109">
        <v>4</v>
      </c>
      <c r="H133" s="109">
        <v>4</v>
      </c>
      <c r="I133" s="109">
        <v>8</v>
      </c>
      <c r="J133" s="109">
        <v>4</v>
      </c>
      <c r="K133" s="109">
        <v>5</v>
      </c>
      <c r="L133" s="72">
        <v>49</v>
      </c>
      <c r="M133" s="10">
        <v>32</v>
      </c>
      <c r="N133" s="108"/>
      <c r="O133" s="59"/>
    </row>
    <row r="134" spans="1:15" x14ac:dyDescent="0.25">
      <c r="A134" s="61" t="s">
        <v>262</v>
      </c>
      <c r="B134" s="35"/>
      <c r="C134" s="76">
        <v>7</v>
      </c>
      <c r="D134" s="109">
        <v>6</v>
      </c>
      <c r="E134" s="109">
        <v>4</v>
      </c>
      <c r="F134" s="109">
        <v>6</v>
      </c>
      <c r="G134" s="109">
        <v>5</v>
      </c>
      <c r="H134" s="109">
        <v>3</v>
      </c>
      <c r="I134" s="109">
        <v>7</v>
      </c>
      <c r="J134" s="109">
        <v>6</v>
      </c>
      <c r="K134" s="109">
        <v>5</v>
      </c>
      <c r="L134" s="72">
        <v>49</v>
      </c>
      <c r="M134" s="10">
        <v>37</v>
      </c>
      <c r="N134" s="58"/>
      <c r="O134" s="59"/>
    </row>
    <row r="135" spans="1:15" x14ac:dyDescent="0.25">
      <c r="A135" s="32" t="s">
        <v>274</v>
      </c>
      <c r="B135" s="35"/>
      <c r="C135" s="67">
        <v>1</v>
      </c>
      <c r="D135" s="67">
        <v>0</v>
      </c>
      <c r="E135" s="67">
        <v>0</v>
      </c>
      <c r="F135" s="67">
        <v>0</v>
      </c>
      <c r="G135" s="66">
        <v>1</v>
      </c>
      <c r="H135" s="66">
        <v>1</v>
      </c>
      <c r="I135" s="66">
        <v>0</v>
      </c>
      <c r="J135" s="66">
        <v>1</v>
      </c>
      <c r="K135" s="66">
        <v>1</v>
      </c>
      <c r="L135" s="66">
        <v>5</v>
      </c>
      <c r="N135" s="1">
        <v>0</v>
      </c>
    </row>
    <row r="136" spans="1:15" x14ac:dyDescent="0.25">
      <c r="A136" s="32" t="s">
        <v>262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5" x14ac:dyDescent="0.25">
      <c r="A137" s="32" t="s">
        <v>274</v>
      </c>
      <c r="B137" s="1"/>
      <c r="C137" s="66">
        <v>1</v>
      </c>
      <c r="D137" s="66">
        <v>1</v>
      </c>
      <c r="E137" s="66">
        <v>0</v>
      </c>
      <c r="F137" s="66">
        <v>0.5</v>
      </c>
      <c r="G137" s="66">
        <v>1</v>
      </c>
      <c r="H137" s="66">
        <v>0.5</v>
      </c>
      <c r="I137" s="66">
        <v>0</v>
      </c>
      <c r="J137" s="66">
        <v>1</v>
      </c>
      <c r="K137" s="66">
        <v>1</v>
      </c>
      <c r="L137" s="66">
        <v>6</v>
      </c>
      <c r="M137" s="1">
        <v>3</v>
      </c>
      <c r="N137" s="1">
        <v>9</v>
      </c>
      <c r="O137" s="32" t="s">
        <v>274</v>
      </c>
    </row>
    <row r="138" spans="1:15" x14ac:dyDescent="0.25">
      <c r="A138" s="32" t="s">
        <v>262</v>
      </c>
      <c r="B138" s="1"/>
      <c r="C138" s="66">
        <v>0</v>
      </c>
      <c r="D138" s="66">
        <v>0</v>
      </c>
      <c r="E138" s="66">
        <v>1</v>
      </c>
      <c r="F138" s="66">
        <v>0.5</v>
      </c>
      <c r="G138" s="66">
        <v>0</v>
      </c>
      <c r="H138" s="66">
        <v>0.5</v>
      </c>
      <c r="I138" s="66">
        <v>1</v>
      </c>
      <c r="J138" s="66">
        <v>0</v>
      </c>
      <c r="K138" s="66">
        <v>0</v>
      </c>
      <c r="L138" s="66">
        <v>3</v>
      </c>
      <c r="M138" s="1">
        <v>0</v>
      </c>
      <c r="N138" s="1">
        <v>3</v>
      </c>
      <c r="O138" s="32" t="s">
        <v>262</v>
      </c>
    </row>
    <row r="141" spans="1:15" ht="13.8" thickBot="1" x14ac:dyDescent="0.3"/>
    <row r="142" spans="1:15" x14ac:dyDescent="0.25">
      <c r="A142" s="61" t="s">
        <v>52</v>
      </c>
      <c r="B142" s="1">
        <v>11</v>
      </c>
      <c r="C142" s="1">
        <v>3</v>
      </c>
      <c r="D142" s="52" t="s">
        <v>2</v>
      </c>
      <c r="E142" s="1"/>
      <c r="F142" s="1"/>
      <c r="G142" s="28" t="s">
        <v>3</v>
      </c>
      <c r="H142" s="54" t="s">
        <v>52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45</v>
      </c>
      <c r="B143" s="1">
        <v>8</v>
      </c>
      <c r="C143" s="1">
        <v>-3</v>
      </c>
      <c r="D143" t="s">
        <v>7</v>
      </c>
      <c r="E143" s="1"/>
      <c r="F143" s="1"/>
      <c r="G143" s="30" t="s">
        <v>8</v>
      </c>
      <c r="H143" s="53" t="s">
        <v>45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7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</row>
    <row r="146" spans="1:17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7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7" x14ac:dyDescent="0.25">
      <c r="A148" s="61" t="s">
        <v>52</v>
      </c>
      <c r="B148" s="57"/>
      <c r="C148" s="76">
        <v>7</v>
      </c>
      <c r="D148" s="109">
        <v>4</v>
      </c>
      <c r="E148" s="109">
        <v>5</v>
      </c>
      <c r="F148" s="109">
        <v>6</v>
      </c>
      <c r="G148" s="109">
        <v>8</v>
      </c>
      <c r="H148" s="109">
        <v>3</v>
      </c>
      <c r="I148" s="109">
        <v>5</v>
      </c>
      <c r="J148" s="109">
        <v>5</v>
      </c>
      <c r="K148" s="109">
        <v>5</v>
      </c>
      <c r="L148" s="72">
        <v>48</v>
      </c>
      <c r="M148" s="10">
        <v>37</v>
      </c>
      <c r="N148" s="108"/>
      <c r="O148" s="59"/>
      <c r="Q148">
        <f>M148+M149+M161+M162</f>
        <v>151</v>
      </c>
    </row>
    <row r="149" spans="1:17" x14ac:dyDescent="0.25">
      <c r="A149" s="61" t="s">
        <v>45</v>
      </c>
      <c r="B149" s="35"/>
      <c r="C149" s="76">
        <v>6</v>
      </c>
      <c r="D149" s="109">
        <v>5</v>
      </c>
      <c r="E149" s="109">
        <v>5</v>
      </c>
      <c r="F149" s="109">
        <v>5</v>
      </c>
      <c r="G149" s="109">
        <v>6</v>
      </c>
      <c r="H149" s="109">
        <v>4</v>
      </c>
      <c r="I149" s="109">
        <v>6</v>
      </c>
      <c r="J149" s="109">
        <v>5</v>
      </c>
      <c r="K149" s="109">
        <v>6</v>
      </c>
      <c r="L149" s="72">
        <v>48</v>
      </c>
      <c r="M149" s="10">
        <v>40</v>
      </c>
      <c r="N149" s="58"/>
      <c r="O149" s="59"/>
    </row>
    <row r="150" spans="1:17" x14ac:dyDescent="0.25">
      <c r="A150" s="32" t="s">
        <v>52</v>
      </c>
      <c r="B150" s="35"/>
      <c r="C150" s="67">
        <v>1</v>
      </c>
      <c r="D150" s="67">
        <v>0</v>
      </c>
      <c r="E150" s="67">
        <v>0</v>
      </c>
      <c r="F150" s="67">
        <v>0</v>
      </c>
      <c r="G150" s="66">
        <v>0</v>
      </c>
      <c r="H150" s="66">
        <v>1</v>
      </c>
      <c r="I150" s="66">
        <v>0</v>
      </c>
      <c r="J150" s="66">
        <v>1</v>
      </c>
      <c r="K150" s="66">
        <v>0</v>
      </c>
      <c r="L150" s="66">
        <v>3</v>
      </c>
      <c r="N150" s="1">
        <v>0</v>
      </c>
    </row>
    <row r="151" spans="1:17" x14ac:dyDescent="0.25">
      <c r="A151" s="32" t="s">
        <v>45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7" x14ac:dyDescent="0.25">
      <c r="A152" s="32" t="s">
        <v>52</v>
      </c>
      <c r="B152" s="1"/>
      <c r="C152" s="66">
        <v>0.5</v>
      </c>
      <c r="D152" s="66">
        <v>1</v>
      </c>
      <c r="E152" s="66">
        <v>0.5</v>
      </c>
      <c r="F152" s="66">
        <v>0</v>
      </c>
      <c r="G152" s="66">
        <v>0</v>
      </c>
      <c r="H152" s="66">
        <v>1</v>
      </c>
      <c r="I152" s="66">
        <v>1</v>
      </c>
      <c r="J152" s="66">
        <v>1</v>
      </c>
      <c r="K152" s="66">
        <v>1</v>
      </c>
      <c r="L152" s="66">
        <v>6</v>
      </c>
      <c r="M152" s="1">
        <v>3</v>
      </c>
      <c r="N152" s="1">
        <v>9</v>
      </c>
      <c r="O152" s="32" t="s">
        <v>52</v>
      </c>
    </row>
    <row r="153" spans="1:17" x14ac:dyDescent="0.25">
      <c r="A153" s="32" t="s">
        <v>45</v>
      </c>
      <c r="B153" s="1"/>
      <c r="C153" s="66">
        <v>0.5</v>
      </c>
      <c r="D153" s="66">
        <v>0</v>
      </c>
      <c r="E153" s="66">
        <v>0.5</v>
      </c>
      <c r="F153" s="66">
        <v>1</v>
      </c>
      <c r="G153" s="66">
        <v>1</v>
      </c>
      <c r="H153" s="66">
        <v>0</v>
      </c>
      <c r="I153" s="66">
        <v>0</v>
      </c>
      <c r="J153" s="66">
        <v>0</v>
      </c>
      <c r="K153" s="66">
        <v>0</v>
      </c>
      <c r="L153" s="66">
        <v>3</v>
      </c>
      <c r="M153" s="1">
        <v>0</v>
      </c>
      <c r="N153" s="1">
        <v>3</v>
      </c>
      <c r="O153" s="32" t="s">
        <v>45</v>
      </c>
    </row>
    <row r="154" spans="1:17" ht="13.8" thickBot="1" x14ac:dyDescent="0.3"/>
    <row r="155" spans="1:17" x14ac:dyDescent="0.25">
      <c r="A155" s="61" t="s">
        <v>54</v>
      </c>
      <c r="B155" s="1">
        <v>11</v>
      </c>
      <c r="C155" s="1">
        <v>-10</v>
      </c>
      <c r="D155" s="52" t="s">
        <v>2</v>
      </c>
      <c r="E155" s="1"/>
      <c r="F155" s="1">
        <v>8</v>
      </c>
      <c r="G155" s="28" t="s">
        <v>3</v>
      </c>
      <c r="H155" s="54" t="s">
        <v>54</v>
      </c>
      <c r="I155" s="29"/>
      <c r="J155" s="27" t="s">
        <v>5</v>
      </c>
      <c r="K155" s="1"/>
      <c r="N155" s="1"/>
    </row>
    <row r="156" spans="1:17" ht="13.8" thickBot="1" x14ac:dyDescent="0.3">
      <c r="A156" s="61" t="s">
        <v>47</v>
      </c>
      <c r="B156" s="1">
        <v>21</v>
      </c>
      <c r="C156" s="1">
        <v>10</v>
      </c>
      <c r="D156" t="s">
        <v>7</v>
      </c>
      <c r="E156" s="1"/>
      <c r="F156" s="1"/>
      <c r="G156" s="30" t="s">
        <v>8</v>
      </c>
      <c r="H156" s="53" t="s">
        <v>47</v>
      </c>
      <c r="I156" s="31"/>
      <c r="J156" s="27" t="s">
        <v>5</v>
      </c>
      <c r="K156" s="1"/>
      <c r="N156" s="1"/>
    </row>
    <row r="157" spans="1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7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</row>
    <row r="159" spans="1:17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7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54</v>
      </c>
      <c r="B161" s="57"/>
      <c r="C161" s="76">
        <v>6</v>
      </c>
      <c r="D161" s="109">
        <v>3</v>
      </c>
      <c r="E161" s="109">
        <v>6</v>
      </c>
      <c r="F161" s="109">
        <v>7</v>
      </c>
      <c r="G161" s="109">
        <v>5</v>
      </c>
      <c r="H161" s="109">
        <v>6</v>
      </c>
      <c r="I161" s="109">
        <v>5</v>
      </c>
      <c r="J161" s="109">
        <v>4</v>
      </c>
      <c r="K161" s="109">
        <v>10</v>
      </c>
      <c r="L161" s="72">
        <v>52</v>
      </c>
      <c r="M161" s="10">
        <v>41</v>
      </c>
      <c r="N161" s="108"/>
      <c r="O161" s="59"/>
    </row>
    <row r="162" spans="1:15" x14ac:dyDescent="0.25">
      <c r="A162" s="61" t="s">
        <v>47</v>
      </c>
      <c r="B162" s="35"/>
      <c r="C162" s="76">
        <v>9</v>
      </c>
      <c r="D162" s="109">
        <v>3</v>
      </c>
      <c r="E162" s="109">
        <v>6</v>
      </c>
      <c r="F162" s="109">
        <v>10</v>
      </c>
      <c r="G162" s="109">
        <v>6</v>
      </c>
      <c r="H162" s="109">
        <v>4</v>
      </c>
      <c r="I162" s="109">
        <v>6</v>
      </c>
      <c r="J162" s="109">
        <v>4</v>
      </c>
      <c r="K162" s="109">
        <v>6</v>
      </c>
      <c r="L162" s="72">
        <v>54</v>
      </c>
      <c r="M162" s="10">
        <v>33</v>
      </c>
      <c r="N162" s="58"/>
      <c r="O162" s="59"/>
    </row>
    <row r="163" spans="1:15" x14ac:dyDescent="0.25">
      <c r="A163" s="32" t="s">
        <v>54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</row>
    <row r="164" spans="1:15" x14ac:dyDescent="0.25">
      <c r="A164" s="32" t="s">
        <v>47</v>
      </c>
      <c r="B164" s="35"/>
      <c r="C164" s="67">
        <v>1</v>
      </c>
      <c r="D164" s="67">
        <v>1</v>
      </c>
      <c r="E164" s="67">
        <v>1</v>
      </c>
      <c r="F164" s="67">
        <v>1</v>
      </c>
      <c r="G164" s="66">
        <v>1</v>
      </c>
      <c r="H164" s="66">
        <v>2</v>
      </c>
      <c r="I164" s="66">
        <v>1</v>
      </c>
      <c r="J164" s="66">
        <v>1</v>
      </c>
      <c r="K164" s="66">
        <v>1</v>
      </c>
      <c r="L164" s="66">
        <v>10</v>
      </c>
      <c r="M164" s="1"/>
      <c r="N164" s="1" t="s">
        <v>17</v>
      </c>
    </row>
    <row r="165" spans="1:15" x14ac:dyDescent="0.25">
      <c r="A165" s="32" t="s">
        <v>54</v>
      </c>
      <c r="B165" s="1"/>
      <c r="C165" s="66">
        <v>1</v>
      </c>
      <c r="D165" s="66">
        <v>0</v>
      </c>
      <c r="E165" s="66">
        <v>0</v>
      </c>
      <c r="F165" s="66">
        <v>1</v>
      </c>
      <c r="G165" s="66">
        <v>0.5</v>
      </c>
      <c r="H165" s="66">
        <v>0</v>
      </c>
      <c r="I165" s="66">
        <v>0.5</v>
      </c>
      <c r="J165" s="66">
        <v>0</v>
      </c>
      <c r="K165" s="66">
        <v>0</v>
      </c>
      <c r="L165" s="66">
        <v>3</v>
      </c>
      <c r="M165" s="1">
        <v>0</v>
      </c>
      <c r="N165" s="1">
        <v>3</v>
      </c>
      <c r="O165" s="32" t="s">
        <v>54</v>
      </c>
    </row>
    <row r="166" spans="1:15" x14ac:dyDescent="0.25">
      <c r="A166" s="32" t="s">
        <v>47</v>
      </c>
      <c r="B166" s="1"/>
      <c r="C166" s="66">
        <v>0</v>
      </c>
      <c r="D166" s="66">
        <v>1</v>
      </c>
      <c r="E166" s="66">
        <v>1</v>
      </c>
      <c r="F166" s="66">
        <v>0</v>
      </c>
      <c r="G166" s="66">
        <v>0.5</v>
      </c>
      <c r="H166" s="66">
        <v>1</v>
      </c>
      <c r="I166" s="66">
        <v>0.5</v>
      </c>
      <c r="J166" s="66">
        <v>1</v>
      </c>
      <c r="K166" s="66">
        <v>1</v>
      </c>
      <c r="L166" s="66">
        <v>6</v>
      </c>
      <c r="M166" s="1">
        <v>3</v>
      </c>
      <c r="N166" s="1">
        <v>9</v>
      </c>
      <c r="O166" s="32" t="s">
        <v>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342-ECA1-884E-9806-0274CE88D40B}">
  <dimension ref="A1:R166"/>
  <sheetViews>
    <sheetView topLeftCell="A112" workbookViewId="0">
      <selection activeCell="B113" sqref="B113"/>
    </sheetView>
  </sheetViews>
  <sheetFormatPr defaultColWidth="11.5546875" defaultRowHeight="13.2" x14ac:dyDescent="0.25"/>
  <sheetData>
    <row r="1" spans="1:18" ht="13.8" thickBot="1" x14ac:dyDescent="0.3"/>
    <row r="2" spans="1:18" x14ac:dyDescent="0.25">
      <c r="A2" s="61" t="s">
        <v>51</v>
      </c>
      <c r="B2" s="1">
        <v>8</v>
      </c>
      <c r="C2" s="1">
        <v>3</v>
      </c>
      <c r="D2" s="52" t="s">
        <v>57</v>
      </c>
      <c r="E2" s="1"/>
      <c r="F2" s="1"/>
      <c r="G2" s="28" t="s">
        <v>3</v>
      </c>
      <c r="H2" s="54" t="s">
        <v>51</v>
      </c>
      <c r="I2" s="29"/>
      <c r="J2" s="27" t="s">
        <v>5</v>
      </c>
      <c r="K2" s="1"/>
      <c r="N2" s="1"/>
      <c r="P2" s="33"/>
      <c r="R2" s="73" t="s">
        <v>6</v>
      </c>
    </row>
    <row r="3" spans="1:18" ht="13.8" thickBot="1" x14ac:dyDescent="0.3">
      <c r="A3" s="61" t="s">
        <v>257</v>
      </c>
      <c r="B3" s="1">
        <v>5</v>
      </c>
      <c r="C3" s="1">
        <v>-3</v>
      </c>
      <c r="D3" t="s">
        <v>7</v>
      </c>
      <c r="E3" s="1"/>
      <c r="F3" s="1">
        <v>2</v>
      </c>
      <c r="G3" s="30" t="s">
        <v>8</v>
      </c>
      <c r="H3" s="53" t="s">
        <v>257</v>
      </c>
      <c r="I3" s="31"/>
      <c r="J3" s="27" t="s">
        <v>5</v>
      </c>
      <c r="K3" s="1"/>
      <c r="N3" s="1"/>
      <c r="P3" s="33"/>
      <c r="R3" s="73" t="s">
        <v>10</v>
      </c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t="s">
        <v>11</v>
      </c>
    </row>
    <row r="5" spans="1:18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</row>
    <row r="6" spans="1:18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8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 t="s">
        <v>18</v>
      </c>
    </row>
    <row r="8" spans="1:18" x14ac:dyDescent="0.25">
      <c r="A8" s="61" t="s">
        <v>51</v>
      </c>
      <c r="B8" s="57"/>
      <c r="C8" s="76">
        <v>5</v>
      </c>
      <c r="D8" s="109">
        <v>8</v>
      </c>
      <c r="E8" s="109">
        <v>7</v>
      </c>
      <c r="F8" s="109">
        <v>3</v>
      </c>
      <c r="G8" s="109">
        <v>7</v>
      </c>
      <c r="H8" s="109">
        <v>5</v>
      </c>
      <c r="I8" s="109">
        <v>5</v>
      </c>
      <c r="J8" s="109">
        <v>5</v>
      </c>
      <c r="K8" s="109">
        <v>7</v>
      </c>
      <c r="L8" s="72">
        <v>52</v>
      </c>
      <c r="M8" s="10">
        <v>44</v>
      </c>
      <c r="N8" s="108"/>
      <c r="O8" s="59"/>
      <c r="P8" s="33"/>
      <c r="R8" s="12">
        <v>20</v>
      </c>
    </row>
    <row r="9" spans="1:18" x14ac:dyDescent="0.25">
      <c r="A9" s="61" t="s">
        <v>257</v>
      </c>
      <c r="B9" s="35"/>
      <c r="C9" s="76">
        <v>8</v>
      </c>
      <c r="D9" s="109">
        <v>4</v>
      </c>
      <c r="E9" s="109">
        <v>4</v>
      </c>
      <c r="F9" s="109">
        <v>2</v>
      </c>
      <c r="G9" s="109">
        <v>5</v>
      </c>
      <c r="H9" s="109">
        <v>4</v>
      </c>
      <c r="I9" s="109">
        <v>3</v>
      </c>
      <c r="J9" s="109">
        <v>5</v>
      </c>
      <c r="K9" s="109">
        <v>5</v>
      </c>
      <c r="L9" s="72">
        <v>40</v>
      </c>
      <c r="M9" s="10">
        <v>35</v>
      </c>
      <c r="N9" s="58"/>
      <c r="O9" s="59"/>
      <c r="P9" s="33"/>
      <c r="R9" s="12">
        <v>14</v>
      </c>
    </row>
    <row r="10" spans="1:18" x14ac:dyDescent="0.25">
      <c r="A10" s="32" t="s">
        <v>51</v>
      </c>
      <c r="B10" s="35"/>
      <c r="C10" s="67">
        <v>1</v>
      </c>
      <c r="D10" s="67">
        <v>0</v>
      </c>
      <c r="E10" s="67">
        <v>0</v>
      </c>
      <c r="F10" s="67">
        <v>0</v>
      </c>
      <c r="G10" s="66">
        <v>0</v>
      </c>
      <c r="H10" s="66">
        <v>1</v>
      </c>
      <c r="I10" s="66">
        <v>0</v>
      </c>
      <c r="J10" s="66">
        <v>1</v>
      </c>
      <c r="K10" s="66">
        <v>0</v>
      </c>
      <c r="L10" s="66">
        <v>3</v>
      </c>
      <c r="N10" s="1">
        <v>0</v>
      </c>
      <c r="P10" s="33"/>
    </row>
    <row r="11" spans="1:18" x14ac:dyDescent="0.25">
      <c r="A11" s="32" t="s">
        <v>257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  <c r="P11" s="33"/>
    </row>
    <row r="12" spans="1:18" x14ac:dyDescent="0.25">
      <c r="A12" s="32" t="s">
        <v>51</v>
      </c>
      <c r="B12" s="1"/>
      <c r="C12" s="66">
        <v>1</v>
      </c>
      <c r="D12" s="66">
        <v>0</v>
      </c>
      <c r="E12" s="66">
        <v>0</v>
      </c>
      <c r="F12" s="66">
        <v>0</v>
      </c>
      <c r="G12" s="66">
        <v>0</v>
      </c>
      <c r="H12" s="66">
        <v>0.5</v>
      </c>
      <c r="I12" s="66">
        <v>0</v>
      </c>
      <c r="J12" s="66">
        <v>1</v>
      </c>
      <c r="K12" s="66">
        <v>0</v>
      </c>
      <c r="L12" s="66">
        <v>2.5</v>
      </c>
      <c r="M12" s="1">
        <v>0</v>
      </c>
      <c r="N12" s="1">
        <v>2.5</v>
      </c>
      <c r="O12" s="32" t="s">
        <v>51</v>
      </c>
      <c r="P12" s="34">
        <f>R8</f>
        <v>20</v>
      </c>
    </row>
    <row r="13" spans="1:18" x14ac:dyDescent="0.25">
      <c r="A13" s="32" t="s">
        <v>257</v>
      </c>
      <c r="B13" s="1"/>
      <c r="C13" s="66">
        <v>0</v>
      </c>
      <c r="D13" s="66">
        <v>1</v>
      </c>
      <c r="E13" s="66">
        <v>1</v>
      </c>
      <c r="F13" s="66">
        <v>1</v>
      </c>
      <c r="G13" s="66">
        <v>1</v>
      </c>
      <c r="H13" s="66">
        <v>0.5</v>
      </c>
      <c r="I13" s="66">
        <v>1</v>
      </c>
      <c r="J13" s="66">
        <v>0</v>
      </c>
      <c r="K13" s="66">
        <v>1</v>
      </c>
      <c r="L13" s="66">
        <v>6.5</v>
      </c>
      <c r="M13" s="1">
        <v>3</v>
      </c>
      <c r="N13" s="1">
        <v>9.5</v>
      </c>
      <c r="O13" s="32" t="s">
        <v>257</v>
      </c>
      <c r="P13" s="34">
        <f>R9</f>
        <v>14</v>
      </c>
    </row>
    <row r="14" spans="1:18" ht="13.8" thickBot="1" x14ac:dyDescent="0.3"/>
    <row r="15" spans="1:18" x14ac:dyDescent="0.25">
      <c r="A15" s="61" t="s">
        <v>37</v>
      </c>
      <c r="B15" s="1">
        <v>8</v>
      </c>
      <c r="C15" s="1">
        <v>-3</v>
      </c>
      <c r="D15" s="52" t="s">
        <v>57</v>
      </c>
      <c r="E15" s="1"/>
      <c r="F15" s="1"/>
      <c r="G15" s="28" t="s">
        <v>3</v>
      </c>
      <c r="H15" s="54" t="s">
        <v>37</v>
      </c>
      <c r="I15" s="29"/>
      <c r="J15" s="27" t="s">
        <v>5</v>
      </c>
      <c r="K15" s="1"/>
      <c r="N15" s="1"/>
      <c r="P15" s="33"/>
      <c r="R15" s="73" t="s">
        <v>6</v>
      </c>
    </row>
    <row r="16" spans="1:18" ht="13.8" thickBot="1" x14ac:dyDescent="0.3">
      <c r="A16" s="61" t="s">
        <v>267</v>
      </c>
      <c r="B16" s="1">
        <v>11</v>
      </c>
      <c r="C16" s="1">
        <v>3</v>
      </c>
      <c r="D16" t="s">
        <v>7</v>
      </c>
      <c r="E16" s="1"/>
      <c r="F16" s="1">
        <v>2</v>
      </c>
      <c r="G16" s="30" t="s">
        <v>8</v>
      </c>
      <c r="H16" s="53" t="s">
        <v>267</v>
      </c>
      <c r="I16" s="31"/>
      <c r="J16" s="27" t="s">
        <v>5</v>
      </c>
      <c r="K16" s="1"/>
      <c r="N16" s="1"/>
      <c r="P16" s="33"/>
      <c r="R16" s="73" t="s">
        <v>10</v>
      </c>
    </row>
    <row r="17" spans="1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P17" s="33"/>
      <c r="R17" t="s">
        <v>11</v>
      </c>
    </row>
    <row r="18" spans="1:18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  <c r="P18" s="33"/>
    </row>
    <row r="19" spans="1:18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P19" s="33"/>
    </row>
    <row r="20" spans="1:18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P20" s="33"/>
      <c r="R20" s="12" t="s">
        <v>18</v>
      </c>
    </row>
    <row r="21" spans="1:18" x14ac:dyDescent="0.25">
      <c r="A21" s="61" t="s">
        <v>37</v>
      </c>
      <c r="B21" s="57"/>
      <c r="C21" s="76">
        <v>4</v>
      </c>
      <c r="D21" s="109">
        <v>5</v>
      </c>
      <c r="E21" s="109">
        <v>7</v>
      </c>
      <c r="F21" s="109">
        <v>4</v>
      </c>
      <c r="G21" s="109">
        <v>5</v>
      </c>
      <c r="H21" s="109">
        <v>6</v>
      </c>
      <c r="I21" s="109">
        <v>5</v>
      </c>
      <c r="J21" s="109">
        <v>5</v>
      </c>
      <c r="K21" s="109">
        <v>5</v>
      </c>
      <c r="L21" s="72">
        <v>46</v>
      </c>
      <c r="M21" s="10">
        <v>38</v>
      </c>
      <c r="N21" s="108"/>
      <c r="O21" s="59"/>
      <c r="P21" s="33"/>
      <c r="R21" s="12">
        <v>18</v>
      </c>
    </row>
    <row r="22" spans="1:18" x14ac:dyDescent="0.25">
      <c r="A22" s="61" t="s">
        <v>267</v>
      </c>
      <c r="B22" s="35"/>
      <c r="C22" s="76">
        <v>8</v>
      </c>
      <c r="D22" s="109">
        <v>7</v>
      </c>
      <c r="E22" s="109">
        <v>6</v>
      </c>
      <c r="F22" s="109">
        <v>5</v>
      </c>
      <c r="G22" s="109">
        <v>7</v>
      </c>
      <c r="H22" s="109">
        <v>5</v>
      </c>
      <c r="I22" s="109">
        <v>6</v>
      </c>
      <c r="J22" s="109">
        <v>6</v>
      </c>
      <c r="K22" s="109">
        <v>7</v>
      </c>
      <c r="L22" s="72">
        <v>57</v>
      </c>
      <c r="M22" s="10">
        <v>46</v>
      </c>
      <c r="N22" s="58"/>
      <c r="O22" s="59"/>
      <c r="P22" s="33"/>
      <c r="R22" s="12">
        <v>20</v>
      </c>
    </row>
    <row r="23" spans="1:18" x14ac:dyDescent="0.25">
      <c r="A23" s="32" t="s">
        <v>37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  <c r="P23" s="33"/>
    </row>
    <row r="24" spans="1:18" x14ac:dyDescent="0.25">
      <c r="A24" s="32" t="s">
        <v>267</v>
      </c>
      <c r="B24" s="35"/>
      <c r="C24" s="67">
        <v>1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1</v>
      </c>
      <c r="K24" s="66">
        <v>0</v>
      </c>
      <c r="L24" s="66">
        <v>3</v>
      </c>
      <c r="M24" s="1"/>
      <c r="N24" s="1" t="s">
        <v>17</v>
      </c>
      <c r="P24" s="33"/>
    </row>
    <row r="25" spans="1:18" x14ac:dyDescent="0.25">
      <c r="A25" s="32" t="s">
        <v>37</v>
      </c>
      <c r="B25" s="1"/>
      <c r="C25" s="66">
        <v>1</v>
      </c>
      <c r="D25" s="66">
        <v>1</v>
      </c>
      <c r="E25" s="66">
        <v>0</v>
      </c>
      <c r="F25" s="66">
        <v>1</v>
      </c>
      <c r="G25" s="66">
        <v>1</v>
      </c>
      <c r="H25" s="66">
        <v>0</v>
      </c>
      <c r="I25" s="66">
        <v>1</v>
      </c>
      <c r="J25" s="66">
        <v>0.5</v>
      </c>
      <c r="K25" s="66">
        <v>1</v>
      </c>
      <c r="L25" s="66">
        <v>6.5</v>
      </c>
      <c r="M25" s="1">
        <v>3</v>
      </c>
      <c r="N25" s="1">
        <v>9.5</v>
      </c>
      <c r="O25" s="32" t="s">
        <v>37</v>
      </c>
      <c r="P25" s="34">
        <f>R21</f>
        <v>18</v>
      </c>
    </row>
    <row r="26" spans="1:18" x14ac:dyDescent="0.25">
      <c r="A26" s="32" t="s">
        <v>267</v>
      </c>
      <c r="B26" s="1"/>
      <c r="C26" s="66">
        <v>0</v>
      </c>
      <c r="D26" s="66">
        <v>0</v>
      </c>
      <c r="E26" s="66">
        <v>1</v>
      </c>
      <c r="F26" s="66">
        <v>0</v>
      </c>
      <c r="G26" s="66">
        <v>0</v>
      </c>
      <c r="H26" s="66">
        <v>1</v>
      </c>
      <c r="I26" s="66">
        <v>0</v>
      </c>
      <c r="J26" s="66">
        <v>0.5</v>
      </c>
      <c r="K26" s="66">
        <v>0</v>
      </c>
      <c r="L26" s="66">
        <v>2.5</v>
      </c>
      <c r="M26" s="1">
        <v>0</v>
      </c>
      <c r="N26" s="1">
        <v>2.5</v>
      </c>
      <c r="O26" s="32" t="s">
        <v>267</v>
      </c>
      <c r="P26" s="34">
        <f>R22</f>
        <v>20</v>
      </c>
    </row>
    <row r="29" spans="1:18" ht="13.8" thickBot="1" x14ac:dyDescent="0.3"/>
    <row r="30" spans="1:18" x14ac:dyDescent="0.25">
      <c r="A30" s="61" t="s">
        <v>52</v>
      </c>
      <c r="B30" s="1">
        <v>11</v>
      </c>
      <c r="C30" s="1">
        <v>1</v>
      </c>
      <c r="D30" s="52" t="s">
        <v>57</v>
      </c>
      <c r="E30" s="1"/>
      <c r="F30" s="1"/>
      <c r="G30" s="28" t="s">
        <v>3</v>
      </c>
      <c r="H30" s="54" t="s">
        <v>52</v>
      </c>
      <c r="I30" s="29"/>
      <c r="J30" s="27" t="s">
        <v>5</v>
      </c>
      <c r="K30" s="1"/>
      <c r="N30" s="1"/>
      <c r="P30" s="33"/>
      <c r="R30" s="73" t="s">
        <v>6</v>
      </c>
    </row>
    <row r="31" spans="1:18" ht="13.8" thickBot="1" x14ac:dyDescent="0.3">
      <c r="A31" s="61" t="s">
        <v>34</v>
      </c>
      <c r="B31" s="1">
        <v>10</v>
      </c>
      <c r="C31" s="1">
        <v>-1</v>
      </c>
      <c r="D31" t="s">
        <v>7</v>
      </c>
      <c r="E31" s="1"/>
      <c r="F31" s="1"/>
      <c r="G31" s="30" t="s">
        <v>8</v>
      </c>
      <c r="H31" s="53" t="s">
        <v>34</v>
      </c>
      <c r="I31" s="31"/>
      <c r="J31" s="27" t="s">
        <v>5</v>
      </c>
      <c r="K31" s="1"/>
      <c r="N31" s="1"/>
      <c r="P31" s="33"/>
      <c r="R31" s="73" t="s">
        <v>10</v>
      </c>
    </row>
    <row r="32" spans="1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  <c r="R32" t="s">
        <v>11</v>
      </c>
    </row>
    <row r="33" spans="1:18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  <c r="P33" s="33"/>
    </row>
    <row r="34" spans="1:18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</row>
    <row r="35" spans="1:18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  <c r="R35" s="12" t="s">
        <v>18</v>
      </c>
    </row>
    <row r="36" spans="1:18" x14ac:dyDescent="0.25">
      <c r="A36" s="61" t="s">
        <v>52</v>
      </c>
      <c r="B36" s="57"/>
      <c r="C36" s="76">
        <v>8</v>
      </c>
      <c r="D36" s="109">
        <v>5</v>
      </c>
      <c r="E36" s="109">
        <v>5</v>
      </c>
      <c r="F36" s="109">
        <v>4</v>
      </c>
      <c r="G36" s="109">
        <v>9</v>
      </c>
      <c r="H36" s="109">
        <v>5</v>
      </c>
      <c r="I36" s="109">
        <v>6</v>
      </c>
      <c r="J36" s="109">
        <v>5</v>
      </c>
      <c r="K36" s="109">
        <v>9</v>
      </c>
      <c r="L36" s="72">
        <v>56</v>
      </c>
      <c r="M36" s="10">
        <v>45</v>
      </c>
      <c r="N36" s="108"/>
      <c r="O36" s="59"/>
      <c r="P36" s="33"/>
      <c r="R36" s="12">
        <v>20</v>
      </c>
    </row>
    <row r="37" spans="1:18" x14ac:dyDescent="0.25">
      <c r="A37" s="61" t="s">
        <v>34</v>
      </c>
      <c r="B37" s="35"/>
      <c r="C37" s="76">
        <v>8</v>
      </c>
      <c r="D37" s="109">
        <v>7</v>
      </c>
      <c r="E37" s="109">
        <v>5</v>
      </c>
      <c r="F37" s="109">
        <v>3</v>
      </c>
      <c r="G37" s="109">
        <v>6</v>
      </c>
      <c r="H37" s="109">
        <v>5</v>
      </c>
      <c r="I37" s="109">
        <v>6</v>
      </c>
      <c r="J37" s="109">
        <v>6</v>
      </c>
      <c r="K37" s="109">
        <v>7</v>
      </c>
      <c r="L37" s="72">
        <v>53</v>
      </c>
      <c r="M37" s="10">
        <v>43</v>
      </c>
      <c r="N37" s="58"/>
      <c r="O37" s="59"/>
      <c r="P37" s="33"/>
      <c r="R37" s="12">
        <v>17</v>
      </c>
    </row>
    <row r="38" spans="1:18" x14ac:dyDescent="0.25">
      <c r="A38" s="32" t="s">
        <v>52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0</v>
      </c>
      <c r="K38" s="66">
        <v>0</v>
      </c>
      <c r="L38" s="66">
        <v>1</v>
      </c>
      <c r="N38" s="1">
        <v>0</v>
      </c>
      <c r="P38" s="33"/>
    </row>
    <row r="39" spans="1:18" x14ac:dyDescent="0.25">
      <c r="A39" s="32" t="s">
        <v>34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  <c r="P39" s="33"/>
    </row>
    <row r="40" spans="1:18" x14ac:dyDescent="0.25">
      <c r="A40" s="32" t="s">
        <v>52</v>
      </c>
      <c r="B40" s="1"/>
      <c r="C40" s="66">
        <v>0.5</v>
      </c>
      <c r="D40" s="66">
        <v>1</v>
      </c>
      <c r="E40" s="66">
        <v>0.5</v>
      </c>
      <c r="F40" s="66">
        <v>0</v>
      </c>
      <c r="G40" s="66">
        <v>0</v>
      </c>
      <c r="H40" s="66">
        <v>1</v>
      </c>
      <c r="I40" s="66">
        <v>0.5</v>
      </c>
      <c r="J40" s="66">
        <v>1</v>
      </c>
      <c r="K40" s="66">
        <v>0</v>
      </c>
      <c r="L40" s="66">
        <v>4.5</v>
      </c>
      <c r="M40" s="1">
        <v>0</v>
      </c>
      <c r="N40" s="1">
        <v>4.5</v>
      </c>
      <c r="O40" s="32" t="s">
        <v>52</v>
      </c>
      <c r="P40" s="34">
        <f>R36</f>
        <v>20</v>
      </c>
    </row>
    <row r="41" spans="1:18" x14ac:dyDescent="0.25">
      <c r="A41" s="32" t="s">
        <v>34</v>
      </c>
      <c r="B41" s="1"/>
      <c r="C41" s="66">
        <v>0.5</v>
      </c>
      <c r="D41" s="66">
        <v>0</v>
      </c>
      <c r="E41" s="66">
        <v>0.5</v>
      </c>
      <c r="F41" s="66">
        <v>1</v>
      </c>
      <c r="G41" s="66">
        <v>1</v>
      </c>
      <c r="H41" s="66">
        <v>0</v>
      </c>
      <c r="I41" s="66">
        <v>0.5</v>
      </c>
      <c r="J41" s="66">
        <v>0</v>
      </c>
      <c r="K41" s="66">
        <v>1</v>
      </c>
      <c r="L41" s="66">
        <v>4.5</v>
      </c>
      <c r="M41" s="1">
        <v>3</v>
      </c>
      <c r="N41" s="1">
        <v>7.5</v>
      </c>
      <c r="O41" s="32" t="s">
        <v>34</v>
      </c>
      <c r="P41" s="34">
        <f>R37</f>
        <v>17</v>
      </c>
    </row>
    <row r="42" spans="1:18" ht="13.8" thickBot="1" x14ac:dyDescent="0.3"/>
    <row r="43" spans="1:18" x14ac:dyDescent="0.25">
      <c r="A43" s="61" t="s">
        <v>268</v>
      </c>
      <c r="B43" s="1">
        <v>11</v>
      </c>
      <c r="C43" s="1">
        <v>1</v>
      </c>
      <c r="D43" s="52" t="s">
        <v>57</v>
      </c>
      <c r="E43" s="1"/>
      <c r="F43" s="1"/>
      <c r="G43" s="28" t="s">
        <v>3</v>
      </c>
      <c r="H43" s="54" t="s">
        <v>268</v>
      </c>
      <c r="I43" s="29"/>
      <c r="J43" s="27" t="s">
        <v>5</v>
      </c>
      <c r="K43" s="1"/>
      <c r="N43" s="1"/>
      <c r="P43" s="33"/>
      <c r="R43" s="73" t="s">
        <v>6</v>
      </c>
    </row>
    <row r="44" spans="1:18" ht="13.8" thickBot="1" x14ac:dyDescent="0.3">
      <c r="A44" s="61" t="s">
        <v>36</v>
      </c>
      <c r="B44" s="1">
        <v>10</v>
      </c>
      <c r="C44" s="1">
        <v>-1</v>
      </c>
      <c r="D44" t="s">
        <v>7</v>
      </c>
      <c r="E44" s="1"/>
      <c r="F44" s="1"/>
      <c r="G44" s="30" t="s">
        <v>8</v>
      </c>
      <c r="H44" s="53" t="s">
        <v>36</v>
      </c>
      <c r="I44" s="31"/>
      <c r="J44" s="27" t="s">
        <v>5</v>
      </c>
      <c r="K44" s="1"/>
      <c r="N44" s="1"/>
      <c r="P44" s="33"/>
      <c r="R44" s="73" t="s">
        <v>10</v>
      </c>
    </row>
    <row r="45" spans="1:1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  <c r="R45" t="s">
        <v>11</v>
      </c>
    </row>
    <row r="46" spans="1:18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  <c r="P46" s="33"/>
    </row>
    <row r="47" spans="1:18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18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  <c r="R48" s="12" t="s">
        <v>18</v>
      </c>
    </row>
    <row r="49" spans="1:18" x14ac:dyDescent="0.25">
      <c r="A49" s="61" t="s">
        <v>268</v>
      </c>
      <c r="B49" s="57"/>
      <c r="C49" s="76">
        <v>7</v>
      </c>
      <c r="D49" s="109">
        <v>8</v>
      </c>
      <c r="E49" s="109">
        <v>7</v>
      </c>
      <c r="F49" s="109">
        <v>7</v>
      </c>
      <c r="G49" s="109">
        <v>9</v>
      </c>
      <c r="H49" s="109">
        <v>6</v>
      </c>
      <c r="I49" s="109">
        <v>8</v>
      </c>
      <c r="J49" s="109">
        <v>8</v>
      </c>
      <c r="K49" s="109">
        <v>7</v>
      </c>
      <c r="L49" s="72">
        <v>67</v>
      </c>
      <c r="M49" s="10">
        <v>56</v>
      </c>
      <c r="N49" s="108"/>
      <c r="O49" s="59"/>
      <c r="P49" s="33"/>
      <c r="R49" s="12">
        <v>18</v>
      </c>
    </row>
    <row r="50" spans="1:18" x14ac:dyDescent="0.25">
      <c r="A50" s="61" t="s">
        <v>36</v>
      </c>
      <c r="B50" s="35"/>
      <c r="C50" s="76">
        <v>8</v>
      </c>
      <c r="D50" s="109">
        <v>7</v>
      </c>
      <c r="E50" s="109">
        <v>6</v>
      </c>
      <c r="F50" s="109">
        <v>4</v>
      </c>
      <c r="G50" s="109">
        <v>10</v>
      </c>
      <c r="H50" s="109">
        <v>7</v>
      </c>
      <c r="I50" s="109">
        <v>5</v>
      </c>
      <c r="J50" s="109">
        <v>6</v>
      </c>
      <c r="K50" s="109">
        <v>7</v>
      </c>
      <c r="L50" s="72">
        <v>60</v>
      </c>
      <c r="M50" s="10">
        <v>50</v>
      </c>
      <c r="N50" s="58"/>
      <c r="O50" s="59"/>
      <c r="P50" s="33"/>
      <c r="R50" s="12">
        <v>20</v>
      </c>
    </row>
    <row r="51" spans="1:18" x14ac:dyDescent="0.25">
      <c r="A51" s="32" t="s">
        <v>268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1</v>
      </c>
      <c r="I51" s="66">
        <v>0</v>
      </c>
      <c r="J51" s="66">
        <v>0</v>
      </c>
      <c r="K51" s="66">
        <v>0</v>
      </c>
      <c r="L51" s="66">
        <v>1</v>
      </c>
      <c r="N51" s="1">
        <v>0</v>
      </c>
      <c r="P51" s="33"/>
    </row>
    <row r="52" spans="1:18" x14ac:dyDescent="0.25">
      <c r="A52" s="32" t="s">
        <v>36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P52" s="33"/>
    </row>
    <row r="53" spans="1:18" x14ac:dyDescent="0.25">
      <c r="A53" s="32" t="s">
        <v>268</v>
      </c>
      <c r="B53" s="1"/>
      <c r="C53" s="66">
        <v>1</v>
      </c>
      <c r="D53" s="66">
        <v>0</v>
      </c>
      <c r="E53" s="66">
        <v>0</v>
      </c>
      <c r="F53" s="66">
        <v>0</v>
      </c>
      <c r="G53" s="66">
        <v>1</v>
      </c>
      <c r="H53" s="66">
        <v>1</v>
      </c>
      <c r="I53" s="66">
        <v>0</v>
      </c>
      <c r="J53" s="66">
        <v>0</v>
      </c>
      <c r="K53" s="66">
        <v>0.5</v>
      </c>
      <c r="L53" s="66">
        <v>3.5</v>
      </c>
      <c r="M53" s="1">
        <v>0</v>
      </c>
      <c r="N53" s="1">
        <v>3.5</v>
      </c>
      <c r="O53" s="32" t="s">
        <v>268</v>
      </c>
      <c r="P53" s="34">
        <f>R49</f>
        <v>18</v>
      </c>
    </row>
    <row r="54" spans="1:18" x14ac:dyDescent="0.25">
      <c r="A54" s="32" t="s">
        <v>36</v>
      </c>
      <c r="B54" s="1"/>
      <c r="C54" s="66">
        <v>0</v>
      </c>
      <c r="D54" s="66">
        <v>1</v>
      </c>
      <c r="E54" s="66">
        <v>1</v>
      </c>
      <c r="F54" s="66">
        <v>1</v>
      </c>
      <c r="G54" s="66">
        <v>0</v>
      </c>
      <c r="H54" s="66">
        <v>0</v>
      </c>
      <c r="I54" s="66">
        <v>1</v>
      </c>
      <c r="J54" s="66">
        <v>1</v>
      </c>
      <c r="K54" s="66">
        <v>0.5</v>
      </c>
      <c r="L54" s="66">
        <v>5.5</v>
      </c>
      <c r="M54" s="1">
        <v>3</v>
      </c>
      <c r="N54" s="1">
        <v>8.5</v>
      </c>
      <c r="O54" s="32" t="s">
        <v>36</v>
      </c>
      <c r="P54" s="34">
        <f>R50</f>
        <v>20</v>
      </c>
    </row>
    <row r="57" spans="1:18" ht="13.8" thickBot="1" x14ac:dyDescent="0.3"/>
    <row r="58" spans="1:18" x14ac:dyDescent="0.25">
      <c r="A58" s="61" t="s">
        <v>269</v>
      </c>
      <c r="B58" s="1">
        <v>6</v>
      </c>
      <c r="C58" s="1">
        <v>2</v>
      </c>
      <c r="D58" s="52" t="s">
        <v>57</v>
      </c>
      <c r="E58" s="1"/>
      <c r="F58" s="1"/>
      <c r="G58" s="28" t="s">
        <v>3</v>
      </c>
      <c r="H58" s="54" t="s">
        <v>269</v>
      </c>
      <c r="I58" s="29"/>
      <c r="J58" s="27" t="s">
        <v>5</v>
      </c>
      <c r="K58" s="1"/>
      <c r="N58" s="1"/>
      <c r="P58" s="33"/>
      <c r="R58" s="73" t="s">
        <v>6</v>
      </c>
    </row>
    <row r="59" spans="1:18" ht="13.8" thickBot="1" x14ac:dyDescent="0.3">
      <c r="A59" s="61" t="s">
        <v>38</v>
      </c>
      <c r="B59" s="1">
        <v>4</v>
      </c>
      <c r="C59" s="1">
        <v>-2</v>
      </c>
      <c r="D59" t="s">
        <v>7</v>
      </c>
      <c r="E59" s="1"/>
      <c r="F59" s="1"/>
      <c r="G59" s="30" t="s">
        <v>8</v>
      </c>
      <c r="H59" s="61" t="s">
        <v>38</v>
      </c>
      <c r="I59" s="31"/>
      <c r="J59" s="27" t="s">
        <v>5</v>
      </c>
      <c r="K59" s="1"/>
      <c r="N59" s="1"/>
      <c r="P59" s="33"/>
      <c r="R59" s="73" t="s">
        <v>10</v>
      </c>
    </row>
    <row r="60" spans="1:1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  <c r="P60" s="33"/>
      <c r="R60" t="s">
        <v>11</v>
      </c>
    </row>
    <row r="61" spans="1:18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  <c r="P61" s="33"/>
    </row>
    <row r="62" spans="1:18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  <c r="P62" s="33"/>
    </row>
    <row r="63" spans="1:18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  <c r="P63" s="33"/>
      <c r="R63" s="12" t="s">
        <v>18</v>
      </c>
    </row>
    <row r="64" spans="1:18" x14ac:dyDescent="0.25">
      <c r="A64" s="61" t="s">
        <v>269</v>
      </c>
      <c r="B64" s="57"/>
      <c r="C64" s="76">
        <v>5</v>
      </c>
      <c r="D64" s="109">
        <v>4</v>
      </c>
      <c r="E64" s="109">
        <v>6</v>
      </c>
      <c r="F64" s="109">
        <v>4</v>
      </c>
      <c r="G64" s="109">
        <v>6</v>
      </c>
      <c r="H64" s="109">
        <v>5</v>
      </c>
      <c r="I64" s="109">
        <v>5</v>
      </c>
      <c r="J64" s="109">
        <v>6</v>
      </c>
      <c r="K64" s="109">
        <v>6</v>
      </c>
      <c r="L64" s="72">
        <v>47</v>
      </c>
      <c r="M64" s="10">
        <v>41</v>
      </c>
      <c r="N64" s="108"/>
      <c r="O64" s="59"/>
      <c r="P64" s="33"/>
      <c r="R64" s="12">
        <v>18</v>
      </c>
    </row>
    <row r="65" spans="1:18" x14ac:dyDescent="0.25">
      <c r="A65" s="61" t="s">
        <v>38</v>
      </c>
      <c r="B65" s="35"/>
      <c r="C65" s="76">
        <v>6</v>
      </c>
      <c r="D65" s="109">
        <v>6</v>
      </c>
      <c r="E65" s="109">
        <v>4</v>
      </c>
      <c r="F65" s="109">
        <v>5</v>
      </c>
      <c r="G65" s="109">
        <v>6</v>
      </c>
      <c r="H65" s="109">
        <v>5</v>
      </c>
      <c r="I65" s="109">
        <v>3</v>
      </c>
      <c r="J65" s="109">
        <v>6</v>
      </c>
      <c r="K65" s="109">
        <v>5</v>
      </c>
      <c r="L65" s="72">
        <v>46</v>
      </c>
      <c r="M65" s="10">
        <v>42</v>
      </c>
      <c r="N65" s="58"/>
      <c r="O65" s="59"/>
      <c r="P65" s="33"/>
      <c r="R65" s="12">
        <v>18</v>
      </c>
    </row>
    <row r="66" spans="1:18" x14ac:dyDescent="0.25">
      <c r="A66" s="32" t="s">
        <v>269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1</v>
      </c>
      <c r="K66" s="66">
        <v>0</v>
      </c>
      <c r="L66" s="66">
        <v>2</v>
      </c>
      <c r="N66" s="1">
        <v>0</v>
      </c>
      <c r="P66" s="33"/>
    </row>
    <row r="67" spans="1:18" x14ac:dyDescent="0.25">
      <c r="A67" s="61" t="s">
        <v>38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  <c r="P67" s="33"/>
    </row>
    <row r="68" spans="1:18" x14ac:dyDescent="0.25">
      <c r="A68" s="32" t="s">
        <v>269</v>
      </c>
      <c r="B68" s="1"/>
      <c r="C68" s="66">
        <v>1</v>
      </c>
      <c r="D68" s="66">
        <v>1</v>
      </c>
      <c r="E68" s="66">
        <v>0</v>
      </c>
      <c r="F68" s="66">
        <v>1</v>
      </c>
      <c r="G68" s="66">
        <v>0.5</v>
      </c>
      <c r="H68" s="66">
        <v>1</v>
      </c>
      <c r="I68" s="66">
        <v>0</v>
      </c>
      <c r="J68" s="66">
        <v>1</v>
      </c>
      <c r="K68" s="66">
        <v>0</v>
      </c>
      <c r="L68" s="66">
        <v>5.5</v>
      </c>
      <c r="M68" s="1">
        <v>3</v>
      </c>
      <c r="N68" s="1">
        <v>8.5</v>
      </c>
      <c r="O68" s="32" t="s">
        <v>269</v>
      </c>
      <c r="P68" s="34">
        <f>R64</f>
        <v>18</v>
      </c>
    </row>
    <row r="69" spans="1:18" x14ac:dyDescent="0.25">
      <c r="A69" s="61" t="s">
        <v>38</v>
      </c>
      <c r="B69" s="1"/>
      <c r="C69" s="66">
        <v>0</v>
      </c>
      <c r="D69" s="66">
        <v>0</v>
      </c>
      <c r="E69" s="66">
        <v>1</v>
      </c>
      <c r="F69" s="66">
        <v>0</v>
      </c>
      <c r="G69" s="66">
        <v>0.5</v>
      </c>
      <c r="H69" s="66">
        <v>0</v>
      </c>
      <c r="I69" s="66">
        <v>1</v>
      </c>
      <c r="J69" s="66">
        <v>0</v>
      </c>
      <c r="K69" s="66">
        <v>1</v>
      </c>
      <c r="L69" s="66">
        <v>3.5</v>
      </c>
      <c r="M69" s="1">
        <v>0</v>
      </c>
      <c r="N69" s="1">
        <v>3.5</v>
      </c>
      <c r="O69" s="61" t="s">
        <v>38</v>
      </c>
      <c r="P69" s="34">
        <f>R65</f>
        <v>18</v>
      </c>
    </row>
    <row r="70" spans="1:18" ht="13.8" thickBot="1" x14ac:dyDescent="0.3"/>
    <row r="71" spans="1:18" x14ac:dyDescent="0.25">
      <c r="A71" s="61" t="s">
        <v>43</v>
      </c>
      <c r="B71" s="1">
        <v>17</v>
      </c>
      <c r="C71" s="1">
        <v>6</v>
      </c>
      <c r="D71" s="52" t="s">
        <v>57</v>
      </c>
      <c r="E71" s="1"/>
      <c r="F71" s="1"/>
      <c r="G71" s="28" t="s">
        <v>3</v>
      </c>
      <c r="H71" s="54" t="s">
        <v>43</v>
      </c>
      <c r="I71" s="29"/>
      <c r="J71" s="27" t="s">
        <v>5</v>
      </c>
      <c r="K71" s="1"/>
      <c r="N71" s="1"/>
      <c r="P71" s="33"/>
      <c r="R71" s="73" t="s">
        <v>6</v>
      </c>
    </row>
    <row r="72" spans="1:18" ht="13.8" thickBot="1" x14ac:dyDescent="0.3">
      <c r="A72" s="61" t="s">
        <v>54</v>
      </c>
      <c r="B72" s="1">
        <v>11</v>
      </c>
      <c r="C72" s="1">
        <v>-6</v>
      </c>
      <c r="D72" t="s">
        <v>7</v>
      </c>
      <c r="E72" s="1"/>
      <c r="F72" s="1">
        <v>5</v>
      </c>
      <c r="G72" s="30" t="s">
        <v>8</v>
      </c>
      <c r="H72" s="53" t="s">
        <v>54</v>
      </c>
      <c r="I72" s="31"/>
      <c r="J72" s="27" t="s">
        <v>5</v>
      </c>
      <c r="K72" s="1"/>
      <c r="N72" s="1"/>
      <c r="P72" s="33"/>
      <c r="R72" s="73" t="s">
        <v>10</v>
      </c>
    </row>
    <row r="73" spans="1:1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P73" s="33"/>
      <c r="R73" t="s">
        <v>11</v>
      </c>
    </row>
    <row r="74" spans="1:18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  <c r="P74" s="33"/>
    </row>
    <row r="75" spans="1:18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  <c r="P75" s="33"/>
    </row>
    <row r="76" spans="1:18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  <c r="P76" s="33"/>
      <c r="R76" s="12" t="s">
        <v>18</v>
      </c>
    </row>
    <row r="77" spans="1:18" x14ac:dyDescent="0.25">
      <c r="A77" s="61" t="s">
        <v>43</v>
      </c>
      <c r="B77" s="57"/>
      <c r="C77" s="76">
        <v>5</v>
      </c>
      <c r="D77" s="109">
        <v>6</v>
      </c>
      <c r="E77" s="109">
        <v>5</v>
      </c>
      <c r="F77" s="109">
        <v>4</v>
      </c>
      <c r="G77" s="109">
        <v>5</v>
      </c>
      <c r="H77" s="109">
        <v>7</v>
      </c>
      <c r="I77" s="109">
        <v>5</v>
      </c>
      <c r="J77" s="109">
        <v>5</v>
      </c>
      <c r="K77" s="109">
        <v>8</v>
      </c>
      <c r="L77" s="72">
        <v>50</v>
      </c>
      <c r="M77" s="10">
        <v>33</v>
      </c>
      <c r="N77" s="108"/>
      <c r="O77" s="59"/>
      <c r="P77" s="33"/>
      <c r="R77" s="12">
        <v>19</v>
      </c>
    </row>
    <row r="78" spans="1:18" x14ac:dyDescent="0.25">
      <c r="A78" s="61" t="s">
        <v>54</v>
      </c>
      <c r="B78" s="35"/>
      <c r="C78" s="76">
        <v>7</v>
      </c>
      <c r="D78" s="109">
        <v>5</v>
      </c>
      <c r="E78" s="109">
        <v>5</v>
      </c>
      <c r="F78" s="109">
        <v>4</v>
      </c>
      <c r="G78" s="109">
        <v>9</v>
      </c>
      <c r="H78" s="109">
        <v>4</v>
      </c>
      <c r="I78" s="109">
        <v>3</v>
      </c>
      <c r="J78" s="109">
        <v>9</v>
      </c>
      <c r="K78" s="109">
        <v>4</v>
      </c>
      <c r="L78" s="72">
        <v>50</v>
      </c>
      <c r="M78" s="10">
        <v>39</v>
      </c>
      <c r="N78" s="58"/>
      <c r="O78" s="59"/>
      <c r="P78" s="33"/>
      <c r="R78" s="12">
        <v>18</v>
      </c>
    </row>
    <row r="79" spans="1:18" x14ac:dyDescent="0.25">
      <c r="A79" s="32" t="s">
        <v>43</v>
      </c>
      <c r="B79" s="35"/>
      <c r="C79" s="67">
        <v>1</v>
      </c>
      <c r="D79" s="67">
        <v>1</v>
      </c>
      <c r="E79" s="67">
        <v>0</v>
      </c>
      <c r="F79" s="67">
        <v>0</v>
      </c>
      <c r="G79" s="66">
        <v>1</v>
      </c>
      <c r="H79" s="66">
        <v>1</v>
      </c>
      <c r="I79" s="66">
        <v>0</v>
      </c>
      <c r="J79" s="66">
        <v>1</v>
      </c>
      <c r="K79" s="66">
        <v>1</v>
      </c>
      <c r="L79" s="66">
        <v>6</v>
      </c>
      <c r="N79" s="1">
        <v>0</v>
      </c>
      <c r="P79" s="33"/>
    </row>
    <row r="80" spans="1:18" x14ac:dyDescent="0.25">
      <c r="A80" s="32" t="s">
        <v>54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  <c r="P80" s="33"/>
    </row>
    <row r="81" spans="1:18" x14ac:dyDescent="0.25">
      <c r="A81" s="32" t="s">
        <v>43</v>
      </c>
      <c r="B81" s="1"/>
      <c r="C81" s="66">
        <v>1</v>
      </c>
      <c r="D81" s="66">
        <v>0.5</v>
      </c>
      <c r="E81" s="66">
        <v>0.5</v>
      </c>
      <c r="F81" s="66">
        <v>0.5</v>
      </c>
      <c r="G81" s="66">
        <v>1</v>
      </c>
      <c r="H81" s="66">
        <v>0</v>
      </c>
      <c r="I81" s="66">
        <v>0</v>
      </c>
      <c r="J81" s="66">
        <v>1</v>
      </c>
      <c r="K81" s="66">
        <v>0</v>
      </c>
      <c r="L81" s="66">
        <v>4.5</v>
      </c>
      <c r="M81" s="1">
        <v>3</v>
      </c>
      <c r="N81" s="1">
        <v>7.5</v>
      </c>
      <c r="O81" s="32" t="s">
        <v>43</v>
      </c>
      <c r="P81" s="34">
        <f>R77</f>
        <v>19</v>
      </c>
    </row>
    <row r="82" spans="1:18" x14ac:dyDescent="0.25">
      <c r="A82" s="32" t="s">
        <v>54</v>
      </c>
      <c r="B82" s="1"/>
      <c r="C82" s="66">
        <v>0</v>
      </c>
      <c r="D82" s="66">
        <v>0.5</v>
      </c>
      <c r="E82" s="66">
        <v>0.5</v>
      </c>
      <c r="F82" s="66">
        <v>0.5</v>
      </c>
      <c r="G82" s="66">
        <v>0</v>
      </c>
      <c r="H82" s="66">
        <v>1</v>
      </c>
      <c r="I82" s="66">
        <v>1</v>
      </c>
      <c r="J82" s="66">
        <v>0</v>
      </c>
      <c r="K82" s="66">
        <v>1</v>
      </c>
      <c r="L82" s="66">
        <v>4.5</v>
      </c>
      <c r="M82" s="1">
        <v>0</v>
      </c>
      <c r="N82" s="1">
        <v>4.5</v>
      </c>
      <c r="O82" s="32" t="s">
        <v>54</v>
      </c>
      <c r="P82" s="34">
        <f>R78</f>
        <v>18</v>
      </c>
    </row>
    <row r="85" spans="1:18" ht="13.8" thickBot="1" x14ac:dyDescent="0.3"/>
    <row r="86" spans="1:18" x14ac:dyDescent="0.25">
      <c r="A86" s="61" t="s">
        <v>33</v>
      </c>
      <c r="B86" s="1">
        <v>3</v>
      </c>
      <c r="C86" s="1">
        <v>-5</v>
      </c>
      <c r="D86" s="52" t="s">
        <v>57</v>
      </c>
      <c r="E86" s="1"/>
      <c r="F86" s="1"/>
      <c r="G86" s="28" t="s">
        <v>3</v>
      </c>
      <c r="H86" s="54" t="s">
        <v>33</v>
      </c>
      <c r="I86" s="29"/>
      <c r="J86" s="27" t="s">
        <v>5</v>
      </c>
      <c r="K86" s="1"/>
      <c r="N86" s="1"/>
      <c r="P86" s="33"/>
      <c r="R86" s="73" t="s">
        <v>6</v>
      </c>
    </row>
    <row r="87" spans="1:18" ht="13.8" thickBot="1" x14ac:dyDescent="0.3">
      <c r="A87" s="61" t="s">
        <v>45</v>
      </c>
      <c r="B87" s="1">
        <v>8</v>
      </c>
      <c r="C87" s="1">
        <v>5</v>
      </c>
      <c r="D87" t="s">
        <v>7</v>
      </c>
      <c r="E87" s="1"/>
      <c r="F87" s="1"/>
      <c r="G87" s="30" t="s">
        <v>8</v>
      </c>
      <c r="H87" s="53" t="s">
        <v>45</v>
      </c>
      <c r="I87" s="31"/>
      <c r="J87" s="27" t="s">
        <v>5</v>
      </c>
      <c r="K87" s="1"/>
      <c r="N87" s="1"/>
      <c r="P87" s="33"/>
      <c r="R87" s="73" t="s">
        <v>10</v>
      </c>
    </row>
    <row r="88" spans="1:1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  <c r="P88" s="33"/>
      <c r="R88" t="s">
        <v>11</v>
      </c>
    </row>
    <row r="89" spans="1:18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  <c r="P89" s="33"/>
    </row>
    <row r="90" spans="1:18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  <c r="P90" s="33"/>
    </row>
    <row r="91" spans="1:18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  <c r="P91" s="33"/>
      <c r="R91" s="12" t="s">
        <v>18</v>
      </c>
    </row>
    <row r="92" spans="1:18" x14ac:dyDescent="0.25">
      <c r="A92" s="61" t="s">
        <v>33</v>
      </c>
      <c r="B92" s="57"/>
      <c r="C92" s="76">
        <v>6</v>
      </c>
      <c r="D92" s="109">
        <v>4</v>
      </c>
      <c r="E92" s="109">
        <v>6</v>
      </c>
      <c r="F92" s="109">
        <v>3</v>
      </c>
      <c r="G92" s="109">
        <v>6</v>
      </c>
      <c r="H92" s="109">
        <v>5</v>
      </c>
      <c r="I92" s="109">
        <v>4</v>
      </c>
      <c r="J92" s="109">
        <v>5</v>
      </c>
      <c r="K92" s="109">
        <v>6</v>
      </c>
      <c r="L92" s="72">
        <v>45</v>
      </c>
      <c r="M92" s="10">
        <v>42</v>
      </c>
      <c r="N92" s="108"/>
      <c r="O92" s="59"/>
      <c r="P92" s="33"/>
      <c r="R92" s="12">
        <v>19</v>
      </c>
    </row>
    <row r="93" spans="1:18" x14ac:dyDescent="0.25">
      <c r="A93" s="61" t="s">
        <v>45</v>
      </c>
      <c r="B93" s="35"/>
      <c r="C93" s="76">
        <v>6</v>
      </c>
      <c r="D93" s="109">
        <v>6</v>
      </c>
      <c r="E93" s="109">
        <v>5</v>
      </c>
      <c r="F93" s="109">
        <v>3</v>
      </c>
      <c r="G93" s="109">
        <v>6</v>
      </c>
      <c r="H93" s="109">
        <v>4</v>
      </c>
      <c r="I93" s="109">
        <v>4</v>
      </c>
      <c r="J93" s="109">
        <v>5</v>
      </c>
      <c r="K93" s="109">
        <v>7</v>
      </c>
      <c r="L93" s="72">
        <v>46</v>
      </c>
      <c r="M93" s="10">
        <v>38</v>
      </c>
      <c r="N93" s="58"/>
      <c r="O93" s="59"/>
      <c r="P93" s="33"/>
      <c r="R93" s="12">
        <v>15</v>
      </c>
    </row>
    <row r="94" spans="1:18" x14ac:dyDescent="0.25">
      <c r="A94" s="32" t="s">
        <v>33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  <c r="P94" s="33"/>
    </row>
    <row r="95" spans="1:18" x14ac:dyDescent="0.25">
      <c r="A95" s="32" t="s">
        <v>45</v>
      </c>
      <c r="B95" s="35"/>
      <c r="C95" s="67">
        <v>1</v>
      </c>
      <c r="D95" s="67">
        <v>0</v>
      </c>
      <c r="E95" s="67">
        <v>0</v>
      </c>
      <c r="F95" s="67">
        <v>0</v>
      </c>
      <c r="G95" s="66">
        <v>1</v>
      </c>
      <c r="H95" s="66">
        <v>1</v>
      </c>
      <c r="I95" s="66">
        <v>0</v>
      </c>
      <c r="J95" s="66">
        <v>1</v>
      </c>
      <c r="K95" s="66">
        <v>1</v>
      </c>
      <c r="L95" s="66">
        <v>5</v>
      </c>
      <c r="M95" s="1"/>
      <c r="N95" s="1" t="s">
        <v>17</v>
      </c>
      <c r="P95" s="33"/>
    </row>
    <row r="96" spans="1:18" x14ac:dyDescent="0.25">
      <c r="A96" s="32" t="s">
        <v>33</v>
      </c>
      <c r="B96" s="1"/>
      <c r="C96" s="66">
        <v>0</v>
      </c>
      <c r="D96" s="66">
        <v>1</v>
      </c>
      <c r="E96" s="66">
        <v>0</v>
      </c>
      <c r="F96" s="66">
        <v>0.5</v>
      </c>
      <c r="G96" s="66">
        <v>0</v>
      </c>
      <c r="H96" s="66">
        <v>0</v>
      </c>
      <c r="I96" s="66">
        <v>0.5</v>
      </c>
      <c r="J96" s="66">
        <v>0</v>
      </c>
      <c r="K96" s="66">
        <v>0.5</v>
      </c>
      <c r="L96" s="66">
        <v>2.5</v>
      </c>
      <c r="M96" s="1">
        <v>0</v>
      </c>
      <c r="N96" s="1">
        <v>2.5</v>
      </c>
      <c r="O96" s="32" t="s">
        <v>33</v>
      </c>
      <c r="P96" s="34">
        <f>R92</f>
        <v>19</v>
      </c>
    </row>
    <row r="97" spans="1:18" x14ac:dyDescent="0.25">
      <c r="A97" s="32" t="s">
        <v>45</v>
      </c>
      <c r="B97" s="1"/>
      <c r="C97" s="66">
        <v>1</v>
      </c>
      <c r="D97" s="66">
        <v>0</v>
      </c>
      <c r="E97" s="66">
        <v>1</v>
      </c>
      <c r="F97" s="66">
        <v>0.5</v>
      </c>
      <c r="G97" s="66">
        <v>1</v>
      </c>
      <c r="H97" s="66">
        <v>1</v>
      </c>
      <c r="I97" s="66">
        <v>0.5</v>
      </c>
      <c r="J97" s="66">
        <v>1</v>
      </c>
      <c r="K97" s="66">
        <v>0.5</v>
      </c>
      <c r="L97" s="66">
        <v>6.5</v>
      </c>
      <c r="M97" s="1">
        <v>3</v>
      </c>
      <c r="N97" s="1">
        <v>9.5</v>
      </c>
      <c r="O97" s="32" t="s">
        <v>45</v>
      </c>
      <c r="P97" s="34">
        <f>R93</f>
        <v>15</v>
      </c>
    </row>
    <row r="98" spans="1:18" ht="13.8" thickBot="1" x14ac:dyDescent="0.3"/>
    <row r="99" spans="1:18" x14ac:dyDescent="0.25">
      <c r="A99" s="61" t="s">
        <v>149</v>
      </c>
      <c r="B99" s="1">
        <v>16</v>
      </c>
      <c r="C99" s="1">
        <v>-5</v>
      </c>
      <c r="D99" s="52" t="s">
        <v>57</v>
      </c>
      <c r="E99" s="1"/>
      <c r="F99" s="1"/>
      <c r="G99" s="28" t="s">
        <v>3</v>
      </c>
      <c r="H99" s="54" t="s">
        <v>149</v>
      </c>
      <c r="I99" s="29"/>
      <c r="J99" s="27" t="s">
        <v>5</v>
      </c>
      <c r="K99" s="1"/>
      <c r="N99" s="1"/>
      <c r="P99" s="33"/>
      <c r="R99" s="73" t="s">
        <v>6</v>
      </c>
    </row>
    <row r="100" spans="1:18" ht="13.8" thickBot="1" x14ac:dyDescent="0.3">
      <c r="A100" s="61" t="s">
        <v>47</v>
      </c>
      <c r="B100" s="1">
        <v>21</v>
      </c>
      <c r="C100" s="1">
        <v>5</v>
      </c>
      <c r="D100" t="s">
        <v>7</v>
      </c>
      <c r="E100" s="1"/>
      <c r="F100" s="1"/>
      <c r="G100" s="30" t="s">
        <v>8</v>
      </c>
      <c r="H100" s="53" t="s">
        <v>47</v>
      </c>
      <c r="I100" s="31"/>
      <c r="J100" s="27" t="s">
        <v>5</v>
      </c>
      <c r="K100" s="1"/>
      <c r="N100" s="1"/>
      <c r="P100" s="33"/>
      <c r="R100" s="73" t="s">
        <v>10</v>
      </c>
    </row>
    <row r="101" spans="1:1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  <c r="P101" s="33"/>
      <c r="R101" t="s">
        <v>11</v>
      </c>
    </row>
    <row r="102" spans="1:18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  <c r="P102" s="33"/>
    </row>
    <row r="103" spans="1:18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  <c r="P103" s="33"/>
    </row>
    <row r="104" spans="1:18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  <c r="P104" s="33"/>
      <c r="R104" s="12" t="s">
        <v>18</v>
      </c>
    </row>
    <row r="105" spans="1:18" x14ac:dyDescent="0.25">
      <c r="A105" s="61" t="s">
        <v>149</v>
      </c>
      <c r="B105" s="57"/>
      <c r="C105" s="76">
        <v>6</v>
      </c>
      <c r="D105" s="109">
        <v>7</v>
      </c>
      <c r="E105" s="109">
        <v>6</v>
      </c>
      <c r="F105" s="109">
        <v>4</v>
      </c>
      <c r="G105" s="109">
        <v>7</v>
      </c>
      <c r="H105" s="109">
        <v>7</v>
      </c>
      <c r="I105" s="109">
        <v>6</v>
      </c>
      <c r="J105" s="109">
        <v>7</v>
      </c>
      <c r="K105" s="109">
        <v>8</v>
      </c>
      <c r="L105" s="72">
        <v>58</v>
      </c>
      <c r="M105" s="10">
        <v>42</v>
      </c>
      <c r="N105" s="108"/>
      <c r="O105" s="59"/>
      <c r="P105" s="33"/>
      <c r="R105" s="12">
        <v>22</v>
      </c>
    </row>
    <row r="106" spans="1:18" x14ac:dyDescent="0.25">
      <c r="A106" s="61" t="s">
        <v>47</v>
      </c>
      <c r="B106" s="35"/>
      <c r="C106" s="76">
        <v>9</v>
      </c>
      <c r="D106" s="109">
        <v>9</v>
      </c>
      <c r="E106" s="109">
        <v>10</v>
      </c>
      <c r="F106" s="109">
        <v>4</v>
      </c>
      <c r="G106" s="109">
        <v>8</v>
      </c>
      <c r="H106" s="109">
        <v>7</v>
      </c>
      <c r="I106" s="109">
        <v>5</v>
      </c>
      <c r="J106" s="109">
        <v>5</v>
      </c>
      <c r="K106" s="109">
        <v>8</v>
      </c>
      <c r="L106" s="72">
        <v>65</v>
      </c>
      <c r="M106" s="10">
        <v>44</v>
      </c>
      <c r="N106" s="58"/>
      <c r="O106" s="59"/>
      <c r="P106" s="33"/>
      <c r="R106" s="12">
        <v>17</v>
      </c>
    </row>
    <row r="107" spans="1:18" x14ac:dyDescent="0.25">
      <c r="A107" s="32" t="s">
        <v>149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  <c r="P107" s="33"/>
    </row>
    <row r="108" spans="1:18" x14ac:dyDescent="0.25">
      <c r="A108" s="32" t="s">
        <v>47</v>
      </c>
      <c r="B108" s="35"/>
      <c r="C108" s="67">
        <v>1</v>
      </c>
      <c r="D108" s="67">
        <v>0</v>
      </c>
      <c r="E108" s="67">
        <v>0</v>
      </c>
      <c r="F108" s="67">
        <v>0</v>
      </c>
      <c r="G108" s="66">
        <v>1</v>
      </c>
      <c r="H108" s="66">
        <v>1</v>
      </c>
      <c r="I108" s="66">
        <v>0</v>
      </c>
      <c r="J108" s="66">
        <v>1</v>
      </c>
      <c r="K108" s="66">
        <v>1</v>
      </c>
      <c r="L108" s="66">
        <v>5</v>
      </c>
      <c r="M108" s="1"/>
      <c r="N108" s="1" t="s">
        <v>17</v>
      </c>
      <c r="P108" s="33"/>
    </row>
    <row r="109" spans="1:18" x14ac:dyDescent="0.25">
      <c r="A109" s="32" t="s">
        <v>149</v>
      </c>
      <c r="B109" s="1"/>
      <c r="C109" s="66">
        <v>1</v>
      </c>
      <c r="D109" s="66">
        <v>1</v>
      </c>
      <c r="E109" s="66">
        <v>1</v>
      </c>
      <c r="F109" s="66">
        <v>0.5</v>
      </c>
      <c r="G109" s="66">
        <v>0.5</v>
      </c>
      <c r="H109" s="66">
        <v>0</v>
      </c>
      <c r="I109" s="66">
        <v>0</v>
      </c>
      <c r="J109" s="66">
        <v>0</v>
      </c>
      <c r="K109" s="66">
        <v>0</v>
      </c>
      <c r="L109" s="66">
        <v>4</v>
      </c>
      <c r="M109" s="1">
        <v>3</v>
      </c>
      <c r="N109" s="1">
        <v>7</v>
      </c>
      <c r="O109" s="32" t="s">
        <v>149</v>
      </c>
      <c r="P109" s="34">
        <f>R105</f>
        <v>22</v>
      </c>
    </row>
    <row r="110" spans="1:18" x14ac:dyDescent="0.25">
      <c r="A110" s="32" t="s">
        <v>47</v>
      </c>
      <c r="B110" s="1"/>
      <c r="C110" s="66">
        <v>0</v>
      </c>
      <c r="D110" s="66">
        <v>0</v>
      </c>
      <c r="E110" s="66">
        <v>0</v>
      </c>
      <c r="F110" s="66">
        <v>0.5</v>
      </c>
      <c r="G110" s="66">
        <v>0.5</v>
      </c>
      <c r="H110" s="66">
        <v>1</v>
      </c>
      <c r="I110" s="66">
        <v>1</v>
      </c>
      <c r="J110" s="66">
        <v>1</v>
      </c>
      <c r="K110" s="66">
        <v>1</v>
      </c>
      <c r="L110" s="66">
        <v>5</v>
      </c>
      <c r="M110" s="1">
        <v>0</v>
      </c>
      <c r="N110" s="1">
        <v>5</v>
      </c>
      <c r="O110" s="32" t="s">
        <v>47</v>
      </c>
      <c r="P110" s="34">
        <f>R106</f>
        <v>17</v>
      </c>
    </row>
    <row r="113" spans="1:18" ht="13.8" thickBot="1" x14ac:dyDescent="0.3"/>
    <row r="114" spans="1:18" x14ac:dyDescent="0.25">
      <c r="A114" s="61" t="s">
        <v>270</v>
      </c>
      <c r="B114" s="1">
        <v>4</v>
      </c>
      <c r="C114" s="1">
        <v>-5</v>
      </c>
      <c r="D114" s="52" t="s">
        <v>57</v>
      </c>
      <c r="E114" s="1"/>
      <c r="F114" s="1">
        <v>12</v>
      </c>
      <c r="G114" s="28" t="s">
        <v>3</v>
      </c>
      <c r="H114" s="54" t="s">
        <v>270</v>
      </c>
      <c r="I114" s="29"/>
      <c r="J114" s="27" t="s">
        <v>5</v>
      </c>
      <c r="K114" s="1"/>
      <c r="N114" s="1"/>
      <c r="P114" s="33"/>
      <c r="R114" s="73" t="s">
        <v>6</v>
      </c>
    </row>
    <row r="115" spans="1:18" ht="13.8" thickBot="1" x14ac:dyDescent="0.3">
      <c r="A115" s="61" t="s">
        <v>263</v>
      </c>
      <c r="B115" s="1">
        <v>9</v>
      </c>
      <c r="C115" s="1">
        <v>5</v>
      </c>
      <c r="D115" t="s">
        <v>7</v>
      </c>
      <c r="E115" s="1"/>
      <c r="F115" s="1"/>
      <c r="G115" s="30" t="s">
        <v>8</v>
      </c>
      <c r="H115" s="53" t="s">
        <v>263</v>
      </c>
      <c r="I115" s="31"/>
      <c r="J115" s="27" t="s">
        <v>5</v>
      </c>
      <c r="K115" s="1"/>
      <c r="N115" s="1"/>
      <c r="P115" s="33"/>
      <c r="R115" s="73" t="s">
        <v>10</v>
      </c>
    </row>
    <row r="116" spans="1:1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  <c r="P116" s="33"/>
      <c r="R116" t="s">
        <v>11</v>
      </c>
    </row>
    <row r="117" spans="1:18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  <c r="P117" s="33"/>
    </row>
    <row r="118" spans="1:18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  <c r="P118" s="33"/>
    </row>
    <row r="119" spans="1:18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  <c r="P119" s="33"/>
      <c r="R119" s="12" t="s">
        <v>18</v>
      </c>
    </row>
    <row r="120" spans="1:18" x14ac:dyDescent="0.25">
      <c r="A120" s="61" t="s">
        <v>270</v>
      </c>
      <c r="B120" s="57"/>
      <c r="C120" s="76">
        <v>7</v>
      </c>
      <c r="D120" s="109">
        <v>4</v>
      </c>
      <c r="E120" s="109">
        <v>5</v>
      </c>
      <c r="F120" s="109">
        <v>3</v>
      </c>
      <c r="G120" s="109">
        <v>6</v>
      </c>
      <c r="H120" s="109">
        <v>5</v>
      </c>
      <c r="I120" s="109">
        <v>4</v>
      </c>
      <c r="J120" s="109">
        <v>6</v>
      </c>
      <c r="K120" s="109">
        <v>5</v>
      </c>
      <c r="L120" s="72">
        <v>45</v>
      </c>
      <c r="M120" s="10">
        <v>41</v>
      </c>
      <c r="N120" s="108"/>
      <c r="O120" s="59"/>
      <c r="P120" s="33"/>
      <c r="R120" s="12">
        <v>21</v>
      </c>
    </row>
    <row r="121" spans="1:18" x14ac:dyDescent="0.25">
      <c r="A121" s="61" t="s">
        <v>263</v>
      </c>
      <c r="B121" s="35"/>
      <c r="C121" s="76">
        <v>6</v>
      </c>
      <c r="D121" s="109">
        <v>6</v>
      </c>
      <c r="E121" s="109">
        <v>5</v>
      </c>
      <c r="F121" s="109">
        <v>7</v>
      </c>
      <c r="G121" s="109">
        <v>6</v>
      </c>
      <c r="H121" s="109">
        <v>6</v>
      </c>
      <c r="I121" s="109">
        <v>6</v>
      </c>
      <c r="J121" s="109">
        <v>6</v>
      </c>
      <c r="K121" s="109">
        <v>6</v>
      </c>
      <c r="L121" s="72">
        <v>54</v>
      </c>
      <c r="M121" s="10">
        <v>45</v>
      </c>
      <c r="N121" s="58"/>
      <c r="O121" s="59"/>
      <c r="P121" s="33"/>
      <c r="R121" s="12">
        <v>16</v>
      </c>
    </row>
    <row r="122" spans="1:18" x14ac:dyDescent="0.25">
      <c r="A122" s="32" t="s">
        <v>270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  <c r="P122" s="33"/>
    </row>
    <row r="123" spans="1:18" x14ac:dyDescent="0.25">
      <c r="A123" s="32" t="s">
        <v>263</v>
      </c>
      <c r="B123" s="35"/>
      <c r="C123" s="67">
        <v>1</v>
      </c>
      <c r="D123" s="67">
        <v>0</v>
      </c>
      <c r="E123" s="67">
        <v>0</v>
      </c>
      <c r="F123" s="67">
        <v>0</v>
      </c>
      <c r="G123" s="66">
        <v>1</v>
      </c>
      <c r="H123" s="66">
        <v>1</v>
      </c>
      <c r="I123" s="66">
        <v>0</v>
      </c>
      <c r="J123" s="66">
        <v>1</v>
      </c>
      <c r="K123" s="66">
        <v>1</v>
      </c>
      <c r="L123" s="66">
        <v>5</v>
      </c>
      <c r="M123" s="1"/>
      <c r="N123" s="1" t="s">
        <v>17</v>
      </c>
      <c r="P123" s="33"/>
    </row>
    <row r="124" spans="1:18" x14ac:dyDescent="0.25">
      <c r="A124" s="32" t="s">
        <v>270</v>
      </c>
      <c r="B124" s="1"/>
      <c r="C124" s="66">
        <v>0</v>
      </c>
      <c r="D124" s="66">
        <v>1</v>
      </c>
      <c r="E124" s="66">
        <v>0.5</v>
      </c>
      <c r="F124" s="66">
        <v>1</v>
      </c>
      <c r="G124" s="66">
        <v>0</v>
      </c>
      <c r="H124" s="66">
        <v>0.5</v>
      </c>
      <c r="I124" s="66">
        <v>1</v>
      </c>
      <c r="J124" s="66">
        <v>0</v>
      </c>
      <c r="K124" s="66">
        <v>0.5</v>
      </c>
      <c r="L124" s="66">
        <v>4.5</v>
      </c>
      <c r="M124" s="1">
        <v>3</v>
      </c>
      <c r="N124" s="1">
        <v>7.5</v>
      </c>
      <c r="O124" s="32" t="s">
        <v>270</v>
      </c>
      <c r="P124" s="34">
        <f>R120</f>
        <v>21</v>
      </c>
    </row>
    <row r="125" spans="1:18" x14ac:dyDescent="0.25">
      <c r="A125" s="32" t="s">
        <v>263</v>
      </c>
      <c r="B125" s="1"/>
      <c r="C125" s="66">
        <v>1</v>
      </c>
      <c r="D125" s="66">
        <v>0</v>
      </c>
      <c r="E125" s="66">
        <v>0.5</v>
      </c>
      <c r="F125" s="66">
        <v>0</v>
      </c>
      <c r="G125" s="66">
        <v>1</v>
      </c>
      <c r="H125" s="66">
        <v>0.5</v>
      </c>
      <c r="I125" s="66">
        <v>0</v>
      </c>
      <c r="J125" s="66">
        <v>1</v>
      </c>
      <c r="K125" s="66">
        <v>0.5</v>
      </c>
      <c r="L125" s="66">
        <v>4.5</v>
      </c>
      <c r="M125" s="1">
        <v>0</v>
      </c>
      <c r="N125" s="1">
        <v>4.5</v>
      </c>
      <c r="O125" s="32" t="s">
        <v>263</v>
      </c>
      <c r="P125" s="34">
        <f>R121</f>
        <v>16</v>
      </c>
    </row>
    <row r="126" spans="1:18" ht="13.8" thickBot="1" x14ac:dyDescent="0.3"/>
    <row r="127" spans="1:18" x14ac:dyDescent="0.25">
      <c r="A127" s="61" t="s">
        <v>271</v>
      </c>
      <c r="B127" s="1">
        <v>8</v>
      </c>
      <c r="C127" s="1">
        <v>-6</v>
      </c>
      <c r="D127" s="52" t="s">
        <v>57</v>
      </c>
      <c r="E127" s="1"/>
      <c r="F127" s="1">
        <v>12</v>
      </c>
      <c r="G127" s="28" t="s">
        <v>3</v>
      </c>
      <c r="H127" s="54" t="s">
        <v>271</v>
      </c>
      <c r="I127" s="29"/>
      <c r="J127" s="27" t="s">
        <v>5</v>
      </c>
      <c r="K127" s="1"/>
      <c r="N127" s="1"/>
      <c r="P127" s="33"/>
      <c r="R127" s="73" t="s">
        <v>6</v>
      </c>
    </row>
    <row r="128" spans="1:18" ht="13.8" thickBot="1" x14ac:dyDescent="0.3">
      <c r="A128" s="61" t="s">
        <v>180</v>
      </c>
      <c r="B128" s="1">
        <v>14</v>
      </c>
      <c r="C128" s="1">
        <v>6</v>
      </c>
      <c r="D128" t="s">
        <v>7</v>
      </c>
      <c r="E128" s="1"/>
      <c r="F128" s="1"/>
      <c r="G128" s="30" t="s">
        <v>8</v>
      </c>
      <c r="H128" s="53" t="s">
        <v>180</v>
      </c>
      <c r="I128" s="31"/>
      <c r="J128" s="27" t="s">
        <v>5</v>
      </c>
      <c r="K128" s="1"/>
      <c r="N128" s="1"/>
      <c r="P128" s="33"/>
      <c r="R128" s="73" t="s">
        <v>10</v>
      </c>
    </row>
    <row r="129" spans="1:1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  <c r="P129" s="33"/>
      <c r="R129" t="s">
        <v>11</v>
      </c>
    </row>
    <row r="130" spans="1:18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  <c r="P130" s="33"/>
    </row>
    <row r="131" spans="1:18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  <c r="P131" s="33"/>
    </row>
    <row r="132" spans="1:18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  <c r="P132" s="33"/>
      <c r="R132" s="12" t="s">
        <v>18</v>
      </c>
    </row>
    <row r="133" spans="1:18" x14ac:dyDescent="0.25">
      <c r="A133" s="61" t="s">
        <v>271</v>
      </c>
      <c r="B133" s="57"/>
      <c r="C133" s="76">
        <v>7</v>
      </c>
      <c r="D133" s="109">
        <v>4</v>
      </c>
      <c r="E133" s="109">
        <v>5</v>
      </c>
      <c r="F133" s="109">
        <v>4</v>
      </c>
      <c r="G133" s="109">
        <v>6</v>
      </c>
      <c r="H133" s="109">
        <v>5</v>
      </c>
      <c r="I133" s="109">
        <v>4</v>
      </c>
      <c r="J133" s="109">
        <v>6</v>
      </c>
      <c r="K133" s="109">
        <v>5</v>
      </c>
      <c r="L133" s="72">
        <v>46</v>
      </c>
      <c r="M133" s="10">
        <v>38</v>
      </c>
      <c r="N133" s="108"/>
      <c r="O133" s="59"/>
      <c r="P133" s="33"/>
      <c r="R133" s="12">
        <v>19</v>
      </c>
    </row>
    <row r="134" spans="1:18" x14ac:dyDescent="0.25">
      <c r="A134" s="61" t="s">
        <v>180</v>
      </c>
      <c r="B134" s="35"/>
      <c r="C134" s="76">
        <v>9</v>
      </c>
      <c r="D134" s="109">
        <v>7</v>
      </c>
      <c r="E134" s="109">
        <v>6</v>
      </c>
      <c r="F134" s="109">
        <v>3</v>
      </c>
      <c r="G134" s="109">
        <v>9</v>
      </c>
      <c r="H134" s="109">
        <v>6</v>
      </c>
      <c r="I134" s="109">
        <v>3</v>
      </c>
      <c r="J134" s="109">
        <v>6</v>
      </c>
      <c r="K134" s="109">
        <v>9</v>
      </c>
      <c r="L134" s="72">
        <v>58</v>
      </c>
      <c r="M134" s="10">
        <v>44</v>
      </c>
      <c r="N134" s="58"/>
      <c r="O134" s="59"/>
      <c r="P134" s="33"/>
      <c r="R134" s="12">
        <v>17</v>
      </c>
    </row>
    <row r="135" spans="1:18" x14ac:dyDescent="0.25">
      <c r="A135" s="32" t="s">
        <v>271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N135" s="1">
        <v>0</v>
      </c>
      <c r="P135" s="33"/>
    </row>
    <row r="136" spans="1:18" x14ac:dyDescent="0.25">
      <c r="A136" s="32" t="s">
        <v>180</v>
      </c>
      <c r="B136" s="35"/>
      <c r="C136" s="67">
        <v>1</v>
      </c>
      <c r="D136" s="67">
        <v>1</v>
      </c>
      <c r="E136" s="67">
        <v>0</v>
      </c>
      <c r="F136" s="67">
        <v>0</v>
      </c>
      <c r="G136" s="66">
        <v>1</v>
      </c>
      <c r="H136" s="66">
        <v>1</v>
      </c>
      <c r="I136" s="66">
        <v>0</v>
      </c>
      <c r="J136" s="66">
        <v>1</v>
      </c>
      <c r="K136" s="66">
        <v>1</v>
      </c>
      <c r="L136" s="66">
        <v>6</v>
      </c>
      <c r="M136" s="1"/>
      <c r="N136" s="1" t="s">
        <v>17</v>
      </c>
      <c r="P136" s="33"/>
    </row>
    <row r="137" spans="1:18" x14ac:dyDescent="0.25">
      <c r="A137" s="32" t="s">
        <v>271</v>
      </c>
      <c r="B137" s="1"/>
      <c r="C137" s="66">
        <v>1</v>
      </c>
      <c r="D137" s="66">
        <v>1</v>
      </c>
      <c r="E137" s="66">
        <v>1</v>
      </c>
      <c r="F137" s="66">
        <v>0</v>
      </c>
      <c r="G137" s="66">
        <v>1</v>
      </c>
      <c r="H137" s="66">
        <v>0.5</v>
      </c>
      <c r="I137" s="66">
        <v>0</v>
      </c>
      <c r="J137" s="66">
        <v>0</v>
      </c>
      <c r="K137" s="66">
        <v>1</v>
      </c>
      <c r="L137" s="66">
        <v>5.5</v>
      </c>
      <c r="M137" s="1">
        <v>3</v>
      </c>
      <c r="N137" s="1">
        <v>8.5</v>
      </c>
      <c r="O137" s="32" t="s">
        <v>271</v>
      </c>
      <c r="P137" s="34">
        <f>R133</f>
        <v>19</v>
      </c>
    </row>
    <row r="138" spans="1:18" x14ac:dyDescent="0.25">
      <c r="A138" s="32" t="s">
        <v>180</v>
      </c>
      <c r="B138" s="1"/>
      <c r="C138" s="66">
        <v>0</v>
      </c>
      <c r="D138" s="66">
        <v>0</v>
      </c>
      <c r="E138" s="66">
        <v>0</v>
      </c>
      <c r="F138" s="66">
        <v>1</v>
      </c>
      <c r="G138" s="66">
        <v>0</v>
      </c>
      <c r="H138" s="66">
        <v>0.5</v>
      </c>
      <c r="I138" s="66">
        <v>1</v>
      </c>
      <c r="J138" s="66">
        <v>1</v>
      </c>
      <c r="K138" s="66">
        <v>0</v>
      </c>
      <c r="L138" s="66">
        <v>3.5</v>
      </c>
      <c r="M138" s="1">
        <v>0</v>
      </c>
      <c r="N138" s="1">
        <v>3.5</v>
      </c>
      <c r="O138" s="32" t="s">
        <v>180</v>
      </c>
      <c r="P138" s="34">
        <f>R134</f>
        <v>17</v>
      </c>
    </row>
    <row r="141" spans="1:18" ht="13.8" thickBot="1" x14ac:dyDescent="0.3"/>
    <row r="142" spans="1:18" x14ac:dyDescent="0.25">
      <c r="A142" s="61" t="s">
        <v>30</v>
      </c>
      <c r="B142" s="1">
        <v>13</v>
      </c>
      <c r="C142" s="1">
        <v>5</v>
      </c>
      <c r="D142" s="52" t="s">
        <v>57</v>
      </c>
      <c r="E142" s="1"/>
      <c r="F142" s="1"/>
      <c r="G142" s="28" t="s">
        <v>3</v>
      </c>
      <c r="H142" s="54" t="s">
        <v>30</v>
      </c>
      <c r="I142" s="29"/>
      <c r="J142" s="27" t="s">
        <v>5</v>
      </c>
      <c r="K142" s="1"/>
      <c r="N142" s="1"/>
      <c r="P142" s="33"/>
      <c r="R142" s="73" t="s">
        <v>6</v>
      </c>
    </row>
    <row r="143" spans="1:18" ht="13.8" thickBot="1" x14ac:dyDescent="0.3">
      <c r="A143" s="61" t="s">
        <v>32</v>
      </c>
      <c r="B143" s="1">
        <v>8</v>
      </c>
      <c r="C143" s="1">
        <v>-5</v>
      </c>
      <c r="D143" t="s">
        <v>7</v>
      </c>
      <c r="E143" s="1"/>
      <c r="F143" s="1"/>
      <c r="G143" s="30" t="s">
        <v>8</v>
      </c>
      <c r="H143" s="53" t="s">
        <v>32</v>
      </c>
      <c r="I143" s="31"/>
      <c r="J143" s="27" t="s">
        <v>5</v>
      </c>
      <c r="K143" s="1"/>
      <c r="N143" s="1"/>
      <c r="P143" s="33"/>
      <c r="R143" s="73" t="s">
        <v>10</v>
      </c>
    </row>
    <row r="144" spans="1:1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  <c r="P144" s="33"/>
      <c r="R144" t="s">
        <v>11</v>
      </c>
    </row>
    <row r="145" spans="1:18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  <c r="P145" s="33"/>
    </row>
    <row r="146" spans="1:18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  <c r="P146" s="33"/>
    </row>
    <row r="147" spans="1:18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  <c r="P147" s="33"/>
      <c r="R147" s="12" t="s">
        <v>18</v>
      </c>
    </row>
    <row r="148" spans="1:18" x14ac:dyDescent="0.25">
      <c r="A148" s="61" t="s">
        <v>30</v>
      </c>
      <c r="B148" s="57"/>
      <c r="C148" s="76">
        <v>6</v>
      </c>
      <c r="D148" s="109">
        <v>7</v>
      </c>
      <c r="E148" s="109">
        <v>5</v>
      </c>
      <c r="F148" s="109">
        <v>3</v>
      </c>
      <c r="G148" s="109">
        <v>5</v>
      </c>
      <c r="H148" s="109">
        <v>5</v>
      </c>
      <c r="I148" s="109">
        <v>5</v>
      </c>
      <c r="J148" s="109">
        <v>4</v>
      </c>
      <c r="K148" s="109">
        <v>10</v>
      </c>
      <c r="L148" s="72">
        <v>50</v>
      </c>
      <c r="M148" s="10">
        <v>37</v>
      </c>
      <c r="N148" s="108"/>
      <c r="O148" s="59"/>
      <c r="P148" s="33"/>
      <c r="R148" s="12">
        <v>15</v>
      </c>
    </row>
    <row r="149" spans="1:18" x14ac:dyDescent="0.25">
      <c r="A149" s="61" t="s">
        <v>32</v>
      </c>
      <c r="B149" s="35"/>
      <c r="C149" s="76">
        <v>6</v>
      </c>
      <c r="D149" s="109">
        <v>3</v>
      </c>
      <c r="E149" s="109">
        <v>4</v>
      </c>
      <c r="F149" s="109">
        <v>4</v>
      </c>
      <c r="G149" s="109">
        <v>4</v>
      </c>
      <c r="H149" s="109">
        <v>5</v>
      </c>
      <c r="I149" s="109">
        <v>4</v>
      </c>
      <c r="J149" s="109">
        <v>5</v>
      </c>
      <c r="K149" s="109">
        <v>7</v>
      </c>
      <c r="L149" s="72">
        <v>42</v>
      </c>
      <c r="M149" s="10">
        <v>34</v>
      </c>
      <c r="N149" s="58"/>
      <c r="O149" s="59"/>
      <c r="P149" s="33"/>
      <c r="R149" s="12">
        <v>18</v>
      </c>
    </row>
    <row r="150" spans="1:18" x14ac:dyDescent="0.25">
      <c r="A150" s="32" t="s">
        <v>30</v>
      </c>
      <c r="B150" s="35"/>
      <c r="C150" s="67">
        <v>1</v>
      </c>
      <c r="D150" s="67">
        <v>0</v>
      </c>
      <c r="E150" s="67">
        <v>0</v>
      </c>
      <c r="F150" s="67">
        <v>0</v>
      </c>
      <c r="G150" s="66">
        <v>1</v>
      </c>
      <c r="H150" s="66">
        <v>1</v>
      </c>
      <c r="I150" s="66">
        <v>0</v>
      </c>
      <c r="J150" s="66">
        <v>1</v>
      </c>
      <c r="K150" s="66">
        <v>1</v>
      </c>
      <c r="L150" s="66">
        <v>5</v>
      </c>
      <c r="N150" s="1">
        <v>0</v>
      </c>
      <c r="P150" s="33"/>
    </row>
    <row r="151" spans="1:18" x14ac:dyDescent="0.25">
      <c r="A151" s="32" t="s">
        <v>32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  <c r="P151" s="33"/>
    </row>
    <row r="152" spans="1:18" x14ac:dyDescent="0.25">
      <c r="A152" s="32" t="s">
        <v>30</v>
      </c>
      <c r="B152" s="1"/>
      <c r="C152" s="66">
        <v>1</v>
      </c>
      <c r="D152" s="66">
        <v>0</v>
      </c>
      <c r="E152" s="66">
        <v>0</v>
      </c>
      <c r="F152" s="66">
        <v>1</v>
      </c>
      <c r="G152" s="66">
        <v>0.5</v>
      </c>
      <c r="H152" s="66">
        <v>1</v>
      </c>
      <c r="I152" s="66">
        <v>0</v>
      </c>
      <c r="J152" s="66">
        <v>1</v>
      </c>
      <c r="K152" s="66">
        <v>0</v>
      </c>
      <c r="L152" s="66">
        <v>4.5</v>
      </c>
      <c r="M152" s="1">
        <v>0</v>
      </c>
      <c r="N152" s="1">
        <v>4.5</v>
      </c>
      <c r="O152" s="32" t="s">
        <v>30</v>
      </c>
      <c r="P152" s="34">
        <f>R148</f>
        <v>15</v>
      </c>
    </row>
    <row r="153" spans="1:18" x14ac:dyDescent="0.25">
      <c r="A153" s="32" t="s">
        <v>32</v>
      </c>
      <c r="B153" s="1"/>
      <c r="C153" s="66">
        <v>0</v>
      </c>
      <c r="D153" s="66">
        <v>1</v>
      </c>
      <c r="E153" s="66">
        <v>1</v>
      </c>
      <c r="F153" s="66">
        <v>0</v>
      </c>
      <c r="G153" s="66">
        <v>0.5</v>
      </c>
      <c r="H153" s="66">
        <v>0</v>
      </c>
      <c r="I153" s="66">
        <v>1</v>
      </c>
      <c r="J153" s="66">
        <v>0</v>
      </c>
      <c r="K153" s="66">
        <v>1</v>
      </c>
      <c r="L153" s="66">
        <v>4.5</v>
      </c>
      <c r="M153" s="1">
        <v>3</v>
      </c>
      <c r="N153" s="1">
        <v>7.5</v>
      </c>
      <c r="O153" s="32" t="s">
        <v>32</v>
      </c>
      <c r="P153" s="34">
        <f>R149</f>
        <v>18</v>
      </c>
    </row>
    <row r="154" spans="1:18" ht="13.8" thickBot="1" x14ac:dyDescent="0.3"/>
    <row r="155" spans="1:18" x14ac:dyDescent="0.25">
      <c r="A155" s="61" t="s">
        <v>25</v>
      </c>
      <c r="B155" s="1">
        <v>14</v>
      </c>
      <c r="C155" s="1">
        <v>-8</v>
      </c>
      <c r="D155" s="52" t="s">
        <v>57</v>
      </c>
      <c r="E155" s="1"/>
      <c r="F155" s="1"/>
      <c r="G155" s="28" t="s">
        <v>3</v>
      </c>
      <c r="H155" s="54" t="s">
        <v>25</v>
      </c>
      <c r="I155" s="29"/>
      <c r="J155" s="27" t="s">
        <v>5</v>
      </c>
      <c r="K155" s="1"/>
      <c r="N155" s="1"/>
      <c r="P155" s="33"/>
      <c r="R155" s="73" t="s">
        <v>6</v>
      </c>
    </row>
    <row r="156" spans="1:18" ht="13.8" thickBot="1" x14ac:dyDescent="0.3">
      <c r="A156" s="61" t="s">
        <v>265</v>
      </c>
      <c r="B156" s="1">
        <v>22</v>
      </c>
      <c r="C156" s="1">
        <v>8</v>
      </c>
      <c r="D156" t="s">
        <v>7</v>
      </c>
      <c r="E156" s="1"/>
      <c r="F156" s="1"/>
      <c r="G156" s="30" t="s">
        <v>8</v>
      </c>
      <c r="H156" s="53" t="s">
        <v>265</v>
      </c>
      <c r="I156" s="31"/>
      <c r="J156" s="27" t="s">
        <v>5</v>
      </c>
      <c r="K156" s="1"/>
      <c r="N156" s="1"/>
      <c r="P156" s="33"/>
      <c r="R156" s="73" t="s">
        <v>10</v>
      </c>
    </row>
    <row r="157" spans="1:1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  <c r="P157" s="33"/>
      <c r="R157" t="s">
        <v>11</v>
      </c>
    </row>
    <row r="158" spans="1:18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  <c r="P158" s="33"/>
    </row>
    <row r="159" spans="1:18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  <c r="P159" s="33"/>
    </row>
    <row r="160" spans="1:18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  <c r="P160" s="33"/>
      <c r="R160" s="12" t="s">
        <v>18</v>
      </c>
    </row>
    <row r="161" spans="1:18" x14ac:dyDescent="0.25">
      <c r="A161" s="61" t="s">
        <v>25</v>
      </c>
      <c r="B161" s="57"/>
      <c r="C161" s="76">
        <v>8</v>
      </c>
      <c r="D161" s="109">
        <v>5</v>
      </c>
      <c r="E161" s="109">
        <v>5</v>
      </c>
      <c r="F161" s="109">
        <v>4</v>
      </c>
      <c r="G161" s="109">
        <v>7</v>
      </c>
      <c r="H161" s="109">
        <v>5</v>
      </c>
      <c r="I161" s="109">
        <v>8</v>
      </c>
      <c r="J161" s="109">
        <v>5</v>
      </c>
      <c r="K161" s="109">
        <v>8</v>
      </c>
      <c r="L161" s="72">
        <v>55</v>
      </c>
      <c r="M161" s="10">
        <v>41</v>
      </c>
      <c r="N161" s="108"/>
      <c r="O161" s="59"/>
      <c r="P161" s="33"/>
      <c r="R161" s="12">
        <v>17</v>
      </c>
    </row>
    <row r="162" spans="1:18" x14ac:dyDescent="0.25">
      <c r="A162" s="61" t="s">
        <v>265</v>
      </c>
      <c r="B162" s="35"/>
      <c r="C162" s="76">
        <v>7</v>
      </c>
      <c r="D162" s="109">
        <v>7</v>
      </c>
      <c r="E162" s="109">
        <v>4</v>
      </c>
      <c r="F162" s="109">
        <v>3</v>
      </c>
      <c r="G162" s="109">
        <v>7</v>
      </c>
      <c r="H162" s="109">
        <v>5</v>
      </c>
      <c r="I162" s="109">
        <v>6</v>
      </c>
      <c r="J162" s="109">
        <v>8</v>
      </c>
      <c r="K162" s="109">
        <v>6</v>
      </c>
      <c r="L162" s="72">
        <v>53</v>
      </c>
      <c r="M162" s="10">
        <v>31</v>
      </c>
      <c r="N162" s="58"/>
      <c r="O162" s="59"/>
      <c r="P162" s="33"/>
      <c r="R162" s="12">
        <v>17</v>
      </c>
    </row>
    <row r="163" spans="1:18" x14ac:dyDescent="0.25">
      <c r="A163" s="32" t="s">
        <v>25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  <c r="P163" s="33"/>
    </row>
    <row r="164" spans="1:18" x14ac:dyDescent="0.25">
      <c r="A164" s="32" t="s">
        <v>265</v>
      </c>
      <c r="B164" s="35"/>
      <c r="C164" s="67">
        <v>1</v>
      </c>
      <c r="D164" s="67">
        <v>1</v>
      </c>
      <c r="E164" s="67">
        <v>1</v>
      </c>
      <c r="F164" s="67">
        <v>0</v>
      </c>
      <c r="G164" s="66">
        <v>1</v>
      </c>
      <c r="H164" s="66">
        <v>1</v>
      </c>
      <c r="I164" s="66">
        <v>1</v>
      </c>
      <c r="J164" s="66">
        <v>1</v>
      </c>
      <c r="K164" s="66">
        <v>1</v>
      </c>
      <c r="L164" s="66">
        <v>8</v>
      </c>
      <c r="M164" s="1"/>
      <c r="N164" s="1" t="s">
        <v>17</v>
      </c>
      <c r="P164" s="33"/>
    </row>
    <row r="165" spans="1:18" x14ac:dyDescent="0.25">
      <c r="A165" s="32" t="s">
        <v>25</v>
      </c>
      <c r="B165" s="1"/>
      <c r="C165" s="66">
        <v>0</v>
      </c>
      <c r="D165" s="66">
        <v>1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1</v>
      </c>
      <c r="K165" s="66">
        <v>0</v>
      </c>
      <c r="L165" s="66">
        <v>2</v>
      </c>
      <c r="M165" s="1">
        <v>0</v>
      </c>
      <c r="N165" s="1">
        <v>2</v>
      </c>
      <c r="O165" s="32" t="s">
        <v>25</v>
      </c>
      <c r="P165" s="34">
        <f>R161</f>
        <v>17</v>
      </c>
    </row>
    <row r="166" spans="1:18" x14ac:dyDescent="0.25">
      <c r="A166" s="32" t="s">
        <v>265</v>
      </c>
      <c r="B166" s="1"/>
      <c r="C166" s="66">
        <v>1</v>
      </c>
      <c r="D166" s="66">
        <v>0</v>
      </c>
      <c r="E166" s="66">
        <v>1</v>
      </c>
      <c r="F166" s="66">
        <v>1</v>
      </c>
      <c r="G166" s="66">
        <v>1</v>
      </c>
      <c r="H166" s="66">
        <v>1</v>
      </c>
      <c r="I166" s="66">
        <v>1</v>
      </c>
      <c r="J166" s="66">
        <v>0</v>
      </c>
      <c r="K166" s="66">
        <v>1</v>
      </c>
      <c r="L166" s="66">
        <v>7</v>
      </c>
      <c r="M166" s="1">
        <v>3</v>
      </c>
      <c r="N166" s="1">
        <v>10</v>
      </c>
      <c r="O166" s="32" t="s">
        <v>265</v>
      </c>
      <c r="P166" s="34">
        <f>R162</f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65E0-07FD-DC45-BD44-18587A8A84E8}">
  <dimension ref="A1:W161"/>
  <sheetViews>
    <sheetView topLeftCell="K97" zoomScale="125" zoomScaleNormal="125" workbookViewId="0">
      <selection activeCell="P107" sqref="P107"/>
    </sheetView>
  </sheetViews>
  <sheetFormatPr defaultColWidth="11.5546875" defaultRowHeight="13.2" x14ac:dyDescent="0.25"/>
  <sheetData>
    <row r="1" spans="1:17" ht="13.8" thickBot="1" x14ac:dyDescent="0.3"/>
    <row r="2" spans="1:17" x14ac:dyDescent="0.25">
      <c r="A2" s="61" t="s">
        <v>37</v>
      </c>
      <c r="B2" s="1">
        <v>8</v>
      </c>
      <c r="C2" s="1">
        <v>-2</v>
      </c>
      <c r="D2" s="52" t="s">
        <v>2</v>
      </c>
      <c r="E2" s="1"/>
      <c r="F2" s="1"/>
      <c r="G2" s="28" t="s">
        <v>3</v>
      </c>
      <c r="H2" s="54" t="s">
        <v>37</v>
      </c>
      <c r="I2" s="29"/>
      <c r="J2" s="27" t="s">
        <v>5</v>
      </c>
      <c r="K2" s="1"/>
      <c r="N2" s="1"/>
    </row>
    <row r="3" spans="1:17" ht="13.8" thickBot="1" x14ac:dyDescent="0.3">
      <c r="A3" s="61" t="s">
        <v>143</v>
      </c>
      <c r="B3" s="1">
        <v>10</v>
      </c>
      <c r="C3" s="1">
        <v>2</v>
      </c>
      <c r="D3" t="s">
        <v>7</v>
      </c>
      <c r="E3" s="1"/>
      <c r="F3" s="1"/>
      <c r="G3" s="30" t="s">
        <v>8</v>
      </c>
      <c r="H3" s="53" t="s">
        <v>143</v>
      </c>
      <c r="I3" s="31"/>
      <c r="J3" s="27" t="s">
        <v>5</v>
      </c>
      <c r="K3" s="1"/>
      <c r="N3" s="1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7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17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7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7" x14ac:dyDescent="0.25">
      <c r="A8" s="61" t="s">
        <v>37</v>
      </c>
      <c r="B8" s="57"/>
      <c r="C8" s="76">
        <v>7</v>
      </c>
      <c r="D8" s="109">
        <v>4</v>
      </c>
      <c r="E8" s="109">
        <v>6</v>
      </c>
      <c r="F8" s="109">
        <v>5</v>
      </c>
      <c r="G8" s="109">
        <v>4</v>
      </c>
      <c r="H8" s="109">
        <v>6</v>
      </c>
      <c r="I8" s="109">
        <v>5</v>
      </c>
      <c r="J8" s="109">
        <v>4</v>
      </c>
      <c r="K8" s="109">
        <v>5</v>
      </c>
      <c r="L8" s="72">
        <v>46</v>
      </c>
      <c r="M8" s="10">
        <v>38</v>
      </c>
      <c r="N8" s="108"/>
      <c r="O8" s="59"/>
    </row>
    <row r="9" spans="1:17" x14ac:dyDescent="0.25">
      <c r="A9" s="61" t="s">
        <v>143</v>
      </c>
      <c r="B9" s="35"/>
      <c r="C9" s="76">
        <v>8</v>
      </c>
      <c r="D9" s="109">
        <v>4</v>
      </c>
      <c r="E9" s="109">
        <v>5</v>
      </c>
      <c r="F9" s="109">
        <v>5</v>
      </c>
      <c r="G9" s="109">
        <v>5</v>
      </c>
      <c r="H9" s="109">
        <v>4</v>
      </c>
      <c r="I9" s="109">
        <v>5</v>
      </c>
      <c r="J9" s="109">
        <v>6</v>
      </c>
      <c r="K9" s="109">
        <v>6</v>
      </c>
      <c r="L9" s="72">
        <v>48</v>
      </c>
      <c r="M9" s="10">
        <v>38</v>
      </c>
      <c r="N9" s="58"/>
      <c r="O9" s="59"/>
    </row>
    <row r="10" spans="1:17" x14ac:dyDescent="0.25">
      <c r="A10" s="32" t="s">
        <v>37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17" x14ac:dyDescent="0.25">
      <c r="A11" s="32" t="s">
        <v>143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0</v>
      </c>
      <c r="L11" s="66">
        <v>2</v>
      </c>
      <c r="M11" s="1"/>
      <c r="N11" s="1" t="s">
        <v>17</v>
      </c>
    </row>
    <row r="12" spans="1:17" x14ac:dyDescent="0.25">
      <c r="A12" s="32" t="s">
        <v>37</v>
      </c>
      <c r="B12" s="1"/>
      <c r="C12" s="66">
        <v>1</v>
      </c>
      <c r="D12" s="66">
        <v>0.5</v>
      </c>
      <c r="E12" s="66">
        <v>0</v>
      </c>
      <c r="F12" s="66">
        <v>0.5</v>
      </c>
      <c r="G12" s="66">
        <v>1</v>
      </c>
      <c r="H12" s="66">
        <v>0</v>
      </c>
      <c r="I12" s="66">
        <v>0.5</v>
      </c>
      <c r="J12" s="66">
        <v>1</v>
      </c>
      <c r="K12" s="66">
        <v>1</v>
      </c>
      <c r="L12" s="66">
        <v>5.5</v>
      </c>
      <c r="M12" s="1">
        <v>1.5</v>
      </c>
      <c r="N12" s="1">
        <v>7</v>
      </c>
      <c r="O12" s="32" t="s">
        <v>37</v>
      </c>
      <c r="P12">
        <f>B2</f>
        <v>8</v>
      </c>
      <c r="Q12">
        <f>M8</f>
        <v>38</v>
      </c>
    </row>
    <row r="13" spans="1:17" x14ac:dyDescent="0.25">
      <c r="A13" s="32" t="s">
        <v>143</v>
      </c>
      <c r="B13" s="1"/>
      <c r="C13" s="66">
        <v>0</v>
      </c>
      <c r="D13" s="66">
        <v>0.5</v>
      </c>
      <c r="E13" s="66">
        <v>1</v>
      </c>
      <c r="F13" s="66">
        <v>0.5</v>
      </c>
      <c r="G13" s="66">
        <v>0</v>
      </c>
      <c r="H13" s="66">
        <v>1</v>
      </c>
      <c r="I13" s="66">
        <v>0.5</v>
      </c>
      <c r="J13" s="66">
        <v>0</v>
      </c>
      <c r="K13" s="66">
        <v>0</v>
      </c>
      <c r="L13" s="66">
        <v>3.5</v>
      </c>
      <c r="M13" s="1">
        <v>1.5</v>
      </c>
      <c r="N13" s="1">
        <v>5</v>
      </c>
      <c r="O13" s="32" t="s">
        <v>143</v>
      </c>
      <c r="P13">
        <f>B3</f>
        <v>10</v>
      </c>
      <c r="Q13">
        <f>M9</f>
        <v>38</v>
      </c>
    </row>
    <row r="14" spans="1:17" ht="13.8" thickBot="1" x14ac:dyDescent="0.3"/>
    <row r="15" spans="1:17" x14ac:dyDescent="0.25">
      <c r="A15" s="61" t="s">
        <v>265</v>
      </c>
      <c r="B15" s="1">
        <v>20</v>
      </c>
      <c r="C15" s="1">
        <v>6</v>
      </c>
      <c r="D15" s="52" t="s">
        <v>2</v>
      </c>
      <c r="E15" s="1"/>
      <c r="F15" s="1"/>
      <c r="G15" s="28" t="s">
        <v>3</v>
      </c>
      <c r="H15" s="54" t="s">
        <v>265</v>
      </c>
      <c r="I15" s="29"/>
      <c r="J15" s="27" t="s">
        <v>5</v>
      </c>
      <c r="K15" s="1"/>
      <c r="N15" s="1"/>
    </row>
    <row r="16" spans="1:17" ht="13.8" thickBot="1" x14ac:dyDescent="0.3">
      <c r="A16" s="61" t="s">
        <v>180</v>
      </c>
      <c r="B16" s="1">
        <v>14</v>
      </c>
      <c r="C16" s="1">
        <v>-6</v>
      </c>
      <c r="D16" t="s">
        <v>7</v>
      </c>
      <c r="E16" s="1"/>
      <c r="F16" s="1"/>
      <c r="G16" s="30" t="s">
        <v>8</v>
      </c>
      <c r="H16" s="53" t="s">
        <v>180</v>
      </c>
      <c r="I16" s="31"/>
      <c r="J16" s="27" t="s">
        <v>5</v>
      </c>
      <c r="K16" s="1"/>
      <c r="N16" s="1"/>
    </row>
    <row r="17" spans="1:2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23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</row>
    <row r="19" spans="1:23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23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23" x14ac:dyDescent="0.25">
      <c r="A21" s="61" t="s">
        <v>265</v>
      </c>
      <c r="B21" s="57"/>
      <c r="C21" s="76">
        <v>7</v>
      </c>
      <c r="D21" s="109">
        <v>7</v>
      </c>
      <c r="E21" s="109">
        <v>6</v>
      </c>
      <c r="F21" s="109">
        <v>10</v>
      </c>
      <c r="G21" s="109">
        <v>8</v>
      </c>
      <c r="H21" s="109">
        <v>4</v>
      </c>
      <c r="I21" s="109">
        <v>6</v>
      </c>
      <c r="J21" s="109">
        <v>10</v>
      </c>
      <c r="K21" s="109">
        <v>7</v>
      </c>
      <c r="L21" s="72">
        <v>65</v>
      </c>
      <c r="M21" s="10">
        <v>45</v>
      </c>
      <c r="N21" s="108"/>
      <c r="O21" s="59"/>
    </row>
    <row r="22" spans="1:23" x14ac:dyDescent="0.25">
      <c r="A22" s="61" t="s">
        <v>180</v>
      </c>
      <c r="B22" s="35"/>
      <c r="C22" s="76">
        <v>8</v>
      </c>
      <c r="D22" s="109">
        <v>3</v>
      </c>
      <c r="E22" s="109">
        <v>6</v>
      </c>
      <c r="F22" s="109">
        <v>6</v>
      </c>
      <c r="G22" s="109">
        <v>11</v>
      </c>
      <c r="H22" s="109">
        <v>5</v>
      </c>
      <c r="I22" s="109">
        <v>5</v>
      </c>
      <c r="J22" s="109">
        <v>4</v>
      </c>
      <c r="K22" s="109">
        <v>7</v>
      </c>
      <c r="L22" s="72">
        <v>55</v>
      </c>
      <c r="M22" s="10">
        <v>41</v>
      </c>
      <c r="N22" s="58"/>
      <c r="O22" s="59"/>
    </row>
    <row r="23" spans="1:23" x14ac:dyDescent="0.25">
      <c r="A23" s="32" t="s">
        <v>265</v>
      </c>
      <c r="B23" s="35"/>
      <c r="C23" s="67">
        <v>1</v>
      </c>
      <c r="D23" s="67">
        <v>1</v>
      </c>
      <c r="E23" s="67">
        <v>0</v>
      </c>
      <c r="F23" s="67">
        <v>0</v>
      </c>
      <c r="G23" s="66">
        <v>1</v>
      </c>
      <c r="H23" s="66">
        <v>1</v>
      </c>
      <c r="I23" s="66">
        <v>0</v>
      </c>
      <c r="J23" s="66">
        <v>1</v>
      </c>
      <c r="K23" s="66">
        <v>1</v>
      </c>
      <c r="L23" s="66">
        <v>6</v>
      </c>
      <c r="N23" s="1">
        <v>0</v>
      </c>
    </row>
    <row r="24" spans="1:23" x14ac:dyDescent="0.25">
      <c r="A24" s="32" t="s">
        <v>180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1"/>
      <c r="N24" s="1" t="s">
        <v>17</v>
      </c>
    </row>
    <row r="25" spans="1:23" x14ac:dyDescent="0.25">
      <c r="A25" s="32" t="s">
        <v>265</v>
      </c>
      <c r="B25" s="1"/>
      <c r="C25" s="66">
        <v>1</v>
      </c>
      <c r="D25" s="66">
        <v>0</v>
      </c>
      <c r="E25" s="66">
        <v>0.5</v>
      </c>
      <c r="F25" s="66">
        <v>0</v>
      </c>
      <c r="G25" s="66">
        <v>1</v>
      </c>
      <c r="H25" s="66">
        <v>1</v>
      </c>
      <c r="I25" s="66">
        <v>0</v>
      </c>
      <c r="J25" s="66">
        <v>0</v>
      </c>
      <c r="K25" s="66">
        <v>1</v>
      </c>
      <c r="L25" s="66">
        <v>4.5</v>
      </c>
      <c r="M25" s="1">
        <v>0</v>
      </c>
      <c r="N25" s="1">
        <v>4.5</v>
      </c>
      <c r="O25" s="32" t="s">
        <v>265</v>
      </c>
      <c r="P25">
        <f>B15</f>
        <v>20</v>
      </c>
      <c r="Q25">
        <f>M21</f>
        <v>45</v>
      </c>
    </row>
    <row r="26" spans="1:23" ht="13.8" thickBot="1" x14ac:dyDescent="0.3">
      <c r="A26" s="32" t="s">
        <v>180</v>
      </c>
      <c r="B26" s="1"/>
      <c r="C26" s="66">
        <v>0</v>
      </c>
      <c r="D26" s="66">
        <v>1</v>
      </c>
      <c r="E26" s="66">
        <v>0.5</v>
      </c>
      <c r="F26" s="66">
        <v>1</v>
      </c>
      <c r="G26" s="66">
        <v>0</v>
      </c>
      <c r="H26" s="66">
        <v>0</v>
      </c>
      <c r="I26" s="66">
        <v>1</v>
      </c>
      <c r="J26" s="66">
        <v>1</v>
      </c>
      <c r="K26" s="66">
        <v>0</v>
      </c>
      <c r="L26" s="66">
        <v>4.5</v>
      </c>
      <c r="M26" s="1">
        <v>3</v>
      </c>
      <c r="N26" s="1">
        <v>7.5</v>
      </c>
      <c r="O26" s="32" t="s">
        <v>180</v>
      </c>
      <c r="P26">
        <f>B16</f>
        <v>14</v>
      </c>
      <c r="Q26">
        <f>M22</f>
        <v>41</v>
      </c>
    </row>
    <row r="27" spans="1:23" x14ac:dyDescent="0.25">
      <c r="T27" s="93" t="s">
        <v>33</v>
      </c>
      <c r="U27" s="94">
        <v>3</v>
      </c>
      <c r="V27" s="94">
        <v>37</v>
      </c>
      <c r="W27" s="128">
        <v>5</v>
      </c>
    </row>
    <row r="28" spans="1:23" ht="13.8" thickBot="1" x14ac:dyDescent="0.3">
      <c r="T28" s="47" t="s">
        <v>38</v>
      </c>
      <c r="U28" s="9">
        <v>4</v>
      </c>
      <c r="V28" s="9">
        <v>37</v>
      </c>
      <c r="W28" s="129">
        <v>5</v>
      </c>
    </row>
    <row r="29" spans="1:23" x14ac:dyDescent="0.25">
      <c r="A29" s="61" t="s">
        <v>38</v>
      </c>
      <c r="B29" s="1">
        <v>4</v>
      </c>
      <c r="C29" s="1">
        <v>-4</v>
      </c>
      <c r="D29" s="52" t="s">
        <v>2</v>
      </c>
      <c r="E29" s="1"/>
      <c r="F29" s="1"/>
      <c r="G29" s="28" t="s">
        <v>3</v>
      </c>
      <c r="H29" s="54" t="s">
        <v>38</v>
      </c>
      <c r="I29" s="29"/>
      <c r="J29" s="27" t="s">
        <v>5</v>
      </c>
      <c r="K29" s="1"/>
      <c r="N29" s="1"/>
      <c r="T29" s="39" t="s">
        <v>46</v>
      </c>
      <c r="U29">
        <v>4</v>
      </c>
      <c r="V29">
        <v>40</v>
      </c>
      <c r="W29" s="84"/>
    </row>
    <row r="30" spans="1:23" ht="13.8" thickBot="1" x14ac:dyDescent="0.3">
      <c r="A30" s="61" t="s">
        <v>45</v>
      </c>
      <c r="B30" s="1">
        <v>8</v>
      </c>
      <c r="C30" s="1">
        <v>4</v>
      </c>
      <c r="D30" t="s">
        <v>7</v>
      </c>
      <c r="E30" s="1"/>
      <c r="F30" s="1"/>
      <c r="G30" s="30" t="s">
        <v>8</v>
      </c>
      <c r="H30" s="53" t="s">
        <v>45</v>
      </c>
      <c r="I30" s="31"/>
      <c r="J30" s="27" t="s">
        <v>5</v>
      </c>
      <c r="K30" s="1"/>
      <c r="N30" s="1"/>
      <c r="T30" s="41" t="s">
        <v>261</v>
      </c>
      <c r="U30" s="86">
        <v>7.8</v>
      </c>
      <c r="V30" s="86">
        <v>39</v>
      </c>
      <c r="W30" s="87"/>
    </row>
    <row r="31" spans="1:2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N31" s="1"/>
      <c r="T31" s="49" t="s">
        <v>45</v>
      </c>
      <c r="U31" s="94">
        <v>8</v>
      </c>
      <c r="V31" s="94">
        <v>36</v>
      </c>
      <c r="W31" s="128">
        <v>5</v>
      </c>
    </row>
    <row r="32" spans="1:23" x14ac:dyDescent="0.25">
      <c r="A32" s="1" t="s">
        <v>12</v>
      </c>
      <c r="B32" s="1"/>
      <c r="C32" s="66">
        <v>7</v>
      </c>
      <c r="D32" s="66">
        <v>17</v>
      </c>
      <c r="E32" s="66">
        <v>11</v>
      </c>
      <c r="F32" s="66">
        <v>9</v>
      </c>
      <c r="G32" s="66">
        <v>3</v>
      </c>
      <c r="H32" s="66">
        <v>13</v>
      </c>
      <c r="I32" s="66">
        <v>5</v>
      </c>
      <c r="J32" s="66">
        <v>15</v>
      </c>
      <c r="K32" s="66">
        <v>1</v>
      </c>
      <c r="N32" s="1"/>
      <c r="S32" s="59"/>
      <c r="T32" s="39" t="s">
        <v>37</v>
      </c>
      <c r="U32">
        <v>8.1</v>
      </c>
      <c r="V32">
        <v>38</v>
      </c>
      <c r="W32" s="84"/>
    </row>
    <row r="33" spans="1:23" x14ac:dyDescent="0.25">
      <c r="A33" s="1" t="s">
        <v>13</v>
      </c>
      <c r="B33" s="1"/>
      <c r="C33" s="66">
        <v>3</v>
      </c>
      <c r="D33" s="66">
        <v>6</v>
      </c>
      <c r="E33" s="66">
        <v>7</v>
      </c>
      <c r="F33" s="66">
        <v>9</v>
      </c>
      <c r="G33" s="66">
        <v>5</v>
      </c>
      <c r="H33" s="66">
        <v>1</v>
      </c>
      <c r="I33" s="66">
        <v>8</v>
      </c>
      <c r="J33" s="66">
        <v>2</v>
      </c>
      <c r="K33" s="66">
        <v>4</v>
      </c>
      <c r="N33" s="1"/>
      <c r="S33" s="59"/>
      <c r="T33" s="47" t="s">
        <v>32</v>
      </c>
      <c r="U33" s="9">
        <v>8.4</v>
      </c>
      <c r="V33" s="9">
        <v>36</v>
      </c>
      <c r="W33" s="129">
        <v>5</v>
      </c>
    </row>
    <row r="34" spans="1:23" ht="13.8" thickBot="1" x14ac:dyDescent="0.3">
      <c r="A34" s="1" t="s">
        <v>14</v>
      </c>
      <c r="B34" s="1"/>
      <c r="C34" s="66">
        <v>10</v>
      </c>
      <c r="D34" s="66">
        <v>11</v>
      </c>
      <c r="E34" s="66">
        <v>12</v>
      </c>
      <c r="F34" s="66">
        <v>13</v>
      </c>
      <c r="G34" s="66">
        <v>14</v>
      </c>
      <c r="H34" s="66">
        <v>15</v>
      </c>
      <c r="I34" s="66">
        <v>16</v>
      </c>
      <c r="J34" s="66">
        <v>17</v>
      </c>
      <c r="K34" s="66">
        <v>18</v>
      </c>
      <c r="L34" s="1" t="s">
        <v>15</v>
      </c>
      <c r="M34" s="1" t="s">
        <v>16</v>
      </c>
      <c r="N34" s="70"/>
      <c r="T34" s="41" t="s">
        <v>26</v>
      </c>
      <c r="U34" s="86">
        <v>8.8000000000000007</v>
      </c>
      <c r="V34" s="86">
        <v>43</v>
      </c>
      <c r="W34" s="87"/>
    </row>
    <row r="35" spans="1:23" x14ac:dyDescent="0.25">
      <c r="A35" s="61" t="s">
        <v>38</v>
      </c>
      <c r="B35" s="57"/>
      <c r="C35" s="76">
        <v>4</v>
      </c>
      <c r="D35" s="109">
        <v>3</v>
      </c>
      <c r="E35" s="109">
        <v>4</v>
      </c>
      <c r="F35" s="109">
        <v>7</v>
      </c>
      <c r="G35" s="109">
        <v>5</v>
      </c>
      <c r="H35" s="109">
        <v>4</v>
      </c>
      <c r="I35" s="109">
        <v>4</v>
      </c>
      <c r="J35" s="109">
        <v>4</v>
      </c>
      <c r="K35" s="109">
        <v>6</v>
      </c>
      <c r="L35" s="72">
        <v>41</v>
      </c>
      <c r="M35" s="10">
        <v>37</v>
      </c>
      <c r="N35" s="108"/>
      <c r="O35" s="59"/>
      <c r="T35" s="49" t="s">
        <v>48</v>
      </c>
      <c r="U35" s="94">
        <v>8.9</v>
      </c>
      <c r="V35" s="94">
        <v>36</v>
      </c>
      <c r="W35" s="128">
        <v>10</v>
      </c>
    </row>
    <row r="36" spans="1:23" x14ac:dyDescent="0.25">
      <c r="A36" s="61" t="s">
        <v>45</v>
      </c>
      <c r="B36" s="35"/>
      <c r="C36" s="76">
        <v>5</v>
      </c>
      <c r="D36" s="109">
        <v>3</v>
      </c>
      <c r="E36" s="109">
        <v>5</v>
      </c>
      <c r="F36" s="109">
        <v>6</v>
      </c>
      <c r="G36" s="109">
        <v>6</v>
      </c>
      <c r="H36" s="109">
        <v>5</v>
      </c>
      <c r="I36" s="109">
        <v>5</v>
      </c>
      <c r="J36" s="109">
        <v>5</v>
      </c>
      <c r="K36" s="109">
        <v>4</v>
      </c>
      <c r="L36" s="72">
        <v>44</v>
      </c>
      <c r="M36" s="10">
        <v>36</v>
      </c>
      <c r="N36" s="58"/>
      <c r="O36" s="59"/>
      <c r="T36" s="39" t="s">
        <v>34</v>
      </c>
      <c r="U36">
        <v>9.4</v>
      </c>
      <c r="V36">
        <v>42</v>
      </c>
      <c r="W36" s="84"/>
    </row>
    <row r="37" spans="1:23" x14ac:dyDescent="0.25">
      <c r="A37" s="32" t="s">
        <v>38</v>
      </c>
      <c r="B37" s="35"/>
      <c r="C37" s="67">
        <v>0</v>
      </c>
      <c r="D37" s="67">
        <v>0</v>
      </c>
      <c r="E37" s="67">
        <v>0</v>
      </c>
      <c r="F37" s="67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N37" s="1">
        <v>0</v>
      </c>
      <c r="T37" s="39" t="s">
        <v>143</v>
      </c>
      <c r="U37">
        <v>10.199999999999999</v>
      </c>
      <c r="V37">
        <v>38</v>
      </c>
      <c r="W37" s="84"/>
    </row>
    <row r="38" spans="1:23" ht="13.8" thickBot="1" x14ac:dyDescent="0.3">
      <c r="A38" s="32" t="s">
        <v>45</v>
      </c>
      <c r="B38" s="35"/>
      <c r="C38" s="67">
        <v>1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1</v>
      </c>
      <c r="L38" s="66">
        <v>4</v>
      </c>
      <c r="M38" s="1"/>
      <c r="N38" s="1" t="s">
        <v>17</v>
      </c>
      <c r="T38" s="41" t="s">
        <v>266</v>
      </c>
      <c r="U38" s="86">
        <v>10.4</v>
      </c>
      <c r="V38" s="86">
        <v>37</v>
      </c>
      <c r="W38" s="87"/>
    </row>
    <row r="39" spans="1:23" x14ac:dyDescent="0.25">
      <c r="A39" s="32" t="s">
        <v>38</v>
      </c>
      <c r="B39" s="1"/>
      <c r="C39" s="66">
        <v>0.5</v>
      </c>
      <c r="D39" s="66">
        <v>0.5</v>
      </c>
      <c r="E39" s="66">
        <v>1</v>
      </c>
      <c r="F39" s="66">
        <v>0</v>
      </c>
      <c r="G39" s="66">
        <v>1</v>
      </c>
      <c r="H39" s="66">
        <v>0.5</v>
      </c>
      <c r="I39" s="66">
        <v>1</v>
      </c>
      <c r="J39" s="66">
        <v>0.5</v>
      </c>
      <c r="K39" s="66">
        <v>0</v>
      </c>
      <c r="L39" s="66">
        <v>5</v>
      </c>
      <c r="M39" s="1">
        <v>0</v>
      </c>
      <c r="N39" s="1">
        <v>5</v>
      </c>
      <c r="O39" s="32" t="s">
        <v>38</v>
      </c>
      <c r="P39">
        <f>B29</f>
        <v>4</v>
      </c>
      <c r="Q39">
        <f>M35</f>
        <v>37</v>
      </c>
      <c r="T39" s="49" t="s">
        <v>52</v>
      </c>
      <c r="U39" s="94">
        <v>10.4</v>
      </c>
      <c r="V39" s="94">
        <v>36</v>
      </c>
      <c r="W39" s="128">
        <v>10</v>
      </c>
    </row>
    <row r="40" spans="1:23" x14ac:dyDescent="0.25">
      <c r="A40" s="32" t="s">
        <v>45</v>
      </c>
      <c r="B40" s="1"/>
      <c r="C40" s="66">
        <v>0.5</v>
      </c>
      <c r="D40" s="66">
        <v>0.5</v>
      </c>
      <c r="E40" s="66">
        <v>0</v>
      </c>
      <c r="F40" s="66">
        <v>1</v>
      </c>
      <c r="G40" s="66">
        <v>0</v>
      </c>
      <c r="H40" s="66">
        <v>0.5</v>
      </c>
      <c r="I40" s="66">
        <v>0</v>
      </c>
      <c r="J40" s="66">
        <v>0.5</v>
      </c>
      <c r="K40" s="66">
        <v>1</v>
      </c>
      <c r="L40" s="66">
        <v>4</v>
      </c>
      <c r="M40" s="1">
        <v>3</v>
      </c>
      <c r="N40" s="1">
        <v>7</v>
      </c>
      <c r="O40" s="32" t="s">
        <v>45</v>
      </c>
      <c r="P40">
        <f>B30</f>
        <v>8</v>
      </c>
      <c r="Q40">
        <f>M36</f>
        <v>36</v>
      </c>
      <c r="T40" s="39" t="s">
        <v>264</v>
      </c>
      <c r="U40">
        <v>11</v>
      </c>
      <c r="V40">
        <v>43</v>
      </c>
      <c r="W40" s="84"/>
    </row>
    <row r="41" spans="1:23" ht="13.8" thickBot="1" x14ac:dyDescent="0.3">
      <c r="T41" s="39" t="s">
        <v>44</v>
      </c>
      <c r="U41">
        <v>11.2</v>
      </c>
      <c r="V41">
        <v>40</v>
      </c>
      <c r="W41" s="84"/>
    </row>
    <row r="42" spans="1:23" ht="13.8" thickBot="1" x14ac:dyDescent="0.3">
      <c r="A42" s="61" t="s">
        <v>264</v>
      </c>
      <c r="B42" s="1">
        <v>11</v>
      </c>
      <c r="C42" s="1">
        <v>-9</v>
      </c>
      <c r="D42" s="52" t="s">
        <v>2</v>
      </c>
      <c r="E42" s="1"/>
      <c r="F42" s="1"/>
      <c r="G42" s="28" t="s">
        <v>3</v>
      </c>
      <c r="H42" s="54" t="s">
        <v>264</v>
      </c>
      <c r="I42" s="29"/>
      <c r="J42" s="27" t="s">
        <v>5</v>
      </c>
      <c r="K42" s="1"/>
      <c r="N42" s="1"/>
      <c r="T42" s="41" t="s">
        <v>30</v>
      </c>
      <c r="U42" s="86">
        <v>13</v>
      </c>
      <c r="V42" s="86">
        <v>38</v>
      </c>
      <c r="W42" s="87"/>
    </row>
    <row r="43" spans="1:23" ht="13.8" thickBot="1" x14ac:dyDescent="0.3">
      <c r="A43" s="61" t="s">
        <v>47</v>
      </c>
      <c r="B43" s="1">
        <v>20</v>
      </c>
      <c r="C43" s="1">
        <v>9</v>
      </c>
      <c r="D43" t="s">
        <v>7</v>
      </c>
      <c r="E43" s="1"/>
      <c r="F43" s="1"/>
      <c r="G43" s="30" t="s">
        <v>8</v>
      </c>
      <c r="H43" s="53" t="s">
        <v>47</v>
      </c>
      <c r="I43" s="31"/>
      <c r="J43" s="27" t="s">
        <v>5</v>
      </c>
      <c r="K43" s="1"/>
      <c r="N43" s="1"/>
      <c r="S43" s="59"/>
      <c r="T43" s="36" t="s">
        <v>180</v>
      </c>
      <c r="U43" s="81">
        <v>14</v>
      </c>
      <c r="V43" s="81">
        <v>41</v>
      </c>
      <c r="W43" s="82"/>
    </row>
    <row r="44" spans="1:2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N44" s="1"/>
      <c r="S44" s="59"/>
      <c r="T44" s="39" t="s">
        <v>25</v>
      </c>
      <c r="U44">
        <v>14</v>
      </c>
      <c r="V44">
        <v>44</v>
      </c>
      <c r="W44" s="84"/>
    </row>
    <row r="45" spans="1:23" x14ac:dyDescent="0.25">
      <c r="A45" s="1" t="s">
        <v>12</v>
      </c>
      <c r="B45" s="1"/>
      <c r="C45" s="66">
        <v>7</v>
      </c>
      <c r="D45" s="66">
        <v>17</v>
      </c>
      <c r="E45" s="66">
        <v>11</v>
      </c>
      <c r="F45" s="66">
        <v>9</v>
      </c>
      <c r="G45" s="66">
        <v>3</v>
      </c>
      <c r="H45" s="66">
        <v>13</v>
      </c>
      <c r="I45" s="66">
        <v>5</v>
      </c>
      <c r="J45" s="66">
        <v>15</v>
      </c>
      <c r="K45" s="66">
        <v>1</v>
      </c>
      <c r="N45" s="1"/>
      <c r="T45" s="47" t="s">
        <v>149</v>
      </c>
      <c r="U45" s="9">
        <v>16</v>
      </c>
      <c r="V45" s="9">
        <v>37</v>
      </c>
      <c r="W45" s="129">
        <v>10</v>
      </c>
    </row>
    <row r="46" spans="1:23" ht="13.8" thickBot="1" x14ac:dyDescent="0.3">
      <c r="A46" s="1" t="s">
        <v>13</v>
      </c>
      <c r="B46" s="1"/>
      <c r="C46" s="66">
        <v>3</v>
      </c>
      <c r="D46" s="66">
        <v>6</v>
      </c>
      <c r="E46" s="66">
        <v>7</v>
      </c>
      <c r="F46" s="66">
        <v>9</v>
      </c>
      <c r="G46" s="66">
        <v>5</v>
      </c>
      <c r="H46" s="66">
        <v>1</v>
      </c>
      <c r="I46" s="66">
        <v>8</v>
      </c>
      <c r="J46" s="66">
        <v>2</v>
      </c>
      <c r="K46" s="66">
        <v>4</v>
      </c>
      <c r="N46" s="1"/>
      <c r="T46" s="41" t="s">
        <v>36</v>
      </c>
      <c r="U46" s="86">
        <v>16.5</v>
      </c>
      <c r="V46" s="86">
        <v>40</v>
      </c>
      <c r="W46" s="87"/>
    </row>
    <row r="47" spans="1:23" x14ac:dyDescent="0.25">
      <c r="A47" s="1" t="s">
        <v>14</v>
      </c>
      <c r="B47" s="1"/>
      <c r="C47" s="66">
        <v>10</v>
      </c>
      <c r="D47" s="66">
        <v>11</v>
      </c>
      <c r="E47" s="66">
        <v>12</v>
      </c>
      <c r="F47" s="66">
        <v>13</v>
      </c>
      <c r="G47" s="66">
        <v>14</v>
      </c>
      <c r="H47" s="66">
        <v>15</v>
      </c>
      <c r="I47" s="66">
        <v>16</v>
      </c>
      <c r="J47" s="66">
        <v>17</v>
      </c>
      <c r="K47" s="66">
        <v>18</v>
      </c>
      <c r="L47" s="1" t="s">
        <v>15</v>
      </c>
      <c r="M47" s="1" t="s">
        <v>16</v>
      </c>
      <c r="N47" s="70"/>
      <c r="T47" s="49" t="s">
        <v>259</v>
      </c>
      <c r="U47" s="94">
        <v>16.899999999999999</v>
      </c>
      <c r="V47" s="94">
        <v>36</v>
      </c>
      <c r="W47" s="128">
        <v>10</v>
      </c>
    </row>
    <row r="48" spans="1:23" x14ac:dyDescent="0.25">
      <c r="A48" s="61" t="s">
        <v>264</v>
      </c>
      <c r="B48" s="57"/>
      <c r="C48" s="76">
        <v>7</v>
      </c>
      <c r="D48" s="109">
        <v>6</v>
      </c>
      <c r="E48" s="109">
        <v>6</v>
      </c>
      <c r="F48" s="109">
        <v>5</v>
      </c>
      <c r="G48" s="109">
        <v>7</v>
      </c>
      <c r="H48" s="109">
        <v>5</v>
      </c>
      <c r="I48" s="109">
        <v>8</v>
      </c>
      <c r="J48" s="109">
        <v>5</v>
      </c>
      <c r="K48" s="109">
        <v>5</v>
      </c>
      <c r="L48" s="72">
        <v>54</v>
      </c>
      <c r="M48" s="10">
        <v>43</v>
      </c>
      <c r="N48" s="108"/>
      <c r="O48" s="59"/>
      <c r="T48" s="39" t="s">
        <v>43</v>
      </c>
      <c r="U48">
        <v>17</v>
      </c>
      <c r="V48">
        <v>43</v>
      </c>
      <c r="W48" s="84"/>
    </row>
    <row r="49" spans="1:23" x14ac:dyDescent="0.25">
      <c r="A49" s="61" t="s">
        <v>47</v>
      </c>
      <c r="B49" s="35"/>
      <c r="C49" s="76">
        <v>7</v>
      </c>
      <c r="D49" s="109">
        <v>4</v>
      </c>
      <c r="E49" s="109">
        <v>7</v>
      </c>
      <c r="F49" s="109">
        <v>5</v>
      </c>
      <c r="G49" s="109">
        <v>10</v>
      </c>
      <c r="H49" s="109">
        <v>7</v>
      </c>
      <c r="I49" s="109">
        <v>7</v>
      </c>
      <c r="J49" s="109">
        <v>11</v>
      </c>
      <c r="K49" s="109">
        <v>10</v>
      </c>
      <c r="L49" s="72">
        <v>68</v>
      </c>
      <c r="M49" s="10">
        <v>48</v>
      </c>
      <c r="N49" s="58"/>
      <c r="O49" s="59"/>
      <c r="T49" s="39" t="s">
        <v>265</v>
      </c>
      <c r="U49">
        <v>20</v>
      </c>
      <c r="V49">
        <v>45</v>
      </c>
      <c r="W49" s="84"/>
    </row>
    <row r="50" spans="1:23" ht="13.8" thickBot="1" x14ac:dyDescent="0.3">
      <c r="A50" s="32" t="s">
        <v>264</v>
      </c>
      <c r="B50" s="35"/>
      <c r="C50" s="67">
        <v>0</v>
      </c>
      <c r="D50" s="67">
        <v>0</v>
      </c>
      <c r="E50" s="67">
        <v>0</v>
      </c>
      <c r="F50" s="67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N50" s="1">
        <v>0</v>
      </c>
      <c r="T50" s="41" t="s">
        <v>47</v>
      </c>
      <c r="U50" s="86">
        <v>20.399999999999999</v>
      </c>
      <c r="V50" s="86">
        <v>48</v>
      </c>
      <c r="W50" s="87"/>
    </row>
    <row r="51" spans="1:23" x14ac:dyDescent="0.25">
      <c r="A51" s="32" t="s">
        <v>47</v>
      </c>
      <c r="B51" s="35"/>
      <c r="C51" s="67">
        <v>1</v>
      </c>
      <c r="D51" s="67">
        <v>1</v>
      </c>
      <c r="E51" s="67">
        <v>1</v>
      </c>
      <c r="F51" s="67">
        <v>1</v>
      </c>
      <c r="G51" s="66">
        <v>1</v>
      </c>
      <c r="H51" s="66">
        <v>1</v>
      </c>
      <c r="I51" s="66">
        <v>1</v>
      </c>
      <c r="J51" s="66">
        <v>1</v>
      </c>
      <c r="K51" s="66">
        <v>1</v>
      </c>
      <c r="L51" s="66">
        <v>9</v>
      </c>
      <c r="M51" s="1"/>
      <c r="N51" s="1" t="s">
        <v>17</v>
      </c>
      <c r="W51" s="127">
        <f>SUM(W27:W50)</f>
        <v>60</v>
      </c>
    </row>
    <row r="52" spans="1:23" x14ac:dyDescent="0.25">
      <c r="A52" s="32" t="s">
        <v>264</v>
      </c>
      <c r="B52" s="1"/>
      <c r="C52" s="66">
        <v>0</v>
      </c>
      <c r="D52" s="66">
        <v>0</v>
      </c>
      <c r="E52" s="66">
        <v>0.5</v>
      </c>
      <c r="F52" s="66">
        <v>0</v>
      </c>
      <c r="G52" s="66">
        <v>1</v>
      </c>
      <c r="H52" s="66">
        <v>1</v>
      </c>
      <c r="I52" s="66">
        <v>0</v>
      </c>
      <c r="J52" s="66">
        <v>1</v>
      </c>
      <c r="K52" s="66">
        <v>1</v>
      </c>
      <c r="L52" s="66">
        <v>4.5</v>
      </c>
      <c r="M52" s="1">
        <v>3</v>
      </c>
      <c r="N52" s="1">
        <v>7.5</v>
      </c>
      <c r="O52" s="32" t="s">
        <v>264</v>
      </c>
      <c r="P52">
        <f>B42</f>
        <v>11</v>
      </c>
      <c r="Q52">
        <f>M48</f>
        <v>43</v>
      </c>
    </row>
    <row r="53" spans="1:23" x14ac:dyDescent="0.25">
      <c r="A53" s="32" t="s">
        <v>47</v>
      </c>
      <c r="B53" s="1"/>
      <c r="C53" s="66">
        <v>1</v>
      </c>
      <c r="D53" s="66">
        <v>1</v>
      </c>
      <c r="E53" s="66">
        <v>0.5</v>
      </c>
      <c r="F53" s="66">
        <v>1</v>
      </c>
      <c r="G53" s="66">
        <v>0</v>
      </c>
      <c r="H53" s="66">
        <v>0</v>
      </c>
      <c r="I53" s="66">
        <v>1</v>
      </c>
      <c r="J53" s="66">
        <v>0</v>
      </c>
      <c r="K53" s="66">
        <v>0</v>
      </c>
      <c r="L53" s="66">
        <v>4.5</v>
      </c>
      <c r="M53" s="1">
        <v>0</v>
      </c>
      <c r="N53" s="1">
        <v>4.5</v>
      </c>
      <c r="O53" s="32" t="s">
        <v>47</v>
      </c>
      <c r="P53">
        <f>B43</f>
        <v>20</v>
      </c>
      <c r="Q53">
        <f>M49</f>
        <v>48</v>
      </c>
    </row>
    <row r="55" spans="1:23" ht="13.8" thickBot="1" x14ac:dyDescent="0.3">
      <c r="S55" s="59"/>
    </row>
    <row r="56" spans="1:23" x14ac:dyDescent="0.25">
      <c r="A56" s="61" t="s">
        <v>261</v>
      </c>
      <c r="B56" s="1">
        <v>8</v>
      </c>
      <c r="C56" s="1">
        <v>-1</v>
      </c>
      <c r="D56" s="52" t="s">
        <v>2</v>
      </c>
      <c r="E56" s="1"/>
      <c r="F56" s="1"/>
      <c r="G56" s="28" t="s">
        <v>3</v>
      </c>
      <c r="H56" s="54" t="s">
        <v>261</v>
      </c>
      <c r="I56" s="29"/>
      <c r="J56" s="27" t="s">
        <v>5</v>
      </c>
      <c r="K56" s="1"/>
      <c r="N56" s="1"/>
      <c r="S56" s="59"/>
    </row>
    <row r="57" spans="1:23" ht="13.8" thickBot="1" x14ac:dyDescent="0.3">
      <c r="A57" s="61" t="s">
        <v>34</v>
      </c>
      <c r="B57" s="1">
        <v>9</v>
      </c>
      <c r="C57" s="1">
        <v>1</v>
      </c>
      <c r="D57" t="s">
        <v>7</v>
      </c>
      <c r="E57" s="1"/>
      <c r="F57" s="1"/>
      <c r="G57" s="30" t="s">
        <v>8</v>
      </c>
      <c r="H57" s="53" t="s">
        <v>34</v>
      </c>
      <c r="I57" s="31"/>
      <c r="J57" s="27" t="s">
        <v>5</v>
      </c>
      <c r="K57" s="1"/>
      <c r="N57" s="1"/>
    </row>
    <row r="58" spans="1:2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N58" s="1"/>
    </row>
    <row r="59" spans="1:23" x14ac:dyDescent="0.25">
      <c r="A59" s="1" t="s">
        <v>12</v>
      </c>
      <c r="B59" s="1"/>
      <c r="C59" s="66">
        <v>7</v>
      </c>
      <c r="D59" s="66">
        <v>17</v>
      </c>
      <c r="E59" s="66">
        <v>11</v>
      </c>
      <c r="F59" s="66">
        <v>9</v>
      </c>
      <c r="G59" s="66">
        <v>3</v>
      </c>
      <c r="H59" s="66">
        <v>13</v>
      </c>
      <c r="I59" s="66">
        <v>5</v>
      </c>
      <c r="J59" s="66">
        <v>15</v>
      </c>
      <c r="K59" s="66">
        <v>1</v>
      </c>
      <c r="N59" s="1"/>
    </row>
    <row r="60" spans="1:23" x14ac:dyDescent="0.25">
      <c r="A60" s="1" t="s">
        <v>13</v>
      </c>
      <c r="B60" s="1"/>
      <c r="C60" s="66">
        <v>3</v>
      </c>
      <c r="D60" s="66">
        <v>6</v>
      </c>
      <c r="E60" s="66">
        <v>7</v>
      </c>
      <c r="F60" s="66">
        <v>9</v>
      </c>
      <c r="G60" s="66">
        <v>5</v>
      </c>
      <c r="H60" s="66">
        <v>1</v>
      </c>
      <c r="I60" s="66">
        <v>8</v>
      </c>
      <c r="J60" s="66">
        <v>2</v>
      </c>
      <c r="K60" s="66">
        <v>4</v>
      </c>
      <c r="N60" s="1"/>
    </row>
    <row r="61" spans="1:23" x14ac:dyDescent="0.25">
      <c r="A61" s="1" t="s">
        <v>14</v>
      </c>
      <c r="B61" s="1"/>
      <c r="C61" s="66">
        <v>10</v>
      </c>
      <c r="D61" s="66">
        <v>11</v>
      </c>
      <c r="E61" s="66">
        <v>12</v>
      </c>
      <c r="F61" s="66">
        <v>13</v>
      </c>
      <c r="G61" s="66">
        <v>14</v>
      </c>
      <c r="H61" s="66">
        <v>15</v>
      </c>
      <c r="I61" s="66">
        <v>16</v>
      </c>
      <c r="J61" s="66">
        <v>17</v>
      </c>
      <c r="K61" s="66">
        <v>18</v>
      </c>
      <c r="L61" s="1" t="s">
        <v>15</v>
      </c>
      <c r="M61" s="1" t="s">
        <v>16</v>
      </c>
      <c r="N61" s="70"/>
    </row>
    <row r="62" spans="1:23" x14ac:dyDescent="0.25">
      <c r="A62" s="61" t="s">
        <v>261</v>
      </c>
      <c r="B62" s="57"/>
      <c r="C62" s="76">
        <v>6</v>
      </c>
      <c r="D62" s="109">
        <v>6</v>
      </c>
      <c r="E62" s="109">
        <v>5</v>
      </c>
      <c r="F62" s="109">
        <v>5</v>
      </c>
      <c r="G62" s="109">
        <v>6</v>
      </c>
      <c r="H62" s="109">
        <v>3</v>
      </c>
      <c r="I62" s="109">
        <v>5</v>
      </c>
      <c r="J62" s="109">
        <v>5</v>
      </c>
      <c r="K62" s="109">
        <v>6</v>
      </c>
      <c r="L62" s="72">
        <v>47</v>
      </c>
      <c r="M62" s="10">
        <v>39</v>
      </c>
      <c r="N62" s="108"/>
      <c r="O62" s="59"/>
    </row>
    <row r="63" spans="1:23" x14ac:dyDescent="0.25">
      <c r="A63" s="61" t="s">
        <v>34</v>
      </c>
      <c r="B63" s="35"/>
      <c r="C63" s="76">
        <v>8</v>
      </c>
      <c r="D63" s="109">
        <v>4</v>
      </c>
      <c r="E63" s="109">
        <v>5</v>
      </c>
      <c r="F63" s="109">
        <v>8</v>
      </c>
      <c r="G63" s="109">
        <v>4</v>
      </c>
      <c r="H63" s="109">
        <v>4</v>
      </c>
      <c r="I63" s="109">
        <v>5</v>
      </c>
      <c r="J63" s="109">
        <v>6</v>
      </c>
      <c r="K63" s="109">
        <v>7</v>
      </c>
      <c r="L63" s="72">
        <v>51</v>
      </c>
      <c r="M63" s="10">
        <v>42</v>
      </c>
      <c r="N63" s="58"/>
      <c r="O63" s="59"/>
    </row>
    <row r="64" spans="1:23" x14ac:dyDescent="0.25">
      <c r="A64" s="32" t="s">
        <v>261</v>
      </c>
      <c r="B64" s="35"/>
      <c r="C64" s="67">
        <v>0</v>
      </c>
      <c r="D64" s="67">
        <v>0</v>
      </c>
      <c r="E64" s="67">
        <v>0</v>
      </c>
      <c r="F64" s="67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N64" s="1">
        <v>0</v>
      </c>
    </row>
    <row r="65" spans="1:19" x14ac:dyDescent="0.25">
      <c r="A65" s="32" t="s">
        <v>34</v>
      </c>
      <c r="B65" s="35"/>
      <c r="C65" s="67">
        <v>0</v>
      </c>
      <c r="D65" s="67">
        <v>0</v>
      </c>
      <c r="E65" s="67">
        <v>0</v>
      </c>
      <c r="F65" s="67">
        <v>0</v>
      </c>
      <c r="G65" s="66">
        <v>0</v>
      </c>
      <c r="H65" s="66">
        <v>1</v>
      </c>
      <c r="I65" s="66">
        <v>0</v>
      </c>
      <c r="J65" s="66">
        <v>0</v>
      </c>
      <c r="K65" s="66">
        <v>0</v>
      </c>
      <c r="L65" s="66">
        <v>1</v>
      </c>
      <c r="M65" s="1"/>
      <c r="N65" s="1" t="s">
        <v>17</v>
      </c>
    </row>
    <row r="66" spans="1:19" x14ac:dyDescent="0.25">
      <c r="A66" s="32" t="s">
        <v>261</v>
      </c>
      <c r="B66" s="1"/>
      <c r="C66" s="66">
        <v>1</v>
      </c>
      <c r="D66" s="66">
        <v>0</v>
      </c>
      <c r="E66" s="66">
        <v>0.5</v>
      </c>
      <c r="F66" s="66">
        <v>1</v>
      </c>
      <c r="G66" s="66">
        <v>0</v>
      </c>
      <c r="H66" s="66">
        <v>0.5</v>
      </c>
      <c r="I66" s="66">
        <v>0.5</v>
      </c>
      <c r="J66" s="66">
        <v>1</v>
      </c>
      <c r="K66" s="66">
        <v>1</v>
      </c>
      <c r="L66" s="66">
        <v>5.5</v>
      </c>
      <c r="M66" s="1">
        <v>3</v>
      </c>
      <c r="N66" s="1">
        <v>8.5</v>
      </c>
      <c r="O66" s="32" t="s">
        <v>261</v>
      </c>
      <c r="P66">
        <f>B56</f>
        <v>8</v>
      </c>
      <c r="Q66">
        <f>M62</f>
        <v>39</v>
      </c>
      <c r="S66" s="59"/>
    </row>
    <row r="67" spans="1:19" x14ac:dyDescent="0.25">
      <c r="A67" s="32" t="s">
        <v>34</v>
      </c>
      <c r="B67" s="1"/>
      <c r="C67" s="66">
        <v>0</v>
      </c>
      <c r="D67" s="66">
        <v>1</v>
      </c>
      <c r="E67" s="66">
        <v>0.5</v>
      </c>
      <c r="F67" s="66">
        <v>0</v>
      </c>
      <c r="G67" s="66">
        <v>1</v>
      </c>
      <c r="H67" s="66">
        <v>0.5</v>
      </c>
      <c r="I67" s="66">
        <v>0.5</v>
      </c>
      <c r="J67" s="66">
        <v>0</v>
      </c>
      <c r="K67" s="66">
        <v>0</v>
      </c>
      <c r="L67" s="66">
        <v>3.5</v>
      </c>
      <c r="M67" s="1">
        <v>0</v>
      </c>
      <c r="N67" s="1">
        <v>3.5</v>
      </c>
      <c r="O67" s="32" t="s">
        <v>34</v>
      </c>
      <c r="P67">
        <f>B57</f>
        <v>9</v>
      </c>
      <c r="Q67">
        <f>M63</f>
        <v>42</v>
      </c>
      <c r="S67" s="59"/>
    </row>
    <row r="68" spans="1:19" ht="13.8" thickBot="1" x14ac:dyDescent="0.3"/>
    <row r="69" spans="1:19" x14ac:dyDescent="0.25">
      <c r="A69" s="61" t="s">
        <v>266</v>
      </c>
      <c r="B69" s="1">
        <v>10</v>
      </c>
      <c r="C69" s="1">
        <v>-7</v>
      </c>
      <c r="D69" s="52" t="s">
        <v>2</v>
      </c>
      <c r="E69" s="1"/>
      <c r="F69" s="1"/>
      <c r="G69" s="28" t="s">
        <v>3</v>
      </c>
      <c r="H69" s="54" t="s">
        <v>266</v>
      </c>
      <c r="I69" s="29"/>
      <c r="J69" s="27" t="s">
        <v>5</v>
      </c>
      <c r="K69" s="1"/>
      <c r="N69" s="1"/>
    </row>
    <row r="70" spans="1:19" ht="13.8" thickBot="1" x14ac:dyDescent="0.3">
      <c r="A70" s="61" t="s">
        <v>36</v>
      </c>
      <c r="B70" s="1">
        <v>17</v>
      </c>
      <c r="C70" s="1">
        <v>7</v>
      </c>
      <c r="D70" t="s">
        <v>7</v>
      </c>
      <c r="E70" s="1"/>
      <c r="F70" s="1"/>
      <c r="G70" s="30" t="s">
        <v>8</v>
      </c>
      <c r="H70" s="53" t="s">
        <v>36</v>
      </c>
      <c r="I70" s="31"/>
      <c r="J70" s="27" t="s">
        <v>5</v>
      </c>
      <c r="K70" s="1"/>
      <c r="N70" s="1"/>
    </row>
    <row r="71" spans="1:19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N71" s="1"/>
    </row>
    <row r="72" spans="1:19" x14ac:dyDescent="0.25">
      <c r="A72" s="1" t="s">
        <v>12</v>
      </c>
      <c r="B72" s="1"/>
      <c r="C72" s="66">
        <v>7</v>
      </c>
      <c r="D72" s="66">
        <v>17</v>
      </c>
      <c r="E72" s="66">
        <v>11</v>
      </c>
      <c r="F72" s="66">
        <v>9</v>
      </c>
      <c r="G72" s="66">
        <v>3</v>
      </c>
      <c r="H72" s="66">
        <v>13</v>
      </c>
      <c r="I72" s="66">
        <v>5</v>
      </c>
      <c r="J72" s="66">
        <v>15</v>
      </c>
      <c r="K72" s="66">
        <v>1</v>
      </c>
      <c r="N72" s="1"/>
    </row>
    <row r="73" spans="1:19" x14ac:dyDescent="0.25">
      <c r="A73" s="1" t="s">
        <v>13</v>
      </c>
      <c r="B73" s="1"/>
      <c r="C73" s="66">
        <v>3</v>
      </c>
      <c r="D73" s="66">
        <v>6</v>
      </c>
      <c r="E73" s="66">
        <v>7</v>
      </c>
      <c r="F73" s="66">
        <v>9</v>
      </c>
      <c r="G73" s="66">
        <v>5</v>
      </c>
      <c r="H73" s="66">
        <v>1</v>
      </c>
      <c r="I73" s="66">
        <v>8</v>
      </c>
      <c r="J73" s="66">
        <v>2</v>
      </c>
      <c r="K73" s="66">
        <v>4</v>
      </c>
      <c r="N73" s="1"/>
    </row>
    <row r="74" spans="1:19" x14ac:dyDescent="0.25">
      <c r="A74" s="1" t="s">
        <v>14</v>
      </c>
      <c r="B74" s="1"/>
      <c r="C74" s="66">
        <v>10</v>
      </c>
      <c r="D74" s="66">
        <v>11</v>
      </c>
      <c r="E74" s="66">
        <v>12</v>
      </c>
      <c r="F74" s="66">
        <v>13</v>
      </c>
      <c r="G74" s="66">
        <v>14</v>
      </c>
      <c r="H74" s="66">
        <v>15</v>
      </c>
      <c r="I74" s="66">
        <v>16</v>
      </c>
      <c r="J74" s="66">
        <v>17</v>
      </c>
      <c r="K74" s="66">
        <v>18</v>
      </c>
      <c r="L74" s="1" t="s">
        <v>15</v>
      </c>
      <c r="M74" s="1" t="s">
        <v>16</v>
      </c>
      <c r="N74" s="70"/>
    </row>
    <row r="75" spans="1:19" x14ac:dyDescent="0.25">
      <c r="A75" s="61" t="s">
        <v>266</v>
      </c>
      <c r="B75" s="57"/>
      <c r="C75" s="76">
        <v>6</v>
      </c>
      <c r="D75" s="109">
        <v>5</v>
      </c>
      <c r="E75" s="109">
        <v>4</v>
      </c>
      <c r="F75" s="109">
        <v>5</v>
      </c>
      <c r="G75" s="109">
        <v>5</v>
      </c>
      <c r="H75" s="109">
        <v>5</v>
      </c>
      <c r="I75" s="109">
        <v>5</v>
      </c>
      <c r="J75" s="109">
        <v>6</v>
      </c>
      <c r="K75" s="109">
        <v>6</v>
      </c>
      <c r="L75" s="72">
        <v>47</v>
      </c>
      <c r="M75" s="10">
        <v>37</v>
      </c>
      <c r="N75" s="108"/>
      <c r="O75" s="59"/>
    </row>
    <row r="76" spans="1:19" x14ac:dyDescent="0.25">
      <c r="A76" s="61" t="s">
        <v>36</v>
      </c>
      <c r="B76" s="35"/>
      <c r="C76" s="76">
        <v>8</v>
      </c>
      <c r="D76" s="109">
        <v>4</v>
      </c>
      <c r="E76" s="109">
        <v>4</v>
      </c>
      <c r="F76" s="109">
        <v>7</v>
      </c>
      <c r="G76" s="109">
        <v>7</v>
      </c>
      <c r="H76" s="109">
        <v>4</v>
      </c>
      <c r="I76" s="109">
        <v>8</v>
      </c>
      <c r="J76" s="109">
        <v>6</v>
      </c>
      <c r="K76" s="109">
        <v>9</v>
      </c>
      <c r="L76" s="72">
        <v>57</v>
      </c>
      <c r="M76" s="10">
        <v>40</v>
      </c>
      <c r="N76" s="58"/>
      <c r="O76" s="59"/>
    </row>
    <row r="77" spans="1:19" x14ac:dyDescent="0.25">
      <c r="A77" s="32" t="s">
        <v>266</v>
      </c>
      <c r="B77" s="35"/>
      <c r="C77" s="67">
        <v>0</v>
      </c>
      <c r="D77" s="67">
        <v>0</v>
      </c>
      <c r="E77" s="67">
        <v>0</v>
      </c>
      <c r="F77" s="67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N77" s="1">
        <v>0</v>
      </c>
    </row>
    <row r="78" spans="1:19" x14ac:dyDescent="0.25">
      <c r="A78" s="32" t="s">
        <v>36</v>
      </c>
      <c r="B78" s="35"/>
      <c r="C78" s="67">
        <v>1</v>
      </c>
      <c r="D78" s="67">
        <v>1</v>
      </c>
      <c r="E78" s="67">
        <v>1</v>
      </c>
      <c r="F78" s="67">
        <v>0</v>
      </c>
      <c r="G78" s="66">
        <v>1</v>
      </c>
      <c r="H78" s="66">
        <v>1</v>
      </c>
      <c r="I78" s="66">
        <v>0</v>
      </c>
      <c r="J78" s="66">
        <v>1</v>
      </c>
      <c r="K78" s="66">
        <v>1</v>
      </c>
      <c r="L78" s="66">
        <v>7</v>
      </c>
      <c r="M78" s="1"/>
      <c r="N78" s="1" t="s">
        <v>17</v>
      </c>
      <c r="S78" s="59"/>
    </row>
    <row r="79" spans="1:19" x14ac:dyDescent="0.25">
      <c r="A79" s="32" t="s">
        <v>266</v>
      </c>
      <c r="B79" s="1"/>
      <c r="C79" s="66">
        <v>1</v>
      </c>
      <c r="D79" s="66">
        <v>0</v>
      </c>
      <c r="E79" s="66">
        <v>0</v>
      </c>
      <c r="F79" s="66">
        <v>1</v>
      </c>
      <c r="G79" s="66">
        <v>1</v>
      </c>
      <c r="H79" s="66">
        <v>0</v>
      </c>
      <c r="I79" s="66">
        <v>1</v>
      </c>
      <c r="J79" s="66">
        <v>0</v>
      </c>
      <c r="K79" s="66">
        <v>1</v>
      </c>
      <c r="L79" s="66">
        <v>5</v>
      </c>
      <c r="M79" s="1">
        <v>3</v>
      </c>
      <c r="N79" s="1">
        <v>8</v>
      </c>
      <c r="O79" s="32" t="s">
        <v>266</v>
      </c>
      <c r="P79">
        <f>B69</f>
        <v>10</v>
      </c>
      <c r="Q79">
        <f>M75</f>
        <v>37</v>
      </c>
      <c r="S79" s="59"/>
    </row>
    <row r="80" spans="1:19" x14ac:dyDescent="0.25">
      <c r="A80" s="32" t="s">
        <v>36</v>
      </c>
      <c r="B80" s="1"/>
      <c r="C80" s="66">
        <v>0</v>
      </c>
      <c r="D80" s="66">
        <v>1</v>
      </c>
      <c r="E80" s="66">
        <v>1</v>
      </c>
      <c r="F80" s="66">
        <v>0</v>
      </c>
      <c r="G80" s="66">
        <v>0</v>
      </c>
      <c r="H80" s="66">
        <v>1</v>
      </c>
      <c r="I80" s="66">
        <v>0</v>
      </c>
      <c r="J80" s="66">
        <v>1</v>
      </c>
      <c r="K80" s="66">
        <v>0</v>
      </c>
      <c r="L80" s="66">
        <v>4</v>
      </c>
      <c r="M80" s="1">
        <v>0</v>
      </c>
      <c r="N80" s="1">
        <v>4</v>
      </c>
      <c r="O80" s="32" t="s">
        <v>36</v>
      </c>
      <c r="P80">
        <f>B70</f>
        <v>17</v>
      </c>
      <c r="Q80">
        <f>M76</f>
        <v>40</v>
      </c>
    </row>
    <row r="82" spans="1:19" ht="13.8" thickBot="1" x14ac:dyDescent="0.3"/>
    <row r="83" spans="1:19" x14ac:dyDescent="0.25">
      <c r="A83" s="61" t="s">
        <v>32</v>
      </c>
      <c r="B83" s="1">
        <v>8</v>
      </c>
      <c r="C83" s="1">
        <v>-2</v>
      </c>
      <c r="D83" s="52" t="s">
        <v>2</v>
      </c>
      <c r="E83" s="1"/>
      <c r="F83" s="1"/>
      <c r="G83" s="28" t="s">
        <v>3</v>
      </c>
      <c r="H83" s="54" t="s">
        <v>32</v>
      </c>
      <c r="I83" s="29"/>
      <c r="J83" s="27" t="s">
        <v>5</v>
      </c>
      <c r="K83" s="1"/>
      <c r="N83" s="1"/>
    </row>
    <row r="84" spans="1:19" ht="13.8" thickBot="1" x14ac:dyDescent="0.3">
      <c r="A84" s="61" t="s">
        <v>52</v>
      </c>
      <c r="B84" s="1">
        <v>10</v>
      </c>
      <c r="C84" s="1">
        <v>2</v>
      </c>
      <c r="D84" t="s">
        <v>7</v>
      </c>
      <c r="E84" s="1"/>
      <c r="F84" s="1"/>
      <c r="G84" s="30" t="s">
        <v>8</v>
      </c>
      <c r="H84" s="53" t="s">
        <v>52</v>
      </c>
      <c r="I84" s="31"/>
      <c r="J84" s="27" t="s">
        <v>5</v>
      </c>
      <c r="K84" s="1"/>
      <c r="N84" s="1"/>
    </row>
    <row r="85" spans="1:1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N85" s="1"/>
    </row>
    <row r="86" spans="1:19" x14ac:dyDescent="0.25">
      <c r="A86" s="1" t="s">
        <v>12</v>
      </c>
      <c r="B86" s="1"/>
      <c r="C86" s="66">
        <v>7</v>
      </c>
      <c r="D86" s="66">
        <v>17</v>
      </c>
      <c r="E86" s="66">
        <v>11</v>
      </c>
      <c r="F86" s="66">
        <v>9</v>
      </c>
      <c r="G86" s="66">
        <v>3</v>
      </c>
      <c r="H86" s="66">
        <v>13</v>
      </c>
      <c r="I86" s="66">
        <v>5</v>
      </c>
      <c r="J86" s="66">
        <v>15</v>
      </c>
      <c r="K86" s="66">
        <v>1</v>
      </c>
      <c r="N86" s="1"/>
    </row>
    <row r="87" spans="1:19" x14ac:dyDescent="0.25">
      <c r="A87" s="1" t="s">
        <v>13</v>
      </c>
      <c r="B87" s="1"/>
      <c r="C87" s="66">
        <v>3</v>
      </c>
      <c r="D87" s="66">
        <v>6</v>
      </c>
      <c r="E87" s="66">
        <v>7</v>
      </c>
      <c r="F87" s="66">
        <v>9</v>
      </c>
      <c r="G87" s="66">
        <v>5</v>
      </c>
      <c r="H87" s="66">
        <v>1</v>
      </c>
      <c r="I87" s="66">
        <v>8</v>
      </c>
      <c r="J87" s="66">
        <v>2</v>
      </c>
      <c r="K87" s="66">
        <v>4</v>
      </c>
      <c r="N87" s="1"/>
    </row>
    <row r="88" spans="1:19" x14ac:dyDescent="0.25">
      <c r="A88" s="1" t="s">
        <v>14</v>
      </c>
      <c r="B88" s="1"/>
      <c r="C88" s="66">
        <v>10</v>
      </c>
      <c r="D88" s="66">
        <v>11</v>
      </c>
      <c r="E88" s="66">
        <v>12</v>
      </c>
      <c r="F88" s="66">
        <v>13</v>
      </c>
      <c r="G88" s="66">
        <v>14</v>
      </c>
      <c r="H88" s="66">
        <v>15</v>
      </c>
      <c r="I88" s="66">
        <v>16</v>
      </c>
      <c r="J88" s="66">
        <v>17</v>
      </c>
      <c r="K88" s="66">
        <v>18</v>
      </c>
      <c r="L88" s="1" t="s">
        <v>15</v>
      </c>
      <c r="M88" s="1" t="s">
        <v>16</v>
      </c>
      <c r="N88" s="70"/>
    </row>
    <row r="89" spans="1:19" x14ac:dyDescent="0.25">
      <c r="A89" s="61" t="s">
        <v>32</v>
      </c>
      <c r="B89" s="57"/>
      <c r="C89" s="76">
        <v>6</v>
      </c>
      <c r="D89" s="109">
        <v>3</v>
      </c>
      <c r="E89" s="109">
        <v>7</v>
      </c>
      <c r="F89" s="109">
        <v>7</v>
      </c>
      <c r="G89" s="109">
        <v>4</v>
      </c>
      <c r="H89" s="109">
        <v>4</v>
      </c>
      <c r="I89" s="109">
        <v>5</v>
      </c>
      <c r="J89" s="109">
        <v>4</v>
      </c>
      <c r="K89" s="109">
        <v>4</v>
      </c>
      <c r="L89" s="72">
        <v>44</v>
      </c>
      <c r="M89" s="10">
        <v>36</v>
      </c>
      <c r="N89" s="108"/>
      <c r="O89" s="59"/>
      <c r="S89" s="59"/>
    </row>
    <row r="90" spans="1:19" x14ac:dyDescent="0.25">
      <c r="A90" s="61" t="s">
        <v>52</v>
      </c>
      <c r="B90" s="35"/>
      <c r="C90" s="76">
        <v>7</v>
      </c>
      <c r="D90" s="109">
        <v>5</v>
      </c>
      <c r="E90" s="109">
        <v>4</v>
      </c>
      <c r="F90" s="109">
        <v>5</v>
      </c>
      <c r="G90" s="109">
        <v>6</v>
      </c>
      <c r="H90" s="109">
        <v>5</v>
      </c>
      <c r="I90" s="109">
        <v>4</v>
      </c>
      <c r="J90" s="109">
        <v>5</v>
      </c>
      <c r="K90" s="109">
        <v>5</v>
      </c>
      <c r="L90" s="72">
        <v>46</v>
      </c>
      <c r="M90" s="10">
        <v>36</v>
      </c>
      <c r="N90" s="58"/>
      <c r="O90" s="59"/>
      <c r="S90" s="59"/>
    </row>
    <row r="91" spans="1:19" x14ac:dyDescent="0.25">
      <c r="A91" s="32" t="s">
        <v>32</v>
      </c>
      <c r="B91" s="35"/>
      <c r="C91" s="67">
        <v>0</v>
      </c>
      <c r="D91" s="67">
        <v>0</v>
      </c>
      <c r="E91" s="67">
        <v>0</v>
      </c>
      <c r="F91" s="67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N91" s="1">
        <v>0</v>
      </c>
    </row>
    <row r="92" spans="1:19" x14ac:dyDescent="0.25">
      <c r="A92" s="32" t="s">
        <v>52</v>
      </c>
      <c r="B92" s="35"/>
      <c r="C92" s="67">
        <v>0</v>
      </c>
      <c r="D92" s="67">
        <v>0</v>
      </c>
      <c r="E92" s="67">
        <v>0</v>
      </c>
      <c r="F92" s="67">
        <v>0</v>
      </c>
      <c r="G92" s="66">
        <v>0</v>
      </c>
      <c r="H92" s="66">
        <v>1</v>
      </c>
      <c r="I92" s="66">
        <v>0</v>
      </c>
      <c r="J92" s="66">
        <v>1</v>
      </c>
      <c r="K92" s="66">
        <v>0</v>
      </c>
      <c r="L92" s="66">
        <v>2</v>
      </c>
      <c r="M92" s="1"/>
      <c r="N92" s="1" t="s">
        <v>17</v>
      </c>
    </row>
    <row r="93" spans="1:19" x14ac:dyDescent="0.25">
      <c r="A93" s="32" t="s">
        <v>32</v>
      </c>
      <c r="B93" s="1"/>
      <c r="C93" s="66">
        <v>1</v>
      </c>
      <c r="D93" s="66">
        <v>1</v>
      </c>
      <c r="E93" s="66">
        <v>0</v>
      </c>
      <c r="F93" s="66">
        <v>0</v>
      </c>
      <c r="G93" s="66">
        <v>1</v>
      </c>
      <c r="H93" s="66">
        <v>0.5</v>
      </c>
      <c r="I93" s="66">
        <v>0</v>
      </c>
      <c r="J93" s="66">
        <v>0.5</v>
      </c>
      <c r="K93" s="66">
        <v>1</v>
      </c>
      <c r="L93" s="66">
        <v>5</v>
      </c>
      <c r="M93" s="1">
        <v>1.5</v>
      </c>
      <c r="N93" s="1">
        <v>6.5</v>
      </c>
      <c r="O93" s="32" t="s">
        <v>32</v>
      </c>
      <c r="P93">
        <f>B83</f>
        <v>8</v>
      </c>
      <c r="Q93">
        <f>M89</f>
        <v>36</v>
      </c>
    </row>
    <row r="94" spans="1:19" x14ac:dyDescent="0.25">
      <c r="A94" s="32" t="s">
        <v>52</v>
      </c>
      <c r="B94" s="1"/>
      <c r="C94" s="66">
        <v>0</v>
      </c>
      <c r="D94" s="66">
        <v>0</v>
      </c>
      <c r="E94" s="66">
        <v>1</v>
      </c>
      <c r="F94" s="66">
        <v>1</v>
      </c>
      <c r="G94" s="66">
        <v>0</v>
      </c>
      <c r="H94" s="66">
        <v>0.5</v>
      </c>
      <c r="I94" s="66">
        <v>1</v>
      </c>
      <c r="J94" s="66">
        <v>0.5</v>
      </c>
      <c r="K94" s="66">
        <v>0</v>
      </c>
      <c r="L94" s="66">
        <v>4</v>
      </c>
      <c r="M94" s="1">
        <v>1.5</v>
      </c>
      <c r="N94" s="1">
        <v>5.5</v>
      </c>
      <c r="O94" s="32" t="s">
        <v>52</v>
      </c>
      <c r="P94">
        <f>B84</f>
        <v>10</v>
      </c>
      <c r="Q94">
        <f>M90</f>
        <v>36</v>
      </c>
    </row>
    <row r="95" spans="1:19" ht="13.8" thickBot="1" x14ac:dyDescent="0.3"/>
    <row r="96" spans="1:19" x14ac:dyDescent="0.25">
      <c r="A96" s="61" t="s">
        <v>26</v>
      </c>
      <c r="B96" s="1">
        <v>9</v>
      </c>
      <c r="C96" s="1">
        <v>-8</v>
      </c>
      <c r="D96" s="52" t="s">
        <v>2</v>
      </c>
      <c r="E96" s="1"/>
      <c r="F96" s="1"/>
      <c r="G96" s="28" t="s">
        <v>3</v>
      </c>
      <c r="H96" s="54" t="s">
        <v>26</v>
      </c>
      <c r="I96" s="29"/>
      <c r="J96" s="27" t="s">
        <v>5</v>
      </c>
      <c r="K96" s="1"/>
      <c r="N96" s="1"/>
    </row>
    <row r="97" spans="1:19" ht="13.8" thickBot="1" x14ac:dyDescent="0.3">
      <c r="A97" s="61" t="s">
        <v>268</v>
      </c>
      <c r="B97" s="1">
        <v>17</v>
      </c>
      <c r="C97" s="1">
        <v>8</v>
      </c>
      <c r="D97" t="s">
        <v>7</v>
      </c>
      <c r="E97" s="1"/>
      <c r="F97" s="1"/>
      <c r="G97" s="30" t="s">
        <v>8</v>
      </c>
      <c r="H97" s="53" t="s">
        <v>268</v>
      </c>
      <c r="I97" s="31"/>
      <c r="J97" s="27" t="s">
        <v>5</v>
      </c>
      <c r="K97" s="1"/>
      <c r="N97" s="1"/>
    </row>
    <row r="98" spans="1:19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N98" s="1"/>
    </row>
    <row r="99" spans="1:19" x14ac:dyDescent="0.25">
      <c r="A99" s="1" t="s">
        <v>12</v>
      </c>
      <c r="B99" s="1"/>
      <c r="C99" s="66">
        <v>7</v>
      </c>
      <c r="D99" s="66">
        <v>17</v>
      </c>
      <c r="E99" s="66">
        <v>11</v>
      </c>
      <c r="F99" s="66">
        <v>9</v>
      </c>
      <c r="G99" s="66">
        <v>3</v>
      </c>
      <c r="H99" s="66">
        <v>13</v>
      </c>
      <c r="I99" s="66">
        <v>5</v>
      </c>
      <c r="J99" s="66">
        <v>15</v>
      </c>
      <c r="K99" s="66">
        <v>1</v>
      </c>
      <c r="N99" s="1"/>
    </row>
    <row r="100" spans="1:19" x14ac:dyDescent="0.25">
      <c r="A100" s="1" t="s">
        <v>13</v>
      </c>
      <c r="B100" s="1"/>
      <c r="C100" s="66">
        <v>3</v>
      </c>
      <c r="D100" s="66">
        <v>6</v>
      </c>
      <c r="E100" s="66">
        <v>7</v>
      </c>
      <c r="F100" s="66">
        <v>9</v>
      </c>
      <c r="G100" s="66">
        <v>5</v>
      </c>
      <c r="H100" s="66">
        <v>1</v>
      </c>
      <c r="I100" s="66">
        <v>8</v>
      </c>
      <c r="J100" s="66">
        <v>2</v>
      </c>
      <c r="K100" s="66">
        <v>4</v>
      </c>
      <c r="N100" s="1"/>
    </row>
    <row r="101" spans="1:19" x14ac:dyDescent="0.25">
      <c r="A101" s="1" t="s">
        <v>14</v>
      </c>
      <c r="B101" s="1"/>
      <c r="C101" s="66">
        <v>10</v>
      </c>
      <c r="D101" s="66">
        <v>11</v>
      </c>
      <c r="E101" s="66">
        <v>12</v>
      </c>
      <c r="F101" s="66">
        <v>13</v>
      </c>
      <c r="G101" s="66">
        <v>14</v>
      </c>
      <c r="H101" s="66">
        <v>15</v>
      </c>
      <c r="I101" s="66">
        <v>16</v>
      </c>
      <c r="J101" s="66">
        <v>17</v>
      </c>
      <c r="K101" s="66">
        <v>18</v>
      </c>
      <c r="L101" s="1" t="s">
        <v>15</v>
      </c>
      <c r="M101" s="1" t="s">
        <v>16</v>
      </c>
      <c r="N101" s="70"/>
      <c r="S101" s="59"/>
    </row>
    <row r="102" spans="1:19" x14ac:dyDescent="0.25">
      <c r="A102" s="61" t="s">
        <v>26</v>
      </c>
      <c r="B102" s="57"/>
      <c r="C102" s="76">
        <v>8</v>
      </c>
      <c r="D102" s="109">
        <v>4</v>
      </c>
      <c r="E102" s="109">
        <v>4</v>
      </c>
      <c r="F102" s="109">
        <v>6</v>
      </c>
      <c r="G102" s="109">
        <v>7</v>
      </c>
      <c r="H102" s="109">
        <v>4</v>
      </c>
      <c r="I102" s="109">
        <v>6</v>
      </c>
      <c r="J102" s="109">
        <v>6</v>
      </c>
      <c r="K102" s="109">
        <v>7</v>
      </c>
      <c r="L102" s="72">
        <v>52</v>
      </c>
      <c r="M102" s="10">
        <v>43</v>
      </c>
      <c r="N102" s="108"/>
      <c r="O102" s="59"/>
      <c r="S102" s="59"/>
    </row>
    <row r="103" spans="1:19" x14ac:dyDescent="0.25">
      <c r="A103" s="61" t="s">
        <v>268</v>
      </c>
      <c r="B103" s="35"/>
      <c r="C103" s="76">
        <v>9</v>
      </c>
      <c r="D103" s="109">
        <v>5</v>
      </c>
      <c r="E103" s="109">
        <v>5</v>
      </c>
      <c r="F103" s="109">
        <v>7</v>
      </c>
      <c r="G103" s="109">
        <v>4</v>
      </c>
      <c r="H103" s="109">
        <v>3</v>
      </c>
      <c r="I103" s="109">
        <v>6</v>
      </c>
      <c r="J103" s="109">
        <v>5</v>
      </c>
      <c r="K103" s="109">
        <v>9</v>
      </c>
      <c r="L103" s="72">
        <v>53</v>
      </c>
      <c r="M103" s="10">
        <v>36</v>
      </c>
      <c r="N103" s="58"/>
      <c r="O103" s="59"/>
    </row>
    <row r="104" spans="1:19" x14ac:dyDescent="0.25">
      <c r="A104" s="32" t="s">
        <v>26</v>
      </c>
      <c r="B104" s="35"/>
      <c r="C104" s="67">
        <v>0</v>
      </c>
      <c r="D104" s="67">
        <v>0</v>
      </c>
      <c r="E104" s="67">
        <v>0</v>
      </c>
      <c r="F104" s="67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N104" s="1">
        <v>0</v>
      </c>
    </row>
    <row r="105" spans="1:19" x14ac:dyDescent="0.25">
      <c r="A105" s="32" t="s">
        <v>268</v>
      </c>
      <c r="B105" s="35"/>
      <c r="C105" s="67">
        <v>1</v>
      </c>
      <c r="D105" s="67">
        <v>1</v>
      </c>
      <c r="E105" s="67">
        <v>1</v>
      </c>
      <c r="F105" s="67">
        <v>0</v>
      </c>
      <c r="G105" s="66">
        <v>1</v>
      </c>
      <c r="H105" s="66">
        <v>1</v>
      </c>
      <c r="I105" s="66">
        <v>1</v>
      </c>
      <c r="J105" s="66">
        <v>1</v>
      </c>
      <c r="K105" s="66">
        <v>1</v>
      </c>
      <c r="L105" s="66">
        <v>8</v>
      </c>
      <c r="M105" s="1"/>
      <c r="N105" s="1" t="s">
        <v>17</v>
      </c>
    </row>
    <row r="106" spans="1:19" x14ac:dyDescent="0.25">
      <c r="A106" s="32" t="s">
        <v>26</v>
      </c>
      <c r="B106" s="1"/>
      <c r="C106" s="66">
        <v>0.5</v>
      </c>
      <c r="D106" s="66">
        <v>0.5</v>
      </c>
      <c r="E106" s="66">
        <v>0.5</v>
      </c>
      <c r="F106" s="66">
        <v>1</v>
      </c>
      <c r="G106" s="66">
        <v>0</v>
      </c>
      <c r="H106" s="66">
        <v>0</v>
      </c>
      <c r="I106" s="66">
        <v>0</v>
      </c>
      <c r="J106" s="66">
        <v>0</v>
      </c>
      <c r="K106" s="66">
        <v>1</v>
      </c>
      <c r="L106" s="66">
        <v>3.5</v>
      </c>
      <c r="M106" s="1">
        <v>0</v>
      </c>
      <c r="N106" s="1">
        <v>3.5</v>
      </c>
      <c r="O106" s="32" t="s">
        <v>26</v>
      </c>
      <c r="P106">
        <f>B96</f>
        <v>9</v>
      </c>
      <c r="Q106">
        <f>M102</f>
        <v>43</v>
      </c>
    </row>
    <row r="107" spans="1:19" x14ac:dyDescent="0.25">
      <c r="A107" s="32" t="s">
        <v>268</v>
      </c>
      <c r="B107" s="1"/>
      <c r="C107" s="66">
        <v>0.5</v>
      </c>
      <c r="D107" s="66">
        <v>0.5</v>
      </c>
      <c r="E107" s="66">
        <v>0.5</v>
      </c>
      <c r="F107" s="66">
        <v>0</v>
      </c>
      <c r="G107" s="66">
        <v>1</v>
      </c>
      <c r="H107" s="66">
        <v>1</v>
      </c>
      <c r="I107" s="66">
        <v>1</v>
      </c>
      <c r="J107" s="66">
        <v>1</v>
      </c>
      <c r="K107" s="66">
        <v>0</v>
      </c>
      <c r="L107" s="66">
        <v>5.5</v>
      </c>
      <c r="M107" s="1">
        <v>3</v>
      </c>
      <c r="N107" s="1">
        <v>8.5</v>
      </c>
      <c r="O107" s="32" t="s">
        <v>268</v>
      </c>
      <c r="P107">
        <f>B97</f>
        <v>17</v>
      </c>
      <c r="Q107">
        <f>M103</f>
        <v>36</v>
      </c>
    </row>
    <row r="109" spans="1:19" ht="13.8" thickBot="1" x14ac:dyDescent="0.3"/>
    <row r="110" spans="1:19" x14ac:dyDescent="0.25">
      <c r="A110" s="61" t="s">
        <v>44</v>
      </c>
      <c r="B110" s="1">
        <v>11</v>
      </c>
      <c r="C110" s="1">
        <v>7</v>
      </c>
      <c r="D110" s="52" t="s">
        <v>2</v>
      </c>
      <c r="E110" s="1"/>
      <c r="F110" s="1"/>
      <c r="G110" s="28" t="s">
        <v>3</v>
      </c>
      <c r="H110" s="54" t="s">
        <v>44</v>
      </c>
      <c r="I110" s="29"/>
      <c r="J110" s="27" t="s">
        <v>5</v>
      </c>
      <c r="K110" s="1"/>
      <c r="N110" s="1"/>
    </row>
    <row r="111" spans="1:19" ht="13.8" thickBot="1" x14ac:dyDescent="0.3">
      <c r="A111" s="61" t="s">
        <v>46</v>
      </c>
      <c r="B111" s="1">
        <v>4</v>
      </c>
      <c r="C111" s="1">
        <v>-7</v>
      </c>
      <c r="D111" t="s">
        <v>7</v>
      </c>
      <c r="E111" s="1"/>
      <c r="F111" s="1"/>
      <c r="G111" s="30" t="s">
        <v>8</v>
      </c>
      <c r="H111" s="53" t="s">
        <v>46</v>
      </c>
      <c r="I111" s="31"/>
      <c r="J111" s="27" t="s">
        <v>5</v>
      </c>
      <c r="K111" s="1"/>
      <c r="N111" s="1"/>
    </row>
    <row r="112" spans="1:19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N112" s="1"/>
      <c r="S112" s="59"/>
    </row>
    <row r="113" spans="1:19" x14ac:dyDescent="0.25">
      <c r="A113" s="1" t="s">
        <v>12</v>
      </c>
      <c r="B113" s="1"/>
      <c r="C113" s="66">
        <v>7</v>
      </c>
      <c r="D113" s="66">
        <v>17</v>
      </c>
      <c r="E113" s="66">
        <v>11</v>
      </c>
      <c r="F113" s="66">
        <v>9</v>
      </c>
      <c r="G113" s="66">
        <v>3</v>
      </c>
      <c r="H113" s="66">
        <v>13</v>
      </c>
      <c r="I113" s="66">
        <v>5</v>
      </c>
      <c r="J113" s="66">
        <v>15</v>
      </c>
      <c r="K113" s="66">
        <v>1</v>
      </c>
      <c r="N113" s="1"/>
      <c r="S113" s="59"/>
    </row>
    <row r="114" spans="1:19" x14ac:dyDescent="0.25">
      <c r="A114" s="1" t="s">
        <v>13</v>
      </c>
      <c r="B114" s="1"/>
      <c r="C114" s="66">
        <v>3</v>
      </c>
      <c r="D114" s="66">
        <v>6</v>
      </c>
      <c r="E114" s="66">
        <v>7</v>
      </c>
      <c r="F114" s="66">
        <v>9</v>
      </c>
      <c r="G114" s="66">
        <v>5</v>
      </c>
      <c r="H114" s="66">
        <v>1</v>
      </c>
      <c r="I114" s="66">
        <v>8</v>
      </c>
      <c r="J114" s="66">
        <v>2</v>
      </c>
      <c r="K114" s="66">
        <v>4</v>
      </c>
      <c r="N114" s="1"/>
    </row>
    <row r="115" spans="1:19" x14ac:dyDescent="0.25">
      <c r="A115" s="1" t="s">
        <v>14</v>
      </c>
      <c r="B115" s="1"/>
      <c r="C115" s="66">
        <v>10</v>
      </c>
      <c r="D115" s="66">
        <v>11</v>
      </c>
      <c r="E115" s="66">
        <v>12</v>
      </c>
      <c r="F115" s="66">
        <v>13</v>
      </c>
      <c r="G115" s="66">
        <v>14</v>
      </c>
      <c r="H115" s="66">
        <v>15</v>
      </c>
      <c r="I115" s="66">
        <v>16</v>
      </c>
      <c r="J115" s="66">
        <v>17</v>
      </c>
      <c r="K115" s="66">
        <v>18</v>
      </c>
      <c r="L115" s="1" t="s">
        <v>15</v>
      </c>
      <c r="M115" s="1" t="s">
        <v>16</v>
      </c>
      <c r="N115" s="70"/>
    </row>
    <row r="116" spans="1:19" x14ac:dyDescent="0.25">
      <c r="A116" s="61" t="s">
        <v>44</v>
      </c>
      <c r="B116" s="57"/>
      <c r="C116" s="76">
        <v>7</v>
      </c>
      <c r="D116" s="109">
        <v>3</v>
      </c>
      <c r="E116" s="109">
        <v>5</v>
      </c>
      <c r="F116" s="109">
        <v>7</v>
      </c>
      <c r="G116" s="109">
        <v>8</v>
      </c>
      <c r="H116" s="109">
        <v>4</v>
      </c>
      <c r="I116" s="109">
        <v>5</v>
      </c>
      <c r="J116" s="109">
        <v>7</v>
      </c>
      <c r="K116" s="109">
        <v>5</v>
      </c>
      <c r="L116" s="72">
        <v>51</v>
      </c>
      <c r="M116" s="10">
        <v>40</v>
      </c>
      <c r="N116" s="108"/>
      <c r="O116" s="59"/>
    </row>
    <row r="117" spans="1:19" x14ac:dyDescent="0.25">
      <c r="A117" s="61" t="s">
        <v>46</v>
      </c>
      <c r="B117" s="35"/>
      <c r="C117" s="76">
        <v>7</v>
      </c>
      <c r="D117" s="109">
        <v>3</v>
      </c>
      <c r="E117" s="109">
        <v>6</v>
      </c>
      <c r="F117" s="109">
        <v>5</v>
      </c>
      <c r="G117" s="109">
        <v>7</v>
      </c>
      <c r="H117" s="109">
        <v>3</v>
      </c>
      <c r="I117" s="109">
        <v>4</v>
      </c>
      <c r="J117" s="109">
        <v>4</v>
      </c>
      <c r="K117" s="109">
        <v>5</v>
      </c>
      <c r="L117" s="72">
        <v>44</v>
      </c>
      <c r="M117" s="10">
        <v>40</v>
      </c>
      <c r="N117" s="58"/>
      <c r="O117" s="59"/>
    </row>
    <row r="118" spans="1:19" x14ac:dyDescent="0.25">
      <c r="A118" s="32" t="s">
        <v>44</v>
      </c>
      <c r="B118" s="35"/>
      <c r="C118" s="67">
        <v>1</v>
      </c>
      <c r="D118" s="67">
        <v>1</v>
      </c>
      <c r="E118" s="67">
        <v>1</v>
      </c>
      <c r="F118" s="67">
        <v>0</v>
      </c>
      <c r="G118" s="66">
        <v>1</v>
      </c>
      <c r="H118" s="66">
        <v>1</v>
      </c>
      <c r="I118" s="66">
        <v>0</v>
      </c>
      <c r="J118" s="66">
        <v>1</v>
      </c>
      <c r="K118" s="66">
        <v>1</v>
      </c>
      <c r="L118" s="66">
        <v>7</v>
      </c>
      <c r="N118" s="1">
        <v>0</v>
      </c>
    </row>
    <row r="119" spans="1:19" x14ac:dyDescent="0.25">
      <c r="A119" s="32" t="s">
        <v>46</v>
      </c>
      <c r="B119" s="35"/>
      <c r="C119" s="67">
        <v>0</v>
      </c>
      <c r="D119" s="67">
        <v>0</v>
      </c>
      <c r="E119" s="67">
        <v>0</v>
      </c>
      <c r="F119" s="67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1"/>
      <c r="N119" s="1" t="s">
        <v>17</v>
      </c>
    </row>
    <row r="120" spans="1:19" x14ac:dyDescent="0.25">
      <c r="A120" s="32" t="s">
        <v>44</v>
      </c>
      <c r="B120" s="1"/>
      <c r="C120" s="66">
        <v>1</v>
      </c>
      <c r="D120" s="66">
        <v>1</v>
      </c>
      <c r="E120" s="66">
        <v>1</v>
      </c>
      <c r="F120" s="66">
        <v>0</v>
      </c>
      <c r="G120" s="66">
        <v>0.5</v>
      </c>
      <c r="H120" s="66">
        <v>0.5</v>
      </c>
      <c r="I120" s="66">
        <v>0</v>
      </c>
      <c r="J120" s="66">
        <v>0</v>
      </c>
      <c r="K120" s="66">
        <v>1</v>
      </c>
      <c r="L120" s="66">
        <v>5</v>
      </c>
      <c r="M120" s="1">
        <v>1.5</v>
      </c>
      <c r="N120" s="1">
        <v>6.5</v>
      </c>
      <c r="O120" s="32" t="s">
        <v>44</v>
      </c>
      <c r="P120">
        <f>B110</f>
        <v>11</v>
      </c>
      <c r="Q120">
        <f>M116</f>
        <v>40</v>
      </c>
    </row>
    <row r="121" spans="1:19" x14ac:dyDescent="0.25">
      <c r="A121" s="32" t="s">
        <v>46</v>
      </c>
      <c r="B121" s="1"/>
      <c r="C121" s="66">
        <v>0</v>
      </c>
      <c r="D121" s="66">
        <v>0</v>
      </c>
      <c r="E121" s="66">
        <v>0</v>
      </c>
      <c r="F121" s="66">
        <v>1</v>
      </c>
      <c r="G121" s="66">
        <v>0.5</v>
      </c>
      <c r="H121" s="66">
        <v>0.5</v>
      </c>
      <c r="I121" s="66">
        <v>1</v>
      </c>
      <c r="J121" s="66">
        <v>1</v>
      </c>
      <c r="K121" s="66">
        <v>0</v>
      </c>
      <c r="L121" s="66">
        <v>4</v>
      </c>
      <c r="M121" s="1">
        <v>1.5</v>
      </c>
      <c r="N121" s="1">
        <v>5.5</v>
      </c>
      <c r="O121" s="32" t="s">
        <v>46</v>
      </c>
      <c r="P121">
        <f>B111</f>
        <v>4</v>
      </c>
      <c r="Q121">
        <f>M117</f>
        <v>40</v>
      </c>
    </row>
    <row r="122" spans="1:19" ht="13.8" thickBot="1" x14ac:dyDescent="0.3"/>
    <row r="123" spans="1:19" x14ac:dyDescent="0.25">
      <c r="A123" s="61" t="s">
        <v>43</v>
      </c>
      <c r="B123" s="1">
        <v>17</v>
      </c>
      <c r="C123" s="1">
        <v>8</v>
      </c>
      <c r="D123" s="52" t="s">
        <v>2</v>
      </c>
      <c r="E123" s="1"/>
      <c r="F123" s="1"/>
      <c r="G123" s="28" t="s">
        <v>3</v>
      </c>
      <c r="H123" s="54" t="s">
        <v>43</v>
      </c>
      <c r="I123" s="29"/>
      <c r="J123" s="27" t="s">
        <v>5</v>
      </c>
      <c r="K123" s="1"/>
      <c r="N123" s="1"/>
    </row>
    <row r="124" spans="1:19" ht="13.8" thickBot="1" x14ac:dyDescent="0.3">
      <c r="A124" s="61" t="s">
        <v>48</v>
      </c>
      <c r="B124" s="1">
        <v>9</v>
      </c>
      <c r="C124" s="1">
        <v>-8</v>
      </c>
      <c r="D124" t="s">
        <v>7</v>
      </c>
      <c r="E124" s="1"/>
      <c r="F124" s="1"/>
      <c r="G124" s="30" t="s">
        <v>8</v>
      </c>
      <c r="H124" s="53" t="s">
        <v>48</v>
      </c>
      <c r="I124" s="31"/>
      <c r="J124" s="27" t="s">
        <v>5</v>
      </c>
      <c r="K124" s="1"/>
      <c r="N124" s="1"/>
      <c r="S124" s="59"/>
    </row>
    <row r="125" spans="1:19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N125" s="1"/>
      <c r="S125" s="59"/>
    </row>
    <row r="126" spans="1:19" x14ac:dyDescent="0.25">
      <c r="A126" s="1" t="s">
        <v>12</v>
      </c>
      <c r="B126" s="1"/>
      <c r="C126" s="66">
        <v>7</v>
      </c>
      <c r="D126" s="66">
        <v>17</v>
      </c>
      <c r="E126" s="66">
        <v>11</v>
      </c>
      <c r="F126" s="66">
        <v>9</v>
      </c>
      <c r="G126" s="66">
        <v>3</v>
      </c>
      <c r="H126" s="66">
        <v>13</v>
      </c>
      <c r="I126" s="66">
        <v>5</v>
      </c>
      <c r="J126" s="66">
        <v>15</v>
      </c>
      <c r="K126" s="66">
        <v>1</v>
      </c>
      <c r="N126" s="1"/>
    </row>
    <row r="127" spans="1:19" x14ac:dyDescent="0.25">
      <c r="A127" s="1" t="s">
        <v>13</v>
      </c>
      <c r="B127" s="1"/>
      <c r="C127" s="66">
        <v>3</v>
      </c>
      <c r="D127" s="66">
        <v>6</v>
      </c>
      <c r="E127" s="66">
        <v>7</v>
      </c>
      <c r="F127" s="66">
        <v>9</v>
      </c>
      <c r="G127" s="66">
        <v>5</v>
      </c>
      <c r="H127" s="66">
        <v>1</v>
      </c>
      <c r="I127" s="66">
        <v>8</v>
      </c>
      <c r="J127" s="66">
        <v>2</v>
      </c>
      <c r="K127" s="66">
        <v>4</v>
      </c>
      <c r="N127" s="1"/>
    </row>
    <row r="128" spans="1:19" x14ac:dyDescent="0.25">
      <c r="A128" s="1" t="s">
        <v>14</v>
      </c>
      <c r="B128" s="1"/>
      <c r="C128" s="66">
        <v>10</v>
      </c>
      <c r="D128" s="66">
        <v>11</v>
      </c>
      <c r="E128" s="66">
        <v>12</v>
      </c>
      <c r="F128" s="66">
        <v>13</v>
      </c>
      <c r="G128" s="66">
        <v>14</v>
      </c>
      <c r="H128" s="66">
        <v>15</v>
      </c>
      <c r="I128" s="66">
        <v>16</v>
      </c>
      <c r="J128" s="66">
        <v>17</v>
      </c>
      <c r="K128" s="66">
        <v>18</v>
      </c>
      <c r="L128" s="1" t="s">
        <v>15</v>
      </c>
      <c r="M128" s="1" t="s">
        <v>16</v>
      </c>
      <c r="N128" s="70"/>
    </row>
    <row r="129" spans="1:19" x14ac:dyDescent="0.25">
      <c r="A129" s="61" t="s">
        <v>43</v>
      </c>
      <c r="B129" s="57"/>
      <c r="C129" s="76">
        <v>9</v>
      </c>
      <c r="D129" s="109">
        <v>4</v>
      </c>
      <c r="E129" s="109">
        <v>5</v>
      </c>
      <c r="F129" s="109">
        <v>7</v>
      </c>
      <c r="G129" s="109">
        <v>9</v>
      </c>
      <c r="H129" s="109">
        <v>7</v>
      </c>
      <c r="I129" s="109">
        <v>6</v>
      </c>
      <c r="J129" s="109">
        <v>6</v>
      </c>
      <c r="K129" s="109">
        <v>7</v>
      </c>
      <c r="L129" s="72">
        <v>60</v>
      </c>
      <c r="M129" s="10">
        <v>43</v>
      </c>
      <c r="N129" s="108"/>
      <c r="O129" s="59"/>
    </row>
    <row r="130" spans="1:19" x14ac:dyDescent="0.25">
      <c r="A130" s="61" t="s">
        <v>48</v>
      </c>
      <c r="B130" s="35"/>
      <c r="C130" s="76">
        <v>7</v>
      </c>
      <c r="D130" s="109">
        <v>5</v>
      </c>
      <c r="E130" s="109">
        <v>5</v>
      </c>
      <c r="F130" s="109">
        <v>5</v>
      </c>
      <c r="G130" s="109">
        <v>5</v>
      </c>
      <c r="H130" s="109">
        <v>3</v>
      </c>
      <c r="I130" s="109">
        <v>6</v>
      </c>
      <c r="J130" s="109">
        <v>4</v>
      </c>
      <c r="K130" s="109">
        <v>5</v>
      </c>
      <c r="L130" s="72">
        <v>45</v>
      </c>
      <c r="M130" s="10">
        <v>36</v>
      </c>
      <c r="N130" s="58"/>
      <c r="O130" s="59"/>
    </row>
    <row r="131" spans="1:19" x14ac:dyDescent="0.25">
      <c r="A131" s="32" t="s">
        <v>43</v>
      </c>
      <c r="B131" s="35"/>
      <c r="C131" s="67">
        <v>1</v>
      </c>
      <c r="D131" s="67">
        <v>1</v>
      </c>
      <c r="E131" s="67">
        <v>1</v>
      </c>
      <c r="F131" s="67">
        <v>0</v>
      </c>
      <c r="G131" s="66">
        <v>1</v>
      </c>
      <c r="H131" s="66">
        <v>1</v>
      </c>
      <c r="I131" s="66">
        <v>1</v>
      </c>
      <c r="J131" s="66">
        <v>1</v>
      </c>
      <c r="K131" s="66">
        <v>1</v>
      </c>
      <c r="L131" s="66">
        <v>8</v>
      </c>
      <c r="N131" s="1">
        <v>0</v>
      </c>
    </row>
    <row r="132" spans="1:19" x14ac:dyDescent="0.25">
      <c r="A132" s="32" t="s">
        <v>48</v>
      </c>
      <c r="B132" s="35"/>
      <c r="C132" s="67">
        <v>0</v>
      </c>
      <c r="D132" s="67">
        <v>0</v>
      </c>
      <c r="E132" s="67">
        <v>0</v>
      </c>
      <c r="F132" s="67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1"/>
      <c r="N132" s="1" t="s">
        <v>17</v>
      </c>
    </row>
    <row r="133" spans="1:19" x14ac:dyDescent="0.25">
      <c r="A133" s="32" t="s">
        <v>43</v>
      </c>
      <c r="B133" s="1"/>
      <c r="C133" s="66">
        <v>0</v>
      </c>
      <c r="D133" s="66">
        <v>1</v>
      </c>
      <c r="E133" s="66">
        <v>1</v>
      </c>
      <c r="F133" s="66">
        <v>0</v>
      </c>
      <c r="G133" s="66">
        <v>0</v>
      </c>
      <c r="H133" s="66">
        <v>0</v>
      </c>
      <c r="I133" s="66">
        <v>1</v>
      </c>
      <c r="J133" s="66">
        <v>0</v>
      </c>
      <c r="K133" s="66">
        <v>0</v>
      </c>
      <c r="L133" s="66">
        <v>3</v>
      </c>
      <c r="M133" s="1">
        <v>0</v>
      </c>
      <c r="N133" s="1">
        <v>3</v>
      </c>
      <c r="O133" s="32" t="s">
        <v>43</v>
      </c>
      <c r="P133">
        <f>B123</f>
        <v>17</v>
      </c>
      <c r="Q133">
        <f>M129</f>
        <v>43</v>
      </c>
    </row>
    <row r="134" spans="1:19" x14ac:dyDescent="0.25">
      <c r="A134" s="32" t="s">
        <v>48</v>
      </c>
      <c r="B134" s="1"/>
      <c r="C134" s="66">
        <v>1</v>
      </c>
      <c r="D134" s="66">
        <v>0</v>
      </c>
      <c r="E134" s="66">
        <v>0</v>
      </c>
      <c r="F134" s="66">
        <v>1</v>
      </c>
      <c r="G134" s="66">
        <v>1</v>
      </c>
      <c r="H134" s="66">
        <v>1</v>
      </c>
      <c r="I134" s="66">
        <v>0</v>
      </c>
      <c r="J134" s="66">
        <v>1</v>
      </c>
      <c r="K134" s="66">
        <v>1</v>
      </c>
      <c r="L134" s="66">
        <v>6</v>
      </c>
      <c r="M134" s="1">
        <v>3</v>
      </c>
      <c r="N134" s="1">
        <v>9</v>
      </c>
      <c r="O134" s="32" t="s">
        <v>48</v>
      </c>
      <c r="P134">
        <f>B124</f>
        <v>9</v>
      </c>
      <c r="Q134">
        <f>M130</f>
        <v>36</v>
      </c>
    </row>
    <row r="135" spans="1:19" x14ac:dyDescent="0.25">
      <c r="S135" s="59"/>
    </row>
    <row r="136" spans="1:19" ht="13.8" thickBot="1" x14ac:dyDescent="0.3">
      <c r="S136" s="59"/>
    </row>
    <row r="137" spans="1:19" x14ac:dyDescent="0.25">
      <c r="A137" s="61" t="s">
        <v>30</v>
      </c>
      <c r="B137" s="1">
        <v>13</v>
      </c>
      <c r="C137" s="1">
        <v>10</v>
      </c>
      <c r="D137" s="52" t="s">
        <v>2</v>
      </c>
      <c r="E137" s="1"/>
      <c r="F137" s="1"/>
      <c r="G137" s="28" t="s">
        <v>3</v>
      </c>
      <c r="H137" s="54" t="s">
        <v>30</v>
      </c>
      <c r="I137" s="29"/>
      <c r="J137" s="27" t="s">
        <v>5</v>
      </c>
      <c r="K137" s="1"/>
      <c r="N137" s="1"/>
    </row>
    <row r="138" spans="1:19" ht="13.8" thickBot="1" x14ac:dyDescent="0.3">
      <c r="A138" s="61" t="s">
        <v>33</v>
      </c>
      <c r="B138" s="1">
        <v>3</v>
      </c>
      <c r="C138" s="1">
        <v>-10</v>
      </c>
      <c r="D138" t="s">
        <v>7</v>
      </c>
      <c r="E138" s="1"/>
      <c r="F138" s="1"/>
      <c r="G138" s="30" t="s">
        <v>8</v>
      </c>
      <c r="H138" s="53" t="s">
        <v>33</v>
      </c>
      <c r="I138" s="31"/>
      <c r="J138" s="27" t="s">
        <v>5</v>
      </c>
      <c r="K138" s="1"/>
      <c r="N138" s="1"/>
    </row>
    <row r="139" spans="1:1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N139" s="1"/>
    </row>
    <row r="140" spans="1:19" x14ac:dyDescent="0.25">
      <c r="A140" s="1" t="s">
        <v>12</v>
      </c>
      <c r="B140" s="1"/>
      <c r="C140" s="66">
        <v>7</v>
      </c>
      <c r="D140" s="66">
        <v>17</v>
      </c>
      <c r="E140" s="66">
        <v>11</v>
      </c>
      <c r="F140" s="66">
        <v>9</v>
      </c>
      <c r="G140" s="66">
        <v>3</v>
      </c>
      <c r="H140" s="66">
        <v>13</v>
      </c>
      <c r="I140" s="66">
        <v>5</v>
      </c>
      <c r="J140" s="66">
        <v>15</v>
      </c>
      <c r="K140" s="66">
        <v>1</v>
      </c>
      <c r="N140" s="1"/>
    </row>
    <row r="141" spans="1:19" x14ac:dyDescent="0.25">
      <c r="A141" s="1" t="s">
        <v>13</v>
      </c>
      <c r="B141" s="1"/>
      <c r="C141" s="66">
        <v>3</v>
      </c>
      <c r="D141" s="66">
        <v>6</v>
      </c>
      <c r="E141" s="66">
        <v>7</v>
      </c>
      <c r="F141" s="66">
        <v>9</v>
      </c>
      <c r="G141" s="66">
        <v>5</v>
      </c>
      <c r="H141" s="66">
        <v>1</v>
      </c>
      <c r="I141" s="66">
        <v>8</v>
      </c>
      <c r="J141" s="66">
        <v>2</v>
      </c>
      <c r="K141" s="66">
        <v>4</v>
      </c>
      <c r="N141" s="1"/>
    </row>
    <row r="142" spans="1:19" x14ac:dyDescent="0.25">
      <c r="A142" s="1" t="s">
        <v>14</v>
      </c>
      <c r="B142" s="1"/>
      <c r="C142" s="66">
        <v>10</v>
      </c>
      <c r="D142" s="66">
        <v>11</v>
      </c>
      <c r="E142" s="66">
        <v>12</v>
      </c>
      <c r="F142" s="66">
        <v>13</v>
      </c>
      <c r="G142" s="66">
        <v>14</v>
      </c>
      <c r="H142" s="66">
        <v>15</v>
      </c>
      <c r="I142" s="66">
        <v>16</v>
      </c>
      <c r="J142" s="66">
        <v>17</v>
      </c>
      <c r="K142" s="66">
        <v>18</v>
      </c>
      <c r="L142" s="1" t="s">
        <v>15</v>
      </c>
      <c r="M142" s="1" t="s">
        <v>16</v>
      </c>
      <c r="N142" s="70"/>
    </row>
    <row r="143" spans="1:19" x14ac:dyDescent="0.25">
      <c r="A143" s="61" t="s">
        <v>30</v>
      </c>
      <c r="B143" s="57"/>
      <c r="C143" s="76">
        <v>6</v>
      </c>
      <c r="D143" s="109">
        <v>4</v>
      </c>
      <c r="E143" s="109">
        <v>6</v>
      </c>
      <c r="F143" s="109">
        <v>7</v>
      </c>
      <c r="G143" s="109">
        <v>6</v>
      </c>
      <c r="H143" s="109">
        <v>5</v>
      </c>
      <c r="I143" s="109">
        <v>7</v>
      </c>
      <c r="J143" s="109">
        <v>5</v>
      </c>
      <c r="K143" s="109">
        <v>5</v>
      </c>
      <c r="L143" s="72">
        <v>51</v>
      </c>
      <c r="M143" s="10">
        <v>38</v>
      </c>
      <c r="N143" s="108"/>
      <c r="O143" s="59"/>
    </row>
    <row r="144" spans="1:19" x14ac:dyDescent="0.25">
      <c r="A144" s="61" t="s">
        <v>33</v>
      </c>
      <c r="B144" s="35"/>
      <c r="C144" s="76">
        <v>6</v>
      </c>
      <c r="D144" s="109">
        <v>3</v>
      </c>
      <c r="E144" s="109">
        <v>5</v>
      </c>
      <c r="F144" s="109">
        <v>5</v>
      </c>
      <c r="G144" s="109">
        <v>4</v>
      </c>
      <c r="H144" s="109">
        <v>3</v>
      </c>
      <c r="I144" s="109">
        <v>4</v>
      </c>
      <c r="J144" s="109">
        <v>5</v>
      </c>
      <c r="K144" s="109">
        <v>5</v>
      </c>
      <c r="L144" s="72">
        <v>40</v>
      </c>
      <c r="M144" s="10">
        <v>37</v>
      </c>
      <c r="N144" s="58"/>
      <c r="O144" s="59"/>
    </row>
    <row r="145" spans="1:19" x14ac:dyDescent="0.25">
      <c r="A145" s="32" t="s">
        <v>30</v>
      </c>
      <c r="B145" s="35"/>
      <c r="C145" s="67">
        <v>1</v>
      </c>
      <c r="D145" s="67">
        <v>1</v>
      </c>
      <c r="E145" s="67">
        <v>1</v>
      </c>
      <c r="F145" s="67">
        <v>1</v>
      </c>
      <c r="G145" s="66">
        <v>1</v>
      </c>
      <c r="H145" s="66">
        <v>2</v>
      </c>
      <c r="I145" s="66">
        <v>1</v>
      </c>
      <c r="J145" s="66">
        <v>1</v>
      </c>
      <c r="K145" s="66">
        <v>1</v>
      </c>
      <c r="L145" s="66">
        <v>10</v>
      </c>
      <c r="N145" s="1">
        <v>0</v>
      </c>
    </row>
    <row r="146" spans="1:19" x14ac:dyDescent="0.25">
      <c r="A146" s="32" t="s">
        <v>33</v>
      </c>
      <c r="B146" s="35"/>
      <c r="C146" s="67">
        <v>0</v>
      </c>
      <c r="D146" s="67">
        <v>0</v>
      </c>
      <c r="E146" s="67">
        <v>0</v>
      </c>
      <c r="F146" s="67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1"/>
      <c r="N146" s="1" t="s">
        <v>17</v>
      </c>
    </row>
    <row r="147" spans="1:19" x14ac:dyDescent="0.25">
      <c r="A147" s="32" t="s">
        <v>30</v>
      </c>
      <c r="B147" s="1"/>
      <c r="C147" s="66">
        <v>1</v>
      </c>
      <c r="D147" s="66">
        <v>0.5</v>
      </c>
      <c r="E147" s="66">
        <v>0.5</v>
      </c>
      <c r="F147" s="66">
        <v>0</v>
      </c>
      <c r="G147" s="66">
        <v>0</v>
      </c>
      <c r="H147" s="66">
        <v>0.5</v>
      </c>
      <c r="I147" s="66">
        <v>0</v>
      </c>
      <c r="J147" s="66">
        <v>1</v>
      </c>
      <c r="K147" s="66">
        <v>1</v>
      </c>
      <c r="L147" s="66">
        <v>4.5</v>
      </c>
      <c r="M147" s="1">
        <v>0</v>
      </c>
      <c r="N147" s="1">
        <v>4.5</v>
      </c>
      <c r="O147" s="32" t="s">
        <v>30</v>
      </c>
      <c r="P147">
        <f>B137</f>
        <v>13</v>
      </c>
      <c r="Q147">
        <f>M143</f>
        <v>38</v>
      </c>
      <c r="S147" s="59"/>
    </row>
    <row r="148" spans="1:19" x14ac:dyDescent="0.25">
      <c r="A148" s="32" t="s">
        <v>33</v>
      </c>
      <c r="B148" s="1"/>
      <c r="C148" s="66">
        <v>0</v>
      </c>
      <c r="D148" s="66">
        <v>0.5</v>
      </c>
      <c r="E148" s="66">
        <v>0.5</v>
      </c>
      <c r="F148" s="66">
        <v>1</v>
      </c>
      <c r="G148" s="66">
        <v>1</v>
      </c>
      <c r="H148" s="66">
        <v>0.5</v>
      </c>
      <c r="I148" s="66">
        <v>1</v>
      </c>
      <c r="J148" s="66">
        <v>0</v>
      </c>
      <c r="K148" s="66">
        <v>0</v>
      </c>
      <c r="L148" s="66">
        <v>4.5</v>
      </c>
      <c r="M148" s="1">
        <v>3</v>
      </c>
      <c r="N148" s="1">
        <v>7.5</v>
      </c>
      <c r="O148" s="32" t="s">
        <v>33</v>
      </c>
      <c r="P148">
        <f>B138</f>
        <v>3</v>
      </c>
      <c r="Q148">
        <f>M144</f>
        <v>37</v>
      </c>
      <c r="S148" s="59"/>
    </row>
    <row r="149" spans="1:19" ht="13.8" thickBot="1" x14ac:dyDescent="0.3"/>
    <row r="150" spans="1:19" x14ac:dyDescent="0.25">
      <c r="A150" s="61" t="s">
        <v>25</v>
      </c>
      <c r="B150" s="1">
        <v>14</v>
      </c>
      <c r="C150" s="1">
        <v>-2</v>
      </c>
      <c r="D150" s="52" t="s">
        <v>2</v>
      </c>
      <c r="E150" s="1"/>
      <c r="F150" s="1"/>
      <c r="G150" s="28" t="s">
        <v>3</v>
      </c>
      <c r="H150" s="54" t="s">
        <v>25</v>
      </c>
      <c r="I150" s="29"/>
      <c r="J150" s="27" t="s">
        <v>5</v>
      </c>
      <c r="K150" s="1"/>
      <c r="N150" s="1"/>
    </row>
    <row r="151" spans="1:19" ht="13.8" thickBot="1" x14ac:dyDescent="0.3">
      <c r="A151" s="61" t="s">
        <v>149</v>
      </c>
      <c r="B151" s="1">
        <v>16</v>
      </c>
      <c r="C151" s="1">
        <v>2</v>
      </c>
      <c r="D151" t="s">
        <v>7</v>
      </c>
      <c r="E151" s="1"/>
      <c r="F151" s="1"/>
      <c r="G151" s="30" t="s">
        <v>8</v>
      </c>
      <c r="H151" s="53" t="s">
        <v>149</v>
      </c>
      <c r="I151" s="31"/>
      <c r="J151" s="27" t="s">
        <v>5</v>
      </c>
      <c r="K151" s="1"/>
      <c r="N151" s="1"/>
    </row>
    <row r="152" spans="1:19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N152" s="1"/>
    </row>
    <row r="153" spans="1:19" x14ac:dyDescent="0.25">
      <c r="A153" s="1" t="s">
        <v>12</v>
      </c>
      <c r="B153" s="1"/>
      <c r="C153" s="66">
        <v>7</v>
      </c>
      <c r="D153" s="66">
        <v>17</v>
      </c>
      <c r="E153" s="66">
        <v>11</v>
      </c>
      <c r="F153" s="66">
        <v>9</v>
      </c>
      <c r="G153" s="66">
        <v>3</v>
      </c>
      <c r="H153" s="66">
        <v>13</v>
      </c>
      <c r="I153" s="66">
        <v>5</v>
      </c>
      <c r="J153" s="66">
        <v>15</v>
      </c>
      <c r="K153" s="66">
        <v>1</v>
      </c>
      <c r="N153" s="1"/>
    </row>
    <row r="154" spans="1:19" x14ac:dyDescent="0.25">
      <c r="A154" s="1" t="s">
        <v>13</v>
      </c>
      <c r="B154" s="1"/>
      <c r="C154" s="66">
        <v>3</v>
      </c>
      <c r="D154" s="66">
        <v>6</v>
      </c>
      <c r="E154" s="66">
        <v>7</v>
      </c>
      <c r="F154" s="66">
        <v>9</v>
      </c>
      <c r="G154" s="66">
        <v>5</v>
      </c>
      <c r="H154" s="66">
        <v>1</v>
      </c>
      <c r="I154" s="66">
        <v>8</v>
      </c>
      <c r="J154" s="66">
        <v>2</v>
      </c>
      <c r="K154" s="66">
        <v>4</v>
      </c>
      <c r="N154" s="1"/>
    </row>
    <row r="155" spans="1:19" x14ac:dyDescent="0.25">
      <c r="A155" s="1" t="s">
        <v>14</v>
      </c>
      <c r="B155" s="1"/>
      <c r="C155" s="66">
        <v>10</v>
      </c>
      <c r="D155" s="66">
        <v>11</v>
      </c>
      <c r="E155" s="66">
        <v>12</v>
      </c>
      <c r="F155" s="66">
        <v>13</v>
      </c>
      <c r="G155" s="66">
        <v>14</v>
      </c>
      <c r="H155" s="66">
        <v>15</v>
      </c>
      <c r="I155" s="66">
        <v>16</v>
      </c>
      <c r="J155" s="66">
        <v>17</v>
      </c>
      <c r="K155" s="66">
        <v>18</v>
      </c>
      <c r="L155" s="1" t="s">
        <v>15</v>
      </c>
      <c r="M155" s="1" t="s">
        <v>16</v>
      </c>
      <c r="N155" s="70"/>
    </row>
    <row r="156" spans="1:19" x14ac:dyDescent="0.25">
      <c r="A156" s="61" t="s">
        <v>25</v>
      </c>
      <c r="B156" s="57"/>
      <c r="C156" s="76">
        <v>9</v>
      </c>
      <c r="D156" s="109">
        <v>6</v>
      </c>
      <c r="E156" s="109">
        <v>5</v>
      </c>
      <c r="F156" s="109">
        <v>5</v>
      </c>
      <c r="G156" s="109">
        <v>7</v>
      </c>
      <c r="H156" s="109">
        <v>4</v>
      </c>
      <c r="I156" s="109">
        <v>6</v>
      </c>
      <c r="J156" s="109">
        <v>5</v>
      </c>
      <c r="K156" s="109">
        <v>11</v>
      </c>
      <c r="L156" s="72">
        <v>58</v>
      </c>
      <c r="M156" s="10">
        <v>44</v>
      </c>
      <c r="N156" s="108"/>
      <c r="O156" s="59"/>
    </row>
    <row r="157" spans="1:19" x14ac:dyDescent="0.25">
      <c r="A157" s="61" t="s">
        <v>149</v>
      </c>
      <c r="B157" s="35"/>
      <c r="C157" s="76">
        <v>7</v>
      </c>
      <c r="D157" s="109">
        <v>5</v>
      </c>
      <c r="E157" s="109">
        <v>6</v>
      </c>
      <c r="F157" s="109">
        <v>6</v>
      </c>
      <c r="G157" s="109">
        <v>7</v>
      </c>
      <c r="H157" s="109">
        <v>4</v>
      </c>
      <c r="I157" s="109">
        <v>6</v>
      </c>
      <c r="J157" s="109">
        <v>5</v>
      </c>
      <c r="K157" s="109">
        <v>7</v>
      </c>
      <c r="L157" s="72">
        <v>53</v>
      </c>
      <c r="M157" s="10">
        <v>37</v>
      </c>
      <c r="N157" s="58"/>
      <c r="O157" s="59"/>
    </row>
    <row r="158" spans="1:19" x14ac:dyDescent="0.25">
      <c r="A158" s="32" t="s">
        <v>25</v>
      </c>
      <c r="B158" s="35"/>
      <c r="C158" s="67">
        <v>0</v>
      </c>
      <c r="D158" s="67">
        <v>0</v>
      </c>
      <c r="E158" s="67">
        <v>0</v>
      </c>
      <c r="F158" s="67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N158" s="1">
        <v>0</v>
      </c>
      <c r="S158" s="59"/>
    </row>
    <row r="159" spans="1:19" x14ac:dyDescent="0.25">
      <c r="A159" s="32" t="s">
        <v>149</v>
      </c>
      <c r="B159" s="35"/>
      <c r="C159" s="67">
        <v>0</v>
      </c>
      <c r="D159" s="67">
        <v>0</v>
      </c>
      <c r="E159" s="67">
        <v>0</v>
      </c>
      <c r="F159" s="67">
        <v>0</v>
      </c>
      <c r="G159" s="66">
        <v>0</v>
      </c>
      <c r="H159" s="66">
        <v>1</v>
      </c>
      <c r="I159" s="66">
        <v>0</v>
      </c>
      <c r="J159" s="66">
        <v>1</v>
      </c>
      <c r="K159" s="66">
        <v>0</v>
      </c>
      <c r="L159" s="66">
        <v>2</v>
      </c>
      <c r="M159" s="1"/>
      <c r="N159" s="1" t="s">
        <v>17</v>
      </c>
      <c r="S159" s="59"/>
    </row>
    <row r="160" spans="1:19" x14ac:dyDescent="0.25">
      <c r="A160" s="32" t="s">
        <v>25</v>
      </c>
      <c r="B160" s="1"/>
      <c r="C160" s="66">
        <v>0</v>
      </c>
      <c r="D160" s="66">
        <v>0</v>
      </c>
      <c r="E160" s="66">
        <v>1</v>
      </c>
      <c r="F160" s="66">
        <v>1</v>
      </c>
      <c r="G160" s="66">
        <v>0.5</v>
      </c>
      <c r="H160" s="66">
        <v>0</v>
      </c>
      <c r="I160" s="66">
        <v>0.5</v>
      </c>
      <c r="J160" s="66">
        <v>0</v>
      </c>
      <c r="K160" s="66">
        <v>0</v>
      </c>
      <c r="L160" s="66">
        <v>3</v>
      </c>
      <c r="M160" s="1">
        <v>0</v>
      </c>
      <c r="N160" s="1">
        <v>3</v>
      </c>
      <c r="O160" s="32" t="s">
        <v>25</v>
      </c>
      <c r="P160">
        <f>B150</f>
        <v>14</v>
      </c>
      <c r="Q160">
        <f>M156</f>
        <v>44</v>
      </c>
    </row>
    <row r="161" spans="1:17" x14ac:dyDescent="0.25">
      <c r="A161" s="32" t="s">
        <v>149</v>
      </c>
      <c r="B161" s="1"/>
      <c r="C161" s="66">
        <v>1</v>
      </c>
      <c r="D161" s="66">
        <v>1</v>
      </c>
      <c r="E161" s="66">
        <v>0</v>
      </c>
      <c r="F161" s="66">
        <v>0</v>
      </c>
      <c r="G161" s="66">
        <v>0.5</v>
      </c>
      <c r="H161" s="66">
        <v>1</v>
      </c>
      <c r="I161" s="66">
        <v>0.5</v>
      </c>
      <c r="J161" s="66">
        <v>1</v>
      </c>
      <c r="K161" s="66">
        <v>1</v>
      </c>
      <c r="L161" s="66">
        <v>6</v>
      </c>
      <c r="M161" s="1">
        <v>3</v>
      </c>
      <c r="N161" s="1">
        <v>9</v>
      </c>
      <c r="O161" s="32" t="s">
        <v>149</v>
      </c>
      <c r="P161">
        <f>B151</f>
        <v>16</v>
      </c>
      <c r="Q161">
        <f>M157</f>
        <v>37</v>
      </c>
    </row>
  </sheetData>
  <sortState xmlns:xlrd2="http://schemas.microsoft.com/office/spreadsheetml/2017/richdata2" ref="T27:V50">
    <sortCondition ref="U27:U50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FC59-0219-7340-953C-A96FB9A3B528}">
  <dimension ref="A1:P160"/>
  <sheetViews>
    <sheetView topLeftCell="A91" workbookViewId="0">
      <selection activeCell="F95" sqref="F95"/>
    </sheetView>
  </sheetViews>
  <sheetFormatPr defaultColWidth="11.5546875" defaultRowHeight="13.2" x14ac:dyDescent="0.25"/>
  <sheetData>
    <row r="1" spans="1:16" x14ac:dyDescent="0.25">
      <c r="A1" s="61" t="s">
        <v>42</v>
      </c>
      <c r="B1" s="1">
        <v>5</v>
      </c>
      <c r="C1" s="1">
        <v>-4</v>
      </c>
      <c r="D1" s="52" t="s">
        <v>57</v>
      </c>
      <c r="E1" s="1"/>
      <c r="F1" s="1"/>
      <c r="G1" s="28" t="s">
        <v>3</v>
      </c>
      <c r="H1" s="54" t="s">
        <v>42</v>
      </c>
      <c r="I1" s="29"/>
      <c r="J1" s="27" t="s">
        <v>5</v>
      </c>
      <c r="K1" s="1"/>
      <c r="N1" s="1"/>
    </row>
    <row r="2" spans="1:16" ht="13.8" thickBot="1" x14ac:dyDescent="0.3">
      <c r="A2" s="61" t="s">
        <v>34</v>
      </c>
      <c r="B2" s="1">
        <v>9</v>
      </c>
      <c r="C2" s="1">
        <v>4</v>
      </c>
      <c r="D2" t="s">
        <v>7</v>
      </c>
      <c r="E2" s="1"/>
      <c r="F2" s="1"/>
      <c r="G2" s="30" t="s">
        <v>8</v>
      </c>
      <c r="H2" s="53" t="s">
        <v>34</v>
      </c>
      <c r="I2" s="31"/>
      <c r="J2" s="27" t="s">
        <v>5</v>
      </c>
      <c r="K2" s="1"/>
      <c r="N2" s="1"/>
    </row>
    <row r="3" spans="1:16" x14ac:dyDescent="0.25">
      <c r="B3" s="1"/>
      <c r="C3" s="1"/>
      <c r="D3" s="1"/>
      <c r="E3" s="1"/>
      <c r="F3" s="1"/>
      <c r="G3" s="1"/>
      <c r="H3" s="1"/>
      <c r="I3" s="1"/>
      <c r="J3" s="1"/>
      <c r="K3" s="1"/>
      <c r="N3" s="1"/>
    </row>
    <row r="4" spans="1:16" x14ac:dyDescent="0.25">
      <c r="A4" s="1" t="s">
        <v>12</v>
      </c>
      <c r="B4" s="1"/>
      <c r="C4" s="66">
        <v>6</v>
      </c>
      <c r="D4" s="66">
        <v>12</v>
      </c>
      <c r="E4" s="66">
        <v>14</v>
      </c>
      <c r="F4" s="66">
        <v>18</v>
      </c>
      <c r="G4" s="66">
        <v>10</v>
      </c>
      <c r="H4" s="66">
        <v>2</v>
      </c>
      <c r="I4" s="66">
        <v>16</v>
      </c>
      <c r="J4" s="66">
        <v>4</v>
      </c>
      <c r="K4" s="66">
        <v>8</v>
      </c>
      <c r="N4" s="1"/>
    </row>
    <row r="5" spans="1:16" x14ac:dyDescent="0.25">
      <c r="A5" s="1" t="s">
        <v>13</v>
      </c>
      <c r="B5" s="1"/>
      <c r="C5" s="66">
        <v>3</v>
      </c>
      <c r="D5" s="66">
        <v>6</v>
      </c>
      <c r="E5" s="66">
        <v>7</v>
      </c>
      <c r="F5" s="66">
        <v>9</v>
      </c>
      <c r="G5" s="66">
        <v>5</v>
      </c>
      <c r="H5" s="66">
        <v>1</v>
      </c>
      <c r="I5" s="66">
        <v>8</v>
      </c>
      <c r="J5" s="66">
        <v>2</v>
      </c>
      <c r="K5" s="66">
        <v>4</v>
      </c>
      <c r="N5" s="1"/>
    </row>
    <row r="6" spans="1:16" x14ac:dyDescent="0.25">
      <c r="A6" s="1" t="s">
        <v>14</v>
      </c>
      <c r="B6" s="1"/>
      <c r="C6" s="66">
        <v>10</v>
      </c>
      <c r="D6" s="66">
        <v>11</v>
      </c>
      <c r="E6" s="66">
        <v>12</v>
      </c>
      <c r="F6" s="66">
        <v>13</v>
      </c>
      <c r="G6" s="66">
        <v>14</v>
      </c>
      <c r="H6" s="66">
        <v>15</v>
      </c>
      <c r="I6" s="66">
        <v>16</v>
      </c>
      <c r="J6" s="66">
        <v>17</v>
      </c>
      <c r="K6" s="66">
        <v>18</v>
      </c>
      <c r="L6" s="1" t="s">
        <v>15</v>
      </c>
      <c r="M6" s="1" t="s">
        <v>16</v>
      </c>
      <c r="N6" s="70"/>
    </row>
    <row r="7" spans="1:16" x14ac:dyDescent="0.25">
      <c r="A7" s="61" t="s">
        <v>42</v>
      </c>
      <c r="B7" s="57"/>
      <c r="C7" s="76">
        <v>8</v>
      </c>
      <c r="D7" s="109">
        <v>9</v>
      </c>
      <c r="E7" s="109">
        <v>5</v>
      </c>
      <c r="F7" s="109">
        <v>4</v>
      </c>
      <c r="G7" s="109">
        <v>6</v>
      </c>
      <c r="H7" s="109">
        <v>4</v>
      </c>
      <c r="I7" s="109">
        <v>5</v>
      </c>
      <c r="J7" s="109">
        <v>6</v>
      </c>
      <c r="K7" s="109">
        <v>4</v>
      </c>
      <c r="L7" s="72">
        <v>51</v>
      </c>
      <c r="M7" s="10">
        <v>46</v>
      </c>
      <c r="N7" s="108"/>
      <c r="O7" s="59"/>
      <c r="P7">
        <f>M7+M20</f>
        <v>87</v>
      </c>
    </row>
    <row r="8" spans="1:16" x14ac:dyDescent="0.25">
      <c r="A8" s="61" t="s">
        <v>34</v>
      </c>
      <c r="B8" s="35"/>
      <c r="C8" s="76">
        <v>6</v>
      </c>
      <c r="D8" s="109">
        <v>8</v>
      </c>
      <c r="E8" s="109">
        <v>6</v>
      </c>
      <c r="F8" s="109">
        <v>3</v>
      </c>
      <c r="G8" s="109">
        <v>7</v>
      </c>
      <c r="H8" s="109">
        <v>6</v>
      </c>
      <c r="I8" s="109">
        <v>6</v>
      </c>
      <c r="J8" s="109">
        <v>7</v>
      </c>
      <c r="K8" s="109">
        <v>5</v>
      </c>
      <c r="L8" s="72">
        <v>54</v>
      </c>
      <c r="M8" s="10">
        <v>45</v>
      </c>
      <c r="N8" s="58"/>
      <c r="O8" s="59"/>
      <c r="P8">
        <f>M8+M21</f>
        <v>94</v>
      </c>
    </row>
    <row r="9" spans="1:16" x14ac:dyDescent="0.25">
      <c r="A9" s="32" t="s">
        <v>42</v>
      </c>
      <c r="B9" s="35"/>
      <c r="C9" s="67">
        <v>0</v>
      </c>
      <c r="D9" s="67">
        <v>0</v>
      </c>
      <c r="E9" s="67">
        <v>0</v>
      </c>
      <c r="F9" s="67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N9" s="1">
        <v>0</v>
      </c>
    </row>
    <row r="10" spans="1:16" x14ac:dyDescent="0.25">
      <c r="A10" s="32" t="s">
        <v>34</v>
      </c>
      <c r="B10" s="35"/>
      <c r="C10" s="67">
        <v>1</v>
      </c>
      <c r="D10" s="67">
        <v>0</v>
      </c>
      <c r="E10" s="67">
        <v>0</v>
      </c>
      <c r="F10" s="67">
        <v>0</v>
      </c>
      <c r="G10" s="66">
        <v>0</v>
      </c>
      <c r="H10" s="66">
        <v>1</v>
      </c>
      <c r="I10" s="66">
        <v>0</v>
      </c>
      <c r="J10" s="66">
        <v>1</v>
      </c>
      <c r="K10" s="66">
        <v>1</v>
      </c>
      <c r="L10" s="66">
        <v>4</v>
      </c>
      <c r="M10" s="1"/>
      <c r="N10" s="1" t="s">
        <v>17</v>
      </c>
    </row>
    <row r="11" spans="1:16" x14ac:dyDescent="0.25">
      <c r="A11" s="32" t="s">
        <v>42</v>
      </c>
      <c r="B11" s="1"/>
      <c r="C11" s="66">
        <v>0</v>
      </c>
      <c r="D11" s="66">
        <v>0</v>
      </c>
      <c r="E11" s="66">
        <v>1</v>
      </c>
      <c r="F11" s="66">
        <v>0</v>
      </c>
      <c r="G11" s="66">
        <v>1</v>
      </c>
      <c r="H11" s="66">
        <v>1</v>
      </c>
      <c r="I11" s="66">
        <v>1</v>
      </c>
      <c r="J11" s="66">
        <v>0.5</v>
      </c>
      <c r="K11" s="66">
        <v>0.5</v>
      </c>
      <c r="L11" s="66">
        <v>5</v>
      </c>
      <c r="M11" s="1">
        <v>0</v>
      </c>
      <c r="N11" s="1">
        <v>5</v>
      </c>
      <c r="O11" s="32" t="s">
        <v>42</v>
      </c>
    </row>
    <row r="12" spans="1:16" x14ac:dyDescent="0.25">
      <c r="A12" s="32" t="s">
        <v>34</v>
      </c>
      <c r="B12" s="1"/>
      <c r="C12" s="66">
        <v>1</v>
      </c>
      <c r="D12" s="66">
        <v>1</v>
      </c>
      <c r="E12" s="66">
        <v>0</v>
      </c>
      <c r="F12" s="66">
        <v>1</v>
      </c>
      <c r="G12" s="66">
        <v>0</v>
      </c>
      <c r="H12" s="66">
        <v>0</v>
      </c>
      <c r="I12" s="66">
        <v>0</v>
      </c>
      <c r="J12" s="66">
        <v>0.5</v>
      </c>
      <c r="K12" s="66">
        <v>0.5</v>
      </c>
      <c r="L12" s="66">
        <v>4</v>
      </c>
      <c r="M12" s="1">
        <v>3</v>
      </c>
      <c r="N12" s="1">
        <v>7</v>
      </c>
      <c r="O12" s="32" t="s">
        <v>34</v>
      </c>
    </row>
    <row r="13" spans="1:16" ht="13.8" thickBot="1" x14ac:dyDescent="0.3"/>
    <row r="14" spans="1:16" x14ac:dyDescent="0.25">
      <c r="A14" s="61" t="s">
        <v>44</v>
      </c>
      <c r="B14" s="1">
        <v>11</v>
      </c>
      <c r="C14" s="1">
        <v>-6</v>
      </c>
      <c r="D14" s="52" t="s">
        <v>57</v>
      </c>
      <c r="E14" s="1"/>
      <c r="F14" s="1"/>
      <c r="G14" s="28" t="s">
        <v>3</v>
      </c>
      <c r="H14" s="54" t="s">
        <v>44</v>
      </c>
      <c r="I14" s="29"/>
      <c r="J14" s="27" t="s">
        <v>5</v>
      </c>
      <c r="K14" s="1"/>
      <c r="N14" s="1"/>
    </row>
    <row r="15" spans="1:16" ht="13.8" thickBot="1" x14ac:dyDescent="0.3">
      <c r="A15" s="61" t="s">
        <v>36</v>
      </c>
      <c r="B15" s="1">
        <v>17</v>
      </c>
      <c r="C15" s="1">
        <v>6</v>
      </c>
      <c r="D15" t="s">
        <v>7</v>
      </c>
      <c r="E15" s="1"/>
      <c r="F15" s="1"/>
      <c r="G15" s="30" t="s">
        <v>8</v>
      </c>
      <c r="H15" s="53" t="s">
        <v>36</v>
      </c>
      <c r="I15" s="31"/>
      <c r="J15" s="27" t="s">
        <v>5</v>
      </c>
      <c r="K15" s="1"/>
      <c r="N15" s="1"/>
    </row>
    <row r="16" spans="1:1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</row>
    <row r="17" spans="1:15" x14ac:dyDescent="0.25">
      <c r="A17" s="1" t="s">
        <v>12</v>
      </c>
      <c r="B17" s="1"/>
      <c r="C17" s="66">
        <v>6</v>
      </c>
      <c r="D17" s="66">
        <v>12</v>
      </c>
      <c r="E17" s="66">
        <v>14</v>
      </c>
      <c r="F17" s="66">
        <v>18</v>
      </c>
      <c r="G17" s="66">
        <v>10</v>
      </c>
      <c r="H17" s="66">
        <v>2</v>
      </c>
      <c r="I17" s="66">
        <v>16</v>
      </c>
      <c r="J17" s="66">
        <v>4</v>
      </c>
      <c r="K17" s="66">
        <v>8</v>
      </c>
      <c r="N17" s="1"/>
    </row>
    <row r="18" spans="1:15" x14ac:dyDescent="0.25">
      <c r="A18" s="1" t="s">
        <v>13</v>
      </c>
      <c r="B18" s="1"/>
      <c r="C18" s="66">
        <v>3</v>
      </c>
      <c r="D18" s="66">
        <v>6</v>
      </c>
      <c r="E18" s="66">
        <v>7</v>
      </c>
      <c r="F18" s="66">
        <v>9</v>
      </c>
      <c r="G18" s="66">
        <v>5</v>
      </c>
      <c r="H18" s="66">
        <v>1</v>
      </c>
      <c r="I18" s="66">
        <v>8</v>
      </c>
      <c r="J18" s="66">
        <v>2</v>
      </c>
      <c r="K18" s="66">
        <v>4</v>
      </c>
      <c r="N18" s="1"/>
    </row>
    <row r="19" spans="1:15" x14ac:dyDescent="0.25">
      <c r="A19" s="1" t="s">
        <v>14</v>
      </c>
      <c r="B19" s="1"/>
      <c r="C19" s="66">
        <v>10</v>
      </c>
      <c r="D19" s="66">
        <v>11</v>
      </c>
      <c r="E19" s="66">
        <v>12</v>
      </c>
      <c r="F19" s="66">
        <v>13</v>
      </c>
      <c r="G19" s="66">
        <v>14</v>
      </c>
      <c r="H19" s="66">
        <v>15</v>
      </c>
      <c r="I19" s="66">
        <v>16</v>
      </c>
      <c r="J19" s="66">
        <v>17</v>
      </c>
      <c r="K19" s="66">
        <v>18</v>
      </c>
      <c r="L19" s="1" t="s">
        <v>15</v>
      </c>
      <c r="M19" s="1" t="s">
        <v>16</v>
      </c>
      <c r="N19" s="70"/>
    </row>
    <row r="20" spans="1:15" x14ac:dyDescent="0.25">
      <c r="A20" s="61" t="s">
        <v>44</v>
      </c>
      <c r="B20" s="57"/>
      <c r="C20" s="76">
        <v>6</v>
      </c>
      <c r="D20" s="109">
        <v>6</v>
      </c>
      <c r="E20" s="109">
        <v>8</v>
      </c>
      <c r="F20" s="109">
        <v>4</v>
      </c>
      <c r="G20" s="109">
        <v>7</v>
      </c>
      <c r="H20" s="109">
        <v>3</v>
      </c>
      <c r="I20" s="109">
        <v>5</v>
      </c>
      <c r="J20" s="109">
        <v>8</v>
      </c>
      <c r="K20" s="109">
        <v>5</v>
      </c>
      <c r="L20" s="72">
        <v>52</v>
      </c>
      <c r="M20" s="10">
        <v>41</v>
      </c>
      <c r="N20" s="108"/>
      <c r="O20" s="59"/>
    </row>
    <row r="21" spans="1:15" x14ac:dyDescent="0.25">
      <c r="A21" s="61" t="s">
        <v>36</v>
      </c>
      <c r="B21" s="35"/>
      <c r="C21" s="76">
        <v>10</v>
      </c>
      <c r="D21" s="109">
        <v>10</v>
      </c>
      <c r="E21" s="109">
        <v>5</v>
      </c>
      <c r="F21" s="109">
        <v>8</v>
      </c>
      <c r="G21" s="109">
        <v>8</v>
      </c>
      <c r="H21" s="109">
        <v>6</v>
      </c>
      <c r="I21" s="109">
        <v>4</v>
      </c>
      <c r="J21" s="109">
        <v>7</v>
      </c>
      <c r="K21" s="109">
        <v>8</v>
      </c>
      <c r="L21" s="72">
        <v>66</v>
      </c>
      <c r="M21" s="10">
        <v>49</v>
      </c>
      <c r="N21" s="58"/>
      <c r="O21" s="59"/>
    </row>
    <row r="22" spans="1:15" x14ac:dyDescent="0.25">
      <c r="A22" s="32" t="s">
        <v>44</v>
      </c>
      <c r="B22" s="35"/>
      <c r="C22" s="67">
        <v>0</v>
      </c>
      <c r="D22" s="67">
        <v>0</v>
      </c>
      <c r="E22" s="67">
        <v>0</v>
      </c>
      <c r="F22" s="67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N22" s="1">
        <v>0</v>
      </c>
    </row>
    <row r="23" spans="1:15" x14ac:dyDescent="0.25">
      <c r="A23" s="32" t="s">
        <v>36</v>
      </c>
      <c r="B23" s="35"/>
      <c r="C23" s="67">
        <v>1</v>
      </c>
      <c r="D23" s="67">
        <v>1</v>
      </c>
      <c r="E23" s="67">
        <v>0</v>
      </c>
      <c r="F23" s="67">
        <v>0</v>
      </c>
      <c r="G23" s="66">
        <v>1</v>
      </c>
      <c r="H23" s="66">
        <v>1</v>
      </c>
      <c r="I23" s="66">
        <v>0</v>
      </c>
      <c r="J23" s="66">
        <v>1</v>
      </c>
      <c r="K23" s="66">
        <v>1</v>
      </c>
      <c r="L23" s="66">
        <v>6</v>
      </c>
      <c r="M23" s="1"/>
      <c r="N23" s="1" t="s">
        <v>17</v>
      </c>
    </row>
    <row r="24" spans="1:15" x14ac:dyDescent="0.25">
      <c r="A24" s="32" t="s">
        <v>44</v>
      </c>
      <c r="B24" s="1"/>
      <c r="C24" s="66">
        <v>1</v>
      </c>
      <c r="D24" s="66">
        <v>1</v>
      </c>
      <c r="E24" s="66">
        <v>0</v>
      </c>
      <c r="F24" s="66">
        <v>1</v>
      </c>
      <c r="G24" s="66">
        <v>0.5</v>
      </c>
      <c r="H24" s="66">
        <v>1</v>
      </c>
      <c r="I24" s="66">
        <v>0</v>
      </c>
      <c r="J24" s="66">
        <v>0</v>
      </c>
      <c r="K24" s="66">
        <v>1</v>
      </c>
      <c r="L24" s="66">
        <v>5.5</v>
      </c>
      <c r="M24" s="1">
        <v>3</v>
      </c>
      <c r="N24" s="1">
        <v>8.5</v>
      </c>
      <c r="O24" s="32" t="s">
        <v>44</v>
      </c>
    </row>
    <row r="25" spans="1:15" x14ac:dyDescent="0.25">
      <c r="A25" s="32" t="s">
        <v>36</v>
      </c>
      <c r="B25" s="1"/>
      <c r="C25" s="66">
        <v>0</v>
      </c>
      <c r="D25" s="66">
        <v>0</v>
      </c>
      <c r="E25" s="66">
        <v>1</v>
      </c>
      <c r="F25" s="66">
        <v>0</v>
      </c>
      <c r="G25" s="66">
        <v>0.5</v>
      </c>
      <c r="H25" s="66">
        <v>0</v>
      </c>
      <c r="I25" s="66">
        <v>1</v>
      </c>
      <c r="J25" s="66">
        <v>1</v>
      </c>
      <c r="K25" s="66">
        <v>0</v>
      </c>
      <c r="L25" s="66">
        <v>3.5</v>
      </c>
      <c r="M25" s="1">
        <v>0</v>
      </c>
      <c r="N25" s="1">
        <v>3.5</v>
      </c>
      <c r="O25" s="32" t="s">
        <v>36</v>
      </c>
    </row>
    <row r="27" spans="1:15" ht="13.8" thickBot="1" x14ac:dyDescent="0.3"/>
    <row r="28" spans="1:15" x14ac:dyDescent="0.25">
      <c r="A28" s="61" t="s">
        <v>51</v>
      </c>
      <c r="B28" s="1">
        <v>7</v>
      </c>
      <c r="C28" s="1">
        <v>4</v>
      </c>
      <c r="D28" s="52" t="s">
        <v>57</v>
      </c>
      <c r="E28" s="1"/>
      <c r="F28" s="1"/>
      <c r="G28" s="28" t="s">
        <v>3</v>
      </c>
      <c r="H28" s="54" t="s">
        <v>51</v>
      </c>
      <c r="I28" s="29"/>
      <c r="J28" s="27" t="s">
        <v>5</v>
      </c>
      <c r="K28" s="1"/>
      <c r="N28" s="1"/>
    </row>
    <row r="29" spans="1:15" ht="13.8" thickBot="1" x14ac:dyDescent="0.3">
      <c r="A29" s="61" t="s">
        <v>46</v>
      </c>
      <c r="B29" s="1">
        <v>3</v>
      </c>
      <c r="C29" s="1">
        <v>-4</v>
      </c>
      <c r="D29" t="s">
        <v>7</v>
      </c>
      <c r="E29" s="1"/>
      <c r="F29" s="1"/>
      <c r="G29" s="30" t="s">
        <v>8</v>
      </c>
      <c r="H29" s="53" t="s">
        <v>46</v>
      </c>
      <c r="I29" s="31"/>
      <c r="J29" s="27" t="s">
        <v>5</v>
      </c>
      <c r="K29" s="1"/>
      <c r="N29" s="1"/>
    </row>
    <row r="30" spans="1:1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N30" s="1"/>
    </row>
    <row r="31" spans="1:15" x14ac:dyDescent="0.25">
      <c r="A31" s="1" t="s">
        <v>12</v>
      </c>
      <c r="B31" s="1"/>
      <c r="C31" s="66">
        <v>6</v>
      </c>
      <c r="D31" s="66">
        <v>12</v>
      </c>
      <c r="E31" s="66">
        <v>14</v>
      </c>
      <c r="F31" s="66">
        <v>18</v>
      </c>
      <c r="G31" s="66">
        <v>10</v>
      </c>
      <c r="H31" s="66">
        <v>2</v>
      </c>
      <c r="I31" s="66">
        <v>16</v>
      </c>
      <c r="J31" s="66">
        <v>4</v>
      </c>
      <c r="K31" s="66">
        <v>8</v>
      </c>
      <c r="N31" s="1"/>
    </row>
    <row r="32" spans="1:15" x14ac:dyDescent="0.25">
      <c r="A32" s="1" t="s">
        <v>13</v>
      </c>
      <c r="B32" s="1"/>
      <c r="C32" s="66">
        <v>3</v>
      </c>
      <c r="D32" s="66">
        <v>6</v>
      </c>
      <c r="E32" s="66">
        <v>7</v>
      </c>
      <c r="F32" s="66">
        <v>9</v>
      </c>
      <c r="G32" s="66">
        <v>5</v>
      </c>
      <c r="H32" s="66">
        <v>1</v>
      </c>
      <c r="I32" s="66">
        <v>8</v>
      </c>
      <c r="J32" s="66">
        <v>2</v>
      </c>
      <c r="K32" s="66">
        <v>4</v>
      </c>
      <c r="N32" s="1"/>
    </row>
    <row r="33" spans="1:16" x14ac:dyDescent="0.25">
      <c r="A33" s="1" t="s">
        <v>14</v>
      </c>
      <c r="B33" s="1"/>
      <c r="C33" s="66">
        <v>10</v>
      </c>
      <c r="D33" s="66">
        <v>11</v>
      </c>
      <c r="E33" s="66">
        <v>12</v>
      </c>
      <c r="F33" s="66">
        <v>13</v>
      </c>
      <c r="G33" s="66">
        <v>14</v>
      </c>
      <c r="H33" s="66">
        <v>15</v>
      </c>
      <c r="I33" s="66">
        <v>16</v>
      </c>
      <c r="J33" s="66">
        <v>17</v>
      </c>
      <c r="K33" s="66">
        <v>18</v>
      </c>
      <c r="L33" s="1" t="s">
        <v>15</v>
      </c>
      <c r="M33" s="1" t="s">
        <v>16</v>
      </c>
      <c r="N33" s="70"/>
    </row>
    <row r="34" spans="1:16" x14ac:dyDescent="0.25">
      <c r="A34" s="61" t="s">
        <v>51</v>
      </c>
      <c r="B34" s="57"/>
      <c r="C34" s="76">
        <v>8</v>
      </c>
      <c r="D34" s="109">
        <v>7</v>
      </c>
      <c r="E34" s="109">
        <v>6</v>
      </c>
      <c r="F34" s="109">
        <v>4</v>
      </c>
      <c r="G34" s="109">
        <v>7</v>
      </c>
      <c r="H34" s="109">
        <v>4</v>
      </c>
      <c r="I34" s="109">
        <v>4</v>
      </c>
      <c r="J34" s="109">
        <v>6</v>
      </c>
      <c r="K34" s="109">
        <v>7</v>
      </c>
      <c r="L34" s="72">
        <v>53</v>
      </c>
      <c r="M34" s="10">
        <v>46</v>
      </c>
      <c r="N34" s="108"/>
      <c r="O34" s="59"/>
      <c r="P34">
        <f>M34+M47</f>
        <v>85</v>
      </c>
    </row>
    <row r="35" spans="1:16" x14ac:dyDescent="0.25">
      <c r="A35" s="61" t="s">
        <v>46</v>
      </c>
      <c r="B35" s="35"/>
      <c r="C35" s="76">
        <v>5</v>
      </c>
      <c r="D35" s="109">
        <v>5</v>
      </c>
      <c r="E35" s="109">
        <v>5</v>
      </c>
      <c r="F35" s="109">
        <v>4</v>
      </c>
      <c r="G35" s="109">
        <v>5</v>
      </c>
      <c r="H35" s="109">
        <v>4</v>
      </c>
      <c r="I35" s="109">
        <v>3</v>
      </c>
      <c r="J35" s="109">
        <v>4</v>
      </c>
      <c r="K35" s="109">
        <v>5</v>
      </c>
      <c r="L35" s="72">
        <v>40</v>
      </c>
      <c r="M35" s="10">
        <v>37</v>
      </c>
      <c r="N35" s="58"/>
      <c r="O35" s="59"/>
      <c r="P35">
        <f>M35+M48</f>
        <v>77</v>
      </c>
    </row>
    <row r="36" spans="1:16" x14ac:dyDescent="0.25">
      <c r="A36" s="32" t="s">
        <v>51</v>
      </c>
      <c r="B36" s="35"/>
      <c r="C36" s="67">
        <v>1</v>
      </c>
      <c r="D36" s="67">
        <v>0</v>
      </c>
      <c r="E36" s="67">
        <v>0</v>
      </c>
      <c r="F36" s="67">
        <v>0</v>
      </c>
      <c r="G36" s="66">
        <v>0</v>
      </c>
      <c r="H36" s="66">
        <v>1</v>
      </c>
      <c r="I36" s="66">
        <v>0</v>
      </c>
      <c r="J36" s="66">
        <v>1</v>
      </c>
      <c r="K36" s="66">
        <v>1</v>
      </c>
      <c r="L36" s="66">
        <v>4</v>
      </c>
      <c r="N36" s="1">
        <v>0</v>
      </c>
    </row>
    <row r="37" spans="1:16" x14ac:dyDescent="0.25">
      <c r="A37" s="32" t="s">
        <v>46</v>
      </c>
      <c r="B37" s="35"/>
      <c r="C37" s="67">
        <v>0</v>
      </c>
      <c r="D37" s="67">
        <v>0</v>
      </c>
      <c r="E37" s="67">
        <v>0</v>
      </c>
      <c r="F37" s="67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  <c r="L37" s="66">
        <v>0</v>
      </c>
      <c r="M37" s="1"/>
      <c r="N37" s="1" t="s">
        <v>17</v>
      </c>
    </row>
    <row r="38" spans="1:16" x14ac:dyDescent="0.25">
      <c r="A38" s="32" t="s">
        <v>51</v>
      </c>
      <c r="B38" s="1"/>
      <c r="C38" s="66">
        <v>0</v>
      </c>
      <c r="D38" s="66">
        <v>0</v>
      </c>
      <c r="E38" s="66">
        <v>0</v>
      </c>
      <c r="F38" s="66">
        <v>0.5</v>
      </c>
      <c r="G38" s="66">
        <v>0</v>
      </c>
      <c r="H38" s="66">
        <v>1</v>
      </c>
      <c r="I38" s="66">
        <v>0</v>
      </c>
      <c r="J38" s="66">
        <v>0</v>
      </c>
      <c r="K38" s="66">
        <v>0</v>
      </c>
      <c r="L38" s="66">
        <v>1.5</v>
      </c>
      <c r="M38" s="1">
        <v>0</v>
      </c>
      <c r="N38" s="1">
        <v>1.5</v>
      </c>
      <c r="O38" s="32" t="s">
        <v>51</v>
      </c>
    </row>
    <row r="39" spans="1:16" x14ac:dyDescent="0.25">
      <c r="A39" s="32" t="s">
        <v>46</v>
      </c>
      <c r="B39" s="1"/>
      <c r="C39" s="66">
        <v>1</v>
      </c>
      <c r="D39" s="66">
        <v>1</v>
      </c>
      <c r="E39" s="66">
        <v>1</v>
      </c>
      <c r="F39" s="66">
        <v>0.5</v>
      </c>
      <c r="G39" s="66">
        <v>1</v>
      </c>
      <c r="H39" s="66">
        <v>0</v>
      </c>
      <c r="I39" s="66">
        <v>1</v>
      </c>
      <c r="J39" s="66">
        <v>1</v>
      </c>
      <c r="K39" s="66">
        <v>1</v>
      </c>
      <c r="L39" s="66">
        <v>7.5</v>
      </c>
      <c r="M39" s="1">
        <v>3</v>
      </c>
      <c r="N39" s="1">
        <v>10.5</v>
      </c>
      <c r="O39" s="32" t="s">
        <v>46</v>
      </c>
    </row>
    <row r="40" spans="1:16" ht="13.8" thickBot="1" x14ac:dyDescent="0.3"/>
    <row r="41" spans="1:16" x14ac:dyDescent="0.25">
      <c r="A41" s="61" t="s">
        <v>37</v>
      </c>
      <c r="B41" s="1">
        <v>7</v>
      </c>
      <c r="C41" s="1">
        <v>-10</v>
      </c>
      <c r="D41" s="52" t="s">
        <v>57</v>
      </c>
      <c r="E41" s="1"/>
      <c r="F41" s="1"/>
      <c r="G41" s="28" t="s">
        <v>3</v>
      </c>
      <c r="H41" s="54" t="s">
        <v>37</v>
      </c>
      <c r="I41" s="29"/>
      <c r="J41" s="27" t="s">
        <v>5</v>
      </c>
      <c r="K41" s="1"/>
      <c r="N41" s="1"/>
    </row>
    <row r="42" spans="1:16" ht="13.8" thickBot="1" x14ac:dyDescent="0.3">
      <c r="A42" s="61" t="s">
        <v>43</v>
      </c>
      <c r="B42" s="1">
        <v>17</v>
      </c>
      <c r="C42" s="1">
        <v>10</v>
      </c>
      <c r="D42" t="s">
        <v>7</v>
      </c>
      <c r="E42" s="1"/>
      <c r="F42" s="1"/>
      <c r="G42" s="30" t="s">
        <v>8</v>
      </c>
      <c r="H42" s="53" t="s">
        <v>43</v>
      </c>
      <c r="I42" s="31"/>
      <c r="J42" s="27" t="s">
        <v>5</v>
      </c>
      <c r="K42" s="1"/>
      <c r="N42" s="1"/>
    </row>
    <row r="43" spans="1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6" x14ac:dyDescent="0.25">
      <c r="A44" s="1" t="s">
        <v>12</v>
      </c>
      <c r="B44" s="1"/>
      <c r="C44" s="66">
        <v>6</v>
      </c>
      <c r="D44" s="66">
        <v>12</v>
      </c>
      <c r="E44" s="66">
        <v>14</v>
      </c>
      <c r="F44" s="66">
        <v>18</v>
      </c>
      <c r="G44" s="66">
        <v>10</v>
      </c>
      <c r="H44" s="66">
        <v>2</v>
      </c>
      <c r="I44" s="66">
        <v>16</v>
      </c>
      <c r="J44" s="66">
        <v>4</v>
      </c>
      <c r="K44" s="66">
        <v>8</v>
      </c>
      <c r="N44" s="1"/>
    </row>
    <row r="45" spans="1:16" x14ac:dyDescent="0.25">
      <c r="A45" s="1" t="s">
        <v>13</v>
      </c>
      <c r="B45" s="1"/>
      <c r="C45" s="66">
        <v>3</v>
      </c>
      <c r="D45" s="66">
        <v>6</v>
      </c>
      <c r="E45" s="66">
        <v>7</v>
      </c>
      <c r="F45" s="66">
        <v>9</v>
      </c>
      <c r="G45" s="66">
        <v>5</v>
      </c>
      <c r="H45" s="66">
        <v>1</v>
      </c>
      <c r="I45" s="66">
        <v>8</v>
      </c>
      <c r="J45" s="66">
        <v>2</v>
      </c>
      <c r="K45" s="66">
        <v>4</v>
      </c>
      <c r="N45" s="1"/>
    </row>
    <row r="46" spans="1:16" x14ac:dyDescent="0.25">
      <c r="A46" s="1" t="s">
        <v>14</v>
      </c>
      <c r="B46" s="1"/>
      <c r="C46" s="66">
        <v>10</v>
      </c>
      <c r="D46" s="66">
        <v>11</v>
      </c>
      <c r="E46" s="66">
        <v>12</v>
      </c>
      <c r="F46" s="66">
        <v>13</v>
      </c>
      <c r="G46" s="66">
        <v>14</v>
      </c>
      <c r="H46" s="66">
        <v>15</v>
      </c>
      <c r="I46" s="66">
        <v>16</v>
      </c>
      <c r="J46" s="66">
        <v>17</v>
      </c>
      <c r="K46" s="66">
        <v>18</v>
      </c>
      <c r="L46" s="1" t="s">
        <v>15</v>
      </c>
      <c r="M46" s="1" t="s">
        <v>16</v>
      </c>
      <c r="N46" s="70"/>
    </row>
    <row r="47" spans="1:16" x14ac:dyDescent="0.25">
      <c r="A47" s="61" t="s">
        <v>37</v>
      </c>
      <c r="B47" s="57"/>
      <c r="C47" s="76">
        <v>8</v>
      </c>
      <c r="D47" s="109">
        <v>6</v>
      </c>
      <c r="E47" s="109">
        <v>5</v>
      </c>
      <c r="F47" s="109">
        <v>3</v>
      </c>
      <c r="G47" s="109">
        <v>5</v>
      </c>
      <c r="H47" s="109">
        <v>6</v>
      </c>
      <c r="I47" s="109">
        <v>4</v>
      </c>
      <c r="J47" s="109">
        <v>5</v>
      </c>
      <c r="K47" s="109">
        <v>4</v>
      </c>
      <c r="L47" s="72">
        <v>46</v>
      </c>
      <c r="M47" s="10">
        <v>39</v>
      </c>
      <c r="N47" s="108"/>
      <c r="O47" s="59"/>
    </row>
    <row r="48" spans="1:16" x14ac:dyDescent="0.25">
      <c r="A48" s="61" t="s">
        <v>43</v>
      </c>
      <c r="B48" s="35"/>
      <c r="C48" s="76">
        <v>9</v>
      </c>
      <c r="D48" s="109">
        <v>6</v>
      </c>
      <c r="E48" s="109">
        <v>5</v>
      </c>
      <c r="F48" s="109">
        <v>5</v>
      </c>
      <c r="G48" s="109">
        <v>6</v>
      </c>
      <c r="H48" s="109">
        <v>7</v>
      </c>
      <c r="I48" s="109">
        <v>5</v>
      </c>
      <c r="J48" s="109">
        <v>6</v>
      </c>
      <c r="K48" s="109">
        <v>8</v>
      </c>
      <c r="L48" s="72">
        <v>57</v>
      </c>
      <c r="M48" s="10">
        <v>40</v>
      </c>
      <c r="N48" s="58"/>
      <c r="O48" s="59"/>
    </row>
    <row r="49" spans="1:16" x14ac:dyDescent="0.25">
      <c r="A49" s="32" t="s">
        <v>37</v>
      </c>
      <c r="B49" s="35"/>
      <c r="C49" s="67">
        <v>0</v>
      </c>
      <c r="D49" s="67">
        <v>0</v>
      </c>
      <c r="E49" s="67">
        <v>0</v>
      </c>
      <c r="F49" s="67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N49" s="1">
        <v>0</v>
      </c>
    </row>
    <row r="50" spans="1:16" x14ac:dyDescent="0.25">
      <c r="A50" s="32" t="s">
        <v>43</v>
      </c>
      <c r="B50" s="35"/>
      <c r="C50" s="67">
        <v>1</v>
      </c>
      <c r="D50" s="67">
        <v>1</v>
      </c>
      <c r="E50" s="67">
        <v>1</v>
      </c>
      <c r="F50" s="67">
        <v>1</v>
      </c>
      <c r="G50" s="66">
        <v>1</v>
      </c>
      <c r="H50" s="66">
        <v>2</v>
      </c>
      <c r="I50" s="66">
        <v>1</v>
      </c>
      <c r="J50" s="66">
        <v>1</v>
      </c>
      <c r="K50" s="66">
        <v>1</v>
      </c>
      <c r="L50" s="66">
        <v>10</v>
      </c>
      <c r="M50" s="1"/>
      <c r="N50" s="1" t="s">
        <v>17</v>
      </c>
    </row>
    <row r="51" spans="1:16" x14ac:dyDescent="0.25">
      <c r="A51" s="32" t="s">
        <v>37</v>
      </c>
      <c r="B51" s="1"/>
      <c r="C51" s="66">
        <v>0.5</v>
      </c>
      <c r="D51" s="66">
        <v>0</v>
      </c>
      <c r="E51" s="66">
        <v>0</v>
      </c>
      <c r="F51" s="66">
        <v>1</v>
      </c>
      <c r="G51" s="66">
        <v>0.5</v>
      </c>
      <c r="H51" s="66">
        <v>0</v>
      </c>
      <c r="I51" s="66">
        <v>0.5</v>
      </c>
      <c r="J51" s="66">
        <v>0.5</v>
      </c>
      <c r="K51" s="66">
        <v>1</v>
      </c>
      <c r="L51" s="66">
        <v>4</v>
      </c>
      <c r="M51" s="1">
        <v>3</v>
      </c>
      <c r="N51" s="1">
        <v>7</v>
      </c>
      <c r="O51" s="32" t="s">
        <v>37</v>
      </c>
    </row>
    <row r="52" spans="1:16" x14ac:dyDescent="0.25">
      <c r="A52" s="32" t="s">
        <v>43</v>
      </c>
      <c r="B52" s="1"/>
      <c r="C52" s="66">
        <v>0.5</v>
      </c>
      <c r="D52" s="66">
        <v>1</v>
      </c>
      <c r="E52" s="66">
        <v>1</v>
      </c>
      <c r="F52" s="66">
        <v>0</v>
      </c>
      <c r="G52" s="66">
        <v>0.5</v>
      </c>
      <c r="H52" s="66">
        <v>1</v>
      </c>
      <c r="I52" s="66">
        <v>0.5</v>
      </c>
      <c r="J52" s="66">
        <v>0.5</v>
      </c>
      <c r="K52" s="66">
        <v>0</v>
      </c>
      <c r="L52" s="66">
        <v>5</v>
      </c>
      <c r="M52" s="1">
        <v>0</v>
      </c>
      <c r="N52" s="1">
        <v>5</v>
      </c>
      <c r="O52" s="32" t="s">
        <v>43</v>
      </c>
    </row>
    <row r="54" spans="1:16" ht="13.8" thickBot="1" x14ac:dyDescent="0.3"/>
    <row r="55" spans="1:16" x14ac:dyDescent="0.25">
      <c r="A55" s="61" t="s">
        <v>33</v>
      </c>
      <c r="B55" s="1">
        <v>3</v>
      </c>
      <c r="C55" s="1">
        <v>-7</v>
      </c>
      <c r="D55" s="52" t="s">
        <v>57</v>
      </c>
      <c r="E55" s="1"/>
      <c r="F55" s="1"/>
      <c r="G55" s="28" t="s">
        <v>3</v>
      </c>
      <c r="H55" s="54" t="s">
        <v>33</v>
      </c>
      <c r="I55" s="29"/>
      <c r="J55" s="27" t="s">
        <v>5</v>
      </c>
      <c r="K55" s="1"/>
      <c r="N55" s="1"/>
    </row>
    <row r="56" spans="1:16" ht="13.8" thickBot="1" x14ac:dyDescent="0.3">
      <c r="A56" s="61" t="s">
        <v>52</v>
      </c>
      <c r="B56" s="1">
        <v>10</v>
      </c>
      <c r="C56" s="1">
        <v>7</v>
      </c>
      <c r="D56" t="s">
        <v>7</v>
      </c>
      <c r="E56" s="1"/>
      <c r="F56" s="1"/>
      <c r="G56" s="30" t="s">
        <v>8</v>
      </c>
      <c r="H56" s="53" t="s">
        <v>52</v>
      </c>
      <c r="I56" s="31"/>
      <c r="J56" s="27" t="s">
        <v>5</v>
      </c>
      <c r="K56" s="1"/>
      <c r="N56" s="1"/>
    </row>
    <row r="57" spans="1:16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N57" s="1"/>
    </row>
    <row r="58" spans="1:16" x14ac:dyDescent="0.25">
      <c r="A58" s="1" t="s">
        <v>12</v>
      </c>
      <c r="B58" s="1"/>
      <c r="C58" s="66">
        <v>6</v>
      </c>
      <c r="D58" s="66">
        <v>12</v>
      </c>
      <c r="E58" s="66">
        <v>14</v>
      </c>
      <c r="F58" s="66">
        <v>18</v>
      </c>
      <c r="G58" s="66">
        <v>10</v>
      </c>
      <c r="H58" s="66">
        <v>2</v>
      </c>
      <c r="I58" s="66">
        <v>16</v>
      </c>
      <c r="J58" s="66">
        <v>4</v>
      </c>
      <c r="K58" s="66">
        <v>8</v>
      </c>
      <c r="N58" s="1"/>
    </row>
    <row r="59" spans="1:16" x14ac:dyDescent="0.25">
      <c r="A59" s="1" t="s">
        <v>13</v>
      </c>
      <c r="B59" s="1"/>
      <c r="C59" s="66">
        <v>3</v>
      </c>
      <c r="D59" s="66">
        <v>6</v>
      </c>
      <c r="E59" s="66">
        <v>7</v>
      </c>
      <c r="F59" s="66">
        <v>9</v>
      </c>
      <c r="G59" s="66">
        <v>5</v>
      </c>
      <c r="H59" s="66">
        <v>1</v>
      </c>
      <c r="I59" s="66">
        <v>8</v>
      </c>
      <c r="J59" s="66">
        <v>2</v>
      </c>
      <c r="K59" s="66">
        <v>4</v>
      </c>
      <c r="N59" s="1"/>
    </row>
    <row r="60" spans="1:16" x14ac:dyDescent="0.25">
      <c r="A60" s="1" t="s">
        <v>14</v>
      </c>
      <c r="B60" s="1"/>
      <c r="C60" s="66">
        <v>10</v>
      </c>
      <c r="D60" s="66">
        <v>11</v>
      </c>
      <c r="E60" s="66">
        <v>12</v>
      </c>
      <c r="F60" s="66">
        <v>13</v>
      </c>
      <c r="G60" s="66">
        <v>14</v>
      </c>
      <c r="H60" s="66">
        <v>15</v>
      </c>
      <c r="I60" s="66">
        <v>16</v>
      </c>
      <c r="J60" s="66">
        <v>17</v>
      </c>
      <c r="K60" s="66">
        <v>18</v>
      </c>
      <c r="L60" s="1" t="s">
        <v>15</v>
      </c>
      <c r="M60" s="1" t="s">
        <v>16</v>
      </c>
      <c r="N60" s="70"/>
    </row>
    <row r="61" spans="1:16" x14ac:dyDescent="0.25">
      <c r="A61" s="61" t="s">
        <v>33</v>
      </c>
      <c r="B61" s="57"/>
      <c r="C61" s="76">
        <v>5</v>
      </c>
      <c r="D61" s="109">
        <v>5</v>
      </c>
      <c r="E61" s="109">
        <v>5</v>
      </c>
      <c r="F61" s="109">
        <v>5</v>
      </c>
      <c r="G61" s="109">
        <v>6</v>
      </c>
      <c r="H61" s="109">
        <v>5</v>
      </c>
      <c r="I61" s="109">
        <v>6</v>
      </c>
      <c r="J61" s="109">
        <v>5</v>
      </c>
      <c r="K61" s="109">
        <v>5</v>
      </c>
      <c r="L61" s="72">
        <v>47</v>
      </c>
      <c r="M61" s="10">
        <v>44</v>
      </c>
      <c r="N61" s="108"/>
      <c r="O61" s="59"/>
      <c r="P61">
        <f>M61+M74</f>
        <v>88</v>
      </c>
    </row>
    <row r="62" spans="1:16" x14ac:dyDescent="0.25">
      <c r="A62" s="61" t="s">
        <v>52</v>
      </c>
      <c r="B62" s="35"/>
      <c r="C62" s="76">
        <v>8</v>
      </c>
      <c r="D62" s="109">
        <v>4</v>
      </c>
      <c r="E62" s="109">
        <v>4</v>
      </c>
      <c r="F62" s="109">
        <v>6</v>
      </c>
      <c r="G62" s="109">
        <v>8</v>
      </c>
      <c r="H62" s="109">
        <v>6</v>
      </c>
      <c r="I62" s="109">
        <v>6</v>
      </c>
      <c r="J62" s="109">
        <v>6</v>
      </c>
      <c r="K62" s="109">
        <v>9</v>
      </c>
      <c r="L62" s="72">
        <v>57</v>
      </c>
      <c r="M62" s="10">
        <v>47</v>
      </c>
      <c r="N62" s="58"/>
      <c r="O62" s="59"/>
      <c r="P62">
        <f>M62+M75</f>
        <v>100</v>
      </c>
    </row>
    <row r="63" spans="1:16" x14ac:dyDescent="0.25">
      <c r="A63" s="32" t="s">
        <v>33</v>
      </c>
      <c r="B63" s="35"/>
      <c r="C63" s="67">
        <v>0</v>
      </c>
      <c r="D63" s="67">
        <v>0</v>
      </c>
      <c r="E63" s="67">
        <v>0</v>
      </c>
      <c r="F63" s="67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N63" s="1">
        <v>0</v>
      </c>
    </row>
    <row r="64" spans="1:16" x14ac:dyDescent="0.25">
      <c r="A64" s="32" t="s">
        <v>52</v>
      </c>
      <c r="B64" s="35"/>
      <c r="C64" s="67">
        <v>1</v>
      </c>
      <c r="D64" s="67">
        <v>1</v>
      </c>
      <c r="E64" s="67">
        <v>1</v>
      </c>
      <c r="F64" s="67">
        <v>0</v>
      </c>
      <c r="G64" s="66">
        <v>1</v>
      </c>
      <c r="H64" s="66">
        <v>1</v>
      </c>
      <c r="I64" s="66">
        <v>0</v>
      </c>
      <c r="J64" s="66">
        <v>1</v>
      </c>
      <c r="K64" s="66">
        <v>1</v>
      </c>
      <c r="L64" s="66">
        <v>7</v>
      </c>
      <c r="M64" s="1"/>
      <c r="N64" s="1" t="s">
        <v>17</v>
      </c>
    </row>
    <row r="65" spans="1:15" x14ac:dyDescent="0.25">
      <c r="A65" s="32" t="s">
        <v>33</v>
      </c>
      <c r="B65" s="1"/>
      <c r="C65" s="66">
        <v>1</v>
      </c>
      <c r="D65" s="66">
        <v>0</v>
      </c>
      <c r="E65" s="66">
        <v>0</v>
      </c>
      <c r="F65" s="66">
        <v>1</v>
      </c>
      <c r="G65" s="66">
        <v>1</v>
      </c>
      <c r="H65" s="66">
        <v>0.5</v>
      </c>
      <c r="I65" s="66">
        <v>0.5</v>
      </c>
      <c r="J65" s="66">
        <v>0.5</v>
      </c>
      <c r="K65" s="66">
        <v>1</v>
      </c>
      <c r="L65" s="66">
        <v>5.5</v>
      </c>
      <c r="M65" s="1">
        <v>3</v>
      </c>
      <c r="N65" s="1">
        <v>8.5</v>
      </c>
      <c r="O65" s="32" t="s">
        <v>33</v>
      </c>
    </row>
    <row r="66" spans="1:15" x14ac:dyDescent="0.25">
      <c r="A66" s="32" t="s">
        <v>52</v>
      </c>
      <c r="B66" s="1"/>
      <c r="C66" s="66">
        <v>0</v>
      </c>
      <c r="D66" s="66">
        <v>1</v>
      </c>
      <c r="E66" s="66">
        <v>1</v>
      </c>
      <c r="F66" s="66">
        <v>0</v>
      </c>
      <c r="G66" s="66">
        <v>0</v>
      </c>
      <c r="H66" s="66">
        <v>0.5</v>
      </c>
      <c r="I66" s="66">
        <v>0.5</v>
      </c>
      <c r="J66" s="66">
        <v>0.5</v>
      </c>
      <c r="K66" s="66">
        <v>0</v>
      </c>
      <c r="L66" s="66">
        <v>3.5</v>
      </c>
      <c r="M66" s="1">
        <v>0</v>
      </c>
      <c r="N66" s="1">
        <v>3.5</v>
      </c>
      <c r="O66" s="32" t="s">
        <v>52</v>
      </c>
    </row>
    <row r="67" spans="1:15" ht="13.8" thickBot="1" x14ac:dyDescent="0.3"/>
    <row r="68" spans="1:15" x14ac:dyDescent="0.25">
      <c r="A68" s="61" t="s">
        <v>149</v>
      </c>
      <c r="B68" s="1">
        <v>16</v>
      </c>
      <c r="C68" s="1">
        <v>-1</v>
      </c>
      <c r="D68" s="52" t="s">
        <v>57</v>
      </c>
      <c r="E68" s="1"/>
      <c r="F68" s="1"/>
      <c r="G68" s="28" t="s">
        <v>3</v>
      </c>
      <c r="H68" s="54" t="s">
        <v>149</v>
      </c>
      <c r="I68" s="29"/>
      <c r="J68" s="27" t="s">
        <v>5</v>
      </c>
      <c r="K68" s="1"/>
      <c r="N68" s="1"/>
    </row>
    <row r="69" spans="1:15" ht="13.8" thickBot="1" x14ac:dyDescent="0.3">
      <c r="A69" s="61" t="s">
        <v>268</v>
      </c>
      <c r="B69" s="1">
        <v>17</v>
      </c>
      <c r="C69" s="1">
        <v>1</v>
      </c>
      <c r="D69" t="s">
        <v>7</v>
      </c>
      <c r="E69" s="1"/>
      <c r="F69" s="1"/>
      <c r="G69" s="30" t="s">
        <v>8</v>
      </c>
      <c r="H69" s="61" t="s">
        <v>268</v>
      </c>
      <c r="I69" s="31"/>
      <c r="J69" s="27" t="s">
        <v>5</v>
      </c>
      <c r="K69" s="1"/>
      <c r="N69" s="1"/>
    </row>
    <row r="70" spans="1:1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N70" s="1"/>
    </row>
    <row r="71" spans="1:15" x14ac:dyDescent="0.25">
      <c r="A71" s="1" t="s">
        <v>12</v>
      </c>
      <c r="B71" s="1"/>
      <c r="C71" s="66">
        <v>6</v>
      </c>
      <c r="D71" s="66">
        <v>12</v>
      </c>
      <c r="E71" s="66">
        <v>14</v>
      </c>
      <c r="F71" s="66">
        <v>18</v>
      </c>
      <c r="G71" s="66">
        <v>10</v>
      </c>
      <c r="H71" s="66">
        <v>2</v>
      </c>
      <c r="I71" s="66">
        <v>16</v>
      </c>
      <c r="J71" s="66">
        <v>4</v>
      </c>
      <c r="K71" s="66">
        <v>8</v>
      </c>
      <c r="N71" s="1"/>
    </row>
    <row r="72" spans="1:15" x14ac:dyDescent="0.25">
      <c r="A72" s="1" t="s">
        <v>13</v>
      </c>
      <c r="B72" s="1"/>
      <c r="C72" s="66">
        <v>3</v>
      </c>
      <c r="D72" s="66">
        <v>6</v>
      </c>
      <c r="E72" s="66">
        <v>7</v>
      </c>
      <c r="F72" s="66">
        <v>9</v>
      </c>
      <c r="G72" s="66">
        <v>5</v>
      </c>
      <c r="H72" s="66">
        <v>1</v>
      </c>
      <c r="I72" s="66">
        <v>8</v>
      </c>
      <c r="J72" s="66">
        <v>2</v>
      </c>
      <c r="K72" s="66">
        <v>4</v>
      </c>
      <c r="N72" s="1"/>
    </row>
    <row r="73" spans="1:15" x14ac:dyDescent="0.25">
      <c r="A73" s="1" t="s">
        <v>14</v>
      </c>
      <c r="B73" s="1"/>
      <c r="C73" s="66">
        <v>10</v>
      </c>
      <c r="D73" s="66">
        <v>11</v>
      </c>
      <c r="E73" s="66">
        <v>12</v>
      </c>
      <c r="F73" s="66">
        <v>13</v>
      </c>
      <c r="G73" s="66">
        <v>14</v>
      </c>
      <c r="H73" s="66">
        <v>15</v>
      </c>
      <c r="I73" s="66">
        <v>16</v>
      </c>
      <c r="J73" s="66">
        <v>17</v>
      </c>
      <c r="K73" s="66">
        <v>18</v>
      </c>
      <c r="L73" s="1" t="s">
        <v>15</v>
      </c>
      <c r="M73" s="1" t="s">
        <v>16</v>
      </c>
      <c r="N73" s="70"/>
    </row>
    <row r="74" spans="1:15" x14ac:dyDescent="0.25">
      <c r="A74" s="61" t="s">
        <v>149</v>
      </c>
      <c r="B74" s="57"/>
      <c r="C74" s="76">
        <v>9</v>
      </c>
      <c r="D74" s="109">
        <v>6</v>
      </c>
      <c r="E74" s="109">
        <v>5</v>
      </c>
      <c r="F74" s="109">
        <v>2</v>
      </c>
      <c r="G74" s="109">
        <v>8</v>
      </c>
      <c r="H74" s="109">
        <v>6</v>
      </c>
      <c r="I74" s="109">
        <v>13</v>
      </c>
      <c r="J74" s="109">
        <v>4</v>
      </c>
      <c r="K74" s="109">
        <v>7</v>
      </c>
      <c r="L74" s="72">
        <v>60</v>
      </c>
      <c r="M74" s="10">
        <v>44</v>
      </c>
      <c r="N74" s="108"/>
    </row>
    <row r="75" spans="1:15" x14ac:dyDescent="0.25">
      <c r="A75" s="61" t="s">
        <v>268</v>
      </c>
      <c r="B75" s="35"/>
      <c r="C75" s="76">
        <v>13</v>
      </c>
      <c r="D75" s="109">
        <v>7</v>
      </c>
      <c r="E75" s="109">
        <v>7</v>
      </c>
      <c r="F75" s="109">
        <v>5</v>
      </c>
      <c r="G75" s="109">
        <v>11</v>
      </c>
      <c r="H75" s="109">
        <v>7</v>
      </c>
      <c r="I75" s="109">
        <v>6</v>
      </c>
      <c r="J75" s="109">
        <v>5</v>
      </c>
      <c r="K75" s="109">
        <v>9</v>
      </c>
      <c r="L75" s="72">
        <v>70</v>
      </c>
      <c r="M75" s="10">
        <v>53</v>
      </c>
      <c r="N75" s="58"/>
    </row>
    <row r="76" spans="1:15" x14ac:dyDescent="0.25">
      <c r="A76" s="32" t="s">
        <v>149</v>
      </c>
      <c r="B76" s="35"/>
      <c r="C76" s="67">
        <v>0</v>
      </c>
      <c r="D76" s="67">
        <v>0</v>
      </c>
      <c r="E76" s="67">
        <v>0</v>
      </c>
      <c r="F76" s="67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N76" s="1">
        <v>0</v>
      </c>
    </row>
    <row r="77" spans="1:15" x14ac:dyDescent="0.25">
      <c r="A77" s="61" t="s">
        <v>268</v>
      </c>
      <c r="B77" s="35"/>
      <c r="C77" s="67">
        <v>0</v>
      </c>
      <c r="D77" s="67">
        <v>0</v>
      </c>
      <c r="E77" s="67">
        <v>0</v>
      </c>
      <c r="F77" s="67">
        <v>0</v>
      </c>
      <c r="G77" s="66">
        <v>0</v>
      </c>
      <c r="H77" s="66">
        <v>1</v>
      </c>
      <c r="I77" s="66">
        <v>0</v>
      </c>
      <c r="J77" s="66">
        <v>0</v>
      </c>
      <c r="K77" s="66">
        <v>0</v>
      </c>
      <c r="L77" s="66">
        <v>1</v>
      </c>
      <c r="M77" s="1"/>
      <c r="N77" s="1" t="s">
        <v>17</v>
      </c>
    </row>
    <row r="78" spans="1:15" x14ac:dyDescent="0.25">
      <c r="A78" s="32" t="s">
        <v>149</v>
      </c>
      <c r="B78" s="1"/>
      <c r="C78" s="66">
        <v>1</v>
      </c>
      <c r="D78" s="66">
        <v>1</v>
      </c>
      <c r="E78" s="66">
        <v>1</v>
      </c>
      <c r="F78" s="66">
        <v>1</v>
      </c>
      <c r="G78" s="66">
        <v>1</v>
      </c>
      <c r="H78" s="66">
        <v>0.5</v>
      </c>
      <c r="I78" s="66">
        <v>0</v>
      </c>
      <c r="J78" s="66">
        <v>1</v>
      </c>
      <c r="K78" s="66">
        <v>1</v>
      </c>
      <c r="L78" s="66">
        <v>7.5</v>
      </c>
      <c r="M78" s="1">
        <v>3</v>
      </c>
      <c r="N78" s="1">
        <v>10.5</v>
      </c>
      <c r="O78" s="61" t="s">
        <v>149</v>
      </c>
    </row>
    <row r="79" spans="1:15" x14ac:dyDescent="0.25">
      <c r="A79" s="61" t="s">
        <v>268</v>
      </c>
      <c r="B79" s="1"/>
      <c r="C79" s="66">
        <v>0</v>
      </c>
      <c r="D79" s="66">
        <v>0</v>
      </c>
      <c r="E79" s="66">
        <v>0</v>
      </c>
      <c r="F79" s="66">
        <v>0</v>
      </c>
      <c r="G79" s="66">
        <v>0</v>
      </c>
      <c r="H79" s="66">
        <v>0.5</v>
      </c>
      <c r="I79" s="66">
        <v>1</v>
      </c>
      <c r="J79" s="66">
        <v>0</v>
      </c>
      <c r="K79" s="66">
        <v>0</v>
      </c>
      <c r="L79" s="66">
        <v>1.5</v>
      </c>
      <c r="M79" s="1">
        <v>0</v>
      </c>
      <c r="N79" s="1">
        <v>1.5</v>
      </c>
      <c r="O79" s="61" t="s">
        <v>268</v>
      </c>
    </row>
    <row r="81" spans="1:16" ht="13.8" thickBot="1" x14ac:dyDescent="0.3"/>
    <row r="82" spans="1:16" x14ac:dyDescent="0.25">
      <c r="A82" s="61" t="s">
        <v>32</v>
      </c>
      <c r="B82" s="1">
        <v>8</v>
      </c>
      <c r="C82" s="1">
        <v>-1</v>
      </c>
      <c r="D82" s="52" t="s">
        <v>57</v>
      </c>
      <c r="E82" s="1"/>
      <c r="F82" s="1"/>
      <c r="G82" s="28" t="s">
        <v>3</v>
      </c>
      <c r="H82" s="54" t="s">
        <v>32</v>
      </c>
      <c r="I82" s="29"/>
      <c r="J82" s="27" t="s">
        <v>5</v>
      </c>
      <c r="K82" s="1"/>
      <c r="N82" s="1"/>
    </row>
    <row r="83" spans="1:16" ht="13.8" thickBot="1" x14ac:dyDescent="0.3">
      <c r="A83" s="61" t="s">
        <v>48</v>
      </c>
      <c r="B83" s="1">
        <v>9</v>
      </c>
      <c r="C83" s="1">
        <v>1</v>
      </c>
      <c r="D83" t="s">
        <v>7</v>
      </c>
      <c r="E83" s="1"/>
      <c r="F83" s="1"/>
      <c r="G83" s="30" t="s">
        <v>8</v>
      </c>
      <c r="H83" s="53" t="s">
        <v>48</v>
      </c>
      <c r="I83" s="31"/>
      <c r="J83" s="27" t="s">
        <v>5</v>
      </c>
      <c r="K83" s="1"/>
      <c r="N83" s="1"/>
    </row>
    <row r="84" spans="1:16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N84" s="1"/>
    </row>
    <row r="85" spans="1:16" x14ac:dyDescent="0.25">
      <c r="A85" s="1" t="s">
        <v>12</v>
      </c>
      <c r="B85" s="1"/>
      <c r="C85" s="66">
        <v>6</v>
      </c>
      <c r="D85" s="66">
        <v>12</v>
      </c>
      <c r="E85" s="66">
        <v>14</v>
      </c>
      <c r="F85" s="66">
        <v>18</v>
      </c>
      <c r="G85" s="66">
        <v>10</v>
      </c>
      <c r="H85" s="66">
        <v>2</v>
      </c>
      <c r="I85" s="66">
        <v>16</v>
      </c>
      <c r="J85" s="66">
        <v>4</v>
      </c>
      <c r="K85" s="66">
        <v>8</v>
      </c>
      <c r="N85" s="1"/>
    </row>
    <row r="86" spans="1:16" x14ac:dyDescent="0.25">
      <c r="A86" s="1" t="s">
        <v>13</v>
      </c>
      <c r="B86" s="1"/>
      <c r="C86" s="66">
        <v>3</v>
      </c>
      <c r="D86" s="66">
        <v>6</v>
      </c>
      <c r="E86" s="66">
        <v>7</v>
      </c>
      <c r="F86" s="66">
        <v>9</v>
      </c>
      <c r="G86" s="66">
        <v>5</v>
      </c>
      <c r="H86" s="66">
        <v>1</v>
      </c>
      <c r="I86" s="66">
        <v>8</v>
      </c>
      <c r="J86" s="66">
        <v>2</v>
      </c>
      <c r="K86" s="66">
        <v>4</v>
      </c>
      <c r="N86" s="1"/>
    </row>
    <row r="87" spans="1:16" x14ac:dyDescent="0.25">
      <c r="A87" s="1" t="s">
        <v>14</v>
      </c>
      <c r="B87" s="1"/>
      <c r="C87" s="66">
        <v>10</v>
      </c>
      <c r="D87" s="66">
        <v>11</v>
      </c>
      <c r="E87" s="66">
        <v>12</v>
      </c>
      <c r="F87" s="66">
        <v>13</v>
      </c>
      <c r="G87" s="66">
        <v>14</v>
      </c>
      <c r="H87" s="66">
        <v>15</v>
      </c>
      <c r="I87" s="66">
        <v>16</v>
      </c>
      <c r="J87" s="66">
        <v>17</v>
      </c>
      <c r="K87" s="66">
        <v>18</v>
      </c>
      <c r="L87" s="1" t="s">
        <v>15</v>
      </c>
      <c r="M87" s="1" t="s">
        <v>16</v>
      </c>
      <c r="N87" s="70"/>
    </row>
    <row r="88" spans="1:16" x14ac:dyDescent="0.25">
      <c r="A88" s="61" t="s">
        <v>32</v>
      </c>
      <c r="B88" s="57"/>
      <c r="C88" s="76">
        <v>5</v>
      </c>
      <c r="D88" s="109">
        <v>5</v>
      </c>
      <c r="E88" s="109">
        <v>5</v>
      </c>
      <c r="F88" s="109">
        <v>3</v>
      </c>
      <c r="G88" s="109">
        <v>5</v>
      </c>
      <c r="H88" s="109">
        <v>8</v>
      </c>
      <c r="I88" s="109">
        <v>6</v>
      </c>
      <c r="J88" s="109">
        <v>7</v>
      </c>
      <c r="K88" s="109">
        <v>7</v>
      </c>
      <c r="L88" s="72">
        <v>51</v>
      </c>
      <c r="M88" s="10">
        <v>43</v>
      </c>
      <c r="N88" s="108"/>
      <c r="O88" s="59"/>
      <c r="P88">
        <f>M88+M101</f>
        <v>89</v>
      </c>
    </row>
    <row r="89" spans="1:16" x14ac:dyDescent="0.25">
      <c r="A89" s="61" t="s">
        <v>48</v>
      </c>
      <c r="B89" s="35"/>
      <c r="C89" s="76">
        <v>6</v>
      </c>
      <c r="D89" s="109">
        <v>7</v>
      </c>
      <c r="E89" s="109">
        <v>4</v>
      </c>
      <c r="F89" s="109">
        <v>3</v>
      </c>
      <c r="G89" s="109">
        <v>5</v>
      </c>
      <c r="H89" s="109">
        <v>5</v>
      </c>
      <c r="I89" s="109">
        <v>4</v>
      </c>
      <c r="J89" s="109">
        <v>7</v>
      </c>
      <c r="K89" s="109">
        <v>5</v>
      </c>
      <c r="L89" s="72">
        <v>46</v>
      </c>
      <c r="M89" s="10">
        <v>37</v>
      </c>
      <c r="N89" s="58"/>
      <c r="O89" s="59"/>
      <c r="P89">
        <f>M89+M102</f>
        <v>80</v>
      </c>
    </row>
    <row r="90" spans="1:16" x14ac:dyDescent="0.25">
      <c r="A90" s="32" t="s">
        <v>32</v>
      </c>
      <c r="B90" s="35"/>
      <c r="C90" s="67">
        <v>0</v>
      </c>
      <c r="D90" s="67">
        <v>0</v>
      </c>
      <c r="E90" s="67">
        <v>0</v>
      </c>
      <c r="F90" s="67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N90" s="1">
        <v>0</v>
      </c>
    </row>
    <row r="91" spans="1:16" x14ac:dyDescent="0.25">
      <c r="A91" s="32" t="s">
        <v>48</v>
      </c>
      <c r="B91" s="35"/>
      <c r="C91" s="67">
        <v>0</v>
      </c>
      <c r="D91" s="67">
        <v>0</v>
      </c>
      <c r="E91" s="67">
        <v>0</v>
      </c>
      <c r="F91" s="67">
        <v>0</v>
      </c>
      <c r="G91" s="66">
        <v>0</v>
      </c>
      <c r="H91" s="66">
        <v>1</v>
      </c>
      <c r="I91" s="66">
        <v>0</v>
      </c>
      <c r="J91" s="66">
        <v>0</v>
      </c>
      <c r="K91" s="66">
        <v>0</v>
      </c>
      <c r="L91" s="66">
        <v>1</v>
      </c>
      <c r="M91" s="1"/>
      <c r="N91" s="1" t="s">
        <v>17</v>
      </c>
    </row>
    <row r="92" spans="1:16" x14ac:dyDescent="0.25">
      <c r="A92" s="32" t="s">
        <v>32</v>
      </c>
      <c r="B92" s="1"/>
      <c r="C92" s="66">
        <v>1</v>
      </c>
      <c r="D92" s="66">
        <v>1</v>
      </c>
      <c r="E92" s="66">
        <v>0</v>
      </c>
      <c r="F92" s="66">
        <v>0.5</v>
      </c>
      <c r="G92" s="66">
        <v>0.5</v>
      </c>
      <c r="H92" s="66">
        <v>0</v>
      </c>
      <c r="I92" s="66">
        <v>0</v>
      </c>
      <c r="J92" s="66">
        <v>0.5</v>
      </c>
      <c r="K92" s="66">
        <v>0</v>
      </c>
      <c r="L92" s="66">
        <v>3.5</v>
      </c>
      <c r="M92" s="1">
        <v>0</v>
      </c>
      <c r="N92" s="1">
        <v>3.5</v>
      </c>
      <c r="O92" s="32" t="s">
        <v>32</v>
      </c>
    </row>
    <row r="93" spans="1:16" x14ac:dyDescent="0.25">
      <c r="A93" s="32" t="s">
        <v>48</v>
      </c>
      <c r="B93" s="1"/>
      <c r="C93" s="66">
        <v>0</v>
      </c>
      <c r="D93" s="66">
        <v>0</v>
      </c>
      <c r="E93" s="66">
        <v>1</v>
      </c>
      <c r="F93" s="66">
        <v>0.5</v>
      </c>
      <c r="G93" s="66">
        <v>0.5</v>
      </c>
      <c r="H93" s="66">
        <v>1</v>
      </c>
      <c r="I93" s="66">
        <v>1</v>
      </c>
      <c r="J93" s="66">
        <v>0.5</v>
      </c>
      <c r="K93" s="66">
        <v>1</v>
      </c>
      <c r="L93" s="66">
        <v>5.5</v>
      </c>
      <c r="M93" s="1">
        <v>3</v>
      </c>
      <c r="N93" s="1">
        <v>8.5</v>
      </c>
      <c r="O93" s="32" t="s">
        <v>48</v>
      </c>
    </row>
    <row r="94" spans="1:16" ht="13.8" thickBot="1" x14ac:dyDescent="0.3"/>
    <row r="95" spans="1:16" x14ac:dyDescent="0.25">
      <c r="A95" s="61" t="s">
        <v>262</v>
      </c>
      <c r="B95" s="1">
        <v>10</v>
      </c>
      <c r="C95" s="1">
        <v>0</v>
      </c>
      <c r="D95" s="52" t="s">
        <v>57</v>
      </c>
      <c r="E95" s="1"/>
      <c r="F95" s="1">
        <v>10</v>
      </c>
      <c r="G95" s="28" t="s">
        <v>3</v>
      </c>
      <c r="H95" s="54" t="s">
        <v>262</v>
      </c>
      <c r="I95" s="29"/>
      <c r="J95" s="27" t="s">
        <v>5</v>
      </c>
      <c r="K95" s="1"/>
      <c r="N95" s="1"/>
    </row>
    <row r="96" spans="1:16" ht="13.8" thickBot="1" x14ac:dyDescent="0.3">
      <c r="A96" s="61" t="s">
        <v>146</v>
      </c>
      <c r="B96" s="1">
        <v>10</v>
      </c>
      <c r="C96" s="1">
        <v>0</v>
      </c>
      <c r="D96" t="s">
        <v>7</v>
      </c>
      <c r="E96" s="1"/>
      <c r="F96" s="1"/>
      <c r="G96" s="30" t="s">
        <v>8</v>
      </c>
      <c r="H96" s="53" t="s">
        <v>146</v>
      </c>
      <c r="I96" s="31"/>
      <c r="J96" s="27" t="s">
        <v>5</v>
      </c>
      <c r="K96" s="1"/>
      <c r="N96" s="1"/>
    </row>
    <row r="97" spans="1:1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N97" s="1"/>
    </row>
    <row r="98" spans="1:15" x14ac:dyDescent="0.25">
      <c r="A98" s="1" t="s">
        <v>12</v>
      </c>
      <c r="B98" s="1"/>
      <c r="C98" s="66">
        <v>6</v>
      </c>
      <c r="D98" s="66">
        <v>12</v>
      </c>
      <c r="E98" s="66">
        <v>14</v>
      </c>
      <c r="F98" s="66">
        <v>18</v>
      </c>
      <c r="G98" s="66">
        <v>10</v>
      </c>
      <c r="H98" s="66">
        <v>2</v>
      </c>
      <c r="I98" s="66">
        <v>16</v>
      </c>
      <c r="J98" s="66">
        <v>4</v>
      </c>
      <c r="K98" s="66">
        <v>8</v>
      </c>
      <c r="N98" s="1"/>
    </row>
    <row r="99" spans="1:15" x14ac:dyDescent="0.25">
      <c r="A99" s="1" t="s">
        <v>13</v>
      </c>
      <c r="B99" s="1"/>
      <c r="C99" s="66">
        <v>3</v>
      </c>
      <c r="D99" s="66">
        <v>6</v>
      </c>
      <c r="E99" s="66">
        <v>7</v>
      </c>
      <c r="F99" s="66">
        <v>9</v>
      </c>
      <c r="G99" s="66">
        <v>5</v>
      </c>
      <c r="H99" s="66">
        <v>1</v>
      </c>
      <c r="I99" s="66">
        <v>8</v>
      </c>
      <c r="J99" s="66">
        <v>2</v>
      </c>
      <c r="K99" s="66">
        <v>4</v>
      </c>
      <c r="N99" s="1"/>
    </row>
    <row r="100" spans="1:15" x14ac:dyDescent="0.25">
      <c r="A100" s="1" t="s">
        <v>14</v>
      </c>
      <c r="B100" s="1"/>
      <c r="C100" s="66">
        <v>10</v>
      </c>
      <c r="D100" s="66">
        <v>11</v>
      </c>
      <c r="E100" s="66">
        <v>12</v>
      </c>
      <c r="F100" s="66">
        <v>13</v>
      </c>
      <c r="G100" s="66">
        <v>14</v>
      </c>
      <c r="H100" s="66">
        <v>15</v>
      </c>
      <c r="I100" s="66">
        <v>16</v>
      </c>
      <c r="J100" s="66">
        <v>17</v>
      </c>
      <c r="K100" s="66">
        <v>18</v>
      </c>
      <c r="L100" s="1" t="s">
        <v>15</v>
      </c>
      <c r="M100" s="1" t="s">
        <v>16</v>
      </c>
      <c r="N100" s="70"/>
    </row>
    <row r="101" spans="1:15" x14ac:dyDescent="0.25">
      <c r="A101" s="61" t="s">
        <v>262</v>
      </c>
      <c r="B101" s="57"/>
      <c r="C101" s="76">
        <v>6</v>
      </c>
      <c r="D101" s="109">
        <v>8</v>
      </c>
      <c r="E101" s="109">
        <v>6</v>
      </c>
      <c r="F101" s="109">
        <v>8</v>
      </c>
      <c r="G101" s="109">
        <v>5</v>
      </c>
      <c r="H101" s="109">
        <v>5</v>
      </c>
      <c r="I101" s="109">
        <v>4</v>
      </c>
      <c r="J101" s="109">
        <v>6</v>
      </c>
      <c r="K101" s="109">
        <v>8</v>
      </c>
      <c r="L101" s="72">
        <v>56</v>
      </c>
      <c r="M101" s="10">
        <v>46</v>
      </c>
      <c r="N101" s="108"/>
      <c r="O101" s="59"/>
    </row>
    <row r="102" spans="1:15" x14ac:dyDescent="0.25">
      <c r="A102" s="61" t="s">
        <v>146</v>
      </c>
      <c r="B102" s="35"/>
      <c r="C102" s="76">
        <v>7</v>
      </c>
      <c r="D102" s="109">
        <v>6</v>
      </c>
      <c r="E102" s="109">
        <v>6</v>
      </c>
      <c r="F102" s="109">
        <v>6</v>
      </c>
      <c r="G102" s="109">
        <v>6</v>
      </c>
      <c r="H102" s="109">
        <v>7</v>
      </c>
      <c r="I102" s="109">
        <v>4</v>
      </c>
      <c r="J102" s="109">
        <v>5</v>
      </c>
      <c r="K102" s="109">
        <v>6</v>
      </c>
      <c r="L102" s="72">
        <v>53</v>
      </c>
      <c r="M102" s="10">
        <v>43</v>
      </c>
      <c r="N102" s="58"/>
      <c r="O102" s="59"/>
    </row>
    <row r="103" spans="1:15" x14ac:dyDescent="0.25">
      <c r="A103" s="32" t="s">
        <v>262</v>
      </c>
      <c r="B103" s="35"/>
      <c r="C103" s="67">
        <v>0</v>
      </c>
      <c r="D103" s="67">
        <v>0</v>
      </c>
      <c r="E103" s="67">
        <v>0</v>
      </c>
      <c r="F103" s="67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N103" s="1">
        <v>0</v>
      </c>
    </row>
    <row r="104" spans="1:15" x14ac:dyDescent="0.25">
      <c r="A104" s="32" t="s">
        <v>146</v>
      </c>
      <c r="B104" s="35"/>
      <c r="C104" s="67">
        <v>0</v>
      </c>
      <c r="D104" s="67">
        <v>0</v>
      </c>
      <c r="E104" s="67">
        <v>0</v>
      </c>
      <c r="F104" s="67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1"/>
      <c r="N104" s="1" t="s">
        <v>17</v>
      </c>
    </row>
    <row r="105" spans="1:15" x14ac:dyDescent="0.25">
      <c r="A105" s="32" t="s">
        <v>262</v>
      </c>
      <c r="B105" s="1"/>
      <c r="C105" s="66">
        <v>1</v>
      </c>
      <c r="D105" s="66">
        <v>0</v>
      </c>
      <c r="E105" s="66">
        <v>0.5</v>
      </c>
      <c r="F105" s="66">
        <v>0</v>
      </c>
      <c r="G105" s="66">
        <v>1</v>
      </c>
      <c r="H105" s="66">
        <v>1</v>
      </c>
      <c r="I105" s="66">
        <v>0.5</v>
      </c>
      <c r="J105" s="66">
        <v>0</v>
      </c>
      <c r="K105" s="66">
        <v>0</v>
      </c>
      <c r="L105" s="66">
        <v>4</v>
      </c>
      <c r="M105" s="1">
        <v>0</v>
      </c>
      <c r="N105" s="1">
        <v>4</v>
      </c>
      <c r="O105" s="32" t="s">
        <v>262</v>
      </c>
    </row>
    <row r="106" spans="1:15" x14ac:dyDescent="0.25">
      <c r="A106" s="32" t="s">
        <v>146</v>
      </c>
      <c r="B106" s="1"/>
      <c r="C106" s="66">
        <v>0</v>
      </c>
      <c r="D106" s="66">
        <v>1</v>
      </c>
      <c r="E106" s="66">
        <v>0.5</v>
      </c>
      <c r="F106" s="66">
        <v>1</v>
      </c>
      <c r="G106" s="66">
        <v>0</v>
      </c>
      <c r="H106" s="66">
        <v>0</v>
      </c>
      <c r="I106" s="66">
        <v>0.5</v>
      </c>
      <c r="J106" s="66">
        <v>1</v>
      </c>
      <c r="K106" s="66">
        <v>1</v>
      </c>
      <c r="L106" s="66">
        <v>5</v>
      </c>
      <c r="M106" s="1">
        <v>3</v>
      </c>
      <c r="N106" s="1">
        <v>8</v>
      </c>
      <c r="O106" s="32" t="s">
        <v>146</v>
      </c>
    </row>
    <row r="108" spans="1:15" ht="13.8" thickBot="1" x14ac:dyDescent="0.3"/>
    <row r="109" spans="1:15" x14ac:dyDescent="0.25">
      <c r="A109" s="61" t="s">
        <v>30</v>
      </c>
      <c r="B109" s="1">
        <v>13</v>
      </c>
      <c r="C109" s="1">
        <v>5</v>
      </c>
      <c r="D109" s="52" t="s">
        <v>57</v>
      </c>
      <c r="E109" s="1"/>
      <c r="F109" s="1"/>
      <c r="G109" s="28" t="s">
        <v>3</v>
      </c>
      <c r="H109" s="54" t="s">
        <v>30</v>
      </c>
      <c r="I109" s="29"/>
      <c r="J109" s="27" t="s">
        <v>5</v>
      </c>
      <c r="K109" s="1"/>
      <c r="N109" s="1"/>
    </row>
    <row r="110" spans="1:15" ht="13.8" thickBot="1" x14ac:dyDescent="0.3">
      <c r="A110" s="61" t="s">
        <v>45</v>
      </c>
      <c r="B110" s="1">
        <v>8</v>
      </c>
      <c r="C110" s="1">
        <v>-5</v>
      </c>
      <c r="D110" t="s">
        <v>7</v>
      </c>
      <c r="E110" s="1"/>
      <c r="F110" s="1"/>
      <c r="G110" s="30" t="s">
        <v>8</v>
      </c>
      <c r="H110" s="53" t="s">
        <v>45</v>
      </c>
      <c r="I110" s="31"/>
      <c r="J110" s="27" t="s">
        <v>5</v>
      </c>
      <c r="K110" s="1"/>
      <c r="N110" s="1"/>
    </row>
    <row r="111" spans="1:1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N111" s="1"/>
    </row>
    <row r="112" spans="1:15" x14ac:dyDescent="0.25">
      <c r="A112" s="1" t="s">
        <v>12</v>
      </c>
      <c r="B112" s="1"/>
      <c r="C112" s="66">
        <v>6</v>
      </c>
      <c r="D112" s="66">
        <v>12</v>
      </c>
      <c r="E112" s="66">
        <v>14</v>
      </c>
      <c r="F112" s="66">
        <v>18</v>
      </c>
      <c r="G112" s="66">
        <v>10</v>
      </c>
      <c r="H112" s="66">
        <v>2</v>
      </c>
      <c r="I112" s="66">
        <v>16</v>
      </c>
      <c r="J112" s="66">
        <v>4</v>
      </c>
      <c r="K112" s="66">
        <v>8</v>
      </c>
      <c r="N112" s="1"/>
    </row>
    <row r="113" spans="1:16" x14ac:dyDescent="0.25">
      <c r="A113" s="1" t="s">
        <v>13</v>
      </c>
      <c r="B113" s="1"/>
      <c r="C113" s="66">
        <v>3</v>
      </c>
      <c r="D113" s="66">
        <v>6</v>
      </c>
      <c r="E113" s="66">
        <v>7</v>
      </c>
      <c r="F113" s="66">
        <v>9</v>
      </c>
      <c r="G113" s="66">
        <v>5</v>
      </c>
      <c r="H113" s="66">
        <v>1</v>
      </c>
      <c r="I113" s="66">
        <v>8</v>
      </c>
      <c r="J113" s="66">
        <v>2</v>
      </c>
      <c r="K113" s="66">
        <v>4</v>
      </c>
      <c r="N113" s="1"/>
    </row>
    <row r="114" spans="1:16" x14ac:dyDescent="0.25">
      <c r="A114" s="1" t="s">
        <v>14</v>
      </c>
      <c r="B114" s="1"/>
      <c r="C114" s="66">
        <v>10</v>
      </c>
      <c r="D114" s="66">
        <v>11</v>
      </c>
      <c r="E114" s="66">
        <v>12</v>
      </c>
      <c r="F114" s="66">
        <v>13</v>
      </c>
      <c r="G114" s="66">
        <v>14</v>
      </c>
      <c r="H114" s="66">
        <v>15</v>
      </c>
      <c r="I114" s="66">
        <v>16</v>
      </c>
      <c r="J114" s="66">
        <v>17</v>
      </c>
      <c r="K114" s="66">
        <v>18</v>
      </c>
      <c r="L114" s="1" t="s">
        <v>15</v>
      </c>
      <c r="M114" s="1" t="s">
        <v>16</v>
      </c>
      <c r="N114" s="70"/>
    </row>
    <row r="115" spans="1:16" x14ac:dyDescent="0.25">
      <c r="A115" s="61" t="s">
        <v>30</v>
      </c>
      <c r="B115" s="57"/>
      <c r="C115" s="76">
        <v>9</v>
      </c>
      <c r="D115" s="109">
        <v>6</v>
      </c>
      <c r="E115" s="109">
        <v>5</v>
      </c>
      <c r="F115" s="109">
        <v>7</v>
      </c>
      <c r="G115" s="109">
        <v>7</v>
      </c>
      <c r="H115" s="109">
        <v>8</v>
      </c>
      <c r="I115" s="109">
        <v>4</v>
      </c>
      <c r="J115" s="109">
        <v>7</v>
      </c>
      <c r="K115" s="109">
        <v>6</v>
      </c>
      <c r="L115" s="72">
        <v>59</v>
      </c>
      <c r="M115" s="10">
        <v>46</v>
      </c>
      <c r="N115" s="108"/>
      <c r="O115" s="59"/>
      <c r="P115">
        <f>M115+M128</f>
        <v>89</v>
      </c>
    </row>
    <row r="116" spans="1:16" x14ac:dyDescent="0.25">
      <c r="A116" s="61" t="s">
        <v>45</v>
      </c>
      <c r="B116" s="35"/>
      <c r="C116" s="76">
        <v>5</v>
      </c>
      <c r="D116" s="109">
        <v>6</v>
      </c>
      <c r="E116" s="109">
        <v>6</v>
      </c>
      <c r="F116" s="109">
        <v>3</v>
      </c>
      <c r="G116" s="109">
        <v>7</v>
      </c>
      <c r="H116" s="109">
        <v>6</v>
      </c>
      <c r="I116" s="109">
        <v>4</v>
      </c>
      <c r="J116" s="109">
        <v>6</v>
      </c>
      <c r="K116" s="109">
        <v>6</v>
      </c>
      <c r="L116" s="72">
        <v>49</v>
      </c>
      <c r="M116" s="10">
        <v>41</v>
      </c>
      <c r="N116" s="58"/>
      <c r="O116" s="59"/>
      <c r="P116">
        <f>M116+M129</f>
        <v>88</v>
      </c>
    </row>
    <row r="117" spans="1:16" x14ac:dyDescent="0.25">
      <c r="A117" s="32" t="s">
        <v>30</v>
      </c>
      <c r="B117" s="35"/>
      <c r="C117" s="67">
        <v>1</v>
      </c>
      <c r="D117" s="67">
        <v>0</v>
      </c>
      <c r="E117" s="67">
        <v>0</v>
      </c>
      <c r="F117" s="67">
        <v>0</v>
      </c>
      <c r="G117" s="66">
        <v>1</v>
      </c>
      <c r="H117" s="66">
        <v>1</v>
      </c>
      <c r="I117" s="66">
        <v>0</v>
      </c>
      <c r="J117" s="66">
        <v>1</v>
      </c>
      <c r="K117" s="66">
        <v>1</v>
      </c>
      <c r="L117" s="66">
        <v>5</v>
      </c>
      <c r="N117" s="1">
        <v>0</v>
      </c>
    </row>
    <row r="118" spans="1:16" x14ac:dyDescent="0.25">
      <c r="A118" s="32" t="s">
        <v>45</v>
      </c>
      <c r="B118" s="35"/>
      <c r="C118" s="67">
        <v>0</v>
      </c>
      <c r="D118" s="67">
        <v>0</v>
      </c>
      <c r="E118" s="67">
        <v>0</v>
      </c>
      <c r="F118" s="67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1"/>
      <c r="N118" s="1" t="s">
        <v>17</v>
      </c>
    </row>
    <row r="119" spans="1:16" x14ac:dyDescent="0.25">
      <c r="A119" s="32" t="s">
        <v>30</v>
      </c>
      <c r="B119" s="1"/>
      <c r="C119" s="66">
        <v>0</v>
      </c>
      <c r="D119" s="66">
        <v>0.5</v>
      </c>
      <c r="E119" s="66">
        <v>1</v>
      </c>
      <c r="F119" s="66">
        <v>0</v>
      </c>
      <c r="G119" s="66">
        <v>1</v>
      </c>
      <c r="H119" s="66">
        <v>0</v>
      </c>
      <c r="I119" s="66">
        <v>0.5</v>
      </c>
      <c r="J119" s="66">
        <v>0.5</v>
      </c>
      <c r="K119" s="66">
        <v>1</v>
      </c>
      <c r="L119" s="66">
        <v>4.5</v>
      </c>
      <c r="M119" s="1">
        <v>0</v>
      </c>
      <c r="N119" s="1">
        <v>4.5</v>
      </c>
      <c r="O119" s="32" t="s">
        <v>30</v>
      </c>
    </row>
    <row r="120" spans="1:16" x14ac:dyDescent="0.25">
      <c r="A120" s="32" t="s">
        <v>45</v>
      </c>
      <c r="B120" s="1"/>
      <c r="C120" s="66">
        <v>1</v>
      </c>
      <c r="D120" s="66">
        <v>0.5</v>
      </c>
      <c r="E120" s="66">
        <v>0</v>
      </c>
      <c r="F120" s="66">
        <v>1</v>
      </c>
      <c r="G120" s="66">
        <v>0</v>
      </c>
      <c r="H120" s="66">
        <v>1</v>
      </c>
      <c r="I120" s="66">
        <v>0.5</v>
      </c>
      <c r="J120" s="66">
        <v>0.5</v>
      </c>
      <c r="K120" s="66">
        <v>0</v>
      </c>
      <c r="L120" s="66">
        <v>4.5</v>
      </c>
      <c r="M120" s="1">
        <v>3</v>
      </c>
      <c r="N120" s="1">
        <v>7.5</v>
      </c>
      <c r="O120" s="32" t="s">
        <v>45</v>
      </c>
    </row>
    <row r="121" spans="1:16" ht="13.8" thickBot="1" x14ac:dyDescent="0.3"/>
    <row r="122" spans="1:16" x14ac:dyDescent="0.25">
      <c r="A122" s="61" t="s">
        <v>25</v>
      </c>
      <c r="B122" s="1">
        <v>14</v>
      </c>
      <c r="C122" s="1">
        <v>-6</v>
      </c>
      <c r="D122" s="52" t="s">
        <v>57</v>
      </c>
      <c r="E122" s="1"/>
      <c r="F122" s="1"/>
      <c r="G122" s="28" t="s">
        <v>3</v>
      </c>
      <c r="H122" s="54" t="s">
        <v>25</v>
      </c>
      <c r="I122" s="29"/>
      <c r="J122" s="27" t="s">
        <v>5</v>
      </c>
      <c r="K122" s="1"/>
      <c r="N122" s="1"/>
    </row>
    <row r="123" spans="1:16" ht="13.8" thickBot="1" x14ac:dyDescent="0.3">
      <c r="A123" s="61" t="s">
        <v>47</v>
      </c>
      <c r="B123" s="1">
        <v>20</v>
      </c>
      <c r="C123" s="1">
        <v>6</v>
      </c>
      <c r="D123" t="s">
        <v>7</v>
      </c>
      <c r="E123" s="1"/>
      <c r="F123" s="1"/>
      <c r="G123" s="30" t="s">
        <v>8</v>
      </c>
      <c r="H123" s="53" t="s">
        <v>47</v>
      </c>
      <c r="I123" s="31"/>
      <c r="J123" s="27" t="s">
        <v>5</v>
      </c>
      <c r="K123" s="1"/>
      <c r="N123" s="1"/>
    </row>
    <row r="124" spans="1:16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N124" s="1"/>
    </row>
    <row r="125" spans="1:16" x14ac:dyDescent="0.25">
      <c r="A125" s="1" t="s">
        <v>12</v>
      </c>
      <c r="B125" s="1"/>
      <c r="C125" s="66">
        <v>6</v>
      </c>
      <c r="D125" s="66">
        <v>12</v>
      </c>
      <c r="E125" s="66">
        <v>14</v>
      </c>
      <c r="F125" s="66">
        <v>18</v>
      </c>
      <c r="G125" s="66">
        <v>10</v>
      </c>
      <c r="H125" s="66">
        <v>2</v>
      </c>
      <c r="I125" s="66">
        <v>16</v>
      </c>
      <c r="J125" s="66">
        <v>4</v>
      </c>
      <c r="K125" s="66">
        <v>8</v>
      </c>
      <c r="N125" s="1"/>
    </row>
    <row r="126" spans="1:16" x14ac:dyDescent="0.25">
      <c r="A126" s="1" t="s">
        <v>13</v>
      </c>
      <c r="B126" s="1"/>
      <c r="C126" s="66">
        <v>3</v>
      </c>
      <c r="D126" s="66">
        <v>6</v>
      </c>
      <c r="E126" s="66">
        <v>7</v>
      </c>
      <c r="F126" s="66">
        <v>9</v>
      </c>
      <c r="G126" s="66">
        <v>5</v>
      </c>
      <c r="H126" s="66">
        <v>1</v>
      </c>
      <c r="I126" s="66">
        <v>8</v>
      </c>
      <c r="J126" s="66">
        <v>2</v>
      </c>
      <c r="K126" s="66">
        <v>4</v>
      </c>
      <c r="N126" s="1"/>
    </row>
    <row r="127" spans="1:16" x14ac:dyDescent="0.25">
      <c r="A127" s="1" t="s">
        <v>14</v>
      </c>
      <c r="B127" s="1"/>
      <c r="C127" s="66">
        <v>10</v>
      </c>
      <c r="D127" s="66">
        <v>11</v>
      </c>
      <c r="E127" s="66">
        <v>12</v>
      </c>
      <c r="F127" s="66">
        <v>13</v>
      </c>
      <c r="G127" s="66">
        <v>14</v>
      </c>
      <c r="H127" s="66">
        <v>15</v>
      </c>
      <c r="I127" s="66">
        <v>16</v>
      </c>
      <c r="J127" s="66">
        <v>17</v>
      </c>
      <c r="K127" s="66">
        <v>18</v>
      </c>
      <c r="L127" s="1" t="s">
        <v>15</v>
      </c>
      <c r="M127" s="1" t="s">
        <v>16</v>
      </c>
      <c r="N127" s="70"/>
    </row>
    <row r="128" spans="1:16" x14ac:dyDescent="0.25">
      <c r="A128" s="61" t="s">
        <v>25</v>
      </c>
      <c r="B128" s="57"/>
      <c r="C128" s="76">
        <v>8</v>
      </c>
      <c r="D128" s="109">
        <v>7</v>
      </c>
      <c r="E128" s="109">
        <v>5</v>
      </c>
      <c r="F128" s="109">
        <v>5</v>
      </c>
      <c r="G128" s="109">
        <v>7</v>
      </c>
      <c r="H128" s="109">
        <v>5</v>
      </c>
      <c r="I128" s="109">
        <v>5</v>
      </c>
      <c r="J128" s="109">
        <v>7</v>
      </c>
      <c r="K128" s="109">
        <v>8</v>
      </c>
      <c r="L128" s="72">
        <v>57</v>
      </c>
      <c r="M128" s="10">
        <v>43</v>
      </c>
      <c r="N128" s="108"/>
      <c r="O128" s="59"/>
    </row>
    <row r="129" spans="1:16" x14ac:dyDescent="0.25">
      <c r="A129" s="61" t="s">
        <v>47</v>
      </c>
      <c r="B129" s="35"/>
      <c r="C129" s="76">
        <v>7</v>
      </c>
      <c r="D129" s="109">
        <v>10</v>
      </c>
      <c r="E129" s="109">
        <v>7</v>
      </c>
      <c r="F129" s="109">
        <v>7</v>
      </c>
      <c r="G129" s="109">
        <v>8</v>
      </c>
      <c r="H129" s="109">
        <v>7</v>
      </c>
      <c r="I129" s="109">
        <v>6</v>
      </c>
      <c r="J129" s="109">
        <v>8</v>
      </c>
      <c r="K129" s="109">
        <v>7</v>
      </c>
      <c r="L129" s="72">
        <v>67</v>
      </c>
      <c r="M129" s="10">
        <v>47</v>
      </c>
      <c r="N129" s="58"/>
      <c r="O129" s="59"/>
    </row>
    <row r="130" spans="1:16" x14ac:dyDescent="0.25">
      <c r="A130" s="32" t="s">
        <v>25</v>
      </c>
      <c r="B130" s="35"/>
      <c r="C130" s="67">
        <v>0</v>
      </c>
      <c r="D130" s="67">
        <v>0</v>
      </c>
      <c r="E130" s="67">
        <v>0</v>
      </c>
      <c r="F130" s="67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N130" s="1">
        <v>0</v>
      </c>
    </row>
    <row r="131" spans="1:16" x14ac:dyDescent="0.25">
      <c r="A131" s="32" t="s">
        <v>47</v>
      </c>
      <c r="B131" s="35"/>
      <c r="C131" s="67">
        <v>1</v>
      </c>
      <c r="D131" s="67">
        <v>1</v>
      </c>
      <c r="E131" s="67">
        <v>0</v>
      </c>
      <c r="F131" s="67">
        <v>0</v>
      </c>
      <c r="G131" s="66">
        <v>1</v>
      </c>
      <c r="H131" s="66">
        <v>1</v>
      </c>
      <c r="I131" s="66">
        <v>0</v>
      </c>
      <c r="J131" s="66">
        <v>1</v>
      </c>
      <c r="K131" s="66">
        <v>1</v>
      </c>
      <c r="L131" s="66">
        <v>6</v>
      </c>
      <c r="M131" s="1"/>
      <c r="N131" s="1" t="s">
        <v>17</v>
      </c>
    </row>
    <row r="132" spans="1:16" x14ac:dyDescent="0.25">
      <c r="A132" s="32" t="s">
        <v>25</v>
      </c>
      <c r="B132" s="1"/>
      <c r="C132" s="66">
        <v>0</v>
      </c>
      <c r="D132" s="66">
        <v>1</v>
      </c>
      <c r="E132" s="66">
        <v>1</v>
      </c>
      <c r="F132" s="66">
        <v>1</v>
      </c>
      <c r="G132" s="66">
        <v>0.5</v>
      </c>
      <c r="H132" s="66">
        <v>1</v>
      </c>
      <c r="I132" s="66">
        <v>1</v>
      </c>
      <c r="J132" s="66">
        <v>0.5</v>
      </c>
      <c r="K132" s="66">
        <v>0</v>
      </c>
      <c r="L132" s="66">
        <v>6</v>
      </c>
      <c r="M132" s="1">
        <v>3</v>
      </c>
      <c r="N132" s="1">
        <v>9</v>
      </c>
      <c r="O132" s="32" t="s">
        <v>25</v>
      </c>
    </row>
    <row r="133" spans="1:16" x14ac:dyDescent="0.25">
      <c r="A133" s="32" t="s">
        <v>47</v>
      </c>
      <c r="B133" s="1"/>
      <c r="C133" s="66">
        <v>1</v>
      </c>
      <c r="D133" s="66">
        <v>0</v>
      </c>
      <c r="E133" s="66">
        <v>0</v>
      </c>
      <c r="F133" s="66">
        <v>0</v>
      </c>
      <c r="G133" s="66">
        <v>0.5</v>
      </c>
      <c r="H133" s="66">
        <v>0</v>
      </c>
      <c r="I133" s="66">
        <v>0</v>
      </c>
      <c r="J133" s="66">
        <v>0.5</v>
      </c>
      <c r="K133" s="66">
        <v>1</v>
      </c>
      <c r="L133" s="66">
        <v>3</v>
      </c>
      <c r="M133" s="1">
        <v>0</v>
      </c>
      <c r="N133" s="1">
        <v>3</v>
      </c>
      <c r="O133" s="32" t="s">
        <v>47</v>
      </c>
    </row>
    <row r="135" spans="1:16" ht="13.8" thickBot="1" x14ac:dyDescent="0.3"/>
    <row r="136" spans="1:16" x14ac:dyDescent="0.25">
      <c r="A136" s="61" t="s">
        <v>263</v>
      </c>
      <c r="B136" s="1">
        <v>9</v>
      </c>
      <c r="C136" s="1">
        <v>5</v>
      </c>
      <c r="D136" s="52" t="s">
        <v>57</v>
      </c>
      <c r="E136" s="1"/>
      <c r="F136" s="1"/>
      <c r="G136" s="28" t="s">
        <v>3</v>
      </c>
      <c r="H136" s="54" t="s">
        <v>263</v>
      </c>
      <c r="I136" s="29"/>
      <c r="J136" s="27" t="s">
        <v>5</v>
      </c>
      <c r="K136" s="1"/>
      <c r="N136" s="1"/>
    </row>
    <row r="137" spans="1:16" ht="13.8" thickBot="1" x14ac:dyDescent="0.3">
      <c r="A137" s="61" t="s">
        <v>38</v>
      </c>
      <c r="B137" s="1">
        <v>4</v>
      </c>
      <c r="C137" s="1">
        <v>-5</v>
      </c>
      <c r="D137" t="s">
        <v>7</v>
      </c>
      <c r="E137" s="1"/>
      <c r="F137" s="1"/>
      <c r="G137" s="30" t="s">
        <v>8</v>
      </c>
      <c r="H137" s="53" t="s">
        <v>38</v>
      </c>
      <c r="I137" s="31"/>
      <c r="J137" s="27" t="s">
        <v>5</v>
      </c>
      <c r="K137" s="1"/>
      <c r="N137" s="1"/>
    </row>
    <row r="138" spans="1:16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N138" s="1"/>
    </row>
    <row r="139" spans="1:16" x14ac:dyDescent="0.25">
      <c r="A139" s="1" t="s">
        <v>12</v>
      </c>
      <c r="B139" s="1"/>
      <c r="C139" s="66">
        <v>6</v>
      </c>
      <c r="D139" s="66">
        <v>12</v>
      </c>
      <c r="E139" s="66">
        <v>14</v>
      </c>
      <c r="F139" s="66">
        <v>18</v>
      </c>
      <c r="G139" s="66">
        <v>10</v>
      </c>
      <c r="H139" s="66">
        <v>2</v>
      </c>
      <c r="I139" s="66">
        <v>16</v>
      </c>
      <c r="J139" s="66">
        <v>4</v>
      </c>
      <c r="K139" s="66">
        <v>8</v>
      </c>
      <c r="N139" s="1"/>
    </row>
    <row r="140" spans="1:16" x14ac:dyDescent="0.25">
      <c r="A140" s="1" t="s">
        <v>13</v>
      </c>
      <c r="B140" s="1"/>
      <c r="C140" s="66">
        <v>3</v>
      </c>
      <c r="D140" s="66">
        <v>6</v>
      </c>
      <c r="E140" s="66">
        <v>7</v>
      </c>
      <c r="F140" s="66">
        <v>9</v>
      </c>
      <c r="G140" s="66">
        <v>5</v>
      </c>
      <c r="H140" s="66">
        <v>1</v>
      </c>
      <c r="I140" s="66">
        <v>8</v>
      </c>
      <c r="J140" s="66">
        <v>2</v>
      </c>
      <c r="K140" s="66">
        <v>4</v>
      </c>
      <c r="N140" s="1"/>
    </row>
    <row r="141" spans="1:16" x14ac:dyDescent="0.25">
      <c r="A141" s="1" t="s">
        <v>14</v>
      </c>
      <c r="B141" s="1"/>
      <c r="C141" s="66">
        <v>10</v>
      </c>
      <c r="D141" s="66">
        <v>11</v>
      </c>
      <c r="E141" s="66">
        <v>12</v>
      </c>
      <c r="F141" s="66">
        <v>13</v>
      </c>
      <c r="G141" s="66">
        <v>14</v>
      </c>
      <c r="H141" s="66">
        <v>15</v>
      </c>
      <c r="I141" s="66">
        <v>16</v>
      </c>
      <c r="J141" s="66">
        <v>17</v>
      </c>
      <c r="K141" s="66">
        <v>18</v>
      </c>
      <c r="L141" s="1" t="s">
        <v>15</v>
      </c>
      <c r="M141" s="1" t="s">
        <v>16</v>
      </c>
      <c r="N141" s="70"/>
    </row>
    <row r="142" spans="1:16" x14ac:dyDescent="0.25">
      <c r="A142" s="61" t="s">
        <v>263</v>
      </c>
      <c r="B142" s="57"/>
      <c r="C142" s="76">
        <v>4</v>
      </c>
      <c r="D142" s="109">
        <v>5</v>
      </c>
      <c r="E142" s="109">
        <v>4</v>
      </c>
      <c r="F142" s="109">
        <v>6</v>
      </c>
      <c r="G142" s="109">
        <v>7</v>
      </c>
      <c r="H142" s="109">
        <v>4</v>
      </c>
      <c r="I142" s="109">
        <v>4</v>
      </c>
      <c r="J142" s="109">
        <v>8</v>
      </c>
      <c r="K142" s="109">
        <v>6</v>
      </c>
      <c r="L142" s="72">
        <v>48</v>
      </c>
      <c r="M142" s="10">
        <v>39</v>
      </c>
      <c r="N142" s="108"/>
      <c r="O142" s="59"/>
      <c r="P142">
        <f>M142+M155</f>
        <v>83</v>
      </c>
    </row>
    <row r="143" spans="1:16" x14ac:dyDescent="0.25">
      <c r="A143" s="61" t="s">
        <v>38</v>
      </c>
      <c r="B143" s="35"/>
      <c r="C143" s="76">
        <v>6</v>
      </c>
      <c r="D143" s="109">
        <v>7</v>
      </c>
      <c r="E143" s="109">
        <v>7</v>
      </c>
      <c r="F143" s="109">
        <v>6</v>
      </c>
      <c r="G143" s="109">
        <v>6</v>
      </c>
      <c r="H143" s="109">
        <v>5</v>
      </c>
      <c r="I143" s="109">
        <v>3</v>
      </c>
      <c r="J143" s="109">
        <v>5</v>
      </c>
      <c r="K143" s="109">
        <v>7</v>
      </c>
      <c r="L143" s="72">
        <v>52</v>
      </c>
      <c r="M143" s="10">
        <v>48</v>
      </c>
      <c r="N143" s="58"/>
      <c r="O143" s="59"/>
      <c r="P143">
        <f>M143+M156</f>
        <v>84</v>
      </c>
    </row>
    <row r="144" spans="1:16" x14ac:dyDescent="0.25">
      <c r="A144" s="32" t="s">
        <v>263</v>
      </c>
      <c r="B144" s="35"/>
      <c r="C144" s="67">
        <v>1</v>
      </c>
      <c r="D144" s="67">
        <v>0</v>
      </c>
      <c r="E144" s="67">
        <v>0</v>
      </c>
      <c r="F144" s="67">
        <v>0</v>
      </c>
      <c r="G144" s="66">
        <v>1</v>
      </c>
      <c r="H144" s="66">
        <v>1</v>
      </c>
      <c r="I144" s="66">
        <v>0</v>
      </c>
      <c r="J144" s="66">
        <v>1</v>
      </c>
      <c r="K144" s="66">
        <v>1</v>
      </c>
      <c r="L144" s="66">
        <v>5</v>
      </c>
      <c r="N144" s="1">
        <v>0</v>
      </c>
    </row>
    <row r="145" spans="1:15" x14ac:dyDescent="0.25">
      <c r="A145" s="32" t="s">
        <v>38</v>
      </c>
      <c r="B145" s="35"/>
      <c r="C145" s="67">
        <v>0</v>
      </c>
      <c r="D145" s="67">
        <v>0</v>
      </c>
      <c r="E145" s="67">
        <v>0</v>
      </c>
      <c r="F145" s="67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1"/>
      <c r="N145" s="1" t="s">
        <v>17</v>
      </c>
    </row>
    <row r="146" spans="1:15" x14ac:dyDescent="0.25">
      <c r="A146" s="32" t="s">
        <v>263</v>
      </c>
      <c r="B146" s="1"/>
      <c r="C146" s="66">
        <v>1</v>
      </c>
      <c r="D146" s="66">
        <v>1</v>
      </c>
      <c r="E146" s="66">
        <v>1</v>
      </c>
      <c r="F146" s="66">
        <v>0.5</v>
      </c>
      <c r="G146" s="66">
        <v>0.5</v>
      </c>
      <c r="H146" s="66">
        <v>1</v>
      </c>
      <c r="I146" s="66">
        <v>0</v>
      </c>
      <c r="J146" s="66">
        <v>0</v>
      </c>
      <c r="K146" s="66">
        <v>1</v>
      </c>
      <c r="L146" s="66">
        <v>6</v>
      </c>
      <c r="M146" s="1">
        <v>3</v>
      </c>
      <c r="N146" s="1">
        <v>9</v>
      </c>
      <c r="O146" s="32" t="s">
        <v>263</v>
      </c>
    </row>
    <row r="147" spans="1:15" x14ac:dyDescent="0.25">
      <c r="A147" s="32" t="s">
        <v>38</v>
      </c>
      <c r="B147" s="1"/>
      <c r="C147" s="66">
        <v>0</v>
      </c>
      <c r="D147" s="66">
        <v>0</v>
      </c>
      <c r="E147" s="66">
        <v>0</v>
      </c>
      <c r="F147" s="66">
        <v>0.5</v>
      </c>
      <c r="G147" s="66">
        <v>0.5</v>
      </c>
      <c r="H147" s="66">
        <v>0</v>
      </c>
      <c r="I147" s="66">
        <v>1</v>
      </c>
      <c r="J147" s="66">
        <v>1</v>
      </c>
      <c r="K147" s="66">
        <v>0</v>
      </c>
      <c r="L147" s="66">
        <v>3</v>
      </c>
      <c r="M147" s="1">
        <v>0</v>
      </c>
      <c r="N147" s="1">
        <v>3</v>
      </c>
      <c r="O147" s="32" t="s">
        <v>38</v>
      </c>
    </row>
    <row r="148" spans="1:15" ht="13.8" thickBot="1" x14ac:dyDescent="0.3"/>
    <row r="149" spans="1:15" x14ac:dyDescent="0.25">
      <c r="A149" s="61" t="s">
        <v>143</v>
      </c>
      <c r="B149" s="1">
        <v>10</v>
      </c>
      <c r="C149" s="1">
        <v>-1</v>
      </c>
      <c r="D149" s="52" t="s">
        <v>57</v>
      </c>
      <c r="E149" s="1"/>
      <c r="F149" s="1"/>
      <c r="G149" s="28" t="s">
        <v>3</v>
      </c>
      <c r="H149" s="54" t="s">
        <v>143</v>
      </c>
      <c r="I149" s="29"/>
      <c r="J149" s="27" t="s">
        <v>5</v>
      </c>
      <c r="K149" s="1"/>
      <c r="N149" s="1"/>
    </row>
    <row r="150" spans="1:15" ht="13.8" thickBot="1" x14ac:dyDescent="0.3">
      <c r="A150" s="61" t="s">
        <v>264</v>
      </c>
      <c r="B150" s="1">
        <v>11</v>
      </c>
      <c r="C150" s="1">
        <v>1</v>
      </c>
      <c r="D150" t="s">
        <v>7</v>
      </c>
      <c r="E150" s="1"/>
      <c r="F150" s="1"/>
      <c r="G150" s="30" t="s">
        <v>8</v>
      </c>
      <c r="H150" s="53" t="s">
        <v>264</v>
      </c>
      <c r="I150" s="31"/>
      <c r="J150" s="27" t="s">
        <v>5</v>
      </c>
      <c r="K150" s="1"/>
      <c r="N150" s="1"/>
    </row>
    <row r="151" spans="1:1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N151" s="1"/>
    </row>
    <row r="152" spans="1:15" x14ac:dyDescent="0.25">
      <c r="A152" s="1" t="s">
        <v>12</v>
      </c>
      <c r="B152" s="1"/>
      <c r="C152" s="66">
        <v>6</v>
      </c>
      <c r="D152" s="66">
        <v>12</v>
      </c>
      <c r="E152" s="66">
        <v>14</v>
      </c>
      <c r="F152" s="66">
        <v>18</v>
      </c>
      <c r="G152" s="66">
        <v>10</v>
      </c>
      <c r="H152" s="66">
        <v>2</v>
      </c>
      <c r="I152" s="66">
        <v>16</v>
      </c>
      <c r="J152" s="66">
        <v>4</v>
      </c>
      <c r="K152" s="66">
        <v>8</v>
      </c>
      <c r="N152" s="1"/>
    </row>
    <row r="153" spans="1:15" x14ac:dyDescent="0.25">
      <c r="A153" s="1" t="s">
        <v>13</v>
      </c>
      <c r="B153" s="1"/>
      <c r="C153" s="66">
        <v>3</v>
      </c>
      <c r="D153" s="66">
        <v>6</v>
      </c>
      <c r="E153" s="66">
        <v>7</v>
      </c>
      <c r="F153" s="66">
        <v>9</v>
      </c>
      <c r="G153" s="66">
        <v>5</v>
      </c>
      <c r="H153" s="66">
        <v>1</v>
      </c>
      <c r="I153" s="66">
        <v>8</v>
      </c>
      <c r="J153" s="66">
        <v>2</v>
      </c>
      <c r="K153" s="66">
        <v>4</v>
      </c>
      <c r="N153" s="1"/>
    </row>
    <row r="154" spans="1:15" x14ac:dyDescent="0.25">
      <c r="A154" s="1" t="s">
        <v>14</v>
      </c>
      <c r="B154" s="1"/>
      <c r="C154" s="66">
        <v>10</v>
      </c>
      <c r="D154" s="66">
        <v>11</v>
      </c>
      <c r="E154" s="66">
        <v>12</v>
      </c>
      <c r="F154" s="66">
        <v>13</v>
      </c>
      <c r="G154" s="66">
        <v>14</v>
      </c>
      <c r="H154" s="66">
        <v>15</v>
      </c>
      <c r="I154" s="66">
        <v>16</v>
      </c>
      <c r="J154" s="66">
        <v>17</v>
      </c>
      <c r="K154" s="66">
        <v>18</v>
      </c>
      <c r="L154" s="1" t="s">
        <v>15</v>
      </c>
      <c r="M154" s="1" t="s">
        <v>16</v>
      </c>
      <c r="N154" s="70"/>
    </row>
    <row r="155" spans="1:15" x14ac:dyDescent="0.25">
      <c r="A155" s="61" t="s">
        <v>143</v>
      </c>
      <c r="B155" s="57"/>
      <c r="C155" s="76">
        <v>9</v>
      </c>
      <c r="D155" s="109">
        <v>6</v>
      </c>
      <c r="E155" s="109">
        <v>5</v>
      </c>
      <c r="F155" s="109">
        <v>6</v>
      </c>
      <c r="G155" s="109">
        <v>6</v>
      </c>
      <c r="H155" s="109">
        <v>6</v>
      </c>
      <c r="I155" s="109">
        <v>4</v>
      </c>
      <c r="J155" s="109">
        <v>6</v>
      </c>
      <c r="K155" s="109">
        <v>6</v>
      </c>
      <c r="L155" s="72">
        <v>54</v>
      </c>
      <c r="M155" s="10">
        <v>44</v>
      </c>
      <c r="N155" s="108"/>
      <c r="O155" s="59"/>
    </row>
    <row r="156" spans="1:15" x14ac:dyDescent="0.25">
      <c r="A156" s="61" t="s">
        <v>264</v>
      </c>
      <c r="B156" s="35"/>
      <c r="C156" s="76">
        <v>8</v>
      </c>
      <c r="D156" s="109">
        <v>5</v>
      </c>
      <c r="E156" s="109">
        <v>6</v>
      </c>
      <c r="F156" s="109">
        <v>3</v>
      </c>
      <c r="G156" s="109">
        <v>7</v>
      </c>
      <c r="H156" s="109">
        <v>4</v>
      </c>
      <c r="I156" s="109">
        <v>3</v>
      </c>
      <c r="J156" s="109">
        <v>5</v>
      </c>
      <c r="K156" s="109">
        <v>6</v>
      </c>
      <c r="L156" s="72">
        <v>47</v>
      </c>
      <c r="M156" s="10">
        <v>36</v>
      </c>
      <c r="N156" s="58"/>
      <c r="O156" s="59"/>
    </row>
    <row r="157" spans="1:15" x14ac:dyDescent="0.25">
      <c r="A157" s="32" t="s">
        <v>143</v>
      </c>
      <c r="B157" s="35"/>
      <c r="C157" s="67">
        <v>0</v>
      </c>
      <c r="D157" s="67">
        <v>0</v>
      </c>
      <c r="E157" s="67">
        <v>0</v>
      </c>
      <c r="F157" s="67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N157" s="1">
        <v>0</v>
      </c>
    </row>
    <row r="158" spans="1:15" x14ac:dyDescent="0.25">
      <c r="A158" s="32" t="s">
        <v>264</v>
      </c>
      <c r="B158" s="35"/>
      <c r="C158" s="67">
        <v>0</v>
      </c>
      <c r="D158" s="67">
        <v>0</v>
      </c>
      <c r="E158" s="67">
        <v>0</v>
      </c>
      <c r="F158" s="67">
        <v>0</v>
      </c>
      <c r="G158" s="66">
        <v>0</v>
      </c>
      <c r="H158" s="66">
        <v>1</v>
      </c>
      <c r="I158" s="66">
        <v>0</v>
      </c>
      <c r="J158" s="66">
        <v>0</v>
      </c>
      <c r="K158" s="66">
        <v>0</v>
      </c>
      <c r="L158" s="66">
        <v>1</v>
      </c>
      <c r="M158" s="1"/>
      <c r="N158" s="1" t="s">
        <v>17</v>
      </c>
    </row>
    <row r="159" spans="1:15" x14ac:dyDescent="0.25">
      <c r="A159" s="32" t="s">
        <v>143</v>
      </c>
      <c r="B159" s="1"/>
      <c r="C159" s="66">
        <v>0</v>
      </c>
      <c r="D159" s="66">
        <v>0</v>
      </c>
      <c r="E159" s="66">
        <v>1</v>
      </c>
      <c r="F159" s="66">
        <v>0</v>
      </c>
      <c r="G159" s="66">
        <v>1</v>
      </c>
      <c r="H159" s="66">
        <v>0</v>
      </c>
      <c r="I159" s="66">
        <v>0</v>
      </c>
      <c r="J159" s="66">
        <v>0</v>
      </c>
      <c r="K159" s="66">
        <v>0.5</v>
      </c>
      <c r="L159" s="66">
        <v>2.5</v>
      </c>
      <c r="M159" s="1">
        <v>0</v>
      </c>
      <c r="N159" s="1">
        <v>2.5</v>
      </c>
      <c r="O159" s="32" t="s">
        <v>143</v>
      </c>
    </row>
    <row r="160" spans="1:15" x14ac:dyDescent="0.25">
      <c r="A160" s="32" t="s">
        <v>264</v>
      </c>
      <c r="B160" s="1"/>
      <c r="C160" s="66">
        <v>1</v>
      </c>
      <c r="D160" s="66">
        <v>1</v>
      </c>
      <c r="E160" s="66">
        <v>0</v>
      </c>
      <c r="F160" s="66">
        <v>1</v>
      </c>
      <c r="G160" s="66">
        <v>0</v>
      </c>
      <c r="H160" s="66">
        <v>1</v>
      </c>
      <c r="I160" s="66">
        <v>1</v>
      </c>
      <c r="J160" s="66">
        <v>1</v>
      </c>
      <c r="K160" s="66">
        <v>0.5</v>
      </c>
      <c r="L160" s="66">
        <v>6.5</v>
      </c>
      <c r="M160" s="1">
        <v>3</v>
      </c>
      <c r="N160" s="1">
        <v>9.5</v>
      </c>
      <c r="O160" s="32" t="s">
        <v>264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F702-B81C-794A-8220-A79218C20CC6}">
  <dimension ref="A2:AA162"/>
  <sheetViews>
    <sheetView topLeftCell="A141" zoomScale="125" zoomScaleNormal="125" workbookViewId="0">
      <selection activeCell="F4" sqref="F4"/>
    </sheetView>
  </sheetViews>
  <sheetFormatPr defaultColWidth="11.5546875" defaultRowHeight="13.2" x14ac:dyDescent="0.25"/>
  <sheetData>
    <row r="2" spans="1:27" ht="13.8" thickBot="1" x14ac:dyDescent="0.3">
      <c r="B2" s="1" t="s">
        <v>0</v>
      </c>
      <c r="C2" s="1"/>
      <c r="D2" s="1"/>
      <c r="E2" s="1"/>
      <c r="F2" s="1" t="s">
        <v>1</v>
      </c>
      <c r="G2" s="1"/>
      <c r="H2" s="1"/>
      <c r="I2" s="1"/>
      <c r="J2" s="1"/>
      <c r="K2" s="1"/>
      <c r="N2" s="1"/>
      <c r="P2" s="33"/>
    </row>
    <row r="3" spans="1:27" x14ac:dyDescent="0.25">
      <c r="A3" s="61" t="s">
        <v>4</v>
      </c>
      <c r="B3" s="1">
        <v>9</v>
      </c>
      <c r="C3" s="1">
        <v>6</v>
      </c>
      <c r="D3" s="52" t="s">
        <v>2</v>
      </c>
      <c r="E3" s="1"/>
      <c r="F3" s="1"/>
      <c r="G3" s="28" t="s">
        <v>3</v>
      </c>
      <c r="H3" s="54" t="s">
        <v>4</v>
      </c>
      <c r="I3" s="29"/>
      <c r="J3" s="27" t="s">
        <v>5</v>
      </c>
      <c r="K3" s="1"/>
      <c r="N3" s="1"/>
      <c r="P3" s="33"/>
      <c r="R3" s="73" t="s">
        <v>6</v>
      </c>
      <c r="S3" s="73"/>
      <c r="T3" s="73"/>
      <c r="U3" s="73"/>
    </row>
    <row r="4" spans="1:27" ht="13.8" thickBot="1" x14ac:dyDescent="0.3">
      <c r="A4" s="61" t="s">
        <v>257</v>
      </c>
      <c r="B4" s="1">
        <v>3</v>
      </c>
      <c r="C4" s="1">
        <v>-6</v>
      </c>
      <c r="D4" t="s">
        <v>7</v>
      </c>
      <c r="E4" s="1"/>
      <c r="F4" s="1">
        <v>7</v>
      </c>
      <c r="G4" s="30" t="s">
        <v>8</v>
      </c>
      <c r="H4" s="53" t="s">
        <v>9</v>
      </c>
      <c r="I4" s="31"/>
      <c r="J4" s="27" t="s">
        <v>5</v>
      </c>
      <c r="K4" s="1"/>
      <c r="N4" s="1"/>
      <c r="P4" s="33"/>
      <c r="R4" s="73" t="s">
        <v>10</v>
      </c>
      <c r="S4" s="73"/>
      <c r="T4" s="73"/>
      <c r="U4" s="73"/>
    </row>
    <row r="5" spans="1:27" x14ac:dyDescent="0.25">
      <c r="B5" s="1"/>
      <c r="C5" s="1"/>
      <c r="D5" s="1"/>
      <c r="E5" s="1"/>
      <c r="F5" s="1"/>
      <c r="G5" s="1"/>
      <c r="H5" s="1"/>
      <c r="I5" s="1"/>
      <c r="J5" s="1"/>
      <c r="K5" s="1"/>
      <c r="N5" s="1"/>
      <c r="P5" s="33"/>
      <c r="R5" t="s">
        <v>11</v>
      </c>
    </row>
    <row r="6" spans="1:27" x14ac:dyDescent="0.25">
      <c r="A6" s="1" t="s">
        <v>12</v>
      </c>
      <c r="B6" s="1"/>
      <c r="C6" s="66">
        <v>7</v>
      </c>
      <c r="D6" s="66">
        <v>17</v>
      </c>
      <c r="E6" s="66">
        <v>11</v>
      </c>
      <c r="F6" s="66">
        <v>9</v>
      </c>
      <c r="G6" s="66">
        <v>3</v>
      </c>
      <c r="H6" s="66">
        <v>13</v>
      </c>
      <c r="I6" s="66">
        <v>5</v>
      </c>
      <c r="J6" s="66">
        <v>15</v>
      </c>
      <c r="K6" s="66">
        <v>1</v>
      </c>
      <c r="N6" s="1"/>
      <c r="P6" s="33"/>
    </row>
    <row r="7" spans="1:27" x14ac:dyDescent="0.25">
      <c r="A7" s="1" t="s">
        <v>13</v>
      </c>
      <c r="B7" s="1"/>
      <c r="C7" s="66">
        <v>3</v>
      </c>
      <c r="D7" s="66">
        <v>6</v>
      </c>
      <c r="E7" s="66">
        <v>7</v>
      </c>
      <c r="F7" s="66">
        <v>9</v>
      </c>
      <c r="G7" s="66">
        <v>5</v>
      </c>
      <c r="H7" s="66">
        <v>1</v>
      </c>
      <c r="I7" s="66">
        <v>8</v>
      </c>
      <c r="J7" s="66">
        <v>2</v>
      </c>
      <c r="K7" s="66">
        <v>4</v>
      </c>
      <c r="N7" s="1"/>
      <c r="P7" s="33"/>
    </row>
    <row r="8" spans="1:27" x14ac:dyDescent="0.25">
      <c r="A8" s="1" t="s">
        <v>14</v>
      </c>
      <c r="B8" s="1"/>
      <c r="C8" s="66">
        <v>10</v>
      </c>
      <c r="D8" s="66">
        <v>11</v>
      </c>
      <c r="E8" s="66">
        <v>12</v>
      </c>
      <c r="F8" s="66">
        <v>13</v>
      </c>
      <c r="G8" s="66">
        <v>14</v>
      </c>
      <c r="H8" s="66">
        <v>15</v>
      </c>
      <c r="I8" s="66">
        <v>16</v>
      </c>
      <c r="J8" s="66">
        <v>17</v>
      </c>
      <c r="K8" s="66">
        <v>18</v>
      </c>
      <c r="L8" s="1" t="s">
        <v>15</v>
      </c>
      <c r="M8" s="1" t="s">
        <v>16</v>
      </c>
      <c r="N8" s="70"/>
      <c r="P8" s="33"/>
      <c r="R8" s="12" t="s">
        <v>18</v>
      </c>
    </row>
    <row r="9" spans="1:27" x14ac:dyDescent="0.25">
      <c r="A9" s="61" t="s">
        <v>4</v>
      </c>
      <c r="B9" s="57"/>
      <c r="C9" s="76">
        <v>6</v>
      </c>
      <c r="D9" s="109">
        <v>4</v>
      </c>
      <c r="E9" s="109">
        <v>5</v>
      </c>
      <c r="F9" s="109">
        <v>5</v>
      </c>
      <c r="G9" s="109">
        <v>6</v>
      </c>
      <c r="H9" s="109">
        <v>3</v>
      </c>
      <c r="I9" s="109">
        <v>5</v>
      </c>
      <c r="J9" s="109">
        <v>5</v>
      </c>
      <c r="K9" s="109">
        <v>5</v>
      </c>
      <c r="L9" s="72">
        <v>44</v>
      </c>
      <c r="M9" s="10">
        <v>35</v>
      </c>
      <c r="N9" s="108"/>
      <c r="O9" s="59"/>
      <c r="P9" s="33"/>
      <c r="R9" s="12">
        <v>17</v>
      </c>
      <c r="S9">
        <v>2</v>
      </c>
      <c r="T9">
        <v>2</v>
      </c>
      <c r="U9">
        <v>3</v>
      </c>
      <c r="V9">
        <v>2</v>
      </c>
      <c r="W9">
        <v>2</v>
      </c>
      <c r="X9">
        <v>1</v>
      </c>
      <c r="Y9">
        <v>2</v>
      </c>
      <c r="Z9">
        <v>1</v>
      </c>
      <c r="AA9">
        <v>2</v>
      </c>
    </row>
    <row r="10" spans="1:27" x14ac:dyDescent="0.25">
      <c r="A10" s="61" t="s">
        <v>257</v>
      </c>
      <c r="B10" s="35"/>
      <c r="C10" s="76">
        <v>5</v>
      </c>
      <c r="D10" s="109">
        <v>3</v>
      </c>
      <c r="E10" s="109">
        <v>4</v>
      </c>
      <c r="F10" s="109">
        <v>4</v>
      </c>
      <c r="G10" s="109">
        <v>4</v>
      </c>
      <c r="H10" s="109">
        <v>4</v>
      </c>
      <c r="I10" s="109">
        <v>6</v>
      </c>
      <c r="J10" s="109">
        <v>5</v>
      </c>
      <c r="K10" s="109">
        <v>4</v>
      </c>
      <c r="L10" s="72">
        <v>39</v>
      </c>
      <c r="M10" s="10">
        <v>36</v>
      </c>
      <c r="N10" s="58"/>
      <c r="O10" s="59"/>
      <c r="P10" s="33"/>
      <c r="R10" s="12">
        <v>15</v>
      </c>
      <c r="S10">
        <v>2</v>
      </c>
      <c r="T10">
        <v>2</v>
      </c>
      <c r="U10">
        <v>1</v>
      </c>
      <c r="V10">
        <v>1</v>
      </c>
      <c r="W10">
        <v>2</v>
      </c>
      <c r="X10">
        <v>1</v>
      </c>
      <c r="Y10">
        <v>2</v>
      </c>
      <c r="Z10">
        <v>2</v>
      </c>
      <c r="AA10">
        <v>2</v>
      </c>
    </row>
    <row r="11" spans="1:27" x14ac:dyDescent="0.25">
      <c r="A11" s="32" t="s">
        <v>4</v>
      </c>
      <c r="B11" s="35"/>
      <c r="C11" s="67">
        <v>1</v>
      </c>
      <c r="D11" s="67">
        <v>1</v>
      </c>
      <c r="E11" s="67">
        <v>0</v>
      </c>
      <c r="F11" s="67">
        <v>0</v>
      </c>
      <c r="G11" s="66">
        <v>1</v>
      </c>
      <c r="H11" s="66">
        <v>1</v>
      </c>
      <c r="I11" s="66">
        <v>0</v>
      </c>
      <c r="J11" s="66">
        <v>1</v>
      </c>
      <c r="K11" s="66">
        <v>1</v>
      </c>
      <c r="L11" s="66">
        <v>6</v>
      </c>
      <c r="N11" s="1">
        <v>0</v>
      </c>
      <c r="P11" s="33"/>
    </row>
    <row r="12" spans="1:27" x14ac:dyDescent="0.25">
      <c r="A12" s="32" t="s">
        <v>257</v>
      </c>
      <c r="B12" s="35"/>
      <c r="C12" s="67">
        <v>0</v>
      </c>
      <c r="D12" s="67">
        <v>0</v>
      </c>
      <c r="E12" s="67">
        <v>0</v>
      </c>
      <c r="F12" s="67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1"/>
      <c r="N12" s="1" t="s">
        <v>17</v>
      </c>
      <c r="P12" s="33" t="s">
        <v>18</v>
      </c>
    </row>
    <row r="13" spans="1:27" x14ac:dyDescent="0.25">
      <c r="A13" s="32" t="s">
        <v>4</v>
      </c>
      <c r="B13" s="1"/>
      <c r="C13" s="66">
        <v>0.5</v>
      </c>
      <c r="D13" s="66">
        <v>0.5</v>
      </c>
      <c r="E13" s="66">
        <v>0</v>
      </c>
      <c r="F13" s="66">
        <v>0</v>
      </c>
      <c r="G13" s="66">
        <v>0</v>
      </c>
      <c r="H13" s="66">
        <v>1</v>
      </c>
      <c r="I13" s="66">
        <v>1</v>
      </c>
      <c r="J13" s="66">
        <v>1</v>
      </c>
      <c r="K13" s="66">
        <v>0.5</v>
      </c>
      <c r="L13" s="66">
        <v>4.5</v>
      </c>
      <c r="M13" s="1">
        <v>3</v>
      </c>
      <c r="N13" s="1">
        <v>7.5</v>
      </c>
      <c r="O13" s="32" t="s">
        <v>4</v>
      </c>
      <c r="P13" s="34">
        <v>17</v>
      </c>
      <c r="Q13">
        <f t="shared" ref="Q13:Q14" si="0">P13+P26</f>
        <v>35</v>
      </c>
    </row>
    <row r="14" spans="1:27" x14ac:dyDescent="0.25">
      <c r="A14" s="32" t="s">
        <v>257</v>
      </c>
      <c r="B14" s="1"/>
      <c r="C14" s="66">
        <v>0.5</v>
      </c>
      <c r="D14" s="66">
        <v>0.5</v>
      </c>
      <c r="E14" s="66">
        <v>1</v>
      </c>
      <c r="F14" s="66">
        <v>1</v>
      </c>
      <c r="G14" s="66">
        <v>1</v>
      </c>
      <c r="H14" s="66">
        <v>0</v>
      </c>
      <c r="I14" s="66">
        <v>0</v>
      </c>
      <c r="J14" s="66">
        <v>0</v>
      </c>
      <c r="K14" s="66">
        <v>0.5</v>
      </c>
      <c r="L14" s="66">
        <v>4.5</v>
      </c>
      <c r="M14" s="1">
        <v>0</v>
      </c>
      <c r="N14" s="1">
        <v>4.5</v>
      </c>
      <c r="O14" s="32" t="s">
        <v>257</v>
      </c>
      <c r="P14" s="34">
        <v>15</v>
      </c>
      <c r="Q14">
        <f t="shared" si="0"/>
        <v>36</v>
      </c>
    </row>
    <row r="15" spans="1:27" ht="13.8" thickBot="1" x14ac:dyDescent="0.3"/>
    <row r="16" spans="1:27" x14ac:dyDescent="0.25">
      <c r="A16" s="61" t="s">
        <v>26</v>
      </c>
      <c r="B16" s="1">
        <v>9</v>
      </c>
      <c r="C16" s="1">
        <v>-2</v>
      </c>
      <c r="D16" s="52" t="s">
        <v>2</v>
      </c>
      <c r="E16" s="1"/>
      <c r="F16" s="1"/>
      <c r="G16" s="28" t="s">
        <v>3</v>
      </c>
      <c r="H16" s="54" t="s">
        <v>4</v>
      </c>
      <c r="I16" s="29"/>
      <c r="J16" s="27" t="s">
        <v>5</v>
      </c>
      <c r="K16" s="1"/>
      <c r="N16" s="1"/>
      <c r="P16" s="33"/>
      <c r="R16" s="73" t="s">
        <v>6</v>
      </c>
      <c r="S16" s="73"/>
      <c r="T16" s="73"/>
      <c r="U16" s="73"/>
    </row>
    <row r="17" spans="1:27" ht="13.8" thickBot="1" x14ac:dyDescent="0.3">
      <c r="A17" s="61" t="s">
        <v>54</v>
      </c>
      <c r="B17" s="1">
        <v>11</v>
      </c>
      <c r="C17" s="1">
        <v>2</v>
      </c>
      <c r="D17" t="s">
        <v>7</v>
      </c>
      <c r="E17" s="1"/>
      <c r="F17" s="1">
        <v>7</v>
      </c>
      <c r="G17" s="30" t="s">
        <v>8</v>
      </c>
      <c r="H17" s="53" t="s">
        <v>9</v>
      </c>
      <c r="I17" s="31"/>
      <c r="J17" s="27" t="s">
        <v>5</v>
      </c>
      <c r="K17" s="1"/>
      <c r="N17" s="1"/>
      <c r="P17" s="33"/>
      <c r="R17" s="73" t="s">
        <v>10</v>
      </c>
      <c r="S17" s="73"/>
      <c r="T17" s="73"/>
      <c r="U17" s="73"/>
    </row>
    <row r="18" spans="1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  <c r="R18" t="s">
        <v>11</v>
      </c>
    </row>
    <row r="19" spans="1:27" x14ac:dyDescent="0.25">
      <c r="A19" s="1" t="s">
        <v>12</v>
      </c>
      <c r="B19" s="1"/>
      <c r="C19" s="66">
        <v>7</v>
      </c>
      <c r="D19" s="66">
        <v>17</v>
      </c>
      <c r="E19" s="66">
        <v>11</v>
      </c>
      <c r="F19" s="66">
        <v>9</v>
      </c>
      <c r="G19" s="66">
        <v>3</v>
      </c>
      <c r="H19" s="66">
        <v>13</v>
      </c>
      <c r="I19" s="66">
        <v>5</v>
      </c>
      <c r="J19" s="66">
        <v>15</v>
      </c>
      <c r="K19" s="66">
        <v>1</v>
      </c>
      <c r="N19" s="1"/>
      <c r="P19" s="33"/>
    </row>
    <row r="20" spans="1:27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7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  <c r="R21" s="12" t="s">
        <v>18</v>
      </c>
    </row>
    <row r="22" spans="1:27" x14ac:dyDescent="0.25">
      <c r="A22" s="61" t="s">
        <v>26</v>
      </c>
      <c r="B22" s="57"/>
      <c r="C22" s="76">
        <v>8</v>
      </c>
      <c r="D22" s="109">
        <v>7</v>
      </c>
      <c r="E22" s="109">
        <v>5</v>
      </c>
      <c r="F22" s="109">
        <v>9</v>
      </c>
      <c r="G22" s="109">
        <v>6</v>
      </c>
      <c r="H22" s="109">
        <v>6</v>
      </c>
      <c r="I22" s="109">
        <v>5</v>
      </c>
      <c r="J22" s="109">
        <v>5</v>
      </c>
      <c r="K22" s="109">
        <v>7</v>
      </c>
      <c r="L22" s="72">
        <v>58</v>
      </c>
      <c r="M22" s="10">
        <v>49</v>
      </c>
      <c r="N22" s="108"/>
      <c r="O22" s="59"/>
      <c r="P22" s="33"/>
      <c r="R22" s="12">
        <v>18</v>
      </c>
      <c r="S22">
        <v>1</v>
      </c>
      <c r="T22">
        <v>2</v>
      </c>
      <c r="U22">
        <v>2</v>
      </c>
      <c r="V22">
        <v>3</v>
      </c>
      <c r="W22">
        <v>3</v>
      </c>
      <c r="X22">
        <v>1</v>
      </c>
      <c r="Y22">
        <v>1</v>
      </c>
      <c r="Z22">
        <v>2</v>
      </c>
      <c r="AA22">
        <v>3</v>
      </c>
    </row>
    <row r="23" spans="1:27" x14ac:dyDescent="0.25">
      <c r="A23" s="61" t="s">
        <v>54</v>
      </c>
      <c r="B23" s="35"/>
      <c r="C23" s="76">
        <v>7</v>
      </c>
      <c r="D23" s="109">
        <v>4</v>
      </c>
      <c r="E23" s="109">
        <v>5</v>
      </c>
      <c r="F23" s="109">
        <v>4</v>
      </c>
      <c r="G23" s="109">
        <v>5</v>
      </c>
      <c r="H23" s="109">
        <v>7</v>
      </c>
      <c r="I23" s="109">
        <v>5</v>
      </c>
      <c r="J23" s="109">
        <v>6</v>
      </c>
      <c r="K23" s="109">
        <v>6</v>
      </c>
      <c r="L23" s="72">
        <v>49</v>
      </c>
      <c r="M23" s="10">
        <v>38</v>
      </c>
      <c r="N23" s="58"/>
      <c r="O23" s="59"/>
      <c r="P23" s="33"/>
      <c r="R23" s="12">
        <v>21</v>
      </c>
      <c r="S23">
        <v>2</v>
      </c>
      <c r="T23">
        <v>3</v>
      </c>
      <c r="U23">
        <v>3</v>
      </c>
      <c r="V23">
        <v>1</v>
      </c>
      <c r="W23">
        <v>2</v>
      </c>
      <c r="X23">
        <v>3</v>
      </c>
      <c r="Y23">
        <v>2</v>
      </c>
      <c r="Z23">
        <v>3</v>
      </c>
      <c r="AA23">
        <v>2</v>
      </c>
    </row>
    <row r="24" spans="1:27" x14ac:dyDescent="0.25">
      <c r="A24" s="32" t="s">
        <v>26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7" x14ac:dyDescent="0.25">
      <c r="A25" s="32" t="s">
        <v>54</v>
      </c>
      <c r="B25" s="35"/>
      <c r="C25" s="67">
        <v>0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0</v>
      </c>
      <c r="L25" s="66">
        <v>2</v>
      </c>
      <c r="M25" s="1"/>
      <c r="N25" s="1" t="s">
        <v>17</v>
      </c>
      <c r="P25" s="33" t="s">
        <v>18</v>
      </c>
    </row>
    <row r="26" spans="1:27" x14ac:dyDescent="0.25">
      <c r="A26" s="32" t="s">
        <v>26</v>
      </c>
      <c r="B26" s="1"/>
      <c r="C26" s="66">
        <v>0</v>
      </c>
      <c r="D26" s="66">
        <v>0</v>
      </c>
      <c r="E26" s="66">
        <v>0.5</v>
      </c>
      <c r="F26" s="66">
        <v>0</v>
      </c>
      <c r="G26" s="66">
        <v>0</v>
      </c>
      <c r="H26" s="66">
        <v>0.5</v>
      </c>
      <c r="I26" s="66">
        <v>0.5</v>
      </c>
      <c r="J26" s="66">
        <v>0.5</v>
      </c>
      <c r="K26" s="66">
        <v>0</v>
      </c>
      <c r="L26" s="66">
        <v>2</v>
      </c>
      <c r="M26" s="1">
        <v>0</v>
      </c>
      <c r="N26" s="1">
        <v>2</v>
      </c>
      <c r="O26" s="32" t="s">
        <v>26</v>
      </c>
      <c r="P26" s="34">
        <v>18</v>
      </c>
    </row>
    <row r="27" spans="1:27" x14ac:dyDescent="0.25">
      <c r="A27" s="32" t="s">
        <v>54</v>
      </c>
      <c r="B27" s="1"/>
      <c r="C27" s="66">
        <v>1</v>
      </c>
      <c r="D27" s="66">
        <v>1</v>
      </c>
      <c r="E27" s="66">
        <v>0.5</v>
      </c>
      <c r="F27" s="66">
        <v>1</v>
      </c>
      <c r="G27" s="66">
        <v>1</v>
      </c>
      <c r="H27" s="66">
        <v>0.5</v>
      </c>
      <c r="I27" s="66">
        <v>0.5</v>
      </c>
      <c r="J27" s="66">
        <v>0.5</v>
      </c>
      <c r="K27" s="66">
        <v>1</v>
      </c>
      <c r="L27" s="66">
        <v>7</v>
      </c>
      <c r="M27" s="1">
        <v>3</v>
      </c>
      <c r="N27" s="1">
        <v>10</v>
      </c>
      <c r="O27" s="32" t="s">
        <v>54</v>
      </c>
      <c r="P27" s="34">
        <v>21</v>
      </c>
    </row>
    <row r="29" spans="1:27" ht="13.8" thickBot="1" x14ac:dyDescent="0.3"/>
    <row r="30" spans="1:27" x14ac:dyDescent="0.25">
      <c r="A30" s="61" t="s">
        <v>52</v>
      </c>
      <c r="B30" s="1">
        <v>11</v>
      </c>
      <c r="C30" s="1">
        <v>-2</v>
      </c>
      <c r="D30" s="52" t="s">
        <v>2</v>
      </c>
      <c r="E30" s="1"/>
      <c r="F30" s="1"/>
      <c r="G30" s="28" t="s">
        <v>3</v>
      </c>
      <c r="H30" s="54" t="s">
        <v>4</v>
      </c>
      <c r="I30" s="29"/>
      <c r="J30" s="27" t="s">
        <v>5</v>
      </c>
      <c r="K30" s="1"/>
      <c r="N30" s="1"/>
      <c r="P30" s="33"/>
      <c r="R30" s="73" t="s">
        <v>6</v>
      </c>
      <c r="S30" s="73"/>
      <c r="T30" s="73"/>
      <c r="U30" s="73"/>
    </row>
    <row r="31" spans="1:27" ht="13.8" thickBot="1" x14ac:dyDescent="0.3">
      <c r="A31" s="61" t="s">
        <v>30</v>
      </c>
      <c r="B31" s="1">
        <v>13</v>
      </c>
      <c r="C31" s="1">
        <v>2</v>
      </c>
      <c r="D31" t="s">
        <v>7</v>
      </c>
      <c r="E31" s="1"/>
      <c r="F31" s="1"/>
      <c r="G31" s="30" t="s">
        <v>8</v>
      </c>
      <c r="H31" s="53" t="s">
        <v>9</v>
      </c>
      <c r="I31" s="31"/>
      <c r="J31" s="27" t="s">
        <v>5</v>
      </c>
      <c r="K31" s="1"/>
      <c r="N31" s="1"/>
      <c r="P31" s="33"/>
      <c r="R31" s="73" t="s">
        <v>10</v>
      </c>
      <c r="S31" s="73"/>
      <c r="T31" s="73"/>
      <c r="U31" s="73"/>
    </row>
    <row r="32" spans="1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  <c r="R32" t="s">
        <v>11</v>
      </c>
    </row>
    <row r="33" spans="1:27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  <c r="P33" s="33"/>
    </row>
    <row r="34" spans="1:27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</row>
    <row r="35" spans="1:27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  <c r="R35" s="12" t="s">
        <v>18</v>
      </c>
    </row>
    <row r="36" spans="1:27" x14ac:dyDescent="0.25">
      <c r="A36" s="61" t="s">
        <v>52</v>
      </c>
      <c r="B36" s="57"/>
      <c r="C36" s="76">
        <v>5</v>
      </c>
      <c r="D36" s="109">
        <v>4</v>
      </c>
      <c r="E36" s="109">
        <v>5</v>
      </c>
      <c r="F36" s="109">
        <v>5</v>
      </c>
      <c r="G36" s="109">
        <v>6</v>
      </c>
      <c r="H36" s="109">
        <v>6</v>
      </c>
      <c r="I36" s="109">
        <v>6</v>
      </c>
      <c r="J36" s="109">
        <v>4</v>
      </c>
      <c r="K36" s="109">
        <v>6</v>
      </c>
      <c r="L36" s="72">
        <v>47</v>
      </c>
      <c r="M36" s="10">
        <v>36</v>
      </c>
      <c r="N36" s="108"/>
      <c r="O36" s="59"/>
      <c r="P36" s="33"/>
      <c r="R36" s="12">
        <v>15</v>
      </c>
      <c r="S36">
        <v>1</v>
      </c>
      <c r="T36">
        <v>1</v>
      </c>
      <c r="U36">
        <v>2</v>
      </c>
      <c r="V36">
        <v>1</v>
      </c>
      <c r="W36">
        <v>2</v>
      </c>
      <c r="X36">
        <v>3</v>
      </c>
      <c r="Y36">
        <v>2</v>
      </c>
      <c r="Z36">
        <v>2</v>
      </c>
      <c r="AA36">
        <v>1</v>
      </c>
    </row>
    <row r="37" spans="1:27" x14ac:dyDescent="0.25">
      <c r="A37" s="61" t="s">
        <v>30</v>
      </c>
      <c r="B37" s="35"/>
      <c r="C37" s="76">
        <v>8</v>
      </c>
      <c r="D37" s="109">
        <v>5</v>
      </c>
      <c r="E37" s="109">
        <v>4</v>
      </c>
      <c r="F37" s="109">
        <v>6</v>
      </c>
      <c r="G37" s="109">
        <v>6</v>
      </c>
      <c r="H37" s="109">
        <v>3</v>
      </c>
      <c r="I37" s="109">
        <v>8</v>
      </c>
      <c r="J37" s="109">
        <v>6</v>
      </c>
      <c r="K37" s="109">
        <v>7</v>
      </c>
      <c r="L37" s="72">
        <v>53</v>
      </c>
      <c r="M37" s="10">
        <v>40</v>
      </c>
      <c r="N37" s="58"/>
      <c r="O37" s="59"/>
      <c r="P37" s="33"/>
      <c r="R37" s="12">
        <v>20</v>
      </c>
      <c r="S37">
        <v>2</v>
      </c>
      <c r="T37">
        <v>2</v>
      </c>
      <c r="U37">
        <v>2</v>
      </c>
      <c r="V37">
        <v>2</v>
      </c>
      <c r="W37">
        <v>3</v>
      </c>
      <c r="X37">
        <v>2</v>
      </c>
      <c r="Y37">
        <v>3</v>
      </c>
      <c r="Z37">
        <v>2</v>
      </c>
      <c r="AA37">
        <v>2</v>
      </c>
    </row>
    <row r="38" spans="1:27" x14ac:dyDescent="0.25">
      <c r="A38" s="32" t="s">
        <v>52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  <c r="P38" s="33"/>
    </row>
    <row r="39" spans="1:27" x14ac:dyDescent="0.25">
      <c r="A39" s="32" t="s">
        <v>30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1</v>
      </c>
      <c r="K39" s="66">
        <v>0</v>
      </c>
      <c r="L39" s="66">
        <v>2</v>
      </c>
      <c r="M39" s="1"/>
      <c r="N39" s="1" t="s">
        <v>17</v>
      </c>
      <c r="P39" s="33" t="s">
        <v>18</v>
      </c>
    </row>
    <row r="40" spans="1:27" x14ac:dyDescent="0.25">
      <c r="A40" s="32" t="s">
        <v>52</v>
      </c>
      <c r="B40" s="1"/>
      <c r="C40" s="66">
        <v>1</v>
      </c>
      <c r="D40" s="66">
        <v>1</v>
      </c>
      <c r="E40" s="66">
        <v>0</v>
      </c>
      <c r="F40" s="66">
        <v>1</v>
      </c>
      <c r="G40" s="66">
        <v>0.5</v>
      </c>
      <c r="H40" s="66">
        <v>0</v>
      </c>
      <c r="I40" s="66">
        <v>1</v>
      </c>
      <c r="J40" s="66">
        <v>1</v>
      </c>
      <c r="K40" s="66">
        <v>1</v>
      </c>
      <c r="L40" s="66">
        <v>6.5</v>
      </c>
      <c r="M40" s="1">
        <v>3</v>
      </c>
      <c r="N40" s="1">
        <v>9.5</v>
      </c>
      <c r="O40" s="32" t="s">
        <v>52</v>
      </c>
      <c r="P40" s="34">
        <v>15</v>
      </c>
      <c r="Q40">
        <f>P40+P53</f>
        <v>31</v>
      </c>
    </row>
    <row r="41" spans="1:27" x14ac:dyDescent="0.25">
      <c r="A41" s="32" t="s">
        <v>30</v>
      </c>
      <c r="B41" s="1"/>
      <c r="C41" s="66">
        <v>0</v>
      </c>
      <c r="D41" s="66">
        <v>0</v>
      </c>
      <c r="E41" s="66">
        <v>1</v>
      </c>
      <c r="F41" s="66">
        <v>0</v>
      </c>
      <c r="G41" s="66">
        <v>0.5</v>
      </c>
      <c r="H41" s="66">
        <v>1</v>
      </c>
      <c r="I41" s="66">
        <v>0</v>
      </c>
      <c r="J41" s="66">
        <v>0</v>
      </c>
      <c r="K41" s="66">
        <v>0</v>
      </c>
      <c r="L41" s="66">
        <v>2.5</v>
      </c>
      <c r="M41" s="1">
        <v>0</v>
      </c>
      <c r="N41" s="1">
        <v>2.5</v>
      </c>
      <c r="O41" s="32" t="s">
        <v>30</v>
      </c>
      <c r="P41" s="34">
        <v>20</v>
      </c>
      <c r="Q41">
        <f>P41+P54</f>
        <v>40</v>
      </c>
    </row>
    <row r="42" spans="1:27" ht="13.8" thickBot="1" x14ac:dyDescent="0.3"/>
    <row r="43" spans="1:27" x14ac:dyDescent="0.25">
      <c r="A43" s="61" t="s">
        <v>268</v>
      </c>
      <c r="B43" s="1">
        <v>17</v>
      </c>
      <c r="C43" s="1">
        <v>3</v>
      </c>
      <c r="D43" s="52" t="s">
        <v>2</v>
      </c>
      <c r="E43" s="1"/>
      <c r="F43" s="1"/>
      <c r="G43" s="28" t="s">
        <v>3</v>
      </c>
      <c r="H43" s="54" t="s">
        <v>4</v>
      </c>
      <c r="I43" s="29"/>
      <c r="J43" s="27" t="s">
        <v>5</v>
      </c>
      <c r="K43" s="1"/>
      <c r="N43" s="1"/>
      <c r="P43" s="33"/>
      <c r="R43" s="73" t="s">
        <v>6</v>
      </c>
      <c r="S43" s="73"/>
      <c r="T43" s="73"/>
      <c r="U43" s="73"/>
    </row>
    <row r="44" spans="1:27" ht="13.8" thickBot="1" x14ac:dyDescent="0.3">
      <c r="A44" s="61" t="s">
        <v>25</v>
      </c>
      <c r="B44" s="1">
        <v>14</v>
      </c>
      <c r="C44" s="1">
        <v>-3</v>
      </c>
      <c r="D44" t="s">
        <v>7</v>
      </c>
      <c r="E44" s="1"/>
      <c r="F44" s="1"/>
      <c r="G44" s="30" t="s">
        <v>8</v>
      </c>
      <c r="H44" s="53" t="s">
        <v>9</v>
      </c>
      <c r="I44" s="31"/>
      <c r="J44" s="27" t="s">
        <v>5</v>
      </c>
      <c r="K44" s="1"/>
      <c r="N44" s="1"/>
      <c r="P44" s="33"/>
      <c r="R44" s="73" t="s">
        <v>10</v>
      </c>
      <c r="S44" s="73"/>
      <c r="T44" s="73"/>
      <c r="U44" s="73"/>
    </row>
    <row r="45" spans="1:2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  <c r="R45" t="s">
        <v>11</v>
      </c>
    </row>
    <row r="46" spans="1:27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  <c r="P46" s="33"/>
    </row>
    <row r="47" spans="1:27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27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  <c r="R48" s="12" t="s">
        <v>18</v>
      </c>
    </row>
    <row r="49" spans="1:27" x14ac:dyDescent="0.25">
      <c r="A49" s="61" t="s">
        <v>268</v>
      </c>
      <c r="B49" s="57"/>
      <c r="C49" s="76">
        <v>7</v>
      </c>
      <c r="D49" s="109">
        <v>4</v>
      </c>
      <c r="E49" s="109">
        <v>5</v>
      </c>
      <c r="F49" s="109">
        <v>8</v>
      </c>
      <c r="G49" s="109">
        <v>7</v>
      </c>
      <c r="H49" s="109">
        <v>4</v>
      </c>
      <c r="I49" s="109">
        <v>6</v>
      </c>
      <c r="J49" s="109">
        <v>6</v>
      </c>
      <c r="K49" s="109">
        <v>8</v>
      </c>
      <c r="L49" s="72">
        <v>55</v>
      </c>
      <c r="M49" s="10">
        <v>38</v>
      </c>
      <c r="N49" s="108"/>
      <c r="O49" s="59"/>
      <c r="P49" s="33"/>
      <c r="R49" s="12">
        <v>16</v>
      </c>
      <c r="S49">
        <v>2</v>
      </c>
      <c r="T49">
        <v>1</v>
      </c>
      <c r="U49">
        <v>1</v>
      </c>
      <c r="V49">
        <v>2</v>
      </c>
      <c r="W49">
        <v>2</v>
      </c>
      <c r="X49">
        <v>1</v>
      </c>
      <c r="Y49">
        <v>1</v>
      </c>
      <c r="Z49">
        <v>3</v>
      </c>
      <c r="AA49">
        <v>3</v>
      </c>
    </row>
    <row r="50" spans="1:27" x14ac:dyDescent="0.25">
      <c r="A50" s="61" t="s">
        <v>25</v>
      </c>
      <c r="B50" s="35"/>
      <c r="C50" s="76">
        <v>6</v>
      </c>
      <c r="D50" s="109">
        <v>4</v>
      </c>
      <c r="E50" s="109">
        <v>5</v>
      </c>
      <c r="F50" s="109">
        <v>6</v>
      </c>
      <c r="G50" s="109">
        <v>7</v>
      </c>
      <c r="H50" s="109">
        <v>3</v>
      </c>
      <c r="I50" s="109">
        <v>7</v>
      </c>
      <c r="J50" s="109">
        <v>5</v>
      </c>
      <c r="K50" s="109">
        <v>6</v>
      </c>
      <c r="L50" s="72">
        <v>49</v>
      </c>
      <c r="M50" s="10">
        <v>35</v>
      </c>
      <c r="N50" s="58"/>
      <c r="O50" s="59"/>
      <c r="P50" s="33"/>
      <c r="R50" s="12">
        <v>20</v>
      </c>
      <c r="S50">
        <v>2</v>
      </c>
      <c r="T50">
        <v>3</v>
      </c>
      <c r="U50">
        <v>2</v>
      </c>
      <c r="V50">
        <v>2</v>
      </c>
      <c r="W50">
        <v>3</v>
      </c>
      <c r="X50">
        <v>2</v>
      </c>
      <c r="Y50">
        <v>2</v>
      </c>
      <c r="Z50">
        <v>2</v>
      </c>
      <c r="AA50">
        <v>2</v>
      </c>
    </row>
    <row r="51" spans="1:27" x14ac:dyDescent="0.25">
      <c r="A51" s="32" t="s">
        <v>268</v>
      </c>
      <c r="B51" s="35"/>
      <c r="C51" s="67">
        <v>1</v>
      </c>
      <c r="D51" s="67">
        <v>0</v>
      </c>
      <c r="E51" s="67">
        <v>0</v>
      </c>
      <c r="F51" s="67">
        <v>0</v>
      </c>
      <c r="G51" s="66">
        <v>0</v>
      </c>
      <c r="H51" s="66">
        <v>1</v>
      </c>
      <c r="I51" s="66">
        <v>0</v>
      </c>
      <c r="J51" s="66">
        <v>1</v>
      </c>
      <c r="K51" s="66">
        <v>0</v>
      </c>
      <c r="L51" s="66">
        <v>3</v>
      </c>
      <c r="N51" s="1">
        <v>0</v>
      </c>
      <c r="P51" s="33"/>
    </row>
    <row r="52" spans="1:27" x14ac:dyDescent="0.25">
      <c r="A52" s="32" t="s">
        <v>25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P52" s="33" t="s">
        <v>18</v>
      </c>
    </row>
    <row r="53" spans="1:27" x14ac:dyDescent="0.25">
      <c r="A53" s="32" t="s">
        <v>268</v>
      </c>
      <c r="B53" s="1"/>
      <c r="C53" s="66">
        <v>0.5</v>
      </c>
      <c r="D53" s="66">
        <v>0.5</v>
      </c>
      <c r="E53" s="66">
        <v>0.5</v>
      </c>
      <c r="F53" s="66">
        <v>0</v>
      </c>
      <c r="G53" s="66">
        <v>0.5</v>
      </c>
      <c r="H53" s="66">
        <v>0.5</v>
      </c>
      <c r="I53" s="66">
        <v>1</v>
      </c>
      <c r="J53" s="66">
        <v>0.5</v>
      </c>
      <c r="K53" s="66">
        <v>0</v>
      </c>
      <c r="L53" s="66">
        <v>4</v>
      </c>
      <c r="M53" s="1">
        <v>0</v>
      </c>
      <c r="N53" s="1">
        <v>4</v>
      </c>
      <c r="O53" s="32" t="s">
        <v>268</v>
      </c>
      <c r="P53" s="34">
        <v>16</v>
      </c>
    </row>
    <row r="54" spans="1:27" x14ac:dyDescent="0.25">
      <c r="A54" s="32" t="s">
        <v>25</v>
      </c>
      <c r="B54" s="1"/>
      <c r="C54" s="66">
        <v>0.5</v>
      </c>
      <c r="D54" s="66">
        <v>0.5</v>
      </c>
      <c r="E54" s="66">
        <v>0.5</v>
      </c>
      <c r="F54" s="66">
        <v>1</v>
      </c>
      <c r="G54" s="66">
        <v>0.5</v>
      </c>
      <c r="H54" s="66">
        <v>0.5</v>
      </c>
      <c r="I54" s="66">
        <v>0</v>
      </c>
      <c r="J54" s="66">
        <v>0.5</v>
      </c>
      <c r="K54" s="66">
        <v>1</v>
      </c>
      <c r="L54" s="66">
        <v>5</v>
      </c>
      <c r="M54" s="1">
        <v>3</v>
      </c>
      <c r="N54" s="1">
        <v>8</v>
      </c>
      <c r="O54" s="32" t="s">
        <v>25</v>
      </c>
      <c r="P54" s="34">
        <v>20</v>
      </c>
    </row>
    <row r="56" spans="1:27" ht="13.8" thickBot="1" x14ac:dyDescent="0.3"/>
    <row r="57" spans="1:27" x14ac:dyDescent="0.25">
      <c r="A57" s="61" t="s">
        <v>45</v>
      </c>
      <c r="B57" s="1">
        <v>8</v>
      </c>
      <c r="C57" s="1">
        <v>-2</v>
      </c>
      <c r="D57" s="52" t="s">
        <v>2</v>
      </c>
      <c r="E57" s="1"/>
      <c r="F57" s="1"/>
      <c r="G57" s="28" t="s">
        <v>3</v>
      </c>
      <c r="H57" s="54" t="s">
        <v>4</v>
      </c>
      <c r="I57" s="29"/>
      <c r="J57" s="27" t="s">
        <v>5</v>
      </c>
      <c r="K57" s="1"/>
      <c r="N57" s="1"/>
      <c r="P57" s="33"/>
      <c r="R57" s="73" t="s">
        <v>6</v>
      </c>
      <c r="S57" s="73"/>
      <c r="T57" s="73"/>
      <c r="U57" s="73"/>
    </row>
    <row r="58" spans="1:27" ht="13.8" thickBot="1" x14ac:dyDescent="0.3">
      <c r="A58" s="61" t="s">
        <v>143</v>
      </c>
      <c r="B58" s="1">
        <v>10</v>
      </c>
      <c r="C58" s="1">
        <v>2</v>
      </c>
      <c r="D58" t="s">
        <v>7</v>
      </c>
      <c r="E58" s="1"/>
      <c r="F58" s="1"/>
      <c r="G58" s="30" t="s">
        <v>8</v>
      </c>
      <c r="H58" s="53" t="s">
        <v>9</v>
      </c>
      <c r="I58" s="31"/>
      <c r="J58" s="27" t="s">
        <v>5</v>
      </c>
      <c r="K58" s="1"/>
      <c r="N58" s="1"/>
      <c r="P58" s="33"/>
      <c r="R58" s="73" t="s">
        <v>10</v>
      </c>
      <c r="S58" s="73"/>
      <c r="T58" s="73"/>
      <c r="U58" s="73"/>
    </row>
    <row r="59" spans="1:2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N59" s="1"/>
      <c r="P59" s="33"/>
      <c r="R59" t="s">
        <v>11</v>
      </c>
    </row>
    <row r="60" spans="1:27" x14ac:dyDescent="0.25">
      <c r="A60" s="1" t="s">
        <v>12</v>
      </c>
      <c r="B60" s="1"/>
      <c r="C60" s="66">
        <v>7</v>
      </c>
      <c r="D60" s="66">
        <v>17</v>
      </c>
      <c r="E60" s="66">
        <v>11</v>
      </c>
      <c r="F60" s="66">
        <v>9</v>
      </c>
      <c r="G60" s="66">
        <v>3</v>
      </c>
      <c r="H60" s="66">
        <v>13</v>
      </c>
      <c r="I60" s="66">
        <v>5</v>
      </c>
      <c r="J60" s="66">
        <v>15</v>
      </c>
      <c r="K60" s="66">
        <v>1</v>
      </c>
      <c r="N60" s="1"/>
      <c r="P60" s="33"/>
    </row>
    <row r="61" spans="1:27" x14ac:dyDescent="0.25">
      <c r="A61" s="1" t="s">
        <v>13</v>
      </c>
      <c r="B61" s="1"/>
      <c r="C61" s="66">
        <v>3</v>
      </c>
      <c r="D61" s="66">
        <v>6</v>
      </c>
      <c r="E61" s="66">
        <v>7</v>
      </c>
      <c r="F61" s="66">
        <v>9</v>
      </c>
      <c r="G61" s="66">
        <v>5</v>
      </c>
      <c r="H61" s="66">
        <v>1</v>
      </c>
      <c r="I61" s="66">
        <v>8</v>
      </c>
      <c r="J61" s="66">
        <v>2</v>
      </c>
      <c r="K61" s="66">
        <v>4</v>
      </c>
      <c r="N61" s="1"/>
      <c r="P61" s="33"/>
    </row>
    <row r="62" spans="1:27" x14ac:dyDescent="0.25">
      <c r="A62" s="1" t="s">
        <v>14</v>
      </c>
      <c r="B62" s="1"/>
      <c r="C62" s="66">
        <v>10</v>
      </c>
      <c r="D62" s="66">
        <v>11</v>
      </c>
      <c r="E62" s="66">
        <v>12</v>
      </c>
      <c r="F62" s="66">
        <v>13</v>
      </c>
      <c r="G62" s="66">
        <v>14</v>
      </c>
      <c r="H62" s="66">
        <v>15</v>
      </c>
      <c r="I62" s="66">
        <v>16</v>
      </c>
      <c r="J62" s="66">
        <v>17</v>
      </c>
      <c r="K62" s="66">
        <v>18</v>
      </c>
      <c r="L62" s="1" t="s">
        <v>15</v>
      </c>
      <c r="M62" s="1" t="s">
        <v>16</v>
      </c>
      <c r="N62" s="70"/>
      <c r="P62" s="33"/>
      <c r="R62" s="12" t="s">
        <v>18</v>
      </c>
    </row>
    <row r="63" spans="1:27" x14ac:dyDescent="0.25">
      <c r="A63" s="61" t="s">
        <v>45</v>
      </c>
      <c r="B63" s="57"/>
      <c r="C63" s="76">
        <v>7</v>
      </c>
      <c r="D63" s="109">
        <v>6</v>
      </c>
      <c r="E63" s="109">
        <v>4</v>
      </c>
      <c r="F63" s="109">
        <v>6</v>
      </c>
      <c r="G63" s="109">
        <v>6</v>
      </c>
      <c r="H63" s="109">
        <v>4</v>
      </c>
      <c r="I63" s="109">
        <v>5</v>
      </c>
      <c r="J63" s="109">
        <v>6</v>
      </c>
      <c r="K63" s="109">
        <v>4</v>
      </c>
      <c r="L63" s="72">
        <v>48</v>
      </c>
      <c r="M63" s="10">
        <v>40</v>
      </c>
      <c r="N63" s="108"/>
      <c r="O63" s="59"/>
      <c r="P63" s="33"/>
      <c r="R63" s="12">
        <v>17</v>
      </c>
      <c r="S63">
        <v>3</v>
      </c>
      <c r="T63">
        <v>3</v>
      </c>
      <c r="U63">
        <v>2</v>
      </c>
      <c r="V63">
        <v>2</v>
      </c>
      <c r="W63">
        <v>2</v>
      </c>
      <c r="X63">
        <v>1</v>
      </c>
      <c r="Y63">
        <v>2</v>
      </c>
      <c r="Z63">
        <v>1</v>
      </c>
      <c r="AA63">
        <v>1</v>
      </c>
    </row>
    <row r="64" spans="1:27" x14ac:dyDescent="0.25">
      <c r="A64" s="61" t="s">
        <v>143</v>
      </c>
      <c r="B64" s="35"/>
      <c r="C64" s="76">
        <v>9</v>
      </c>
      <c r="D64" s="109">
        <v>3</v>
      </c>
      <c r="E64" s="109">
        <v>7</v>
      </c>
      <c r="F64" s="109">
        <v>6</v>
      </c>
      <c r="G64" s="109">
        <v>6</v>
      </c>
      <c r="H64" s="109">
        <v>4</v>
      </c>
      <c r="I64" s="109">
        <v>6</v>
      </c>
      <c r="J64" s="109">
        <v>5</v>
      </c>
      <c r="K64" s="109">
        <v>5</v>
      </c>
      <c r="L64" s="72">
        <v>51</v>
      </c>
      <c r="M64" s="10">
        <v>41</v>
      </c>
      <c r="N64" s="58"/>
      <c r="O64" s="59"/>
      <c r="P64" s="33"/>
      <c r="R64" s="12">
        <v>19</v>
      </c>
      <c r="S64">
        <v>3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</row>
    <row r="65" spans="1:27" x14ac:dyDescent="0.25">
      <c r="A65" s="32" t="s">
        <v>45</v>
      </c>
      <c r="B65" s="35"/>
      <c r="C65" s="67">
        <v>0</v>
      </c>
      <c r="D65" s="67">
        <v>0</v>
      </c>
      <c r="E65" s="67">
        <v>0</v>
      </c>
      <c r="F65" s="67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N65" s="1">
        <v>0</v>
      </c>
      <c r="P65" s="33"/>
    </row>
    <row r="66" spans="1:27" x14ac:dyDescent="0.25">
      <c r="A66" s="32" t="s">
        <v>143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1</v>
      </c>
      <c r="K66" s="66">
        <v>0</v>
      </c>
      <c r="L66" s="66">
        <v>2</v>
      </c>
      <c r="M66" s="1"/>
      <c r="N66" s="1" t="s">
        <v>17</v>
      </c>
      <c r="P66" s="33" t="s">
        <v>18</v>
      </c>
    </row>
    <row r="67" spans="1:27" x14ac:dyDescent="0.25">
      <c r="A67" s="32" t="s">
        <v>45</v>
      </c>
      <c r="B67" s="1"/>
      <c r="C67" s="66">
        <v>1</v>
      </c>
      <c r="D67" s="66">
        <v>0</v>
      </c>
      <c r="E67" s="66">
        <v>1</v>
      </c>
      <c r="F67" s="66">
        <v>0.5</v>
      </c>
      <c r="G67" s="66">
        <v>0.5</v>
      </c>
      <c r="H67" s="66">
        <v>0</v>
      </c>
      <c r="I67" s="66">
        <v>1</v>
      </c>
      <c r="J67" s="66">
        <v>0</v>
      </c>
      <c r="K67" s="66">
        <v>1</v>
      </c>
      <c r="L67" s="66">
        <v>5</v>
      </c>
      <c r="M67" s="1">
        <v>3</v>
      </c>
      <c r="N67" s="1">
        <v>8</v>
      </c>
      <c r="O67" s="32" t="s">
        <v>45</v>
      </c>
      <c r="P67" s="34">
        <v>17</v>
      </c>
      <c r="Q67">
        <f>P67+P80</f>
        <v>35</v>
      </c>
    </row>
    <row r="68" spans="1:27" x14ac:dyDescent="0.25">
      <c r="A68" s="32" t="s">
        <v>143</v>
      </c>
      <c r="B68" s="1"/>
      <c r="C68" s="66">
        <v>0</v>
      </c>
      <c r="D68" s="66">
        <v>1</v>
      </c>
      <c r="E68" s="66">
        <v>0</v>
      </c>
      <c r="F68" s="66">
        <v>0.5</v>
      </c>
      <c r="G68" s="66">
        <v>0.5</v>
      </c>
      <c r="H68" s="66">
        <v>1</v>
      </c>
      <c r="I68" s="66">
        <v>0</v>
      </c>
      <c r="J68" s="66">
        <v>1</v>
      </c>
      <c r="K68" s="66">
        <v>0</v>
      </c>
      <c r="L68" s="66">
        <v>4</v>
      </c>
      <c r="M68" s="1">
        <v>0</v>
      </c>
      <c r="N68" s="1">
        <v>4</v>
      </c>
      <c r="O68" s="32" t="s">
        <v>143</v>
      </c>
      <c r="P68" s="34">
        <v>19</v>
      </c>
      <c r="Q68">
        <f>P68+P81</f>
        <v>34</v>
      </c>
    </row>
    <row r="69" spans="1:27" ht="13.8" thickBot="1" x14ac:dyDescent="0.3"/>
    <row r="70" spans="1:27" x14ac:dyDescent="0.25">
      <c r="A70" s="61" t="s">
        <v>47</v>
      </c>
      <c r="B70" s="1">
        <v>21</v>
      </c>
      <c r="C70" s="1">
        <f>B70-B71</f>
        <v>7</v>
      </c>
      <c r="D70" s="52" t="s">
        <v>2</v>
      </c>
      <c r="E70" s="1"/>
      <c r="F70" s="1"/>
      <c r="G70" s="28" t="s">
        <v>3</v>
      </c>
      <c r="H70" s="54" t="s">
        <v>4</v>
      </c>
      <c r="I70" s="29"/>
      <c r="J70" s="27" t="s">
        <v>5</v>
      </c>
      <c r="K70" s="1"/>
      <c r="N70" s="1"/>
      <c r="P70" s="33"/>
      <c r="R70" s="73" t="s">
        <v>6</v>
      </c>
      <c r="S70" s="73"/>
      <c r="T70" s="73"/>
      <c r="U70" s="73"/>
    </row>
    <row r="71" spans="1:27" ht="13.8" thickBot="1" x14ac:dyDescent="0.3">
      <c r="A71" s="61" t="s">
        <v>180</v>
      </c>
      <c r="B71" s="1">
        <v>14</v>
      </c>
      <c r="C71" s="1">
        <f>B71-B70</f>
        <v>-7</v>
      </c>
      <c r="D71" t="s">
        <v>7</v>
      </c>
      <c r="E71" s="1"/>
      <c r="F71" s="1"/>
      <c r="G71" s="30" t="s">
        <v>8</v>
      </c>
      <c r="H71" s="53" t="s">
        <v>9</v>
      </c>
      <c r="I71" s="31"/>
      <c r="J71" s="27" t="s">
        <v>5</v>
      </c>
      <c r="K71" s="1"/>
      <c r="N71" s="1"/>
      <c r="P71" s="33"/>
      <c r="R71" s="73" t="s">
        <v>10</v>
      </c>
      <c r="S71" s="73"/>
      <c r="T71" s="73"/>
      <c r="U71" s="73"/>
    </row>
    <row r="72" spans="1:2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N72" s="1"/>
      <c r="P72" s="33"/>
      <c r="R72" t="s">
        <v>11</v>
      </c>
    </row>
    <row r="73" spans="1:27" x14ac:dyDescent="0.25">
      <c r="A73" s="1" t="s">
        <v>12</v>
      </c>
      <c r="B73" s="1"/>
      <c r="C73" s="66" t="b">
        <f>IF($D$2="m1",C94,(IF($D$2="m10",C87,(IF($D$2="w1",C91,(IF($D$2="w10",C84)))))))</f>
        <v>0</v>
      </c>
      <c r="D73" s="66" t="b">
        <f>IF($D$2="m1",D94,(IF($D$2="m10",D87,(IF($D$2="w1",D91,(IF($D$2="w10",D84)))))))</f>
        <v>0</v>
      </c>
      <c r="E73" s="66" t="b">
        <f t="shared" ref="E73:K73" si="1">IF($D$2="m1",E94,(IF($D$2="m10",E87,(IF($D$2="w1",E91,(IF($D$2="w10",E84)))))))</f>
        <v>0</v>
      </c>
      <c r="F73" s="66" t="b">
        <f t="shared" si="1"/>
        <v>0</v>
      </c>
      <c r="G73" s="66" t="b">
        <f t="shared" si="1"/>
        <v>0</v>
      </c>
      <c r="H73" s="66" t="b">
        <f t="shared" si="1"/>
        <v>0</v>
      </c>
      <c r="I73" s="66" t="b">
        <f t="shared" si="1"/>
        <v>0</v>
      </c>
      <c r="J73" s="66" t="b">
        <f t="shared" si="1"/>
        <v>0</v>
      </c>
      <c r="K73" s="66" t="b">
        <f t="shared" si="1"/>
        <v>0</v>
      </c>
      <c r="N73" s="1"/>
      <c r="P73" s="33"/>
    </row>
    <row r="74" spans="1:27" x14ac:dyDescent="0.25">
      <c r="A74" s="1" t="s">
        <v>13</v>
      </c>
      <c r="B74" s="1"/>
      <c r="C74" s="66">
        <v>3</v>
      </c>
      <c r="D74" s="66">
        <v>6</v>
      </c>
      <c r="E74" s="66">
        <v>7</v>
      </c>
      <c r="F74" s="66">
        <v>9</v>
      </c>
      <c r="G74" s="66">
        <v>5</v>
      </c>
      <c r="H74" s="66">
        <v>1</v>
      </c>
      <c r="I74" s="66">
        <v>8</v>
      </c>
      <c r="J74" s="66">
        <v>2</v>
      </c>
      <c r="K74" s="66">
        <v>4</v>
      </c>
      <c r="N74" s="1"/>
      <c r="P74" s="33"/>
    </row>
    <row r="75" spans="1:27" x14ac:dyDescent="0.25">
      <c r="A75" s="1" t="s">
        <v>14</v>
      </c>
      <c r="B75" s="1"/>
      <c r="C75" s="66">
        <v>10</v>
      </c>
      <c r="D75" s="66">
        <v>11</v>
      </c>
      <c r="E75" s="66">
        <v>12</v>
      </c>
      <c r="F75" s="66">
        <v>13</v>
      </c>
      <c r="G75" s="66">
        <v>14</v>
      </c>
      <c r="H75" s="66">
        <v>15</v>
      </c>
      <c r="I75" s="66">
        <v>16</v>
      </c>
      <c r="J75" s="66">
        <v>17</v>
      </c>
      <c r="K75" s="66">
        <v>18</v>
      </c>
      <c r="L75" s="1" t="s">
        <v>15</v>
      </c>
      <c r="M75" s="1" t="s">
        <v>16</v>
      </c>
      <c r="N75" s="70"/>
      <c r="P75" s="33"/>
      <c r="R75" s="12" t="s">
        <v>18</v>
      </c>
    </row>
    <row r="76" spans="1:27" x14ac:dyDescent="0.25">
      <c r="A76" s="61" t="str">
        <f>A70</f>
        <v>Paul</v>
      </c>
      <c r="B76" s="57"/>
      <c r="C76" s="76">
        <v>7</v>
      </c>
      <c r="D76" s="109">
        <v>7</v>
      </c>
      <c r="E76" s="109">
        <v>6</v>
      </c>
      <c r="F76" s="109">
        <v>6</v>
      </c>
      <c r="G76" s="109">
        <v>7</v>
      </c>
      <c r="H76" s="109">
        <v>4</v>
      </c>
      <c r="I76" s="109">
        <v>7</v>
      </c>
      <c r="J76" s="109">
        <v>6</v>
      </c>
      <c r="K76" s="109">
        <v>7</v>
      </c>
      <c r="L76" s="72">
        <f>SUM(C76:K76)</f>
        <v>57</v>
      </c>
      <c r="M76" s="10">
        <f>L76-B70</f>
        <v>36</v>
      </c>
      <c r="N76" s="108"/>
      <c r="O76" s="59"/>
      <c r="P76" s="33"/>
      <c r="R76" s="12">
        <f>SUM(S76:AA76)</f>
        <v>18</v>
      </c>
      <c r="S76">
        <v>2</v>
      </c>
      <c r="T76">
        <v>2</v>
      </c>
      <c r="U76">
        <v>2</v>
      </c>
      <c r="V76">
        <v>2</v>
      </c>
      <c r="W76">
        <v>3</v>
      </c>
      <c r="X76">
        <v>2</v>
      </c>
      <c r="Y76">
        <v>2</v>
      </c>
      <c r="Z76">
        <v>2</v>
      </c>
      <c r="AA76">
        <v>1</v>
      </c>
    </row>
    <row r="77" spans="1:27" x14ac:dyDescent="0.25">
      <c r="A77" s="61" t="str">
        <f>A71</f>
        <v>Brian</v>
      </c>
      <c r="B77" s="35"/>
      <c r="C77" s="76">
        <v>5</v>
      </c>
      <c r="D77" s="109">
        <v>4</v>
      </c>
      <c r="E77" s="109">
        <v>5</v>
      </c>
      <c r="F77" s="109">
        <v>8</v>
      </c>
      <c r="G77" s="109">
        <v>4</v>
      </c>
      <c r="H77" s="109">
        <v>4</v>
      </c>
      <c r="I77" s="109">
        <v>4</v>
      </c>
      <c r="J77" s="109">
        <v>6</v>
      </c>
      <c r="K77" s="109">
        <v>5</v>
      </c>
      <c r="L77" s="72">
        <f>SUM(C77:K77)</f>
        <v>45</v>
      </c>
      <c r="M77" s="10">
        <f>L77-B71</f>
        <v>31</v>
      </c>
      <c r="N77" s="58"/>
      <c r="O77" s="59"/>
      <c r="P77" s="33"/>
      <c r="R77" s="12">
        <f>SUM(S77:AA77)</f>
        <v>15</v>
      </c>
      <c r="S77">
        <v>2</v>
      </c>
      <c r="T77">
        <v>2</v>
      </c>
      <c r="U77">
        <v>1</v>
      </c>
      <c r="V77">
        <v>3</v>
      </c>
      <c r="W77">
        <v>1</v>
      </c>
      <c r="X77">
        <v>2</v>
      </c>
      <c r="Y77">
        <v>1</v>
      </c>
      <c r="Z77">
        <v>2</v>
      </c>
      <c r="AA77">
        <v>1</v>
      </c>
    </row>
    <row r="78" spans="1:27" x14ac:dyDescent="0.25">
      <c r="A78" s="32" t="str">
        <f>A70</f>
        <v>Paul</v>
      </c>
      <c r="B78" s="35"/>
      <c r="C78" s="67">
        <f>IF($C$2&gt;=C74,IF(($C$2-C74)&gt;=27,4,IF(($C$2-C74)&gt;=18,3,IF($C$2-C74&gt;=9,2,1))),0)</f>
        <v>0</v>
      </c>
      <c r="D78" s="67">
        <f>IF($C$2&gt;=D74,IF(($C$2-D74)&gt;=27,4,IF(($C$2-D74)&gt;=18,3,IF($C$2-D74&gt;=9,2,1))),0)</f>
        <v>0</v>
      </c>
      <c r="E78" s="67">
        <f t="shared" ref="E78:K78" si="2">IF($C$2&gt;=E74,IF(($C$2-E74)&gt;=27,4,IF(($C$2-E74)&gt;=18,3,IF($C$2-E74&gt;=9,2,1))),0)</f>
        <v>0</v>
      </c>
      <c r="F78" s="67">
        <f t="shared" si="2"/>
        <v>0</v>
      </c>
      <c r="G78" s="66">
        <f t="shared" si="2"/>
        <v>0</v>
      </c>
      <c r="H78" s="66">
        <f t="shared" si="2"/>
        <v>0</v>
      </c>
      <c r="I78" s="66">
        <f t="shared" si="2"/>
        <v>0</v>
      </c>
      <c r="J78" s="66">
        <f t="shared" si="2"/>
        <v>0</v>
      </c>
      <c r="K78" s="66">
        <f t="shared" si="2"/>
        <v>0</v>
      </c>
      <c r="L78" s="66">
        <f t="shared" ref="L78:L81" si="3">SUM(C78:K78)</f>
        <v>0</v>
      </c>
      <c r="N78" s="1">
        <v>0</v>
      </c>
      <c r="P78" s="33"/>
    </row>
    <row r="79" spans="1:27" x14ac:dyDescent="0.25">
      <c r="A79" s="32" t="str">
        <f>A71</f>
        <v>Brian</v>
      </c>
      <c r="B79" s="35"/>
      <c r="C79" s="67">
        <f t="shared" ref="C79:K79" si="4">IF($C$3&gt;=C74,IF(($C$3-C74)&gt;=27,4,IF(($C$3-C74)&gt;=18,3,IF($C$3-C74&gt;=9,2,1))),0)</f>
        <v>1</v>
      </c>
      <c r="D79" s="67">
        <f t="shared" si="4"/>
        <v>1</v>
      </c>
      <c r="E79" s="67">
        <f t="shared" si="4"/>
        <v>0</v>
      </c>
      <c r="F79" s="67">
        <f t="shared" si="4"/>
        <v>0</v>
      </c>
      <c r="G79" s="66">
        <f t="shared" si="4"/>
        <v>1</v>
      </c>
      <c r="H79" s="66">
        <f t="shared" si="4"/>
        <v>1</v>
      </c>
      <c r="I79" s="66">
        <f t="shared" si="4"/>
        <v>0</v>
      </c>
      <c r="J79" s="66">
        <f t="shared" si="4"/>
        <v>1</v>
      </c>
      <c r="K79" s="66">
        <f t="shared" si="4"/>
        <v>1</v>
      </c>
      <c r="L79" s="66">
        <f t="shared" si="3"/>
        <v>6</v>
      </c>
      <c r="M79" s="1"/>
      <c r="N79" s="1" t="s">
        <v>17</v>
      </c>
      <c r="P79" s="33" t="s">
        <v>18</v>
      </c>
    </row>
    <row r="80" spans="1:27" x14ac:dyDescent="0.25">
      <c r="A80" s="32" t="str">
        <f>A70</f>
        <v>Paul</v>
      </c>
      <c r="B80" s="1"/>
      <c r="C80" s="66">
        <f t="shared" ref="C80:K80" si="5">IF((C76-C78)&lt;(C77-C79),1,IF((C76-C78)=(C77-C79),0.5,0))</f>
        <v>0</v>
      </c>
      <c r="D80" s="66">
        <f t="shared" si="5"/>
        <v>0</v>
      </c>
      <c r="E80" s="66">
        <f t="shared" si="5"/>
        <v>0</v>
      </c>
      <c r="F80" s="66">
        <f t="shared" si="5"/>
        <v>1</v>
      </c>
      <c r="G80" s="66">
        <f t="shared" si="5"/>
        <v>0</v>
      </c>
      <c r="H80" s="66">
        <f t="shared" si="5"/>
        <v>0</v>
      </c>
      <c r="I80" s="66">
        <f t="shared" si="5"/>
        <v>0</v>
      </c>
      <c r="J80" s="66">
        <f t="shared" si="5"/>
        <v>0</v>
      </c>
      <c r="K80" s="66">
        <f t="shared" si="5"/>
        <v>0</v>
      </c>
      <c r="L80" s="66">
        <f t="shared" si="3"/>
        <v>1</v>
      </c>
      <c r="M80" s="1">
        <f>IF((L76-B70)&lt;(L77-B71),3,IF((L76-B70)=(L77-B71),1.5,0))</f>
        <v>0</v>
      </c>
      <c r="N80" s="1">
        <f>SUM(L80:M80)</f>
        <v>1</v>
      </c>
      <c r="O80" s="32" t="str">
        <f>A70</f>
        <v>Paul</v>
      </c>
      <c r="P80" s="34">
        <f>R76</f>
        <v>18</v>
      </c>
    </row>
    <row r="81" spans="1:27" x14ac:dyDescent="0.25">
      <c r="A81" s="32" t="str">
        <f>A71</f>
        <v>Brian</v>
      </c>
      <c r="B81" s="1"/>
      <c r="C81" s="66">
        <f t="shared" ref="C81:K81" si="6">IF((C77-C79)&lt;(C76-C78),1,IF((C77-C79)=(C76-C78),0.5,0))</f>
        <v>1</v>
      </c>
      <c r="D81" s="66">
        <f t="shared" si="6"/>
        <v>1</v>
      </c>
      <c r="E81" s="66">
        <f t="shared" si="6"/>
        <v>1</v>
      </c>
      <c r="F81" s="66">
        <f t="shared" si="6"/>
        <v>0</v>
      </c>
      <c r="G81" s="66">
        <f t="shared" si="6"/>
        <v>1</v>
      </c>
      <c r="H81" s="66">
        <f t="shared" si="6"/>
        <v>1</v>
      </c>
      <c r="I81" s="66">
        <f t="shared" si="6"/>
        <v>1</v>
      </c>
      <c r="J81" s="66">
        <f t="shared" si="6"/>
        <v>1</v>
      </c>
      <c r="K81" s="66">
        <f t="shared" si="6"/>
        <v>1</v>
      </c>
      <c r="L81" s="66">
        <f t="shared" si="3"/>
        <v>8</v>
      </c>
      <c r="M81" s="1">
        <f>IF((L77-B71)&lt;(L76-B70),3,IF((L77-B71)=(L76-B70),1.5,0))</f>
        <v>3</v>
      </c>
      <c r="N81" s="1">
        <f>SUM(L81:M81)</f>
        <v>11</v>
      </c>
      <c r="O81" s="32" t="str">
        <f>A71</f>
        <v>Brian</v>
      </c>
      <c r="P81" s="34">
        <f>R77</f>
        <v>15</v>
      </c>
    </row>
    <row r="83" spans="1:27" ht="13.8" thickBot="1" x14ac:dyDescent="0.3"/>
    <row r="84" spans="1:27" x14ac:dyDescent="0.25">
      <c r="A84" s="61" t="s">
        <v>38</v>
      </c>
      <c r="B84" s="1">
        <v>4</v>
      </c>
      <c r="C84" s="1">
        <v>-3</v>
      </c>
      <c r="D84" s="52" t="s">
        <v>2</v>
      </c>
      <c r="E84" s="1"/>
      <c r="F84" s="1"/>
      <c r="G84" s="28" t="s">
        <v>3</v>
      </c>
      <c r="H84" s="54" t="s">
        <v>4</v>
      </c>
      <c r="I84" s="29"/>
      <c r="J84" s="27" t="s">
        <v>5</v>
      </c>
      <c r="K84" s="1"/>
      <c r="N84" s="1"/>
      <c r="P84" s="33"/>
      <c r="R84" s="73" t="s">
        <v>6</v>
      </c>
      <c r="S84" s="73"/>
      <c r="T84" s="73"/>
      <c r="U84" s="73"/>
    </row>
    <row r="85" spans="1:27" ht="13.8" thickBot="1" x14ac:dyDescent="0.3">
      <c r="A85" s="61" t="s">
        <v>51</v>
      </c>
      <c r="B85" s="1">
        <v>7</v>
      </c>
      <c r="C85" s="1">
        <v>3</v>
      </c>
      <c r="D85" t="s">
        <v>7</v>
      </c>
      <c r="E85" s="1"/>
      <c r="F85" s="1"/>
      <c r="G85" s="30" t="s">
        <v>8</v>
      </c>
      <c r="H85" s="53" t="s">
        <v>9</v>
      </c>
      <c r="I85" s="31"/>
      <c r="J85" s="27" t="s">
        <v>5</v>
      </c>
      <c r="K85" s="1"/>
      <c r="N85" s="1"/>
      <c r="P85" s="33"/>
      <c r="R85" s="73" t="s">
        <v>10</v>
      </c>
      <c r="S85" s="73"/>
      <c r="T85" s="73"/>
      <c r="U85" s="73"/>
    </row>
    <row r="86" spans="1:2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N86" s="1"/>
      <c r="P86" s="33"/>
      <c r="R86" t="s">
        <v>11</v>
      </c>
    </row>
    <row r="87" spans="1:27" x14ac:dyDescent="0.25">
      <c r="A87" s="1" t="s">
        <v>12</v>
      </c>
      <c r="B87" s="1"/>
      <c r="C87" s="66">
        <v>7</v>
      </c>
      <c r="D87" s="66">
        <v>17</v>
      </c>
      <c r="E87" s="66">
        <v>11</v>
      </c>
      <c r="F87" s="66">
        <v>9</v>
      </c>
      <c r="G87" s="66">
        <v>3</v>
      </c>
      <c r="H87" s="66">
        <v>13</v>
      </c>
      <c r="I87" s="66">
        <v>5</v>
      </c>
      <c r="J87" s="66">
        <v>15</v>
      </c>
      <c r="K87" s="66">
        <v>1</v>
      </c>
      <c r="N87" s="1"/>
      <c r="P87" s="33"/>
    </row>
    <row r="88" spans="1:27" x14ac:dyDescent="0.25">
      <c r="A88" s="1" t="s">
        <v>13</v>
      </c>
      <c r="B88" s="1"/>
      <c r="C88" s="66">
        <v>3</v>
      </c>
      <c r="D88" s="66">
        <v>6</v>
      </c>
      <c r="E88" s="66">
        <v>7</v>
      </c>
      <c r="F88" s="66">
        <v>9</v>
      </c>
      <c r="G88" s="66">
        <v>5</v>
      </c>
      <c r="H88" s="66">
        <v>1</v>
      </c>
      <c r="I88" s="66">
        <v>8</v>
      </c>
      <c r="J88" s="66">
        <v>2</v>
      </c>
      <c r="K88" s="66">
        <v>4</v>
      </c>
      <c r="N88" s="1"/>
      <c r="P88" s="33"/>
    </row>
    <row r="89" spans="1:27" x14ac:dyDescent="0.25">
      <c r="A89" s="1" t="s">
        <v>14</v>
      </c>
      <c r="B89" s="1"/>
      <c r="C89" s="66">
        <v>10</v>
      </c>
      <c r="D89" s="66">
        <v>11</v>
      </c>
      <c r="E89" s="66">
        <v>12</v>
      </c>
      <c r="F89" s="66">
        <v>13</v>
      </c>
      <c r="G89" s="66">
        <v>14</v>
      </c>
      <c r="H89" s="66">
        <v>15</v>
      </c>
      <c r="I89" s="66">
        <v>16</v>
      </c>
      <c r="J89" s="66">
        <v>17</v>
      </c>
      <c r="K89" s="66">
        <v>18</v>
      </c>
      <c r="L89" s="1" t="s">
        <v>15</v>
      </c>
      <c r="M89" s="1" t="s">
        <v>16</v>
      </c>
      <c r="N89" s="70"/>
      <c r="P89" s="33"/>
      <c r="R89" s="12" t="s">
        <v>18</v>
      </c>
    </row>
    <row r="90" spans="1:27" x14ac:dyDescent="0.25">
      <c r="A90" s="61" t="s">
        <v>38</v>
      </c>
      <c r="B90" s="57"/>
      <c r="C90" s="76">
        <v>9</v>
      </c>
      <c r="D90" s="109">
        <v>3</v>
      </c>
      <c r="E90" s="109">
        <v>4</v>
      </c>
      <c r="F90" s="109">
        <v>5</v>
      </c>
      <c r="G90" s="109">
        <v>5</v>
      </c>
      <c r="H90" s="109">
        <v>5</v>
      </c>
      <c r="I90" s="109">
        <v>5</v>
      </c>
      <c r="J90" s="109">
        <v>4</v>
      </c>
      <c r="K90" s="109">
        <v>4</v>
      </c>
      <c r="L90" s="72">
        <v>44</v>
      </c>
      <c r="M90" s="10">
        <v>40</v>
      </c>
      <c r="N90" s="108"/>
      <c r="O90" s="59"/>
      <c r="P90" s="33"/>
      <c r="R90" s="12">
        <v>17</v>
      </c>
      <c r="S90">
        <v>3</v>
      </c>
      <c r="T90">
        <v>2</v>
      </c>
      <c r="U90">
        <v>2</v>
      </c>
      <c r="V90">
        <v>1</v>
      </c>
      <c r="W90">
        <v>2</v>
      </c>
      <c r="X90">
        <v>2</v>
      </c>
      <c r="Y90">
        <v>2</v>
      </c>
      <c r="Z90">
        <v>1</v>
      </c>
      <c r="AA90">
        <v>2</v>
      </c>
    </row>
    <row r="91" spans="1:27" x14ac:dyDescent="0.25">
      <c r="A91" s="61" t="s">
        <v>51</v>
      </c>
      <c r="B91" s="35"/>
      <c r="C91" s="76">
        <v>8</v>
      </c>
      <c r="D91" s="109">
        <v>4</v>
      </c>
      <c r="E91" s="109">
        <v>5</v>
      </c>
      <c r="F91" s="109">
        <v>6</v>
      </c>
      <c r="G91" s="109">
        <v>5</v>
      </c>
      <c r="H91" s="109">
        <v>5</v>
      </c>
      <c r="I91" s="109">
        <v>6</v>
      </c>
      <c r="J91" s="109">
        <v>5</v>
      </c>
      <c r="K91" s="109">
        <v>6</v>
      </c>
      <c r="L91" s="72">
        <v>50</v>
      </c>
      <c r="M91" s="10">
        <v>43</v>
      </c>
      <c r="N91" s="58"/>
      <c r="O91" s="59"/>
      <c r="P91" s="33"/>
      <c r="R91" s="12">
        <v>20</v>
      </c>
      <c r="S91">
        <v>3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2</v>
      </c>
      <c r="AA91">
        <v>1</v>
      </c>
    </row>
    <row r="92" spans="1:27" x14ac:dyDescent="0.25">
      <c r="A92" s="32" t="s">
        <v>38</v>
      </c>
      <c r="B92" s="35"/>
      <c r="C92" s="67">
        <v>0</v>
      </c>
      <c r="D92" s="67">
        <v>0</v>
      </c>
      <c r="E92" s="67">
        <v>0</v>
      </c>
      <c r="F92" s="67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N92" s="1">
        <v>0</v>
      </c>
      <c r="P92" s="33"/>
    </row>
    <row r="93" spans="1:27" x14ac:dyDescent="0.25">
      <c r="A93" s="32" t="s">
        <v>51</v>
      </c>
      <c r="B93" s="35"/>
      <c r="C93" s="67">
        <v>1</v>
      </c>
      <c r="D93" s="67">
        <v>0</v>
      </c>
      <c r="E93" s="67">
        <v>0</v>
      </c>
      <c r="F93" s="67">
        <v>0</v>
      </c>
      <c r="G93" s="66">
        <v>0</v>
      </c>
      <c r="H93" s="66">
        <v>1</v>
      </c>
      <c r="I93" s="66">
        <v>0</v>
      </c>
      <c r="J93" s="66">
        <v>1</v>
      </c>
      <c r="K93" s="66">
        <v>0</v>
      </c>
      <c r="L93" s="66">
        <v>3</v>
      </c>
      <c r="M93" s="1"/>
      <c r="N93" s="1" t="s">
        <v>17</v>
      </c>
      <c r="P93" s="33" t="s">
        <v>18</v>
      </c>
    </row>
    <row r="94" spans="1:27" x14ac:dyDescent="0.25">
      <c r="A94" s="32" t="s">
        <v>38</v>
      </c>
      <c r="B94" s="1"/>
      <c r="C94" s="66">
        <v>0</v>
      </c>
      <c r="D94" s="66">
        <v>1</v>
      </c>
      <c r="E94" s="66">
        <v>1</v>
      </c>
      <c r="F94" s="66">
        <v>1</v>
      </c>
      <c r="G94" s="66">
        <v>0.5</v>
      </c>
      <c r="H94" s="66">
        <v>0</v>
      </c>
      <c r="I94" s="66">
        <v>1</v>
      </c>
      <c r="J94" s="66">
        <v>0.5</v>
      </c>
      <c r="K94" s="66">
        <v>1</v>
      </c>
      <c r="L94" s="66">
        <v>6</v>
      </c>
      <c r="M94" s="1">
        <v>3</v>
      </c>
      <c r="N94" s="1">
        <v>9</v>
      </c>
      <c r="O94" s="32" t="s">
        <v>38</v>
      </c>
      <c r="P94" s="34">
        <v>17</v>
      </c>
      <c r="Q94">
        <f>P94+P107</f>
        <v>38</v>
      </c>
    </row>
    <row r="95" spans="1:27" x14ac:dyDescent="0.25">
      <c r="A95" s="32" t="s">
        <v>51</v>
      </c>
      <c r="B95" s="1"/>
      <c r="C95" s="66">
        <v>1</v>
      </c>
      <c r="D95" s="66">
        <v>0</v>
      </c>
      <c r="E95" s="66">
        <v>0</v>
      </c>
      <c r="F95" s="66">
        <v>0</v>
      </c>
      <c r="G95" s="66">
        <v>0.5</v>
      </c>
      <c r="H95" s="66">
        <v>1</v>
      </c>
      <c r="I95" s="66">
        <v>0</v>
      </c>
      <c r="J95" s="66">
        <v>0.5</v>
      </c>
      <c r="K95" s="66">
        <v>0</v>
      </c>
      <c r="L95" s="66">
        <v>3</v>
      </c>
      <c r="M95" s="1">
        <v>0</v>
      </c>
      <c r="N95" s="1">
        <v>3</v>
      </c>
      <c r="O95" s="32" t="s">
        <v>51</v>
      </c>
      <c r="P95" s="34">
        <v>20</v>
      </c>
      <c r="Q95">
        <f>P95+P108</f>
        <v>39</v>
      </c>
    </row>
    <row r="96" spans="1:27" ht="13.8" thickBot="1" x14ac:dyDescent="0.3"/>
    <row r="97" spans="1:27" x14ac:dyDescent="0.25">
      <c r="A97" s="61" t="s">
        <v>260</v>
      </c>
      <c r="B97" s="1">
        <v>11</v>
      </c>
      <c r="C97" s="1">
        <v>4</v>
      </c>
      <c r="D97" s="52" t="s">
        <v>2</v>
      </c>
      <c r="E97" s="1"/>
      <c r="F97" s="1"/>
      <c r="G97" s="28" t="s">
        <v>3</v>
      </c>
      <c r="H97" s="54" t="s">
        <v>260</v>
      </c>
      <c r="I97" s="29"/>
      <c r="J97" s="27" t="s">
        <v>5</v>
      </c>
      <c r="K97" s="1"/>
      <c r="N97" s="1"/>
      <c r="P97" s="33"/>
      <c r="R97" s="73" t="s">
        <v>6</v>
      </c>
      <c r="S97" s="73"/>
      <c r="T97" s="73"/>
      <c r="U97" s="73"/>
    </row>
    <row r="98" spans="1:27" ht="13.8" thickBot="1" x14ac:dyDescent="0.3">
      <c r="A98" s="61" t="s">
        <v>37</v>
      </c>
      <c r="B98" s="1">
        <v>7</v>
      </c>
      <c r="C98" s="1">
        <v>-4</v>
      </c>
      <c r="D98" t="s">
        <v>7</v>
      </c>
      <c r="E98" s="1"/>
      <c r="F98" s="1"/>
      <c r="G98" s="30" t="s">
        <v>8</v>
      </c>
      <c r="H98" s="53" t="s">
        <v>37</v>
      </c>
      <c r="I98" s="31"/>
      <c r="J98" s="27" t="s">
        <v>5</v>
      </c>
      <c r="K98" s="1"/>
      <c r="N98" s="1"/>
      <c r="P98" s="33"/>
      <c r="R98" s="73" t="s">
        <v>10</v>
      </c>
      <c r="S98" s="73"/>
      <c r="T98" s="73"/>
      <c r="U98" s="73"/>
    </row>
    <row r="99" spans="1:2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N99" s="1"/>
      <c r="P99" s="33"/>
      <c r="R99" t="s">
        <v>11</v>
      </c>
    </row>
    <row r="100" spans="1:27" x14ac:dyDescent="0.25">
      <c r="A100" s="1" t="s">
        <v>12</v>
      </c>
      <c r="B100" s="1"/>
      <c r="C100" s="66">
        <v>7</v>
      </c>
      <c r="D100" s="66">
        <v>17</v>
      </c>
      <c r="E100" s="66">
        <v>11</v>
      </c>
      <c r="F100" s="66">
        <v>9</v>
      </c>
      <c r="G100" s="66">
        <v>3</v>
      </c>
      <c r="H100" s="66">
        <v>13</v>
      </c>
      <c r="I100" s="66">
        <v>5</v>
      </c>
      <c r="J100" s="66">
        <v>15</v>
      </c>
      <c r="K100" s="66">
        <v>1</v>
      </c>
      <c r="N100" s="1"/>
      <c r="P100" s="33"/>
    </row>
    <row r="101" spans="1:27" x14ac:dyDescent="0.25">
      <c r="A101" s="1" t="s">
        <v>13</v>
      </c>
      <c r="B101" s="1"/>
      <c r="C101" s="66">
        <v>3</v>
      </c>
      <c r="D101" s="66">
        <v>6</v>
      </c>
      <c r="E101" s="66">
        <v>7</v>
      </c>
      <c r="F101" s="66">
        <v>9</v>
      </c>
      <c r="G101" s="66">
        <v>5</v>
      </c>
      <c r="H101" s="66">
        <v>1</v>
      </c>
      <c r="I101" s="66">
        <v>8</v>
      </c>
      <c r="J101" s="66">
        <v>2</v>
      </c>
      <c r="K101" s="66">
        <v>4</v>
      </c>
      <c r="N101" s="1"/>
      <c r="P101" s="33"/>
    </row>
    <row r="102" spans="1:27" x14ac:dyDescent="0.25">
      <c r="A102" s="1" t="s">
        <v>14</v>
      </c>
      <c r="B102" s="1"/>
      <c r="C102" s="66">
        <v>10</v>
      </c>
      <c r="D102" s="66">
        <v>11</v>
      </c>
      <c r="E102" s="66">
        <v>12</v>
      </c>
      <c r="F102" s="66">
        <v>13</v>
      </c>
      <c r="G102" s="66">
        <v>14</v>
      </c>
      <c r="H102" s="66">
        <v>15</v>
      </c>
      <c r="I102" s="66">
        <v>16</v>
      </c>
      <c r="J102" s="66">
        <v>17</v>
      </c>
      <c r="K102" s="66">
        <v>18</v>
      </c>
      <c r="L102" s="1" t="s">
        <v>15</v>
      </c>
      <c r="M102" s="1" t="s">
        <v>16</v>
      </c>
      <c r="N102" s="70"/>
      <c r="P102" s="33"/>
      <c r="R102" s="12" t="s">
        <v>18</v>
      </c>
    </row>
    <row r="103" spans="1:27" x14ac:dyDescent="0.25">
      <c r="A103" s="61" t="s">
        <v>260</v>
      </c>
      <c r="B103" s="57"/>
      <c r="C103" s="76">
        <v>6</v>
      </c>
      <c r="D103" s="109">
        <v>4</v>
      </c>
      <c r="E103" s="109">
        <v>6</v>
      </c>
      <c r="F103" s="109">
        <v>7</v>
      </c>
      <c r="G103" s="109">
        <v>5</v>
      </c>
      <c r="H103" s="109">
        <v>6</v>
      </c>
      <c r="I103" s="109">
        <v>5</v>
      </c>
      <c r="J103" s="109">
        <v>6</v>
      </c>
      <c r="K103" s="109">
        <v>5</v>
      </c>
      <c r="L103" s="72">
        <v>50</v>
      </c>
      <c r="M103" s="10">
        <v>39</v>
      </c>
      <c r="N103" s="108"/>
      <c r="O103" s="59"/>
      <c r="P103" s="33"/>
      <c r="R103" s="12">
        <v>21</v>
      </c>
      <c r="S103">
        <v>2</v>
      </c>
      <c r="T103">
        <v>2</v>
      </c>
      <c r="U103">
        <v>3</v>
      </c>
      <c r="V103">
        <v>2</v>
      </c>
      <c r="W103">
        <v>2</v>
      </c>
      <c r="X103">
        <v>3</v>
      </c>
      <c r="Y103">
        <v>2</v>
      </c>
      <c r="Z103">
        <v>3</v>
      </c>
      <c r="AA103">
        <v>2</v>
      </c>
    </row>
    <row r="104" spans="1:27" x14ac:dyDescent="0.25">
      <c r="A104" s="61" t="s">
        <v>37</v>
      </c>
      <c r="B104" s="35"/>
      <c r="C104" s="76">
        <v>7</v>
      </c>
      <c r="D104" s="109">
        <v>4</v>
      </c>
      <c r="E104" s="109">
        <v>4</v>
      </c>
      <c r="F104" s="109">
        <v>5</v>
      </c>
      <c r="G104" s="109">
        <v>5</v>
      </c>
      <c r="H104" s="109">
        <v>5</v>
      </c>
      <c r="I104" s="109">
        <v>7</v>
      </c>
      <c r="J104" s="109">
        <v>5</v>
      </c>
      <c r="K104" s="109">
        <v>6</v>
      </c>
      <c r="L104" s="72">
        <v>48</v>
      </c>
      <c r="M104" s="10">
        <v>41</v>
      </c>
      <c r="N104" s="58"/>
      <c r="O104" s="59"/>
      <c r="P104" s="33"/>
      <c r="R104" s="12">
        <v>19</v>
      </c>
      <c r="S104">
        <v>2</v>
      </c>
      <c r="T104">
        <v>3</v>
      </c>
      <c r="U104">
        <v>2</v>
      </c>
      <c r="V104">
        <v>2</v>
      </c>
      <c r="W104">
        <v>1</v>
      </c>
      <c r="X104">
        <v>2</v>
      </c>
      <c r="Y104">
        <v>3</v>
      </c>
      <c r="Z104">
        <v>2</v>
      </c>
      <c r="AA104">
        <v>2</v>
      </c>
    </row>
    <row r="105" spans="1:27" x14ac:dyDescent="0.25">
      <c r="A105" s="32" t="s">
        <v>260</v>
      </c>
      <c r="B105" s="35"/>
      <c r="C105" s="67">
        <v>1</v>
      </c>
      <c r="D105" s="67">
        <v>0</v>
      </c>
      <c r="E105" s="67">
        <v>0</v>
      </c>
      <c r="F105" s="67">
        <v>0</v>
      </c>
      <c r="G105" s="66">
        <v>0</v>
      </c>
      <c r="H105" s="66">
        <v>1</v>
      </c>
      <c r="I105" s="66">
        <v>0</v>
      </c>
      <c r="J105" s="66">
        <v>1</v>
      </c>
      <c r="K105" s="66">
        <v>1</v>
      </c>
      <c r="L105" s="66">
        <v>4</v>
      </c>
      <c r="N105" s="1">
        <v>0</v>
      </c>
      <c r="P105" s="33"/>
    </row>
    <row r="106" spans="1:27" x14ac:dyDescent="0.25">
      <c r="A106" s="32" t="s">
        <v>37</v>
      </c>
      <c r="B106" s="35"/>
      <c r="C106" s="67">
        <v>0</v>
      </c>
      <c r="D106" s="67">
        <v>0</v>
      </c>
      <c r="E106" s="67">
        <v>0</v>
      </c>
      <c r="F106" s="67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1"/>
      <c r="N106" s="1" t="s">
        <v>17</v>
      </c>
      <c r="P106" s="33" t="s">
        <v>18</v>
      </c>
    </row>
    <row r="107" spans="1:27" x14ac:dyDescent="0.25">
      <c r="A107" s="32" t="s">
        <v>260</v>
      </c>
      <c r="B107" s="1"/>
      <c r="C107" s="66">
        <v>1</v>
      </c>
      <c r="D107" s="66">
        <v>0.5</v>
      </c>
      <c r="E107" s="66">
        <v>0</v>
      </c>
      <c r="F107" s="66">
        <v>0</v>
      </c>
      <c r="G107" s="66">
        <v>0.5</v>
      </c>
      <c r="H107" s="66">
        <v>0.5</v>
      </c>
      <c r="I107" s="66">
        <v>1</v>
      </c>
      <c r="J107" s="66">
        <v>0.5</v>
      </c>
      <c r="K107" s="66">
        <v>1</v>
      </c>
      <c r="L107" s="66">
        <v>5</v>
      </c>
      <c r="M107" s="1">
        <v>3</v>
      </c>
      <c r="N107" s="1">
        <v>8</v>
      </c>
      <c r="O107" s="32" t="s">
        <v>260</v>
      </c>
      <c r="P107" s="34">
        <v>21</v>
      </c>
    </row>
    <row r="108" spans="1:27" x14ac:dyDescent="0.25">
      <c r="A108" s="32" t="s">
        <v>37</v>
      </c>
      <c r="B108" s="1"/>
      <c r="C108" s="66">
        <v>0</v>
      </c>
      <c r="D108" s="66">
        <v>0.5</v>
      </c>
      <c r="E108" s="66">
        <v>1</v>
      </c>
      <c r="F108" s="66">
        <v>1</v>
      </c>
      <c r="G108" s="66">
        <v>0.5</v>
      </c>
      <c r="H108" s="66">
        <v>0.5</v>
      </c>
      <c r="I108" s="66">
        <v>0</v>
      </c>
      <c r="J108" s="66">
        <v>0.5</v>
      </c>
      <c r="K108" s="66">
        <v>0</v>
      </c>
      <c r="L108" s="66">
        <v>4</v>
      </c>
      <c r="M108" s="1">
        <v>0</v>
      </c>
      <c r="N108" s="1">
        <v>4</v>
      </c>
      <c r="O108" s="32" t="s">
        <v>37</v>
      </c>
      <c r="P108" s="34">
        <v>19</v>
      </c>
    </row>
    <row r="110" spans="1:27" ht="13.8" thickBot="1" x14ac:dyDescent="0.3"/>
    <row r="111" spans="1:27" x14ac:dyDescent="0.25">
      <c r="A111" s="61" t="s">
        <v>261</v>
      </c>
      <c r="B111" s="1">
        <v>8</v>
      </c>
      <c r="C111" s="1">
        <v>2</v>
      </c>
      <c r="D111" s="52" t="s">
        <v>2</v>
      </c>
      <c r="E111" s="1"/>
      <c r="F111" s="1"/>
      <c r="G111" s="28" t="s">
        <v>3</v>
      </c>
      <c r="H111" s="54" t="s">
        <v>261</v>
      </c>
      <c r="I111" s="29"/>
      <c r="J111" s="27" t="s">
        <v>5</v>
      </c>
      <c r="K111" s="1"/>
      <c r="N111" s="1"/>
      <c r="P111" s="33"/>
      <c r="R111" s="73" t="s">
        <v>6</v>
      </c>
      <c r="S111" s="73"/>
      <c r="T111" s="73"/>
      <c r="U111" s="73"/>
    </row>
    <row r="112" spans="1:27" ht="13.8" thickBot="1" x14ac:dyDescent="0.3">
      <c r="A112" s="61" t="s">
        <v>42</v>
      </c>
      <c r="B112" s="1">
        <v>6</v>
      </c>
      <c r="C112" s="1">
        <v>-2</v>
      </c>
      <c r="D112" t="s">
        <v>7</v>
      </c>
      <c r="E112" s="1"/>
      <c r="F112" s="1"/>
      <c r="G112" s="30" t="s">
        <v>8</v>
      </c>
      <c r="H112" s="53" t="s">
        <v>42</v>
      </c>
      <c r="I112" s="31"/>
      <c r="J112" s="27" t="s">
        <v>5</v>
      </c>
      <c r="K112" s="1"/>
      <c r="N112" s="1"/>
      <c r="P112" s="33"/>
      <c r="R112" s="73" t="s">
        <v>10</v>
      </c>
      <c r="S112" s="73"/>
      <c r="T112" s="73"/>
      <c r="U112" s="73"/>
    </row>
    <row r="113" spans="1:2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N113" s="1"/>
      <c r="P113" s="33"/>
      <c r="R113" t="s">
        <v>11</v>
      </c>
    </row>
    <row r="114" spans="1:27" x14ac:dyDescent="0.25">
      <c r="A114" s="1" t="s">
        <v>12</v>
      </c>
      <c r="B114" s="1"/>
      <c r="C114" s="66">
        <v>7</v>
      </c>
      <c r="D114" s="66">
        <v>17</v>
      </c>
      <c r="E114" s="66">
        <v>11</v>
      </c>
      <c r="F114" s="66">
        <v>9</v>
      </c>
      <c r="G114" s="66">
        <v>3</v>
      </c>
      <c r="H114" s="66">
        <v>13</v>
      </c>
      <c r="I114" s="66">
        <v>5</v>
      </c>
      <c r="J114" s="66">
        <v>15</v>
      </c>
      <c r="K114" s="66">
        <v>1</v>
      </c>
      <c r="N114" s="1"/>
      <c r="P114" s="33"/>
    </row>
    <row r="115" spans="1:27" x14ac:dyDescent="0.25">
      <c r="A115" s="1" t="s">
        <v>13</v>
      </c>
      <c r="B115" s="1"/>
      <c r="C115" s="66">
        <v>3</v>
      </c>
      <c r="D115" s="66">
        <v>6</v>
      </c>
      <c r="E115" s="66">
        <v>7</v>
      </c>
      <c r="F115" s="66">
        <v>9</v>
      </c>
      <c r="G115" s="66">
        <v>5</v>
      </c>
      <c r="H115" s="66">
        <v>1</v>
      </c>
      <c r="I115" s="66">
        <v>8</v>
      </c>
      <c r="J115" s="66">
        <v>2</v>
      </c>
      <c r="K115" s="66">
        <v>4</v>
      </c>
      <c r="N115" s="1"/>
      <c r="P115" s="33"/>
    </row>
    <row r="116" spans="1:27" x14ac:dyDescent="0.25">
      <c r="A116" s="1" t="s">
        <v>14</v>
      </c>
      <c r="B116" s="1"/>
      <c r="C116" s="66">
        <v>10</v>
      </c>
      <c r="D116" s="66">
        <v>11</v>
      </c>
      <c r="E116" s="66">
        <v>12</v>
      </c>
      <c r="F116" s="66">
        <v>13</v>
      </c>
      <c r="G116" s="66">
        <v>14</v>
      </c>
      <c r="H116" s="66">
        <v>15</v>
      </c>
      <c r="I116" s="66">
        <v>16</v>
      </c>
      <c r="J116" s="66">
        <v>17</v>
      </c>
      <c r="K116" s="66">
        <v>18</v>
      </c>
      <c r="L116" s="1" t="s">
        <v>15</v>
      </c>
      <c r="M116" s="1" t="s">
        <v>16</v>
      </c>
      <c r="N116" s="70"/>
      <c r="P116" s="33"/>
      <c r="R116" s="12" t="s">
        <v>18</v>
      </c>
    </row>
    <row r="117" spans="1:27" x14ac:dyDescent="0.25">
      <c r="A117" s="61" t="s">
        <v>261</v>
      </c>
      <c r="B117" s="57"/>
      <c r="C117" s="76">
        <v>6</v>
      </c>
      <c r="D117" s="109">
        <v>3</v>
      </c>
      <c r="E117" s="109">
        <v>6</v>
      </c>
      <c r="F117" s="109">
        <v>4</v>
      </c>
      <c r="G117" s="109">
        <v>6</v>
      </c>
      <c r="H117" s="109">
        <v>3</v>
      </c>
      <c r="I117" s="109">
        <v>5</v>
      </c>
      <c r="J117" s="109">
        <v>4</v>
      </c>
      <c r="K117" s="109">
        <v>4</v>
      </c>
      <c r="L117" s="72">
        <v>41</v>
      </c>
      <c r="M117" s="10">
        <v>33</v>
      </c>
      <c r="N117" s="108"/>
      <c r="O117" s="59"/>
      <c r="P117" s="33"/>
      <c r="R117" s="12">
        <v>18</v>
      </c>
      <c r="S117">
        <v>3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1</v>
      </c>
      <c r="AA117">
        <v>2</v>
      </c>
    </row>
    <row r="118" spans="1:27" x14ac:dyDescent="0.25">
      <c r="A118" s="61" t="s">
        <v>42</v>
      </c>
      <c r="B118" s="35"/>
      <c r="C118" s="76">
        <v>5</v>
      </c>
      <c r="D118" s="109">
        <v>4</v>
      </c>
      <c r="E118" s="109">
        <v>5</v>
      </c>
      <c r="F118" s="109">
        <v>7</v>
      </c>
      <c r="G118" s="109">
        <v>5</v>
      </c>
      <c r="H118" s="109">
        <v>3</v>
      </c>
      <c r="I118" s="109">
        <v>5</v>
      </c>
      <c r="J118" s="109">
        <v>4</v>
      </c>
      <c r="K118" s="109">
        <v>5</v>
      </c>
      <c r="L118" s="72">
        <v>43</v>
      </c>
      <c r="M118" s="10">
        <v>37</v>
      </c>
      <c r="N118" s="58"/>
      <c r="O118" s="59"/>
      <c r="P118" s="33"/>
      <c r="R118" s="12">
        <v>13</v>
      </c>
      <c r="S118">
        <v>1</v>
      </c>
      <c r="T118">
        <v>1</v>
      </c>
      <c r="U118">
        <v>1</v>
      </c>
      <c r="V118">
        <v>3</v>
      </c>
      <c r="W118">
        <v>2</v>
      </c>
      <c r="X118">
        <v>1</v>
      </c>
      <c r="Y118">
        <v>1</v>
      </c>
      <c r="Z118">
        <v>1</v>
      </c>
      <c r="AA118">
        <v>2</v>
      </c>
    </row>
    <row r="119" spans="1:27" x14ac:dyDescent="0.25">
      <c r="A119" s="32" t="s">
        <v>261</v>
      </c>
      <c r="B119" s="35"/>
      <c r="C119" s="67">
        <v>0</v>
      </c>
      <c r="D119" s="67">
        <v>0</v>
      </c>
      <c r="E119" s="67">
        <v>0</v>
      </c>
      <c r="F119" s="67">
        <v>0</v>
      </c>
      <c r="G119" s="66">
        <v>0</v>
      </c>
      <c r="H119" s="66">
        <v>1</v>
      </c>
      <c r="I119" s="66">
        <v>0</v>
      </c>
      <c r="J119" s="66">
        <v>1</v>
      </c>
      <c r="K119" s="66">
        <v>0</v>
      </c>
      <c r="L119" s="66">
        <v>2</v>
      </c>
      <c r="N119" s="1">
        <v>0</v>
      </c>
      <c r="P119" s="33"/>
    </row>
    <row r="120" spans="1:27" x14ac:dyDescent="0.25">
      <c r="A120" s="32" t="s">
        <v>42</v>
      </c>
      <c r="B120" s="35"/>
      <c r="C120" s="67">
        <v>0</v>
      </c>
      <c r="D120" s="67">
        <v>0</v>
      </c>
      <c r="E120" s="67">
        <v>0</v>
      </c>
      <c r="F120" s="67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1"/>
      <c r="N120" s="1" t="s">
        <v>17</v>
      </c>
      <c r="P120" s="33" t="s">
        <v>18</v>
      </c>
    </row>
    <row r="121" spans="1:27" x14ac:dyDescent="0.25">
      <c r="A121" s="32" t="s">
        <v>261</v>
      </c>
      <c r="B121" s="1"/>
      <c r="C121" s="66">
        <v>0</v>
      </c>
      <c r="D121" s="66">
        <v>1</v>
      </c>
      <c r="E121" s="66">
        <v>0</v>
      </c>
      <c r="F121" s="66">
        <v>1</v>
      </c>
      <c r="G121" s="66">
        <v>0</v>
      </c>
      <c r="H121" s="66">
        <v>1</v>
      </c>
      <c r="I121" s="66">
        <v>0.5</v>
      </c>
      <c r="J121" s="66">
        <v>1</v>
      </c>
      <c r="K121" s="66">
        <v>1</v>
      </c>
      <c r="L121" s="66">
        <v>5.5</v>
      </c>
      <c r="M121" s="1">
        <v>3</v>
      </c>
      <c r="N121" s="1">
        <v>8.5</v>
      </c>
      <c r="O121" s="32" t="s">
        <v>261</v>
      </c>
      <c r="P121" s="34">
        <v>18</v>
      </c>
      <c r="Q121">
        <f>P121+P134</f>
        <v>34</v>
      </c>
    </row>
    <row r="122" spans="1:27" x14ac:dyDescent="0.25">
      <c r="A122" s="32" t="s">
        <v>42</v>
      </c>
      <c r="B122" s="1"/>
      <c r="C122" s="66">
        <v>1</v>
      </c>
      <c r="D122" s="66">
        <v>0</v>
      </c>
      <c r="E122" s="66">
        <v>1</v>
      </c>
      <c r="F122" s="66">
        <v>0</v>
      </c>
      <c r="G122" s="66">
        <v>1</v>
      </c>
      <c r="H122" s="66">
        <v>0</v>
      </c>
      <c r="I122" s="66">
        <v>0.5</v>
      </c>
      <c r="J122" s="66">
        <v>0</v>
      </c>
      <c r="K122" s="66">
        <v>0</v>
      </c>
      <c r="L122" s="66">
        <v>3.5</v>
      </c>
      <c r="M122" s="1">
        <v>0</v>
      </c>
      <c r="N122" s="1">
        <v>3.5</v>
      </c>
      <c r="O122" s="32" t="s">
        <v>42</v>
      </c>
      <c r="P122" s="34">
        <v>13</v>
      </c>
      <c r="Q122">
        <f>P122+P135</f>
        <v>33</v>
      </c>
    </row>
    <row r="123" spans="1:27" ht="13.8" thickBot="1" x14ac:dyDescent="0.3"/>
    <row r="124" spans="1:27" x14ac:dyDescent="0.25">
      <c r="A124" s="61" t="s">
        <v>44</v>
      </c>
      <c r="B124" s="1">
        <v>11</v>
      </c>
      <c r="C124" s="1">
        <v>-5</v>
      </c>
      <c r="D124" s="52" t="s">
        <v>2</v>
      </c>
      <c r="E124" s="1"/>
      <c r="F124" s="1"/>
      <c r="G124" s="28" t="s">
        <v>3</v>
      </c>
      <c r="H124" s="54" t="s">
        <v>44</v>
      </c>
      <c r="I124" s="29"/>
      <c r="J124" s="27" t="s">
        <v>5</v>
      </c>
      <c r="K124" s="1"/>
      <c r="N124" s="1"/>
      <c r="P124" s="33"/>
      <c r="R124" s="73" t="s">
        <v>6</v>
      </c>
      <c r="S124" s="73"/>
      <c r="T124" s="73"/>
      <c r="U124" s="73"/>
    </row>
    <row r="125" spans="1:27" ht="13.8" thickBot="1" x14ac:dyDescent="0.3">
      <c r="A125" s="61" t="s">
        <v>43</v>
      </c>
      <c r="B125" s="1">
        <v>16</v>
      </c>
      <c r="C125" s="1">
        <v>5</v>
      </c>
      <c r="D125" t="s">
        <v>7</v>
      </c>
      <c r="E125" s="1"/>
      <c r="F125" s="1"/>
      <c r="G125" s="30" t="s">
        <v>8</v>
      </c>
      <c r="H125" s="53" t="s">
        <v>43</v>
      </c>
      <c r="I125" s="31"/>
      <c r="J125" s="27" t="s">
        <v>5</v>
      </c>
      <c r="K125" s="1"/>
      <c r="N125" s="1"/>
      <c r="P125" s="33"/>
      <c r="R125" s="73" t="s">
        <v>10</v>
      </c>
      <c r="S125" s="73"/>
      <c r="T125" s="73"/>
      <c r="U125" s="73"/>
    </row>
    <row r="126" spans="1:2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N126" s="1"/>
      <c r="P126" s="33"/>
      <c r="R126" t="s">
        <v>11</v>
      </c>
    </row>
    <row r="127" spans="1:27" x14ac:dyDescent="0.25">
      <c r="A127" s="1" t="s">
        <v>12</v>
      </c>
      <c r="B127" s="1"/>
      <c r="C127" s="66">
        <v>7</v>
      </c>
      <c r="D127" s="66">
        <v>17</v>
      </c>
      <c r="E127" s="66">
        <v>11</v>
      </c>
      <c r="F127" s="66">
        <v>9</v>
      </c>
      <c r="G127" s="66">
        <v>3</v>
      </c>
      <c r="H127" s="66">
        <v>13</v>
      </c>
      <c r="I127" s="66">
        <v>5</v>
      </c>
      <c r="J127" s="66">
        <v>15</v>
      </c>
      <c r="K127" s="66">
        <v>1</v>
      </c>
      <c r="N127" s="1"/>
      <c r="P127" s="33"/>
    </row>
    <row r="128" spans="1:27" x14ac:dyDescent="0.25">
      <c r="A128" s="1" t="s">
        <v>13</v>
      </c>
      <c r="B128" s="1"/>
      <c r="C128" s="66">
        <v>3</v>
      </c>
      <c r="D128" s="66">
        <v>6</v>
      </c>
      <c r="E128" s="66">
        <v>7</v>
      </c>
      <c r="F128" s="66">
        <v>9</v>
      </c>
      <c r="G128" s="66">
        <v>5</v>
      </c>
      <c r="H128" s="66">
        <v>1</v>
      </c>
      <c r="I128" s="66">
        <v>8</v>
      </c>
      <c r="J128" s="66">
        <v>2</v>
      </c>
      <c r="K128" s="66">
        <v>4</v>
      </c>
      <c r="N128" s="1"/>
      <c r="P128" s="33"/>
    </row>
    <row r="129" spans="1:27" x14ac:dyDescent="0.25">
      <c r="A129" s="1" t="s">
        <v>14</v>
      </c>
      <c r="B129" s="1"/>
      <c r="C129" s="66">
        <v>10</v>
      </c>
      <c r="D129" s="66">
        <v>11</v>
      </c>
      <c r="E129" s="66">
        <v>12</v>
      </c>
      <c r="F129" s="66">
        <v>13</v>
      </c>
      <c r="G129" s="66">
        <v>14</v>
      </c>
      <c r="H129" s="66">
        <v>15</v>
      </c>
      <c r="I129" s="66">
        <v>16</v>
      </c>
      <c r="J129" s="66">
        <v>17</v>
      </c>
      <c r="K129" s="66">
        <v>18</v>
      </c>
      <c r="L129" s="1" t="s">
        <v>15</v>
      </c>
      <c r="M129" s="1" t="s">
        <v>16</v>
      </c>
      <c r="N129" s="70"/>
      <c r="P129" s="33"/>
      <c r="R129" s="12" t="s">
        <v>18</v>
      </c>
    </row>
    <row r="130" spans="1:27" x14ac:dyDescent="0.25">
      <c r="A130" s="61" t="s">
        <v>44</v>
      </c>
      <c r="B130" s="57"/>
      <c r="C130" s="76">
        <v>7</v>
      </c>
      <c r="D130" s="109">
        <v>6</v>
      </c>
      <c r="E130" s="109">
        <v>6</v>
      </c>
      <c r="F130" s="109">
        <v>5</v>
      </c>
      <c r="G130" s="109">
        <v>5</v>
      </c>
      <c r="H130" s="109">
        <v>4</v>
      </c>
      <c r="I130" s="109">
        <v>6</v>
      </c>
      <c r="J130" s="109">
        <v>6</v>
      </c>
      <c r="K130" s="109">
        <v>7</v>
      </c>
      <c r="L130" s="72">
        <v>52</v>
      </c>
      <c r="M130" s="10">
        <v>41</v>
      </c>
      <c r="N130" s="108"/>
      <c r="O130" s="59"/>
      <c r="P130" s="33"/>
      <c r="R130" s="12">
        <v>16</v>
      </c>
      <c r="S130">
        <v>1</v>
      </c>
      <c r="T130">
        <v>2</v>
      </c>
      <c r="U130">
        <v>2</v>
      </c>
      <c r="V130">
        <v>2</v>
      </c>
      <c r="W130">
        <v>1</v>
      </c>
      <c r="X130">
        <v>2</v>
      </c>
      <c r="Y130">
        <v>2</v>
      </c>
      <c r="Z130">
        <v>2</v>
      </c>
      <c r="AA130">
        <v>2</v>
      </c>
    </row>
    <row r="131" spans="1:27" x14ac:dyDescent="0.25">
      <c r="A131" s="61" t="s">
        <v>43</v>
      </c>
      <c r="B131" s="35"/>
      <c r="C131" s="76">
        <v>9</v>
      </c>
      <c r="D131" s="109">
        <v>5</v>
      </c>
      <c r="E131" s="109">
        <v>6</v>
      </c>
      <c r="F131" s="109">
        <v>7</v>
      </c>
      <c r="G131" s="109">
        <v>6</v>
      </c>
      <c r="H131" s="109">
        <v>5</v>
      </c>
      <c r="I131" s="109">
        <v>10</v>
      </c>
      <c r="J131" s="109">
        <v>6</v>
      </c>
      <c r="K131" s="109">
        <v>7</v>
      </c>
      <c r="L131" s="72">
        <v>61</v>
      </c>
      <c r="M131" s="10">
        <v>45</v>
      </c>
      <c r="N131" s="58"/>
      <c r="O131" s="59"/>
      <c r="P131" s="33"/>
      <c r="R131" s="12">
        <v>20</v>
      </c>
      <c r="S131">
        <v>2</v>
      </c>
      <c r="T131">
        <v>2</v>
      </c>
      <c r="U131">
        <v>3</v>
      </c>
      <c r="V131">
        <v>2</v>
      </c>
      <c r="W131">
        <v>3</v>
      </c>
      <c r="X131">
        <v>2</v>
      </c>
      <c r="Y131">
        <v>3</v>
      </c>
      <c r="Z131">
        <v>2</v>
      </c>
      <c r="AA131">
        <v>1</v>
      </c>
    </row>
    <row r="132" spans="1:27" x14ac:dyDescent="0.25">
      <c r="A132" s="32" t="s">
        <v>44</v>
      </c>
      <c r="B132" s="35"/>
      <c r="C132" s="67">
        <v>0</v>
      </c>
      <c r="D132" s="67">
        <v>0</v>
      </c>
      <c r="E132" s="67">
        <v>0</v>
      </c>
      <c r="F132" s="67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N132" s="1">
        <v>0</v>
      </c>
      <c r="P132" s="33"/>
    </row>
    <row r="133" spans="1:27" x14ac:dyDescent="0.25">
      <c r="A133" s="32" t="s">
        <v>43</v>
      </c>
      <c r="B133" s="35"/>
      <c r="C133" s="67">
        <v>1</v>
      </c>
      <c r="D133" s="67">
        <v>0</v>
      </c>
      <c r="E133" s="67">
        <v>0</v>
      </c>
      <c r="F133" s="67">
        <v>0</v>
      </c>
      <c r="G133" s="66">
        <v>1</v>
      </c>
      <c r="H133" s="66">
        <v>1</v>
      </c>
      <c r="I133" s="66">
        <v>0</v>
      </c>
      <c r="J133" s="66">
        <v>1</v>
      </c>
      <c r="K133" s="66">
        <v>1</v>
      </c>
      <c r="L133" s="66">
        <v>5</v>
      </c>
      <c r="M133" s="1"/>
      <c r="N133" s="1" t="s">
        <v>17</v>
      </c>
      <c r="P133" s="33" t="s">
        <v>18</v>
      </c>
    </row>
    <row r="134" spans="1:27" x14ac:dyDescent="0.25">
      <c r="A134" s="32" t="s">
        <v>44</v>
      </c>
      <c r="B134" s="1"/>
      <c r="C134" s="66">
        <v>1</v>
      </c>
      <c r="D134" s="66">
        <v>0</v>
      </c>
      <c r="E134" s="66">
        <v>0.5</v>
      </c>
      <c r="F134" s="66">
        <v>1</v>
      </c>
      <c r="G134" s="66">
        <v>0.5</v>
      </c>
      <c r="H134" s="66">
        <v>0.5</v>
      </c>
      <c r="I134" s="66">
        <v>1</v>
      </c>
      <c r="J134" s="66">
        <v>0</v>
      </c>
      <c r="K134" s="66">
        <v>0</v>
      </c>
      <c r="L134" s="66">
        <v>4.5</v>
      </c>
      <c r="M134" s="1">
        <v>3</v>
      </c>
      <c r="N134" s="1">
        <v>7.5</v>
      </c>
      <c r="O134" s="32" t="s">
        <v>44</v>
      </c>
      <c r="P134" s="34">
        <v>16</v>
      </c>
    </row>
    <row r="135" spans="1:27" x14ac:dyDescent="0.25">
      <c r="A135" s="32" t="s">
        <v>43</v>
      </c>
      <c r="B135" s="1"/>
      <c r="C135" s="66">
        <v>0</v>
      </c>
      <c r="D135" s="66">
        <v>1</v>
      </c>
      <c r="E135" s="66">
        <v>0.5</v>
      </c>
      <c r="F135" s="66">
        <v>0</v>
      </c>
      <c r="G135" s="66">
        <v>0.5</v>
      </c>
      <c r="H135" s="66">
        <v>0.5</v>
      </c>
      <c r="I135" s="66">
        <v>0</v>
      </c>
      <c r="J135" s="66">
        <v>1</v>
      </c>
      <c r="K135" s="66">
        <v>1</v>
      </c>
      <c r="L135" s="66">
        <v>4.5</v>
      </c>
      <c r="M135" s="1">
        <v>0</v>
      </c>
      <c r="N135" s="1">
        <v>4.5</v>
      </c>
      <c r="O135" s="32" t="s">
        <v>43</v>
      </c>
      <c r="P135" s="34">
        <v>20</v>
      </c>
    </row>
    <row r="137" spans="1:27" ht="13.8" thickBot="1" x14ac:dyDescent="0.3"/>
    <row r="138" spans="1:27" x14ac:dyDescent="0.25">
      <c r="A138" s="61" t="s">
        <v>46</v>
      </c>
      <c r="B138" s="1">
        <v>3</v>
      </c>
      <c r="C138" s="1">
        <v>-6</v>
      </c>
      <c r="D138" s="52" t="s">
        <v>2</v>
      </c>
      <c r="E138" s="1"/>
      <c r="F138" s="1"/>
      <c r="G138" s="28" t="s">
        <v>3</v>
      </c>
      <c r="H138" s="54" t="s">
        <v>46</v>
      </c>
      <c r="I138" s="29"/>
      <c r="J138" s="27" t="s">
        <v>5</v>
      </c>
      <c r="K138" s="1"/>
      <c r="N138" s="1"/>
      <c r="P138" s="33"/>
      <c r="R138" s="73" t="s">
        <v>6</v>
      </c>
      <c r="S138" s="73"/>
      <c r="T138" s="73"/>
      <c r="U138" s="73"/>
    </row>
    <row r="139" spans="1:27" ht="13.8" thickBot="1" x14ac:dyDescent="0.3">
      <c r="A139" s="61" t="s">
        <v>34</v>
      </c>
      <c r="B139" s="1">
        <v>9</v>
      </c>
      <c r="C139" s="1">
        <v>6</v>
      </c>
      <c r="D139" t="s">
        <v>7</v>
      </c>
      <c r="E139" s="1"/>
      <c r="F139" s="1"/>
      <c r="G139" s="30" t="s">
        <v>8</v>
      </c>
      <c r="H139" s="53" t="s">
        <v>34</v>
      </c>
      <c r="I139" s="31"/>
      <c r="J139" s="27" t="s">
        <v>5</v>
      </c>
      <c r="K139" s="1"/>
      <c r="N139" s="1"/>
      <c r="P139" s="33"/>
      <c r="R139" s="73" t="s">
        <v>10</v>
      </c>
      <c r="S139" s="73"/>
      <c r="T139" s="73"/>
      <c r="U139" s="73"/>
    </row>
    <row r="140" spans="1:2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N140" s="1"/>
      <c r="P140" s="33"/>
      <c r="R140" t="s">
        <v>11</v>
      </c>
    </row>
    <row r="141" spans="1:27" x14ac:dyDescent="0.25">
      <c r="A141" s="1" t="s">
        <v>12</v>
      </c>
      <c r="B141" s="1"/>
      <c r="C141" s="66">
        <v>7</v>
      </c>
      <c r="D141" s="66">
        <v>17</v>
      </c>
      <c r="E141" s="66">
        <v>11</v>
      </c>
      <c r="F141" s="66">
        <v>9</v>
      </c>
      <c r="G141" s="66">
        <v>3</v>
      </c>
      <c r="H141" s="66">
        <v>13</v>
      </c>
      <c r="I141" s="66">
        <v>5</v>
      </c>
      <c r="J141" s="66">
        <v>15</v>
      </c>
      <c r="K141" s="66">
        <v>1</v>
      </c>
      <c r="N141" s="1"/>
      <c r="P141" s="33"/>
    </row>
    <row r="142" spans="1:27" x14ac:dyDescent="0.25">
      <c r="A142" s="1" t="s">
        <v>13</v>
      </c>
      <c r="B142" s="1"/>
      <c r="C142" s="66">
        <v>3</v>
      </c>
      <c r="D142" s="66">
        <v>6</v>
      </c>
      <c r="E142" s="66">
        <v>7</v>
      </c>
      <c r="F142" s="66">
        <v>9</v>
      </c>
      <c r="G142" s="66">
        <v>5</v>
      </c>
      <c r="H142" s="66">
        <v>1</v>
      </c>
      <c r="I142" s="66">
        <v>8</v>
      </c>
      <c r="J142" s="66">
        <v>2</v>
      </c>
      <c r="K142" s="66">
        <v>4</v>
      </c>
      <c r="N142" s="1"/>
      <c r="P142" s="33"/>
    </row>
    <row r="143" spans="1:27" x14ac:dyDescent="0.25">
      <c r="A143" s="1" t="s">
        <v>14</v>
      </c>
      <c r="B143" s="1"/>
      <c r="C143" s="66">
        <v>10</v>
      </c>
      <c r="D143" s="66">
        <v>11</v>
      </c>
      <c r="E143" s="66">
        <v>12</v>
      </c>
      <c r="F143" s="66">
        <v>13</v>
      </c>
      <c r="G143" s="66">
        <v>14</v>
      </c>
      <c r="H143" s="66">
        <v>15</v>
      </c>
      <c r="I143" s="66">
        <v>16</v>
      </c>
      <c r="J143" s="66">
        <v>17</v>
      </c>
      <c r="K143" s="66">
        <v>18</v>
      </c>
      <c r="L143" s="1" t="s">
        <v>15</v>
      </c>
      <c r="M143" s="1" t="s">
        <v>16</v>
      </c>
      <c r="N143" s="70"/>
      <c r="P143" s="33"/>
      <c r="R143" s="12" t="s">
        <v>18</v>
      </c>
    </row>
    <row r="144" spans="1:27" x14ac:dyDescent="0.25">
      <c r="A144" s="61" t="s">
        <v>46</v>
      </c>
      <c r="B144" s="57"/>
      <c r="C144" s="76">
        <v>7</v>
      </c>
      <c r="D144" s="109">
        <v>3</v>
      </c>
      <c r="E144" s="109">
        <v>5</v>
      </c>
      <c r="F144" s="109">
        <v>6</v>
      </c>
      <c r="G144" s="109">
        <v>5</v>
      </c>
      <c r="H144" s="109">
        <v>4</v>
      </c>
      <c r="I144" s="109">
        <v>5</v>
      </c>
      <c r="J144" s="109">
        <v>4</v>
      </c>
      <c r="K144" s="109">
        <v>6</v>
      </c>
      <c r="L144" s="72">
        <v>45</v>
      </c>
      <c r="M144" s="10">
        <v>42</v>
      </c>
      <c r="N144" s="108"/>
      <c r="O144" s="59"/>
      <c r="P144" s="33"/>
      <c r="R144" s="12">
        <v>18</v>
      </c>
      <c r="S144">
        <v>1</v>
      </c>
      <c r="T144">
        <v>2</v>
      </c>
      <c r="U144">
        <v>2</v>
      </c>
      <c r="V144">
        <v>3</v>
      </c>
      <c r="W144">
        <v>1</v>
      </c>
      <c r="X144">
        <v>2</v>
      </c>
      <c r="Y144">
        <v>2</v>
      </c>
      <c r="Z144">
        <v>2</v>
      </c>
      <c r="AA144">
        <v>3</v>
      </c>
    </row>
    <row r="145" spans="1:27" x14ac:dyDescent="0.25">
      <c r="A145" s="61" t="s">
        <v>34</v>
      </c>
      <c r="B145" s="35"/>
      <c r="C145" s="76">
        <v>6</v>
      </c>
      <c r="D145" s="109">
        <v>4</v>
      </c>
      <c r="E145" s="109">
        <v>7</v>
      </c>
      <c r="F145" s="109">
        <v>9</v>
      </c>
      <c r="G145" s="109">
        <v>6</v>
      </c>
      <c r="H145" s="109">
        <v>5</v>
      </c>
      <c r="I145" s="109">
        <v>7</v>
      </c>
      <c r="J145" s="109">
        <v>5</v>
      </c>
      <c r="K145" s="109">
        <v>5</v>
      </c>
      <c r="L145" s="72">
        <v>54</v>
      </c>
      <c r="M145" s="10">
        <v>45</v>
      </c>
      <c r="N145" s="58"/>
      <c r="O145" s="59"/>
      <c r="P145" s="33"/>
      <c r="R145" s="12">
        <v>18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3</v>
      </c>
      <c r="Z145">
        <v>2</v>
      </c>
      <c r="AA145">
        <v>1</v>
      </c>
    </row>
    <row r="146" spans="1:27" x14ac:dyDescent="0.25">
      <c r="A146" s="32" t="s">
        <v>46</v>
      </c>
      <c r="B146" s="35"/>
      <c r="C146" s="67">
        <v>0</v>
      </c>
      <c r="D146" s="67">
        <v>0</v>
      </c>
      <c r="E146" s="67">
        <v>0</v>
      </c>
      <c r="F146" s="67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N146" s="1">
        <v>0</v>
      </c>
      <c r="P146" s="33"/>
    </row>
    <row r="147" spans="1:27" x14ac:dyDescent="0.25">
      <c r="A147" s="32" t="s">
        <v>34</v>
      </c>
      <c r="B147" s="35"/>
      <c r="C147" s="67">
        <v>1</v>
      </c>
      <c r="D147" s="67">
        <v>1</v>
      </c>
      <c r="E147" s="67">
        <v>0</v>
      </c>
      <c r="F147" s="67">
        <v>0</v>
      </c>
      <c r="G147" s="66">
        <v>1</v>
      </c>
      <c r="H147" s="66">
        <v>1</v>
      </c>
      <c r="I147" s="66">
        <v>0</v>
      </c>
      <c r="J147" s="66">
        <v>1</v>
      </c>
      <c r="K147" s="66">
        <v>1</v>
      </c>
      <c r="L147" s="66">
        <v>6</v>
      </c>
      <c r="M147" s="1"/>
      <c r="N147" s="1" t="s">
        <v>17</v>
      </c>
      <c r="P147" s="33" t="s">
        <v>18</v>
      </c>
    </row>
    <row r="148" spans="1:27" x14ac:dyDescent="0.25">
      <c r="A148" s="32" t="s">
        <v>46</v>
      </c>
      <c r="B148" s="1"/>
      <c r="C148" s="66">
        <v>0</v>
      </c>
      <c r="D148" s="66">
        <v>0.5</v>
      </c>
      <c r="E148" s="66">
        <v>1</v>
      </c>
      <c r="F148" s="66">
        <v>1</v>
      </c>
      <c r="G148" s="66">
        <v>0.5</v>
      </c>
      <c r="H148" s="66">
        <v>0.5</v>
      </c>
      <c r="I148" s="66">
        <v>1</v>
      </c>
      <c r="J148" s="66">
        <v>0.5</v>
      </c>
      <c r="K148" s="66">
        <v>0</v>
      </c>
      <c r="L148" s="66">
        <v>5</v>
      </c>
      <c r="M148" s="1">
        <v>3</v>
      </c>
      <c r="N148" s="1">
        <v>8</v>
      </c>
      <c r="O148" s="32" t="s">
        <v>46</v>
      </c>
      <c r="P148" s="34">
        <v>18</v>
      </c>
      <c r="Q148">
        <f>P148+P161</f>
        <v>31</v>
      </c>
    </row>
    <row r="149" spans="1:27" x14ac:dyDescent="0.25">
      <c r="A149" s="32" t="s">
        <v>34</v>
      </c>
      <c r="B149" s="1"/>
      <c r="C149" s="66">
        <v>1</v>
      </c>
      <c r="D149" s="66">
        <v>0.5</v>
      </c>
      <c r="E149" s="66">
        <v>0</v>
      </c>
      <c r="F149" s="66">
        <v>0</v>
      </c>
      <c r="G149" s="66">
        <v>0.5</v>
      </c>
      <c r="H149" s="66">
        <v>0.5</v>
      </c>
      <c r="I149" s="66">
        <v>0</v>
      </c>
      <c r="J149" s="66">
        <v>0.5</v>
      </c>
      <c r="K149" s="66">
        <v>1</v>
      </c>
      <c r="L149" s="66">
        <v>4</v>
      </c>
      <c r="M149" s="1">
        <v>0</v>
      </c>
      <c r="N149" s="1">
        <v>4</v>
      </c>
      <c r="O149" s="32" t="s">
        <v>34</v>
      </c>
      <c r="P149" s="34">
        <v>18</v>
      </c>
      <c r="Q149">
        <f>P149+P162</f>
        <v>37</v>
      </c>
    </row>
    <row r="150" spans="1:27" ht="13.8" thickBot="1" x14ac:dyDescent="0.3"/>
    <row r="151" spans="1:27" x14ac:dyDescent="0.25">
      <c r="A151" s="61" t="s">
        <v>146</v>
      </c>
      <c r="B151" s="1">
        <v>10</v>
      </c>
      <c r="C151" s="1">
        <v>-6</v>
      </c>
      <c r="D151" s="52" t="s">
        <v>2</v>
      </c>
      <c r="E151" s="1"/>
      <c r="F151" s="1"/>
      <c r="G151" s="28" t="s">
        <v>3</v>
      </c>
      <c r="H151" s="54" t="s">
        <v>146</v>
      </c>
      <c r="I151" s="29"/>
      <c r="J151" s="27" t="s">
        <v>5</v>
      </c>
      <c r="K151" s="1"/>
      <c r="N151" s="1"/>
      <c r="P151" s="33"/>
      <c r="R151" s="73" t="s">
        <v>6</v>
      </c>
      <c r="S151" s="73"/>
      <c r="T151" s="73"/>
      <c r="U151" s="73"/>
    </row>
    <row r="152" spans="1:27" ht="13.8" thickBot="1" x14ac:dyDescent="0.3">
      <c r="A152" s="61" t="s">
        <v>36</v>
      </c>
      <c r="B152" s="1">
        <v>16</v>
      </c>
      <c r="C152" s="1">
        <v>6</v>
      </c>
      <c r="D152" t="s">
        <v>7</v>
      </c>
      <c r="E152" s="1"/>
      <c r="F152" s="1"/>
      <c r="G152" s="30" t="s">
        <v>8</v>
      </c>
      <c r="H152" s="53" t="s">
        <v>36</v>
      </c>
      <c r="I152" s="31"/>
      <c r="J152" s="27" t="s">
        <v>5</v>
      </c>
      <c r="K152" s="1"/>
      <c r="N152" s="1"/>
      <c r="P152" s="33"/>
      <c r="R152" s="73" t="s">
        <v>10</v>
      </c>
      <c r="S152" s="73"/>
      <c r="T152" s="73"/>
      <c r="U152" s="73"/>
    </row>
    <row r="153" spans="1:2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N153" s="1"/>
      <c r="P153" s="33"/>
      <c r="R153" t="s">
        <v>11</v>
      </c>
    </row>
    <row r="154" spans="1:27" x14ac:dyDescent="0.25">
      <c r="A154" s="1" t="s">
        <v>12</v>
      </c>
      <c r="B154" s="1"/>
      <c r="C154" s="66">
        <v>7</v>
      </c>
      <c r="D154" s="66">
        <v>17</v>
      </c>
      <c r="E154" s="66">
        <v>11</v>
      </c>
      <c r="F154" s="66">
        <v>9</v>
      </c>
      <c r="G154" s="66">
        <v>3</v>
      </c>
      <c r="H154" s="66">
        <v>13</v>
      </c>
      <c r="I154" s="66">
        <v>5</v>
      </c>
      <c r="J154" s="66">
        <v>15</v>
      </c>
      <c r="K154" s="66">
        <v>1</v>
      </c>
      <c r="N154" s="1"/>
      <c r="P154" s="33"/>
    </row>
    <row r="155" spans="1:27" x14ac:dyDescent="0.25">
      <c r="A155" s="1" t="s">
        <v>13</v>
      </c>
      <c r="B155" s="1"/>
      <c r="C155" s="66">
        <v>3</v>
      </c>
      <c r="D155" s="66">
        <v>6</v>
      </c>
      <c r="E155" s="66">
        <v>7</v>
      </c>
      <c r="F155" s="66">
        <v>9</v>
      </c>
      <c r="G155" s="66">
        <v>5</v>
      </c>
      <c r="H155" s="66">
        <v>1</v>
      </c>
      <c r="I155" s="66">
        <v>8</v>
      </c>
      <c r="J155" s="66">
        <v>2</v>
      </c>
      <c r="K155" s="66">
        <v>4</v>
      </c>
      <c r="N155" s="1"/>
      <c r="P155" s="33"/>
    </row>
    <row r="156" spans="1:27" x14ac:dyDescent="0.25">
      <c r="A156" s="1" t="s">
        <v>14</v>
      </c>
      <c r="B156" s="1"/>
      <c r="C156" s="66">
        <v>10</v>
      </c>
      <c r="D156" s="66">
        <v>11</v>
      </c>
      <c r="E156" s="66">
        <v>12</v>
      </c>
      <c r="F156" s="66">
        <v>13</v>
      </c>
      <c r="G156" s="66">
        <v>14</v>
      </c>
      <c r="H156" s="66">
        <v>15</v>
      </c>
      <c r="I156" s="66">
        <v>16</v>
      </c>
      <c r="J156" s="66">
        <v>17</v>
      </c>
      <c r="K156" s="66">
        <v>18</v>
      </c>
      <c r="L156" s="1" t="s">
        <v>15</v>
      </c>
      <c r="M156" s="1" t="s">
        <v>16</v>
      </c>
      <c r="N156" s="70"/>
      <c r="P156" s="33"/>
      <c r="R156" s="12" t="s">
        <v>18</v>
      </c>
    </row>
    <row r="157" spans="1:27" x14ac:dyDescent="0.25">
      <c r="A157" s="61" t="s">
        <v>146</v>
      </c>
      <c r="B157" s="57"/>
      <c r="C157" s="76">
        <v>6</v>
      </c>
      <c r="D157" s="109">
        <v>5</v>
      </c>
      <c r="E157" s="109">
        <v>5</v>
      </c>
      <c r="F157" s="109">
        <v>5</v>
      </c>
      <c r="G157" s="109">
        <v>6</v>
      </c>
      <c r="H157" s="109">
        <v>5</v>
      </c>
      <c r="I157" s="109">
        <v>5</v>
      </c>
      <c r="J157" s="109">
        <v>5</v>
      </c>
      <c r="K157" s="109">
        <v>6</v>
      </c>
      <c r="L157" s="72">
        <v>48</v>
      </c>
      <c r="M157" s="10">
        <v>38</v>
      </c>
      <c r="N157" s="108"/>
      <c r="O157" s="59"/>
      <c r="P157" s="33"/>
      <c r="R157" s="12">
        <v>13</v>
      </c>
      <c r="S157">
        <v>1</v>
      </c>
      <c r="T157">
        <v>2</v>
      </c>
      <c r="U157">
        <v>1</v>
      </c>
      <c r="V157">
        <v>0</v>
      </c>
      <c r="W157">
        <v>2</v>
      </c>
      <c r="X157">
        <v>2</v>
      </c>
      <c r="Y157">
        <v>1</v>
      </c>
      <c r="Z157">
        <v>2</v>
      </c>
      <c r="AA157">
        <v>2</v>
      </c>
    </row>
    <row r="158" spans="1:27" x14ac:dyDescent="0.25">
      <c r="A158" s="61" t="s">
        <v>36</v>
      </c>
      <c r="B158" s="35"/>
      <c r="C158" s="76">
        <v>7</v>
      </c>
      <c r="D158" s="109">
        <v>7</v>
      </c>
      <c r="E158" s="109">
        <v>7</v>
      </c>
      <c r="F158" s="109">
        <v>6</v>
      </c>
      <c r="G158" s="109">
        <v>8</v>
      </c>
      <c r="H158" s="109">
        <v>4</v>
      </c>
      <c r="I158" s="109">
        <v>9</v>
      </c>
      <c r="J158" s="109">
        <v>5</v>
      </c>
      <c r="K158" s="109">
        <v>6</v>
      </c>
      <c r="L158" s="72">
        <v>59</v>
      </c>
      <c r="M158" s="10">
        <v>43</v>
      </c>
      <c r="N158" s="58"/>
      <c r="O158" s="59"/>
      <c r="P158" s="33"/>
      <c r="R158" s="12">
        <v>19</v>
      </c>
      <c r="S158">
        <v>3</v>
      </c>
      <c r="T158">
        <v>2</v>
      </c>
      <c r="U158">
        <v>2</v>
      </c>
      <c r="V158">
        <v>2</v>
      </c>
      <c r="W158">
        <v>2</v>
      </c>
      <c r="X158">
        <v>1</v>
      </c>
      <c r="Y158">
        <v>3</v>
      </c>
      <c r="Z158">
        <v>2</v>
      </c>
      <c r="AA158">
        <v>2</v>
      </c>
    </row>
    <row r="159" spans="1:27" x14ac:dyDescent="0.25">
      <c r="A159" s="32" t="s">
        <v>146</v>
      </c>
      <c r="B159" s="35"/>
      <c r="C159" s="67">
        <v>0</v>
      </c>
      <c r="D159" s="67">
        <v>0</v>
      </c>
      <c r="E159" s="67">
        <v>0</v>
      </c>
      <c r="F159" s="67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N159" s="1">
        <v>0</v>
      </c>
      <c r="P159" s="33"/>
    </row>
    <row r="160" spans="1:27" x14ac:dyDescent="0.25">
      <c r="A160" s="32" t="s">
        <v>36</v>
      </c>
      <c r="B160" s="35"/>
      <c r="C160" s="67">
        <v>1</v>
      </c>
      <c r="D160" s="67">
        <v>1</v>
      </c>
      <c r="E160" s="67">
        <v>0</v>
      </c>
      <c r="F160" s="67">
        <v>0</v>
      </c>
      <c r="G160" s="66">
        <v>1</v>
      </c>
      <c r="H160" s="66">
        <v>1</v>
      </c>
      <c r="I160" s="66">
        <v>0</v>
      </c>
      <c r="J160" s="66">
        <v>1</v>
      </c>
      <c r="K160" s="66">
        <v>1</v>
      </c>
      <c r="L160" s="66">
        <v>6</v>
      </c>
      <c r="M160" s="1"/>
      <c r="N160" s="1" t="s">
        <v>17</v>
      </c>
      <c r="P160" s="33" t="s">
        <v>18</v>
      </c>
    </row>
    <row r="161" spans="1:16" x14ac:dyDescent="0.25">
      <c r="A161" s="32" t="s">
        <v>146</v>
      </c>
      <c r="B161" s="1"/>
      <c r="C161" s="66">
        <v>0.5</v>
      </c>
      <c r="D161" s="66">
        <v>1</v>
      </c>
      <c r="E161" s="66">
        <v>1</v>
      </c>
      <c r="F161" s="66">
        <v>1</v>
      </c>
      <c r="G161" s="66">
        <v>1</v>
      </c>
      <c r="H161" s="66">
        <v>0</v>
      </c>
      <c r="I161" s="66">
        <v>1</v>
      </c>
      <c r="J161" s="66">
        <v>0</v>
      </c>
      <c r="K161" s="66">
        <v>0</v>
      </c>
      <c r="L161" s="66">
        <v>5.5</v>
      </c>
      <c r="M161" s="1">
        <v>3</v>
      </c>
      <c r="N161" s="1">
        <v>8.5</v>
      </c>
      <c r="O161" s="32" t="s">
        <v>146</v>
      </c>
      <c r="P161" s="34">
        <v>13</v>
      </c>
    </row>
    <row r="162" spans="1:16" x14ac:dyDescent="0.25">
      <c r="A162" s="32" t="s">
        <v>36</v>
      </c>
      <c r="B162" s="1"/>
      <c r="C162" s="66">
        <v>0.5</v>
      </c>
      <c r="D162" s="66">
        <v>0</v>
      </c>
      <c r="E162" s="66">
        <v>0</v>
      </c>
      <c r="F162" s="66">
        <v>0</v>
      </c>
      <c r="G162" s="66">
        <v>0</v>
      </c>
      <c r="H162" s="66">
        <v>1</v>
      </c>
      <c r="I162" s="66">
        <v>0</v>
      </c>
      <c r="J162" s="66">
        <v>1</v>
      </c>
      <c r="K162" s="66">
        <v>1</v>
      </c>
      <c r="L162" s="66">
        <v>3.5</v>
      </c>
      <c r="M162" s="1">
        <v>0</v>
      </c>
      <c r="N162" s="1">
        <v>3.5</v>
      </c>
      <c r="O162" s="32" t="s">
        <v>36</v>
      </c>
      <c r="P162" s="34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5F2-8240-4F3F-94A9-693410853670}">
  <dimension ref="A1:AB181"/>
  <sheetViews>
    <sheetView topLeftCell="A153" workbookViewId="0">
      <selection activeCell="W177" sqref="W177"/>
    </sheetView>
  </sheetViews>
  <sheetFormatPr defaultColWidth="8.77734375" defaultRowHeight="13.2" x14ac:dyDescent="0.25"/>
  <sheetData>
    <row r="1" spans="1:28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1</v>
      </c>
      <c r="R1" s="1"/>
      <c r="S1" s="1"/>
      <c r="T1" s="1"/>
      <c r="U1" s="1"/>
      <c r="V1" s="1"/>
      <c r="Z1" s="1"/>
      <c r="AB1" s="33"/>
    </row>
    <row r="2" spans="1:28" x14ac:dyDescent="0.25">
      <c r="A2" s="61" t="s">
        <v>25</v>
      </c>
      <c r="B2" s="1">
        <v>13</v>
      </c>
      <c r="C2" s="1">
        <f>B2-B3</f>
        <v>5</v>
      </c>
      <c r="D2" s="52" t="s">
        <v>2</v>
      </c>
      <c r="E2" s="1"/>
      <c r="F2" s="1"/>
      <c r="G2" s="126" t="s">
        <v>3</v>
      </c>
      <c r="H2" s="125" t="str">
        <f>A2</f>
        <v>Peter</v>
      </c>
      <c r="I2" s="124"/>
      <c r="J2" s="27" t="s">
        <v>5</v>
      </c>
      <c r="K2" s="1"/>
      <c r="L2" s="1"/>
      <c r="M2" s="1"/>
      <c r="N2" s="1"/>
      <c r="O2" s="123"/>
      <c r="P2" s="1"/>
      <c r="Q2" s="1"/>
      <c r="R2" s="1"/>
      <c r="S2" s="119"/>
      <c r="T2" s="1"/>
      <c r="U2" s="27"/>
      <c r="V2" s="1"/>
      <c r="Z2" s="1"/>
      <c r="AB2" s="33"/>
    </row>
    <row r="3" spans="1:28" x14ac:dyDescent="0.25">
      <c r="A3" s="61" t="s">
        <v>26</v>
      </c>
      <c r="B3" s="1">
        <v>8</v>
      </c>
      <c r="C3" s="1">
        <f>B3-B2</f>
        <v>-5</v>
      </c>
      <c r="D3" t="s">
        <v>7</v>
      </c>
      <c r="E3" s="1"/>
      <c r="F3" s="1"/>
      <c r="G3" s="122" t="s">
        <v>8</v>
      </c>
      <c r="H3" s="121" t="str">
        <f>A3</f>
        <v>John G</v>
      </c>
      <c r="I3" s="120"/>
      <c r="J3" s="27" t="s">
        <v>5</v>
      </c>
      <c r="K3" s="1"/>
      <c r="L3" s="1"/>
      <c r="M3" s="1"/>
      <c r="N3" s="1"/>
      <c r="P3" s="1"/>
      <c r="Q3" s="1"/>
      <c r="R3" s="1"/>
      <c r="S3" s="119"/>
      <c r="T3" s="1"/>
      <c r="U3" s="27"/>
      <c r="V3" s="1"/>
      <c r="Z3" s="1"/>
      <c r="AB3" s="33"/>
    </row>
    <row r="4" spans="1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Z4" s="1"/>
      <c r="AB4" s="33"/>
    </row>
    <row r="5" spans="1:28" x14ac:dyDescent="0.25">
      <c r="A5" s="1" t="s">
        <v>12</v>
      </c>
      <c r="B5" s="65">
        <v>7</v>
      </c>
      <c r="C5" s="65">
        <v>17</v>
      </c>
      <c r="D5" s="65">
        <v>11</v>
      </c>
      <c r="E5" s="65">
        <v>9</v>
      </c>
      <c r="F5" s="65">
        <v>3</v>
      </c>
      <c r="G5" s="65">
        <v>13</v>
      </c>
      <c r="H5" s="65">
        <v>5</v>
      </c>
      <c r="I5" s="65">
        <v>15</v>
      </c>
      <c r="J5" s="65">
        <v>1</v>
      </c>
      <c r="K5" s="115">
        <f>SUM(B5:J5)</f>
        <v>81</v>
      </c>
      <c r="L5" s="114"/>
      <c r="M5" s="114"/>
      <c r="N5" s="63">
        <v>6</v>
      </c>
      <c r="O5" s="63">
        <v>12</v>
      </c>
      <c r="P5" s="63">
        <v>14</v>
      </c>
      <c r="Q5" s="63">
        <v>18</v>
      </c>
      <c r="R5" s="63">
        <v>10</v>
      </c>
      <c r="S5" s="63">
        <v>2</v>
      </c>
      <c r="T5" s="63">
        <v>16</v>
      </c>
      <c r="U5" s="63">
        <v>4</v>
      </c>
      <c r="V5" s="63">
        <v>8</v>
      </c>
      <c r="W5" s="62">
        <f>SUM(N5:V5)</f>
        <v>90</v>
      </c>
      <c r="X5" s="118">
        <f>SUM(W5,K5)</f>
        <v>171</v>
      </c>
      <c r="Z5" s="1"/>
      <c r="AB5" s="33"/>
    </row>
    <row r="6" spans="1:28" x14ac:dyDescent="0.25">
      <c r="A6" s="1" t="s">
        <v>13</v>
      </c>
      <c r="B6" s="65">
        <v>4</v>
      </c>
      <c r="C6" s="65">
        <v>9</v>
      </c>
      <c r="D6" s="65">
        <v>6</v>
      </c>
      <c r="E6" s="65">
        <v>5</v>
      </c>
      <c r="F6" s="65">
        <v>2</v>
      </c>
      <c r="G6" s="65">
        <v>7</v>
      </c>
      <c r="H6" s="65">
        <v>3</v>
      </c>
      <c r="I6" s="65">
        <v>8</v>
      </c>
      <c r="J6" s="65">
        <v>1</v>
      </c>
      <c r="K6" s="115">
        <f>SUM(B6:J6)</f>
        <v>45</v>
      </c>
      <c r="L6" s="114"/>
      <c r="M6" s="114"/>
      <c r="N6" s="63">
        <v>3</v>
      </c>
      <c r="O6" s="63">
        <v>6</v>
      </c>
      <c r="P6" s="63">
        <v>7</v>
      </c>
      <c r="Q6" s="63">
        <v>9</v>
      </c>
      <c r="R6" s="63">
        <v>5</v>
      </c>
      <c r="S6" s="63">
        <v>1</v>
      </c>
      <c r="T6" s="63">
        <v>8</v>
      </c>
      <c r="U6" s="63">
        <v>2</v>
      </c>
      <c r="V6" s="63">
        <v>4</v>
      </c>
      <c r="W6" s="62">
        <f>SUM(N6:V6)</f>
        <v>45</v>
      </c>
      <c r="X6" s="118">
        <f>SUM(W6,K6)</f>
        <v>90</v>
      </c>
      <c r="Z6" s="1"/>
      <c r="AB6" s="33"/>
    </row>
    <row r="7" spans="1:28" x14ac:dyDescent="0.25">
      <c r="A7" s="1" t="s">
        <v>14</v>
      </c>
      <c r="B7" s="66">
        <v>1</v>
      </c>
      <c r="C7" s="66">
        <v>2</v>
      </c>
      <c r="D7" s="66">
        <v>3</v>
      </c>
      <c r="E7" s="66">
        <v>4</v>
      </c>
      <c r="F7" s="66">
        <v>5</v>
      </c>
      <c r="G7" s="66">
        <v>6</v>
      </c>
      <c r="H7" s="66">
        <v>7</v>
      </c>
      <c r="I7" s="66">
        <v>8</v>
      </c>
      <c r="J7" s="66">
        <v>9</v>
      </c>
      <c r="K7" s="115"/>
      <c r="L7" s="1" t="s">
        <v>27</v>
      </c>
      <c r="M7" s="1" t="s">
        <v>28</v>
      </c>
      <c r="N7" s="66">
        <v>10</v>
      </c>
      <c r="O7" s="66">
        <v>11</v>
      </c>
      <c r="P7" s="66">
        <v>12</v>
      </c>
      <c r="Q7" s="66">
        <v>13</v>
      </c>
      <c r="R7" s="66">
        <v>14</v>
      </c>
      <c r="S7" s="66">
        <v>15</v>
      </c>
      <c r="T7" s="66">
        <v>16</v>
      </c>
      <c r="U7" s="66">
        <v>17</v>
      </c>
      <c r="V7" s="66">
        <v>18</v>
      </c>
      <c r="W7" s="10" t="s">
        <v>15</v>
      </c>
      <c r="X7" s="1"/>
      <c r="Y7" s="1" t="s">
        <v>29</v>
      </c>
      <c r="Z7" s="113" t="s">
        <v>15</v>
      </c>
      <c r="AB7" s="33"/>
    </row>
    <row r="8" spans="1:28" x14ac:dyDescent="0.25">
      <c r="A8" s="61" t="str">
        <f>A2</f>
        <v>Peter</v>
      </c>
      <c r="B8" s="76">
        <v>6</v>
      </c>
      <c r="C8" s="76">
        <v>4</v>
      </c>
      <c r="D8" s="76">
        <v>5</v>
      </c>
      <c r="E8" s="76">
        <v>6</v>
      </c>
      <c r="F8" s="76">
        <v>6</v>
      </c>
      <c r="G8" s="76">
        <v>5</v>
      </c>
      <c r="H8" s="76">
        <v>6</v>
      </c>
      <c r="I8" s="76">
        <v>7</v>
      </c>
      <c r="J8" s="76">
        <v>7</v>
      </c>
      <c r="K8" s="116">
        <f t="shared" ref="K8:K13" si="0">SUM(B8:J8)</f>
        <v>52</v>
      </c>
      <c r="L8" s="10">
        <f>K8-B2</f>
        <v>39</v>
      </c>
      <c r="M8" s="10"/>
      <c r="N8" s="76">
        <v>7</v>
      </c>
      <c r="O8" s="109">
        <v>7</v>
      </c>
      <c r="P8" s="109">
        <v>4</v>
      </c>
      <c r="Q8" s="109">
        <v>3</v>
      </c>
      <c r="R8" s="109">
        <v>7</v>
      </c>
      <c r="S8" s="109">
        <v>7</v>
      </c>
      <c r="T8" s="109">
        <v>5</v>
      </c>
      <c r="U8" s="109">
        <v>6</v>
      </c>
      <c r="V8" s="109">
        <v>7</v>
      </c>
      <c r="W8" s="72">
        <f t="shared" ref="W8:W13" si="1">SUM(N8:V8)</f>
        <v>53</v>
      </c>
      <c r="X8" s="52">
        <f t="shared" ref="X8:X13" si="2">SUM(W8,K8)</f>
        <v>105</v>
      </c>
      <c r="Y8" s="10">
        <f>W8-B2</f>
        <v>40</v>
      </c>
      <c r="Z8" s="117"/>
      <c r="AA8" s="73"/>
      <c r="AB8" s="33"/>
    </row>
    <row r="9" spans="1:28" x14ac:dyDescent="0.25">
      <c r="A9" s="61" t="str">
        <f>A3</f>
        <v>John G</v>
      </c>
      <c r="B9" s="76">
        <v>6</v>
      </c>
      <c r="C9" s="76">
        <v>3</v>
      </c>
      <c r="D9" s="76">
        <v>6</v>
      </c>
      <c r="E9" s="76">
        <v>5</v>
      </c>
      <c r="F9" s="76">
        <v>5</v>
      </c>
      <c r="G9" s="76">
        <v>4</v>
      </c>
      <c r="H9" s="76">
        <v>5</v>
      </c>
      <c r="I9" s="76">
        <v>6</v>
      </c>
      <c r="J9" s="76">
        <v>6</v>
      </c>
      <c r="K9" s="116">
        <f t="shared" si="0"/>
        <v>46</v>
      </c>
      <c r="L9" s="10">
        <f>K9-B3</f>
        <v>38</v>
      </c>
      <c r="M9" s="10"/>
      <c r="N9" s="76">
        <v>6</v>
      </c>
      <c r="O9" s="109">
        <v>6</v>
      </c>
      <c r="P9" s="109">
        <v>6</v>
      </c>
      <c r="Q9" s="109">
        <v>3</v>
      </c>
      <c r="R9" s="109">
        <v>6</v>
      </c>
      <c r="S9" s="109">
        <v>6</v>
      </c>
      <c r="T9" s="109">
        <v>5</v>
      </c>
      <c r="U9" s="109">
        <v>6</v>
      </c>
      <c r="V9" s="109">
        <v>6</v>
      </c>
      <c r="W9" s="72">
        <f t="shared" si="1"/>
        <v>50</v>
      </c>
      <c r="X9" s="52">
        <f t="shared" si="2"/>
        <v>96</v>
      </c>
      <c r="Y9" s="10">
        <f>W9-B3</f>
        <v>42</v>
      </c>
      <c r="Z9" s="58"/>
      <c r="AA9" s="73"/>
      <c r="AB9" s="33"/>
    </row>
    <row r="10" spans="1:28" x14ac:dyDescent="0.25">
      <c r="A10" s="32" t="str">
        <f>A2</f>
        <v>Peter</v>
      </c>
      <c r="B10" s="67">
        <f t="shared" ref="B10:J10" si="3">IF($C$2&gt;=B6,IF(($C$2-B6)&gt;=27,4,IF(($C$2-B6)&gt;=18,3,IF($C$2-B6&gt;=9,2,1))),0)</f>
        <v>1</v>
      </c>
      <c r="C10" s="67">
        <f t="shared" si="3"/>
        <v>0</v>
      </c>
      <c r="D10" s="67">
        <f t="shared" si="3"/>
        <v>0</v>
      </c>
      <c r="E10" s="67">
        <f t="shared" si="3"/>
        <v>1</v>
      </c>
      <c r="F10" s="67">
        <f t="shared" si="3"/>
        <v>1</v>
      </c>
      <c r="G10" s="67">
        <f t="shared" si="3"/>
        <v>0</v>
      </c>
      <c r="H10" s="67">
        <f t="shared" si="3"/>
        <v>1</v>
      </c>
      <c r="I10" s="67">
        <f t="shared" si="3"/>
        <v>0</v>
      </c>
      <c r="J10" s="67">
        <f t="shared" si="3"/>
        <v>1</v>
      </c>
      <c r="K10" s="116">
        <f t="shared" si="0"/>
        <v>5</v>
      </c>
      <c r="N10" s="67">
        <f t="shared" ref="N10:V10" si="4">IF($C$2&gt;=N6,IF(($C$2-N6)&gt;=27,4,IF(($C$2-N6)&gt;=18,3,IF($C$2-N6&gt;=9,2,1))),0)</f>
        <v>1</v>
      </c>
      <c r="O10" s="67">
        <f t="shared" si="4"/>
        <v>0</v>
      </c>
      <c r="P10" s="67">
        <f t="shared" si="4"/>
        <v>0</v>
      </c>
      <c r="Q10" s="67">
        <f t="shared" si="4"/>
        <v>0</v>
      </c>
      <c r="R10" s="67">
        <f t="shared" si="4"/>
        <v>1</v>
      </c>
      <c r="S10" s="67">
        <f t="shared" si="4"/>
        <v>1</v>
      </c>
      <c r="T10" s="67">
        <f t="shared" si="4"/>
        <v>0</v>
      </c>
      <c r="U10" s="67">
        <f t="shared" si="4"/>
        <v>1</v>
      </c>
      <c r="V10" s="67">
        <f t="shared" si="4"/>
        <v>1</v>
      </c>
      <c r="W10" s="114">
        <f t="shared" si="1"/>
        <v>5</v>
      </c>
      <c r="X10" s="1">
        <f t="shared" si="2"/>
        <v>10</v>
      </c>
      <c r="Z10" s="113">
        <v>0</v>
      </c>
      <c r="AB10" s="33"/>
    </row>
    <row r="11" spans="1:28" x14ac:dyDescent="0.25">
      <c r="A11" s="32" t="str">
        <f>A3</f>
        <v>John G</v>
      </c>
      <c r="B11" s="67">
        <f t="shared" ref="B11:J11" si="5">IF($C$3&gt;=B6,IF(($C$3-B6)&gt;=27,4,IF(($C$3-B6)&gt;=18,3,IF($C$3-B6&gt;=9,2,1))),0)</f>
        <v>0</v>
      </c>
      <c r="C11" s="67">
        <f t="shared" si="5"/>
        <v>0</v>
      </c>
      <c r="D11" s="67">
        <f t="shared" si="5"/>
        <v>0</v>
      </c>
      <c r="E11" s="67">
        <f t="shared" si="5"/>
        <v>0</v>
      </c>
      <c r="F11" s="67">
        <f t="shared" si="5"/>
        <v>0</v>
      </c>
      <c r="G11" s="67">
        <f t="shared" si="5"/>
        <v>0</v>
      </c>
      <c r="H11" s="67">
        <f t="shared" si="5"/>
        <v>0</v>
      </c>
      <c r="I11" s="67">
        <f t="shared" si="5"/>
        <v>0</v>
      </c>
      <c r="J11" s="67">
        <f t="shared" si="5"/>
        <v>0</v>
      </c>
      <c r="K11" s="116">
        <f t="shared" si="0"/>
        <v>0</v>
      </c>
      <c r="L11" s="1"/>
      <c r="M11" s="1"/>
      <c r="N11" s="67">
        <f t="shared" ref="N11:V11" si="6">IF($C$3&gt;=N6,IF(($C$3-N6)&gt;=27,4,IF(($C$3-N6)&gt;=18,3,IF($C$3-N6&gt;=9,2,1))),0)</f>
        <v>0</v>
      </c>
      <c r="O11" s="67">
        <f t="shared" si="6"/>
        <v>0</v>
      </c>
      <c r="P11" s="67">
        <f t="shared" si="6"/>
        <v>0</v>
      </c>
      <c r="Q11" s="67">
        <f t="shared" si="6"/>
        <v>0</v>
      </c>
      <c r="R11" s="67">
        <f t="shared" si="6"/>
        <v>0</v>
      </c>
      <c r="S11" s="67">
        <f t="shared" si="6"/>
        <v>0</v>
      </c>
      <c r="T11" s="67">
        <f t="shared" si="6"/>
        <v>0</v>
      </c>
      <c r="U11" s="67">
        <f t="shared" si="6"/>
        <v>0</v>
      </c>
      <c r="V11" s="67">
        <f t="shared" si="6"/>
        <v>0</v>
      </c>
      <c r="W11" s="114">
        <f t="shared" si="1"/>
        <v>0</v>
      </c>
      <c r="X11" s="1">
        <f t="shared" si="2"/>
        <v>0</v>
      </c>
      <c r="Y11" s="1"/>
      <c r="Z11" s="113" t="s">
        <v>17</v>
      </c>
      <c r="AB11" s="33" t="s">
        <v>18</v>
      </c>
    </row>
    <row r="12" spans="1:28" x14ac:dyDescent="0.25">
      <c r="A12" s="32" t="str">
        <f>A2</f>
        <v>Peter</v>
      </c>
      <c r="B12" s="66">
        <f t="shared" ref="B12:J12" si="7">IF((B8-B10)&lt;(B9-B11),1,IF((B8-B10)=(B9-B11),0.5,0))</f>
        <v>1</v>
      </c>
      <c r="C12" s="66">
        <f t="shared" si="7"/>
        <v>0</v>
      </c>
      <c r="D12" s="66">
        <f t="shared" si="7"/>
        <v>1</v>
      </c>
      <c r="E12" s="66">
        <f t="shared" si="7"/>
        <v>0.5</v>
      </c>
      <c r="F12" s="66">
        <f t="shared" si="7"/>
        <v>0.5</v>
      </c>
      <c r="G12" s="66">
        <f t="shared" si="7"/>
        <v>0</v>
      </c>
      <c r="H12" s="66">
        <f t="shared" si="7"/>
        <v>0.5</v>
      </c>
      <c r="I12" s="66">
        <f t="shared" si="7"/>
        <v>0</v>
      </c>
      <c r="J12" s="66">
        <f t="shared" si="7"/>
        <v>0.5</v>
      </c>
      <c r="K12" s="116">
        <f t="shared" si="0"/>
        <v>4</v>
      </c>
      <c r="L12" s="10">
        <f>IF((K8-B2)&lt;(K9-B3),3,IF((K8-B2)=(K9-B3),1.5,0))</f>
        <v>0</v>
      </c>
      <c r="M12" s="10">
        <f>SUM(K12:L12)</f>
        <v>4</v>
      </c>
      <c r="N12" s="66">
        <f t="shared" ref="N12:V12" si="8">IF((N8-N10)&lt;(N9-N11),1,IF((N8-N10)=(N9-N11),0.5,0))</f>
        <v>0.5</v>
      </c>
      <c r="O12" s="66">
        <f t="shared" si="8"/>
        <v>0</v>
      </c>
      <c r="P12" s="66">
        <f t="shared" si="8"/>
        <v>1</v>
      </c>
      <c r="Q12" s="66">
        <f t="shared" si="8"/>
        <v>0.5</v>
      </c>
      <c r="R12" s="66">
        <f t="shared" si="8"/>
        <v>0.5</v>
      </c>
      <c r="S12" s="66">
        <f t="shared" si="8"/>
        <v>0.5</v>
      </c>
      <c r="T12" s="66">
        <f t="shared" si="8"/>
        <v>0.5</v>
      </c>
      <c r="U12" s="66">
        <f t="shared" si="8"/>
        <v>1</v>
      </c>
      <c r="V12" s="66">
        <f t="shared" si="8"/>
        <v>0.5</v>
      </c>
      <c r="W12" s="114">
        <f t="shared" si="1"/>
        <v>5</v>
      </c>
      <c r="X12" s="1">
        <f t="shared" si="2"/>
        <v>9</v>
      </c>
      <c r="Y12" s="1">
        <f>IF((W8-B2)&lt;(W9-B3),3,IF((W8-B2)=(W9-B3),1.5,0))</f>
        <v>3</v>
      </c>
      <c r="Z12" s="113">
        <f>SUM(Y12,W12,M12)</f>
        <v>12</v>
      </c>
      <c r="AA12" s="32" t="str">
        <f>H2</f>
        <v>Peter</v>
      </c>
      <c r="AB12" s="34" t="s">
        <v>19</v>
      </c>
    </row>
    <row r="13" spans="1:28" x14ac:dyDescent="0.25">
      <c r="A13" s="32" t="str">
        <f>A3</f>
        <v>John G</v>
      </c>
      <c r="B13" s="66">
        <f t="shared" ref="B13:J13" si="9">IF((B9-B11)&lt;(B8-B10),1,IF((B9-B11)=(B8-B10),0.5,0))</f>
        <v>0</v>
      </c>
      <c r="C13" s="66">
        <f t="shared" si="9"/>
        <v>1</v>
      </c>
      <c r="D13" s="66">
        <f t="shared" si="9"/>
        <v>0</v>
      </c>
      <c r="E13" s="66">
        <f t="shared" si="9"/>
        <v>0.5</v>
      </c>
      <c r="F13" s="66">
        <f t="shared" si="9"/>
        <v>0.5</v>
      </c>
      <c r="G13" s="66">
        <f t="shared" si="9"/>
        <v>1</v>
      </c>
      <c r="H13" s="66">
        <f t="shared" si="9"/>
        <v>0.5</v>
      </c>
      <c r="I13" s="66">
        <f t="shared" si="9"/>
        <v>1</v>
      </c>
      <c r="J13" s="66">
        <f t="shared" si="9"/>
        <v>0.5</v>
      </c>
      <c r="K13" s="115">
        <f t="shared" si="0"/>
        <v>5</v>
      </c>
      <c r="L13" s="10">
        <f>IF((K9-B3)&lt;(K8-B2),3,IF((K9-B3)=(K8-B2),1.5,0))</f>
        <v>3</v>
      </c>
      <c r="M13" s="10">
        <f>SUM(K13:L13)</f>
        <v>8</v>
      </c>
      <c r="N13" s="66">
        <f t="shared" ref="N13:V13" si="10">IF((N9-N11)&lt;(N8-N10),1,IF((N9-N11)=(N8-N10),0.5,0))</f>
        <v>0.5</v>
      </c>
      <c r="O13" s="66">
        <f t="shared" si="10"/>
        <v>1</v>
      </c>
      <c r="P13" s="66">
        <f t="shared" si="10"/>
        <v>0</v>
      </c>
      <c r="Q13" s="66">
        <f t="shared" si="10"/>
        <v>0.5</v>
      </c>
      <c r="R13" s="66">
        <f t="shared" si="10"/>
        <v>0.5</v>
      </c>
      <c r="S13" s="66">
        <f t="shared" si="10"/>
        <v>0.5</v>
      </c>
      <c r="T13" s="66">
        <f t="shared" si="10"/>
        <v>0.5</v>
      </c>
      <c r="U13" s="66">
        <f t="shared" si="10"/>
        <v>0</v>
      </c>
      <c r="V13" s="66">
        <f t="shared" si="10"/>
        <v>0.5</v>
      </c>
      <c r="W13" s="114">
        <f t="shared" si="1"/>
        <v>4</v>
      </c>
      <c r="X13" s="1">
        <f t="shared" si="2"/>
        <v>9</v>
      </c>
      <c r="Y13" s="1">
        <f>IF((W9-B3)&lt;(W8-B2),3,IF((W9-B3)=(W8-B2),1.5,0))</f>
        <v>0</v>
      </c>
      <c r="Z13" s="113">
        <f>SUM(Y13,W13,M13)</f>
        <v>12</v>
      </c>
      <c r="AA13" s="32" t="str">
        <f>H3</f>
        <v>John G</v>
      </c>
      <c r="AB13" s="34" t="s">
        <v>19</v>
      </c>
    </row>
    <row r="15" spans="1:28" x14ac:dyDescent="0.25">
      <c r="B15" s="1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1</v>
      </c>
      <c r="R15" s="1"/>
      <c r="S15" s="1"/>
      <c r="T15" s="1"/>
      <c r="U15" s="1"/>
      <c r="V15" s="1"/>
      <c r="Z15" s="1"/>
      <c r="AB15" s="33"/>
    </row>
    <row r="16" spans="1:28" x14ac:dyDescent="0.25">
      <c r="A16" s="61" t="s">
        <v>30</v>
      </c>
      <c r="B16" s="1">
        <v>13</v>
      </c>
      <c r="C16" s="1">
        <f>B16-B17</f>
        <v>4</v>
      </c>
      <c r="D16" s="52" t="s">
        <v>31</v>
      </c>
      <c r="E16" s="1"/>
      <c r="F16" s="1"/>
      <c r="G16" s="126" t="s">
        <v>3</v>
      </c>
      <c r="H16" s="125" t="str">
        <f>A16</f>
        <v>Cully</v>
      </c>
      <c r="I16" s="124"/>
      <c r="J16" s="27" t="s">
        <v>5</v>
      </c>
      <c r="K16" s="1"/>
      <c r="L16" s="1"/>
      <c r="M16" s="1"/>
      <c r="N16" s="1"/>
      <c r="O16" s="123"/>
      <c r="P16" s="1"/>
      <c r="Q16" s="1"/>
      <c r="R16" s="1"/>
      <c r="S16" s="119"/>
      <c r="T16" s="1"/>
      <c r="U16" s="27"/>
      <c r="V16" s="1"/>
      <c r="Z16" s="1"/>
      <c r="AB16" s="33"/>
    </row>
    <row r="17" spans="1:28" x14ac:dyDescent="0.25">
      <c r="A17" s="61" t="s">
        <v>32</v>
      </c>
      <c r="B17" s="1">
        <v>9</v>
      </c>
      <c r="C17" s="1">
        <f>B17-B16</f>
        <v>-4</v>
      </c>
      <c r="D17" t="s">
        <v>7</v>
      </c>
      <c r="E17" s="1"/>
      <c r="F17" s="1"/>
      <c r="G17" s="122" t="s">
        <v>8</v>
      </c>
      <c r="H17" s="121" t="str">
        <f>A17</f>
        <v>Kurt</v>
      </c>
      <c r="I17" s="120"/>
      <c r="J17" s="27" t="s">
        <v>5</v>
      </c>
      <c r="K17" s="1"/>
      <c r="L17" s="1"/>
      <c r="M17" s="1"/>
      <c r="N17" s="1"/>
      <c r="P17" s="1"/>
      <c r="Q17" s="1"/>
      <c r="R17" s="1"/>
      <c r="S17" s="119"/>
      <c r="T17" s="1"/>
      <c r="U17" s="27"/>
      <c r="V17" s="1"/>
      <c r="Z17" s="1"/>
      <c r="AB17" s="33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Z18" s="1"/>
      <c r="AB18" s="33"/>
    </row>
    <row r="19" spans="1:28" x14ac:dyDescent="0.25">
      <c r="A19" s="1" t="s">
        <v>12</v>
      </c>
      <c r="B19" s="65">
        <v>7</v>
      </c>
      <c r="C19" s="65">
        <v>17</v>
      </c>
      <c r="D19" s="65">
        <v>11</v>
      </c>
      <c r="E19" s="65">
        <v>9</v>
      </c>
      <c r="F19" s="65">
        <v>3</v>
      </c>
      <c r="G19" s="65">
        <v>13</v>
      </c>
      <c r="H19" s="65">
        <v>5</v>
      </c>
      <c r="I19" s="65">
        <v>15</v>
      </c>
      <c r="J19" s="65">
        <v>1</v>
      </c>
      <c r="K19" s="115">
        <f>SUM(B19:J19)</f>
        <v>81</v>
      </c>
      <c r="L19" s="114"/>
      <c r="M19" s="114"/>
      <c r="N19" s="63">
        <v>6</v>
      </c>
      <c r="O19" s="63">
        <v>12</v>
      </c>
      <c r="P19" s="63">
        <v>14</v>
      </c>
      <c r="Q19" s="63">
        <v>18</v>
      </c>
      <c r="R19" s="63">
        <v>10</v>
      </c>
      <c r="S19" s="63">
        <v>2</v>
      </c>
      <c r="T19" s="63">
        <v>16</v>
      </c>
      <c r="U19" s="63">
        <v>4</v>
      </c>
      <c r="V19" s="63">
        <v>8</v>
      </c>
      <c r="W19" s="62">
        <f>SUM(N19:V19)</f>
        <v>90</v>
      </c>
      <c r="X19" s="118">
        <f>SUM(W19,K19)</f>
        <v>171</v>
      </c>
      <c r="Z19" s="1"/>
      <c r="AB19" s="33"/>
    </row>
    <row r="20" spans="1:28" x14ac:dyDescent="0.25">
      <c r="A20" s="1" t="s">
        <v>13</v>
      </c>
      <c r="B20" s="65">
        <v>4</v>
      </c>
      <c r="C20" s="65">
        <v>9</v>
      </c>
      <c r="D20" s="65">
        <v>6</v>
      </c>
      <c r="E20" s="65">
        <v>5</v>
      </c>
      <c r="F20" s="65">
        <v>2</v>
      </c>
      <c r="G20" s="65">
        <v>7</v>
      </c>
      <c r="H20" s="65">
        <v>3</v>
      </c>
      <c r="I20" s="65">
        <v>8</v>
      </c>
      <c r="J20" s="65">
        <v>1</v>
      </c>
      <c r="K20" s="115">
        <f>SUM(B20:J20)</f>
        <v>45</v>
      </c>
      <c r="L20" s="114"/>
      <c r="M20" s="114"/>
      <c r="N20" s="63">
        <v>3</v>
      </c>
      <c r="O20" s="63">
        <v>6</v>
      </c>
      <c r="P20" s="63">
        <v>7</v>
      </c>
      <c r="Q20" s="63">
        <v>9</v>
      </c>
      <c r="R20" s="63">
        <v>5</v>
      </c>
      <c r="S20" s="63">
        <v>1</v>
      </c>
      <c r="T20" s="63">
        <v>8</v>
      </c>
      <c r="U20" s="63">
        <v>2</v>
      </c>
      <c r="V20" s="63">
        <v>4</v>
      </c>
      <c r="W20" s="62">
        <f>SUM(N20:V20)</f>
        <v>45</v>
      </c>
      <c r="X20" s="118">
        <f>SUM(W20,K20)</f>
        <v>90</v>
      </c>
      <c r="Z20" s="1"/>
      <c r="AB20" s="33"/>
    </row>
    <row r="21" spans="1:28" x14ac:dyDescent="0.25">
      <c r="A21" s="1" t="s">
        <v>14</v>
      </c>
      <c r="B21" s="66">
        <v>1</v>
      </c>
      <c r="C21" s="66">
        <v>2</v>
      </c>
      <c r="D21" s="66">
        <v>3</v>
      </c>
      <c r="E21" s="66">
        <v>4</v>
      </c>
      <c r="F21" s="66">
        <v>5</v>
      </c>
      <c r="G21" s="66">
        <v>6</v>
      </c>
      <c r="H21" s="66">
        <v>7</v>
      </c>
      <c r="I21" s="66">
        <v>8</v>
      </c>
      <c r="J21" s="66">
        <v>9</v>
      </c>
      <c r="K21" s="115"/>
      <c r="L21" s="1" t="s">
        <v>27</v>
      </c>
      <c r="M21" s="1" t="s">
        <v>28</v>
      </c>
      <c r="N21" s="66">
        <v>10</v>
      </c>
      <c r="O21" s="66">
        <v>11</v>
      </c>
      <c r="P21" s="66">
        <v>12</v>
      </c>
      <c r="Q21" s="66">
        <v>13</v>
      </c>
      <c r="R21" s="66">
        <v>14</v>
      </c>
      <c r="S21" s="66">
        <v>15</v>
      </c>
      <c r="T21" s="66">
        <v>16</v>
      </c>
      <c r="U21" s="66">
        <v>17</v>
      </c>
      <c r="V21" s="66">
        <v>18</v>
      </c>
      <c r="W21" s="10" t="s">
        <v>15</v>
      </c>
      <c r="X21" s="1"/>
      <c r="Y21" s="1" t="s">
        <v>29</v>
      </c>
      <c r="Z21" s="113" t="s">
        <v>15</v>
      </c>
      <c r="AB21" s="33"/>
    </row>
    <row r="22" spans="1:28" x14ac:dyDescent="0.25">
      <c r="A22" s="61" t="str">
        <f>A16</f>
        <v>Cully</v>
      </c>
      <c r="B22" s="76">
        <v>7</v>
      </c>
      <c r="C22" s="76">
        <v>4</v>
      </c>
      <c r="D22" s="76">
        <v>5</v>
      </c>
      <c r="E22" s="76">
        <v>6</v>
      </c>
      <c r="F22" s="76">
        <v>10</v>
      </c>
      <c r="G22" s="76">
        <v>5</v>
      </c>
      <c r="H22" s="76">
        <v>6</v>
      </c>
      <c r="I22" s="76">
        <v>6</v>
      </c>
      <c r="J22" s="76">
        <v>6</v>
      </c>
      <c r="K22" s="116">
        <f>SUM(B22:J22)</f>
        <v>55</v>
      </c>
      <c r="L22" s="10">
        <f>K22-B16</f>
        <v>42</v>
      </c>
      <c r="M22" s="10"/>
      <c r="N22" s="76">
        <v>5</v>
      </c>
      <c r="O22" s="109">
        <v>6</v>
      </c>
      <c r="P22" s="109">
        <v>4</v>
      </c>
      <c r="Q22" s="109">
        <v>5</v>
      </c>
      <c r="R22" s="109">
        <v>9</v>
      </c>
      <c r="S22" s="109">
        <v>5</v>
      </c>
      <c r="T22" s="109">
        <v>6</v>
      </c>
      <c r="U22" s="109">
        <v>8</v>
      </c>
      <c r="V22" s="109">
        <v>5</v>
      </c>
      <c r="W22" s="72">
        <f t="shared" ref="W22:W27" si="11">SUM(N22:V22)</f>
        <v>53</v>
      </c>
      <c r="X22" s="52">
        <f t="shared" ref="X22:X27" si="12">SUM(W22,K22)</f>
        <v>108</v>
      </c>
      <c r="Y22" s="10">
        <f>W22-B16</f>
        <v>40</v>
      </c>
      <c r="Z22" s="117"/>
      <c r="AA22" s="73"/>
      <c r="AB22" s="33"/>
    </row>
    <row r="23" spans="1:28" x14ac:dyDescent="0.25">
      <c r="A23" s="61" t="str">
        <f>A17</f>
        <v>Kurt</v>
      </c>
      <c r="B23" s="76">
        <v>6</v>
      </c>
      <c r="C23" s="76">
        <v>5</v>
      </c>
      <c r="D23" s="76">
        <v>4</v>
      </c>
      <c r="E23" s="76">
        <v>5</v>
      </c>
      <c r="F23" s="76">
        <v>4</v>
      </c>
      <c r="G23" s="76">
        <v>4</v>
      </c>
      <c r="H23" s="76">
        <v>6</v>
      </c>
      <c r="I23" s="76">
        <v>8</v>
      </c>
      <c r="J23" s="76">
        <v>6</v>
      </c>
      <c r="K23" s="116">
        <f>SUM(B23:J23)</f>
        <v>48</v>
      </c>
      <c r="L23" s="10">
        <f>K23-B17</f>
        <v>39</v>
      </c>
      <c r="M23" s="10"/>
      <c r="N23" s="76">
        <v>6</v>
      </c>
      <c r="O23" s="109">
        <v>4</v>
      </c>
      <c r="P23" s="109">
        <v>4</v>
      </c>
      <c r="Q23" s="109">
        <v>5</v>
      </c>
      <c r="R23" s="109">
        <v>6</v>
      </c>
      <c r="S23" s="109">
        <v>8</v>
      </c>
      <c r="T23" s="109">
        <v>3</v>
      </c>
      <c r="U23" s="109">
        <v>5</v>
      </c>
      <c r="V23" s="109">
        <v>6</v>
      </c>
      <c r="W23" s="72">
        <f t="shared" si="11"/>
        <v>47</v>
      </c>
      <c r="X23" s="52">
        <f t="shared" si="12"/>
        <v>95</v>
      </c>
      <c r="Y23" s="10">
        <f>W23-B17</f>
        <v>38</v>
      </c>
      <c r="Z23" s="58"/>
      <c r="AA23" s="73"/>
      <c r="AB23" s="33"/>
    </row>
    <row r="24" spans="1:28" x14ac:dyDescent="0.25">
      <c r="A24" s="32" t="str">
        <f>A16</f>
        <v>Cully</v>
      </c>
      <c r="B24" s="67">
        <f>IF($C$16&gt;=B20,IF(($C$16-B20)&gt;=27,4,IF(($C$16-B20)&gt;=18,3,IF($C$16-B20&gt;=9,2,1))),0)</f>
        <v>1</v>
      </c>
      <c r="C24" s="67">
        <f t="shared" ref="C24:V24" si="13">IF($C$16&gt;=C20,IF(($C$16-C20)&gt;=27,4,IF(($C$16-C20)&gt;=18,3,IF($C$16-C20&gt;=9,2,1))),0)</f>
        <v>0</v>
      </c>
      <c r="D24" s="67">
        <f t="shared" si="13"/>
        <v>0</v>
      </c>
      <c r="E24" s="67">
        <f t="shared" si="13"/>
        <v>0</v>
      </c>
      <c r="F24" s="67">
        <f t="shared" si="13"/>
        <v>1</v>
      </c>
      <c r="G24" s="67">
        <f t="shared" si="13"/>
        <v>0</v>
      </c>
      <c r="H24" s="67">
        <f t="shared" si="13"/>
        <v>1</v>
      </c>
      <c r="I24" s="67">
        <f t="shared" si="13"/>
        <v>0</v>
      </c>
      <c r="J24" s="67">
        <f t="shared" si="13"/>
        <v>1</v>
      </c>
      <c r="K24" s="116">
        <f t="shared" ref="K24:K25" si="14">SUM(B24:J24)</f>
        <v>4</v>
      </c>
      <c r="L24" s="67"/>
      <c r="M24" s="67"/>
      <c r="N24" s="67">
        <f t="shared" si="13"/>
        <v>1</v>
      </c>
      <c r="O24" s="67">
        <f t="shared" si="13"/>
        <v>0</v>
      </c>
      <c r="P24" s="67">
        <f t="shared" si="13"/>
        <v>0</v>
      </c>
      <c r="Q24" s="67">
        <f t="shared" si="13"/>
        <v>0</v>
      </c>
      <c r="R24" s="67">
        <f t="shared" si="13"/>
        <v>0</v>
      </c>
      <c r="S24" s="67">
        <f t="shared" si="13"/>
        <v>1</v>
      </c>
      <c r="T24" s="67">
        <f t="shared" si="13"/>
        <v>0</v>
      </c>
      <c r="U24" s="67">
        <f t="shared" si="13"/>
        <v>1</v>
      </c>
      <c r="V24" s="67">
        <f t="shared" si="13"/>
        <v>1</v>
      </c>
      <c r="W24" s="114">
        <f t="shared" si="11"/>
        <v>4</v>
      </c>
      <c r="X24" s="1">
        <f t="shared" si="12"/>
        <v>8</v>
      </c>
      <c r="Z24" s="113">
        <v>0</v>
      </c>
      <c r="AB24" s="33"/>
    </row>
    <row r="25" spans="1:28" x14ac:dyDescent="0.25">
      <c r="A25" s="32" t="str">
        <f>A17</f>
        <v>Kurt</v>
      </c>
      <c r="B25" s="67">
        <f>IF($C$17&gt;=B20,IF(($C$17-B20)&gt;=27,4,IF(($C$17-B20)&gt;=18,3,IF($C$17-B20&gt;=9,2,1))),0)</f>
        <v>0</v>
      </c>
      <c r="C25" s="67">
        <f t="shared" ref="C25:V25" si="15">IF($C$17&gt;=C20,IF(($C$17-C20)&gt;=27,4,IF(($C$17-C20)&gt;=18,3,IF($C$17-C20&gt;=9,2,1))),0)</f>
        <v>0</v>
      </c>
      <c r="D25" s="67">
        <f t="shared" si="15"/>
        <v>0</v>
      </c>
      <c r="E25" s="67">
        <f t="shared" si="15"/>
        <v>0</v>
      </c>
      <c r="F25" s="67">
        <f t="shared" si="15"/>
        <v>0</v>
      </c>
      <c r="G25" s="67">
        <f t="shared" si="15"/>
        <v>0</v>
      </c>
      <c r="H25" s="67">
        <f t="shared" si="15"/>
        <v>0</v>
      </c>
      <c r="I25" s="67">
        <f t="shared" si="15"/>
        <v>0</v>
      </c>
      <c r="J25" s="67">
        <f t="shared" si="15"/>
        <v>0</v>
      </c>
      <c r="K25" s="116">
        <f t="shared" si="14"/>
        <v>0</v>
      </c>
      <c r="L25" s="67"/>
      <c r="M25" s="67"/>
      <c r="N25" s="67">
        <f t="shared" si="15"/>
        <v>0</v>
      </c>
      <c r="O25" s="67">
        <f t="shared" si="15"/>
        <v>0</v>
      </c>
      <c r="P25" s="67">
        <f t="shared" si="15"/>
        <v>0</v>
      </c>
      <c r="Q25" s="67">
        <f t="shared" si="15"/>
        <v>0</v>
      </c>
      <c r="R25" s="67">
        <f t="shared" si="15"/>
        <v>0</v>
      </c>
      <c r="S25" s="67">
        <f t="shared" si="15"/>
        <v>0</v>
      </c>
      <c r="T25" s="67">
        <f t="shared" si="15"/>
        <v>0</v>
      </c>
      <c r="U25" s="67">
        <f t="shared" si="15"/>
        <v>0</v>
      </c>
      <c r="V25" s="67">
        <f t="shared" si="15"/>
        <v>0</v>
      </c>
      <c r="W25" s="114">
        <f t="shared" si="11"/>
        <v>0</v>
      </c>
      <c r="X25" s="1">
        <f t="shared" si="12"/>
        <v>0</v>
      </c>
      <c r="Y25" s="1"/>
      <c r="Z25" s="113" t="s">
        <v>17</v>
      </c>
      <c r="AB25" s="33" t="s">
        <v>18</v>
      </c>
    </row>
    <row r="26" spans="1:28" x14ac:dyDescent="0.25">
      <c r="A26" s="32" t="str">
        <f>A16</f>
        <v>Cully</v>
      </c>
      <c r="B26" s="66">
        <f t="shared" ref="B26:J26" si="16">IF((B22-B24)&lt;(B23-B25),1,IF((B22-B24)=(B23-B25),0.5,0))</f>
        <v>0.5</v>
      </c>
      <c r="C26" s="66">
        <f t="shared" si="16"/>
        <v>1</v>
      </c>
      <c r="D26" s="66">
        <f t="shared" si="16"/>
        <v>0</v>
      </c>
      <c r="E26" s="66">
        <f t="shared" si="16"/>
        <v>0</v>
      </c>
      <c r="F26" s="66">
        <f t="shared" si="16"/>
        <v>0</v>
      </c>
      <c r="G26" s="66">
        <f t="shared" si="16"/>
        <v>0</v>
      </c>
      <c r="H26" s="66">
        <f t="shared" si="16"/>
        <v>1</v>
      </c>
      <c r="I26" s="66">
        <f t="shared" si="16"/>
        <v>1</v>
      </c>
      <c r="J26" s="66">
        <f t="shared" si="16"/>
        <v>1</v>
      </c>
      <c r="K26" s="116">
        <f>SUM(B26:J26)</f>
        <v>4.5</v>
      </c>
      <c r="L26" s="10">
        <f>IF((K22-B16)&lt;(K23-B17),3,IF((K22-B16)=(K23-B17),1.5,0))</f>
        <v>0</v>
      </c>
      <c r="M26" s="10">
        <f>SUM(K26:L26)</f>
        <v>4.5</v>
      </c>
      <c r="N26" s="66">
        <f t="shared" ref="N26:V26" si="17">IF((N22-N24)&lt;(N23-N25),1,IF((N22-N24)=(N23-N25),0.5,0))</f>
        <v>1</v>
      </c>
      <c r="O26" s="66">
        <f t="shared" si="17"/>
        <v>0</v>
      </c>
      <c r="P26" s="66">
        <f t="shared" si="17"/>
        <v>0.5</v>
      </c>
      <c r="Q26" s="66">
        <f t="shared" si="17"/>
        <v>0.5</v>
      </c>
      <c r="R26" s="66">
        <f t="shared" si="17"/>
        <v>0</v>
      </c>
      <c r="S26" s="66">
        <f t="shared" si="17"/>
        <v>1</v>
      </c>
      <c r="T26" s="66">
        <f t="shared" si="17"/>
        <v>0</v>
      </c>
      <c r="U26" s="66">
        <f t="shared" si="17"/>
        <v>0</v>
      </c>
      <c r="V26" s="66">
        <f t="shared" si="17"/>
        <v>1</v>
      </c>
      <c r="W26" s="114">
        <f t="shared" si="11"/>
        <v>4</v>
      </c>
      <c r="X26" s="1">
        <f t="shared" si="12"/>
        <v>8.5</v>
      </c>
      <c r="Y26" s="1">
        <f>IF((W22-B16)&lt;(W23-B17),3,IF((W22-B16)=(W23-B17),1.5,0))</f>
        <v>0</v>
      </c>
      <c r="Z26" s="113">
        <f>SUM(Y26,W26,M26)</f>
        <v>8.5</v>
      </c>
      <c r="AA26" s="32" t="str">
        <f>H16</f>
        <v>Cully</v>
      </c>
      <c r="AB26" s="34" t="s">
        <v>19</v>
      </c>
    </row>
    <row r="27" spans="1:28" x14ac:dyDescent="0.25">
      <c r="A27" s="32" t="str">
        <f>A17</f>
        <v>Kurt</v>
      </c>
      <c r="B27" s="66">
        <f t="shared" ref="B27:J27" si="18">IF((B23-B25)&lt;(B22-B24),1,IF((B23-B25)=(B22-B24),0.5,0))</f>
        <v>0.5</v>
      </c>
      <c r="C27" s="66">
        <f t="shared" si="18"/>
        <v>0</v>
      </c>
      <c r="D27" s="66">
        <f t="shared" si="18"/>
        <v>1</v>
      </c>
      <c r="E27" s="66">
        <f t="shared" si="18"/>
        <v>1</v>
      </c>
      <c r="F27" s="66">
        <f t="shared" si="18"/>
        <v>1</v>
      </c>
      <c r="G27" s="66">
        <f t="shared" si="18"/>
        <v>1</v>
      </c>
      <c r="H27" s="66">
        <f t="shared" si="18"/>
        <v>0</v>
      </c>
      <c r="I27" s="66">
        <f t="shared" si="18"/>
        <v>0</v>
      </c>
      <c r="J27" s="66">
        <f t="shared" si="18"/>
        <v>0</v>
      </c>
      <c r="K27" s="115">
        <f>SUM(B27:J27)</f>
        <v>4.5</v>
      </c>
      <c r="L27" s="10">
        <f>IF((K23-B17)&lt;(K22-B16),3,IF((K23-B17)=(K22-B16),1.5,0))</f>
        <v>3</v>
      </c>
      <c r="M27" s="10">
        <f>SUM(K27:L27)</f>
        <v>7.5</v>
      </c>
      <c r="N27" s="66">
        <f t="shared" ref="N27:V27" si="19">IF((N23-N25)&lt;(N22-N24),1,IF((N23-N25)=(N22-N24),0.5,0))</f>
        <v>0</v>
      </c>
      <c r="O27" s="66">
        <f t="shared" si="19"/>
        <v>1</v>
      </c>
      <c r="P27" s="66">
        <f t="shared" si="19"/>
        <v>0.5</v>
      </c>
      <c r="Q27" s="66">
        <f t="shared" si="19"/>
        <v>0.5</v>
      </c>
      <c r="R27" s="66">
        <f t="shared" si="19"/>
        <v>1</v>
      </c>
      <c r="S27" s="66">
        <f t="shared" si="19"/>
        <v>0</v>
      </c>
      <c r="T27" s="66">
        <f t="shared" si="19"/>
        <v>1</v>
      </c>
      <c r="U27" s="66">
        <f t="shared" si="19"/>
        <v>1</v>
      </c>
      <c r="V27" s="66">
        <f t="shared" si="19"/>
        <v>0</v>
      </c>
      <c r="W27" s="114">
        <f t="shared" si="11"/>
        <v>5</v>
      </c>
      <c r="X27" s="1">
        <f t="shared" si="12"/>
        <v>9.5</v>
      </c>
      <c r="Y27" s="1">
        <f>IF((W23-B17)&lt;(W22-B16),3,IF((W23-B17)=(W22-B16),1.5,0))</f>
        <v>3</v>
      </c>
      <c r="Z27" s="113">
        <f>SUM(Y27,W27,M27)</f>
        <v>15.5</v>
      </c>
      <c r="AA27" s="32" t="str">
        <f>H17</f>
        <v>Kurt</v>
      </c>
      <c r="AB27" s="34" t="s">
        <v>19</v>
      </c>
    </row>
    <row r="29" spans="1:28" x14ac:dyDescent="0.25">
      <c r="B29" s="1" t="s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s">
        <v>1</v>
      </c>
      <c r="R29" s="1"/>
      <c r="S29" s="1"/>
      <c r="T29" s="1"/>
      <c r="U29" s="1"/>
      <c r="V29" s="1"/>
      <c r="Z29" s="1"/>
      <c r="AB29" s="33"/>
    </row>
    <row r="30" spans="1:28" x14ac:dyDescent="0.25">
      <c r="A30" s="61" t="s">
        <v>33</v>
      </c>
      <c r="B30" s="1">
        <v>3</v>
      </c>
      <c r="C30" s="1">
        <f>B30-B31</f>
        <v>-7</v>
      </c>
      <c r="D30" s="52" t="s">
        <v>31</v>
      </c>
      <c r="E30" s="1"/>
      <c r="F30" s="1"/>
      <c r="G30" s="126" t="s">
        <v>3</v>
      </c>
      <c r="H30" s="125" t="str">
        <f>A30</f>
        <v>Blake</v>
      </c>
      <c r="I30" s="124"/>
      <c r="J30" s="27" t="s">
        <v>5</v>
      </c>
      <c r="K30" s="1"/>
      <c r="L30" s="1"/>
      <c r="M30" s="1"/>
      <c r="N30" s="1"/>
      <c r="O30" s="123"/>
      <c r="P30" s="1"/>
      <c r="Q30" s="1"/>
      <c r="R30" s="1"/>
      <c r="S30" s="119"/>
      <c r="T30" s="1"/>
      <c r="U30" s="27"/>
      <c r="V30" s="1"/>
      <c r="Z30" s="1"/>
      <c r="AB30" s="33"/>
    </row>
    <row r="31" spans="1:28" x14ac:dyDescent="0.25">
      <c r="A31" s="61" t="s">
        <v>34</v>
      </c>
      <c r="B31" s="1">
        <v>10</v>
      </c>
      <c r="C31" s="1">
        <f>B31-B30</f>
        <v>7</v>
      </c>
      <c r="D31" t="s">
        <v>7</v>
      </c>
      <c r="E31" s="1"/>
      <c r="F31" s="1"/>
      <c r="G31" s="122" t="s">
        <v>8</v>
      </c>
      <c r="H31" s="121" t="str">
        <f>A31</f>
        <v>Zach</v>
      </c>
      <c r="I31" s="120"/>
      <c r="J31" s="27" t="s">
        <v>5</v>
      </c>
      <c r="K31" s="1"/>
      <c r="L31" s="1"/>
      <c r="M31" s="1"/>
      <c r="N31" s="1"/>
      <c r="P31" s="1"/>
      <c r="Q31" s="1"/>
      <c r="R31" s="1"/>
      <c r="S31" s="119"/>
      <c r="T31" s="1"/>
      <c r="U31" s="27"/>
      <c r="V31" s="1"/>
      <c r="Z31" s="1"/>
      <c r="AB31" s="33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Z32" s="1"/>
      <c r="AB32" s="33"/>
    </row>
    <row r="33" spans="1:28" x14ac:dyDescent="0.25">
      <c r="A33" s="1" t="s">
        <v>12</v>
      </c>
      <c r="B33" s="65">
        <v>7</v>
      </c>
      <c r="C33" s="65">
        <v>17</v>
      </c>
      <c r="D33" s="65">
        <v>11</v>
      </c>
      <c r="E33" s="65">
        <v>9</v>
      </c>
      <c r="F33" s="65">
        <v>3</v>
      </c>
      <c r="G33" s="65">
        <v>13</v>
      </c>
      <c r="H33" s="65">
        <v>5</v>
      </c>
      <c r="I33" s="65">
        <v>15</v>
      </c>
      <c r="J33" s="65">
        <v>1</v>
      </c>
      <c r="K33" s="115">
        <f>SUM(B33:J33)</f>
        <v>81</v>
      </c>
      <c r="L33" s="114"/>
      <c r="M33" s="114"/>
      <c r="N33" s="63">
        <v>6</v>
      </c>
      <c r="O33" s="63">
        <v>12</v>
      </c>
      <c r="P33" s="63">
        <v>14</v>
      </c>
      <c r="Q33" s="63">
        <v>18</v>
      </c>
      <c r="R33" s="63">
        <v>10</v>
      </c>
      <c r="S33" s="63">
        <v>2</v>
      </c>
      <c r="T33" s="63">
        <v>16</v>
      </c>
      <c r="U33" s="63">
        <v>4</v>
      </c>
      <c r="V33" s="63">
        <v>8</v>
      </c>
      <c r="W33" s="62">
        <f>SUM(N33:V33)</f>
        <v>90</v>
      </c>
      <c r="X33" s="118">
        <f>SUM(W33,K33)</f>
        <v>171</v>
      </c>
      <c r="Z33" s="1"/>
      <c r="AB33" s="33"/>
    </row>
    <row r="34" spans="1:28" x14ac:dyDescent="0.25">
      <c r="A34" s="1" t="s">
        <v>13</v>
      </c>
      <c r="B34" s="65">
        <v>4</v>
      </c>
      <c r="C34" s="65">
        <v>9</v>
      </c>
      <c r="D34" s="65">
        <v>6</v>
      </c>
      <c r="E34" s="65">
        <v>5</v>
      </c>
      <c r="F34" s="65">
        <v>2</v>
      </c>
      <c r="G34" s="65">
        <v>7</v>
      </c>
      <c r="H34" s="65">
        <v>3</v>
      </c>
      <c r="I34" s="65">
        <v>8</v>
      </c>
      <c r="J34" s="65">
        <v>1</v>
      </c>
      <c r="K34" s="115">
        <f>SUM(B34:J34)</f>
        <v>45</v>
      </c>
      <c r="L34" s="114"/>
      <c r="M34" s="114"/>
      <c r="N34" s="63">
        <v>3</v>
      </c>
      <c r="O34" s="63">
        <v>6</v>
      </c>
      <c r="P34" s="63">
        <v>7</v>
      </c>
      <c r="Q34" s="63">
        <v>9</v>
      </c>
      <c r="R34" s="63">
        <v>5</v>
      </c>
      <c r="S34" s="63">
        <v>1</v>
      </c>
      <c r="T34" s="63">
        <v>8</v>
      </c>
      <c r="U34" s="63">
        <v>2</v>
      </c>
      <c r="V34" s="63">
        <v>4</v>
      </c>
      <c r="W34" s="62">
        <f>SUM(N34:V34)</f>
        <v>45</v>
      </c>
      <c r="X34" s="118">
        <f>SUM(W34,K34)</f>
        <v>90</v>
      </c>
      <c r="Z34" s="1"/>
      <c r="AB34" s="33"/>
    </row>
    <row r="35" spans="1:28" x14ac:dyDescent="0.25">
      <c r="A35" s="1" t="s">
        <v>14</v>
      </c>
      <c r="B35" s="66">
        <v>1</v>
      </c>
      <c r="C35" s="66">
        <v>2</v>
      </c>
      <c r="D35" s="66">
        <v>3</v>
      </c>
      <c r="E35" s="66">
        <v>4</v>
      </c>
      <c r="F35" s="66">
        <v>5</v>
      </c>
      <c r="G35" s="66">
        <v>6</v>
      </c>
      <c r="H35" s="66">
        <v>7</v>
      </c>
      <c r="I35" s="66">
        <v>8</v>
      </c>
      <c r="J35" s="66">
        <v>9</v>
      </c>
      <c r="K35" s="115"/>
      <c r="L35" s="1" t="s">
        <v>27</v>
      </c>
      <c r="M35" s="1" t="s">
        <v>28</v>
      </c>
      <c r="N35" s="66">
        <v>10</v>
      </c>
      <c r="O35" s="66">
        <v>11</v>
      </c>
      <c r="P35" s="66">
        <v>12</v>
      </c>
      <c r="Q35" s="66">
        <v>13</v>
      </c>
      <c r="R35" s="66">
        <v>14</v>
      </c>
      <c r="S35" s="66">
        <v>15</v>
      </c>
      <c r="T35" s="66">
        <v>16</v>
      </c>
      <c r="U35" s="66">
        <v>17</v>
      </c>
      <c r="V35" s="66">
        <v>18</v>
      </c>
      <c r="W35" s="10" t="s">
        <v>15</v>
      </c>
      <c r="X35" s="1"/>
      <c r="Y35" s="1" t="s">
        <v>29</v>
      </c>
      <c r="Z35" s="113" t="s">
        <v>15</v>
      </c>
      <c r="AB35" s="33"/>
    </row>
    <row r="36" spans="1:28" x14ac:dyDescent="0.25">
      <c r="A36" s="61" t="str">
        <f>A30</f>
        <v>Blake</v>
      </c>
      <c r="B36" s="76">
        <v>5</v>
      </c>
      <c r="C36" s="76">
        <v>4</v>
      </c>
      <c r="D36" s="76">
        <v>5</v>
      </c>
      <c r="E36" s="76">
        <v>4</v>
      </c>
      <c r="F36" s="76">
        <v>4</v>
      </c>
      <c r="G36" s="76">
        <v>4</v>
      </c>
      <c r="H36" s="76">
        <v>4</v>
      </c>
      <c r="I36" s="76">
        <v>3</v>
      </c>
      <c r="J36" s="76">
        <v>5</v>
      </c>
      <c r="K36" s="116">
        <f>SUM(B36:J36)</f>
        <v>38</v>
      </c>
      <c r="L36" s="10">
        <f>K36-B30</f>
        <v>35</v>
      </c>
      <c r="M36" s="10"/>
      <c r="N36" s="76">
        <v>4</v>
      </c>
      <c r="O36" s="109">
        <v>5</v>
      </c>
      <c r="P36" s="109">
        <v>4</v>
      </c>
      <c r="Q36" s="109">
        <v>3</v>
      </c>
      <c r="R36" s="109">
        <v>5</v>
      </c>
      <c r="S36" s="109">
        <v>5</v>
      </c>
      <c r="T36" s="109">
        <v>4</v>
      </c>
      <c r="U36" s="109">
        <v>6</v>
      </c>
      <c r="V36" s="109">
        <v>5</v>
      </c>
      <c r="W36" s="72">
        <f t="shared" ref="W36:W41" si="20">SUM(N36:V36)</f>
        <v>41</v>
      </c>
      <c r="X36" s="52">
        <f t="shared" ref="X36:X41" si="21">SUM(W36,K36)</f>
        <v>79</v>
      </c>
      <c r="Y36" s="10">
        <f>W36-B30</f>
        <v>38</v>
      </c>
      <c r="Z36" s="117"/>
      <c r="AA36" s="73"/>
      <c r="AB36" s="33"/>
    </row>
    <row r="37" spans="1:28" x14ac:dyDescent="0.25">
      <c r="A37" s="61" t="str">
        <f>A31</f>
        <v>Zach</v>
      </c>
      <c r="B37" s="76">
        <v>7</v>
      </c>
      <c r="C37" s="76">
        <v>4</v>
      </c>
      <c r="D37" s="76">
        <v>4</v>
      </c>
      <c r="E37" s="76">
        <v>4</v>
      </c>
      <c r="F37" s="76">
        <v>5</v>
      </c>
      <c r="G37" s="76">
        <v>5</v>
      </c>
      <c r="H37" s="76">
        <v>5</v>
      </c>
      <c r="I37" s="76">
        <v>5</v>
      </c>
      <c r="J37" s="76">
        <v>5</v>
      </c>
      <c r="K37" s="116">
        <f>SUM(B37:J37)</f>
        <v>44</v>
      </c>
      <c r="L37" s="10">
        <f>K37-B31</f>
        <v>34</v>
      </c>
      <c r="M37" s="10"/>
      <c r="N37" s="76">
        <v>6</v>
      </c>
      <c r="O37" s="109">
        <v>5</v>
      </c>
      <c r="P37" s="109">
        <v>5</v>
      </c>
      <c r="Q37" s="109">
        <v>4</v>
      </c>
      <c r="R37" s="109">
        <v>7</v>
      </c>
      <c r="S37" s="109">
        <v>5</v>
      </c>
      <c r="T37" s="109">
        <v>3</v>
      </c>
      <c r="U37" s="109">
        <v>5</v>
      </c>
      <c r="V37" s="109">
        <v>6</v>
      </c>
      <c r="W37" s="72">
        <f t="shared" si="20"/>
        <v>46</v>
      </c>
      <c r="X37" s="52">
        <f t="shared" si="21"/>
        <v>90</v>
      </c>
      <c r="Y37" s="10">
        <f>W37-B31</f>
        <v>36</v>
      </c>
      <c r="Z37" s="58"/>
      <c r="AA37" s="73"/>
      <c r="AB37" s="33"/>
    </row>
    <row r="38" spans="1:28" x14ac:dyDescent="0.25">
      <c r="A38" s="32" t="str">
        <f>A30</f>
        <v>Blake</v>
      </c>
      <c r="B38" s="67">
        <f>IF($C$30&gt;=B34,IF(($C$30-B34)&gt;=27,4,IF(($C$30-B34)&gt;=18,3,IF($C$30-B34&gt;=9,2,1))),0)</f>
        <v>0</v>
      </c>
      <c r="C38" s="67">
        <f t="shared" ref="C38:V38" si="22">IF($C$30&gt;=C34,IF(($C$30-C34)&gt;=27,4,IF(($C$30-C34)&gt;=18,3,IF($C$30-C34&gt;=9,2,1))),0)</f>
        <v>0</v>
      </c>
      <c r="D38" s="67">
        <f t="shared" si="22"/>
        <v>0</v>
      </c>
      <c r="E38" s="67">
        <f t="shared" si="22"/>
        <v>0</v>
      </c>
      <c r="F38" s="67">
        <f t="shared" si="22"/>
        <v>0</v>
      </c>
      <c r="G38" s="67">
        <f t="shared" si="22"/>
        <v>0</v>
      </c>
      <c r="H38" s="67">
        <f t="shared" si="22"/>
        <v>0</v>
      </c>
      <c r="I38" s="67">
        <f t="shared" si="22"/>
        <v>0</v>
      </c>
      <c r="J38" s="67">
        <f t="shared" si="22"/>
        <v>0</v>
      </c>
      <c r="K38" s="116">
        <f t="shared" ref="K38:K39" si="23">SUM(B38:J38)</f>
        <v>0</v>
      </c>
      <c r="L38" s="67"/>
      <c r="M38" s="67"/>
      <c r="N38" s="67">
        <f t="shared" si="22"/>
        <v>0</v>
      </c>
      <c r="O38" s="67">
        <f t="shared" si="22"/>
        <v>0</v>
      </c>
      <c r="P38" s="67">
        <f t="shared" si="22"/>
        <v>0</v>
      </c>
      <c r="Q38" s="67">
        <f t="shared" si="22"/>
        <v>0</v>
      </c>
      <c r="R38" s="67">
        <f t="shared" si="22"/>
        <v>0</v>
      </c>
      <c r="S38" s="67">
        <f t="shared" si="22"/>
        <v>0</v>
      </c>
      <c r="T38" s="67">
        <f t="shared" si="22"/>
        <v>0</v>
      </c>
      <c r="U38" s="67">
        <f t="shared" si="22"/>
        <v>0</v>
      </c>
      <c r="V38" s="67">
        <f t="shared" si="22"/>
        <v>0</v>
      </c>
      <c r="W38" s="114">
        <f t="shared" si="20"/>
        <v>0</v>
      </c>
      <c r="X38" s="1">
        <f t="shared" si="21"/>
        <v>0</v>
      </c>
      <c r="Z38" s="113">
        <v>0</v>
      </c>
      <c r="AB38" s="33"/>
    </row>
    <row r="39" spans="1:28" x14ac:dyDescent="0.25">
      <c r="A39" s="32" t="str">
        <f>A31</f>
        <v>Zach</v>
      </c>
      <c r="B39" s="67">
        <f>IF($C$31&gt;=B34,IF(($C$31-B34)&gt;=27,4,IF(($C$31-B34)&gt;=18,3,IF($C$31-B34&gt;=9,2,1))),0)</f>
        <v>1</v>
      </c>
      <c r="C39" s="67">
        <f t="shared" ref="C39:V39" si="24">IF($C$31&gt;=C34,IF(($C$31-C34)&gt;=27,4,IF(($C$31-C34)&gt;=18,3,IF($C$31-C34&gt;=9,2,1))),0)</f>
        <v>0</v>
      </c>
      <c r="D39" s="67">
        <f t="shared" si="24"/>
        <v>1</v>
      </c>
      <c r="E39" s="67">
        <f t="shared" si="24"/>
        <v>1</v>
      </c>
      <c r="F39" s="67">
        <f t="shared" si="24"/>
        <v>1</v>
      </c>
      <c r="G39" s="67">
        <f t="shared" si="24"/>
        <v>1</v>
      </c>
      <c r="H39" s="67">
        <f t="shared" si="24"/>
        <v>1</v>
      </c>
      <c r="I39" s="67">
        <f t="shared" si="24"/>
        <v>0</v>
      </c>
      <c r="J39" s="67">
        <f t="shared" si="24"/>
        <v>1</v>
      </c>
      <c r="K39" s="116">
        <f t="shared" si="23"/>
        <v>7</v>
      </c>
      <c r="L39" s="67"/>
      <c r="M39" s="67"/>
      <c r="N39" s="67">
        <f t="shared" si="24"/>
        <v>1</v>
      </c>
      <c r="O39" s="67">
        <f t="shared" si="24"/>
        <v>1</v>
      </c>
      <c r="P39" s="67">
        <f t="shared" si="24"/>
        <v>1</v>
      </c>
      <c r="Q39" s="67">
        <f t="shared" si="24"/>
        <v>0</v>
      </c>
      <c r="R39" s="67">
        <f t="shared" si="24"/>
        <v>1</v>
      </c>
      <c r="S39" s="67">
        <f t="shared" si="24"/>
        <v>1</v>
      </c>
      <c r="T39" s="67">
        <f t="shared" si="24"/>
        <v>0</v>
      </c>
      <c r="U39" s="67">
        <f t="shared" si="24"/>
        <v>1</v>
      </c>
      <c r="V39" s="67">
        <f t="shared" si="24"/>
        <v>1</v>
      </c>
      <c r="W39" s="114">
        <f t="shared" si="20"/>
        <v>7</v>
      </c>
      <c r="X39" s="1">
        <f t="shared" si="21"/>
        <v>14</v>
      </c>
      <c r="Y39" s="1"/>
      <c r="Z39" s="113" t="s">
        <v>17</v>
      </c>
      <c r="AB39" s="33" t="s">
        <v>18</v>
      </c>
    </row>
    <row r="40" spans="1:28" x14ac:dyDescent="0.25">
      <c r="A40" s="32" t="str">
        <f>A30</f>
        <v>Blake</v>
      </c>
      <c r="B40" s="66">
        <f t="shared" ref="B40:J40" si="25">IF((B36-B38)&lt;(B37-B39),1,IF((B36-B38)=(B37-B39),0.5,0))</f>
        <v>1</v>
      </c>
      <c r="C40" s="66">
        <f t="shared" si="25"/>
        <v>0.5</v>
      </c>
      <c r="D40" s="66">
        <f t="shared" si="25"/>
        <v>0</v>
      </c>
      <c r="E40" s="66">
        <f t="shared" si="25"/>
        <v>0</v>
      </c>
      <c r="F40" s="66">
        <f t="shared" si="25"/>
        <v>0.5</v>
      </c>
      <c r="G40" s="66">
        <f t="shared" si="25"/>
        <v>0.5</v>
      </c>
      <c r="H40" s="66">
        <f t="shared" si="25"/>
        <v>0.5</v>
      </c>
      <c r="I40" s="66">
        <f t="shared" si="25"/>
        <v>1</v>
      </c>
      <c r="J40" s="66">
        <f t="shared" si="25"/>
        <v>0</v>
      </c>
      <c r="K40" s="116">
        <f>SUM(B40:J40)</f>
        <v>4</v>
      </c>
      <c r="L40" s="10">
        <f>IF((K36-B30)&lt;(K37-B31),3,IF((K36-B30)=(K37-B31),1.5,0))</f>
        <v>0</v>
      </c>
      <c r="M40" s="10">
        <f>SUM(K40:L40)</f>
        <v>4</v>
      </c>
      <c r="N40" s="66">
        <f t="shared" ref="N40:V40" si="26">IF((N36-N38)&lt;(N37-N39),1,IF((N36-N38)=(N37-N39),0.5,0))</f>
        <v>1</v>
      </c>
      <c r="O40" s="66">
        <f t="shared" si="26"/>
        <v>0</v>
      </c>
      <c r="P40" s="66">
        <f t="shared" si="26"/>
        <v>0.5</v>
      </c>
      <c r="Q40" s="66">
        <f t="shared" si="26"/>
        <v>1</v>
      </c>
      <c r="R40" s="66">
        <f t="shared" si="26"/>
        <v>1</v>
      </c>
      <c r="S40" s="66">
        <f t="shared" si="26"/>
        <v>0</v>
      </c>
      <c r="T40" s="66">
        <f t="shared" si="26"/>
        <v>0</v>
      </c>
      <c r="U40" s="66">
        <f t="shared" si="26"/>
        <v>0</v>
      </c>
      <c r="V40" s="66">
        <f t="shared" si="26"/>
        <v>0.5</v>
      </c>
      <c r="W40" s="114">
        <f t="shared" si="20"/>
        <v>4</v>
      </c>
      <c r="X40" s="1">
        <f t="shared" si="21"/>
        <v>8</v>
      </c>
      <c r="Y40" s="1">
        <f>IF((W36-B30)&lt;(W37-B31),3,IF((W36-B30)=(W37-B31),1.5,0))</f>
        <v>0</v>
      </c>
      <c r="Z40" s="113">
        <f>SUM(Y40,W40,M40)</f>
        <v>8</v>
      </c>
      <c r="AA40" s="32" t="str">
        <f>H30</f>
        <v>Blake</v>
      </c>
      <c r="AB40" s="34" t="s">
        <v>19</v>
      </c>
    </row>
    <row r="41" spans="1:28" x14ac:dyDescent="0.25">
      <c r="A41" s="32" t="str">
        <f>A31</f>
        <v>Zach</v>
      </c>
      <c r="B41" s="66">
        <f t="shared" ref="B41:J41" si="27">IF((B37-B39)&lt;(B36-B38),1,IF((B37-B39)=(B36-B38),0.5,0))</f>
        <v>0</v>
      </c>
      <c r="C41" s="66">
        <f t="shared" si="27"/>
        <v>0.5</v>
      </c>
      <c r="D41" s="66">
        <f t="shared" si="27"/>
        <v>1</v>
      </c>
      <c r="E41" s="66">
        <f t="shared" si="27"/>
        <v>1</v>
      </c>
      <c r="F41" s="66">
        <f t="shared" si="27"/>
        <v>0.5</v>
      </c>
      <c r="G41" s="66">
        <f t="shared" si="27"/>
        <v>0.5</v>
      </c>
      <c r="H41" s="66">
        <f t="shared" si="27"/>
        <v>0.5</v>
      </c>
      <c r="I41" s="66">
        <f t="shared" si="27"/>
        <v>0</v>
      </c>
      <c r="J41" s="66">
        <f t="shared" si="27"/>
        <v>1</v>
      </c>
      <c r="K41" s="115">
        <f>SUM(B41:J41)</f>
        <v>5</v>
      </c>
      <c r="L41" s="10">
        <f>IF((K37-B31)&lt;(K36-B30),3,IF((K37-B31)=(K36-B30),1.5,0))</f>
        <v>3</v>
      </c>
      <c r="M41" s="10">
        <f>SUM(K41:L41)</f>
        <v>8</v>
      </c>
      <c r="N41" s="66">
        <f t="shared" ref="N41:V41" si="28">IF((N37-N39)&lt;(N36-N38),1,IF((N37-N39)=(N36-N38),0.5,0))</f>
        <v>0</v>
      </c>
      <c r="O41" s="66">
        <f t="shared" si="28"/>
        <v>1</v>
      </c>
      <c r="P41" s="66">
        <f t="shared" si="28"/>
        <v>0.5</v>
      </c>
      <c r="Q41" s="66">
        <f t="shared" si="28"/>
        <v>0</v>
      </c>
      <c r="R41" s="66">
        <f t="shared" si="28"/>
        <v>0</v>
      </c>
      <c r="S41" s="66">
        <f t="shared" si="28"/>
        <v>1</v>
      </c>
      <c r="T41" s="66">
        <f t="shared" si="28"/>
        <v>1</v>
      </c>
      <c r="U41" s="66">
        <f t="shared" si="28"/>
        <v>1</v>
      </c>
      <c r="V41" s="66">
        <f t="shared" si="28"/>
        <v>0.5</v>
      </c>
      <c r="W41" s="114">
        <f t="shared" si="20"/>
        <v>5</v>
      </c>
      <c r="X41" s="1">
        <f t="shared" si="21"/>
        <v>10</v>
      </c>
      <c r="Y41" s="1">
        <f>IF((W37-B31)&lt;(W36-B30),3,IF((W37-B31)=(W36-B30),1.5,0))</f>
        <v>3</v>
      </c>
      <c r="Z41" s="113">
        <f>SUM(Y41,W41,M41)</f>
        <v>16</v>
      </c>
      <c r="AA41" s="32" t="str">
        <f>H31</f>
        <v>Zach</v>
      </c>
      <c r="AB41" s="34" t="s">
        <v>19</v>
      </c>
    </row>
    <row r="43" spans="1:28" x14ac:dyDescent="0.25">
      <c r="B43" s="1" t="s"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1</v>
      </c>
      <c r="R43" s="1"/>
      <c r="S43" s="1"/>
      <c r="T43" s="1"/>
      <c r="U43" s="1"/>
      <c r="V43" s="1"/>
      <c r="Z43" s="1"/>
      <c r="AB43" s="33"/>
    </row>
    <row r="44" spans="1:28" x14ac:dyDescent="0.25">
      <c r="A44" s="61" t="s">
        <v>35</v>
      </c>
      <c r="B44" s="1">
        <v>16</v>
      </c>
      <c r="C44" s="1">
        <f>B44-B45</f>
        <v>0</v>
      </c>
      <c r="D44" s="52" t="s">
        <v>31</v>
      </c>
      <c r="E44" s="1"/>
      <c r="F44" s="1"/>
      <c r="G44" s="126" t="s">
        <v>3</v>
      </c>
      <c r="H44" s="125" t="str">
        <f>A44</f>
        <v>Jim M</v>
      </c>
      <c r="I44" s="124"/>
      <c r="J44" s="27" t="s">
        <v>5</v>
      </c>
      <c r="K44" s="1"/>
      <c r="L44" s="1"/>
      <c r="M44" s="1"/>
      <c r="N44" s="1"/>
      <c r="O44" s="123"/>
      <c r="P44" s="1"/>
      <c r="Q44" s="1"/>
      <c r="R44" s="1"/>
      <c r="S44" s="119"/>
      <c r="T44" s="1"/>
      <c r="U44" s="27"/>
      <c r="V44" s="1"/>
      <c r="Z44" s="1"/>
      <c r="AB44" s="33"/>
    </row>
    <row r="45" spans="1:28" x14ac:dyDescent="0.25">
      <c r="A45" s="61" t="s">
        <v>36</v>
      </c>
      <c r="B45" s="1">
        <v>16</v>
      </c>
      <c r="C45" s="1">
        <f>B45-B44</f>
        <v>0</v>
      </c>
      <c r="D45" t="s">
        <v>7</v>
      </c>
      <c r="E45" s="1"/>
      <c r="F45" s="1"/>
      <c r="G45" s="122" t="s">
        <v>8</v>
      </c>
      <c r="H45" s="121" t="str">
        <f>A45</f>
        <v>Baby J</v>
      </c>
      <c r="I45" s="120"/>
      <c r="J45" s="27" t="s">
        <v>5</v>
      </c>
      <c r="K45" s="1"/>
      <c r="L45" s="1"/>
      <c r="M45" s="1"/>
      <c r="N45" s="1"/>
      <c r="P45" s="1"/>
      <c r="Q45" s="1"/>
      <c r="R45" s="1"/>
      <c r="S45" s="119"/>
      <c r="T45" s="1"/>
      <c r="U45" s="27"/>
      <c r="V45" s="1"/>
      <c r="Z45" s="1"/>
      <c r="AB45" s="33"/>
    </row>
    <row r="46" spans="1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Z46" s="1"/>
      <c r="AB46" s="33"/>
    </row>
    <row r="47" spans="1:28" x14ac:dyDescent="0.25">
      <c r="A47" s="1" t="s">
        <v>12</v>
      </c>
      <c r="B47" s="65">
        <v>7</v>
      </c>
      <c r="C47" s="65">
        <v>17</v>
      </c>
      <c r="D47" s="65">
        <v>11</v>
      </c>
      <c r="E47" s="65">
        <v>9</v>
      </c>
      <c r="F47" s="65">
        <v>3</v>
      </c>
      <c r="G47" s="65">
        <v>13</v>
      </c>
      <c r="H47" s="65">
        <v>5</v>
      </c>
      <c r="I47" s="65">
        <v>15</v>
      </c>
      <c r="J47" s="65">
        <v>1</v>
      </c>
      <c r="K47" s="115">
        <f>SUM(B47:J47)</f>
        <v>81</v>
      </c>
      <c r="L47" s="114"/>
      <c r="M47" s="114"/>
      <c r="N47" s="63">
        <v>6</v>
      </c>
      <c r="O47" s="63">
        <v>12</v>
      </c>
      <c r="P47" s="63">
        <v>14</v>
      </c>
      <c r="Q47" s="63">
        <v>18</v>
      </c>
      <c r="R47" s="63">
        <v>10</v>
      </c>
      <c r="S47" s="63">
        <v>2</v>
      </c>
      <c r="T47" s="63">
        <v>16</v>
      </c>
      <c r="U47" s="63">
        <v>4</v>
      </c>
      <c r="V47" s="63">
        <v>8</v>
      </c>
      <c r="W47" s="62">
        <f>SUM(N47:V47)</f>
        <v>90</v>
      </c>
      <c r="X47" s="118">
        <f>SUM(W47,K47)</f>
        <v>171</v>
      </c>
      <c r="Z47" s="1"/>
      <c r="AB47" s="33"/>
    </row>
    <row r="48" spans="1:28" x14ac:dyDescent="0.25">
      <c r="A48" s="1" t="s">
        <v>13</v>
      </c>
      <c r="B48" s="65">
        <v>4</v>
      </c>
      <c r="C48" s="65">
        <v>9</v>
      </c>
      <c r="D48" s="65">
        <v>6</v>
      </c>
      <c r="E48" s="65">
        <v>5</v>
      </c>
      <c r="F48" s="65">
        <v>2</v>
      </c>
      <c r="G48" s="65">
        <v>7</v>
      </c>
      <c r="H48" s="65">
        <v>3</v>
      </c>
      <c r="I48" s="65">
        <v>8</v>
      </c>
      <c r="J48" s="65">
        <v>1</v>
      </c>
      <c r="K48" s="115">
        <f>SUM(B48:J48)</f>
        <v>45</v>
      </c>
      <c r="L48" s="114"/>
      <c r="M48" s="114"/>
      <c r="N48" s="63">
        <v>3</v>
      </c>
      <c r="O48" s="63">
        <v>6</v>
      </c>
      <c r="P48" s="63">
        <v>7</v>
      </c>
      <c r="Q48" s="63">
        <v>9</v>
      </c>
      <c r="R48" s="63">
        <v>5</v>
      </c>
      <c r="S48" s="63">
        <v>1</v>
      </c>
      <c r="T48" s="63">
        <v>8</v>
      </c>
      <c r="U48" s="63">
        <v>2</v>
      </c>
      <c r="V48" s="63">
        <v>4</v>
      </c>
      <c r="W48" s="62">
        <f>SUM(N48:V48)</f>
        <v>45</v>
      </c>
      <c r="X48" s="118">
        <f>SUM(W48,K48)</f>
        <v>90</v>
      </c>
      <c r="Z48" s="1"/>
      <c r="AB48" s="33"/>
    </row>
    <row r="49" spans="1:28" x14ac:dyDescent="0.25">
      <c r="A49" s="1" t="s">
        <v>14</v>
      </c>
      <c r="B49" s="66">
        <v>1</v>
      </c>
      <c r="C49" s="66">
        <v>2</v>
      </c>
      <c r="D49" s="66">
        <v>3</v>
      </c>
      <c r="E49" s="66">
        <v>4</v>
      </c>
      <c r="F49" s="66">
        <v>5</v>
      </c>
      <c r="G49" s="66">
        <v>6</v>
      </c>
      <c r="H49" s="66">
        <v>7</v>
      </c>
      <c r="I49" s="66">
        <v>8</v>
      </c>
      <c r="J49" s="66">
        <v>9</v>
      </c>
      <c r="K49" s="115"/>
      <c r="L49" s="1" t="s">
        <v>27</v>
      </c>
      <c r="M49" s="1" t="s">
        <v>28</v>
      </c>
      <c r="N49" s="66">
        <v>10</v>
      </c>
      <c r="O49" s="66">
        <v>11</v>
      </c>
      <c r="P49" s="66">
        <v>12</v>
      </c>
      <c r="Q49" s="66">
        <v>13</v>
      </c>
      <c r="R49" s="66">
        <v>14</v>
      </c>
      <c r="S49" s="66">
        <v>15</v>
      </c>
      <c r="T49" s="66">
        <v>16</v>
      </c>
      <c r="U49" s="66">
        <v>17</v>
      </c>
      <c r="V49" s="66">
        <v>18</v>
      </c>
      <c r="W49" s="10" t="s">
        <v>15</v>
      </c>
      <c r="X49" s="1"/>
      <c r="Y49" s="1" t="s">
        <v>29</v>
      </c>
      <c r="Z49" s="113" t="s">
        <v>15</v>
      </c>
      <c r="AB49" s="33"/>
    </row>
    <row r="50" spans="1:28" x14ac:dyDescent="0.25">
      <c r="A50" s="61" t="str">
        <f>A44</f>
        <v>Jim M</v>
      </c>
      <c r="B50" s="76">
        <v>9</v>
      </c>
      <c r="C50" s="76">
        <v>5</v>
      </c>
      <c r="D50" s="76">
        <v>6</v>
      </c>
      <c r="E50" s="76">
        <v>6</v>
      </c>
      <c r="F50" s="76">
        <v>6</v>
      </c>
      <c r="G50" s="76">
        <v>4</v>
      </c>
      <c r="H50" s="76">
        <v>7</v>
      </c>
      <c r="I50" s="76">
        <v>4</v>
      </c>
      <c r="J50" s="76">
        <v>7</v>
      </c>
      <c r="K50" s="116">
        <f>SUM(B50:J50)</f>
        <v>54</v>
      </c>
      <c r="L50" s="10">
        <f>K50-B44</f>
        <v>38</v>
      </c>
      <c r="M50" s="10"/>
      <c r="N50" s="76">
        <v>6</v>
      </c>
      <c r="O50" s="109">
        <v>6</v>
      </c>
      <c r="P50" s="109">
        <v>6</v>
      </c>
      <c r="Q50" s="109">
        <v>7</v>
      </c>
      <c r="R50" s="109">
        <v>9</v>
      </c>
      <c r="S50" s="109">
        <v>8</v>
      </c>
      <c r="T50" s="109">
        <v>6</v>
      </c>
      <c r="U50" s="109">
        <v>6</v>
      </c>
      <c r="V50" s="109">
        <v>8</v>
      </c>
      <c r="W50" s="72">
        <f t="shared" ref="W50:W55" si="29">SUM(N50:V50)</f>
        <v>62</v>
      </c>
      <c r="X50" s="52">
        <f t="shared" ref="X50:X55" si="30">SUM(W50,K50)</f>
        <v>116</v>
      </c>
      <c r="Y50" s="10">
        <f>W50-B44</f>
        <v>46</v>
      </c>
      <c r="Z50" s="117"/>
      <c r="AA50" s="73"/>
      <c r="AB50" s="33"/>
    </row>
    <row r="51" spans="1:28" x14ac:dyDescent="0.25">
      <c r="A51" s="61" t="str">
        <f>A45</f>
        <v>Baby J</v>
      </c>
      <c r="B51" s="76">
        <v>8</v>
      </c>
      <c r="C51" s="76">
        <v>4</v>
      </c>
      <c r="D51" s="76">
        <v>7</v>
      </c>
      <c r="E51" s="76">
        <v>7</v>
      </c>
      <c r="F51" s="76">
        <v>6</v>
      </c>
      <c r="G51" s="76">
        <v>4</v>
      </c>
      <c r="H51" s="76">
        <v>6</v>
      </c>
      <c r="I51" s="76">
        <v>8</v>
      </c>
      <c r="J51" s="76">
        <v>9</v>
      </c>
      <c r="K51" s="116">
        <f>SUM(B51:J51)</f>
        <v>59</v>
      </c>
      <c r="L51" s="10">
        <f>K51-B45</f>
        <v>43</v>
      </c>
      <c r="M51" s="10"/>
      <c r="N51" s="76">
        <v>6</v>
      </c>
      <c r="O51" s="109">
        <v>6</v>
      </c>
      <c r="P51" s="109">
        <v>6</v>
      </c>
      <c r="Q51" s="109">
        <v>3</v>
      </c>
      <c r="R51" s="109">
        <v>8</v>
      </c>
      <c r="S51" s="109">
        <v>7</v>
      </c>
      <c r="T51" s="109">
        <v>3</v>
      </c>
      <c r="U51" s="109">
        <v>10</v>
      </c>
      <c r="V51" s="109">
        <v>8</v>
      </c>
      <c r="W51" s="72">
        <f t="shared" si="29"/>
        <v>57</v>
      </c>
      <c r="X51" s="52">
        <f t="shared" si="30"/>
        <v>116</v>
      </c>
      <c r="Y51" s="10">
        <f>W51-B45</f>
        <v>41</v>
      </c>
      <c r="Z51" s="58"/>
      <c r="AA51" s="73"/>
      <c r="AB51" s="33"/>
    </row>
    <row r="52" spans="1:28" x14ac:dyDescent="0.25">
      <c r="A52" s="32" t="str">
        <f>A44</f>
        <v>Jim M</v>
      </c>
      <c r="B52" s="67">
        <f>IF($C$44&gt;=B48,IF(($C$44-B48)&gt;=27,4,IF(($C$44-B48)&gt;=18,3,IF($C$44-B48&gt;=9,2,1))),0)</f>
        <v>0</v>
      </c>
      <c r="C52" s="67">
        <f t="shared" ref="C52:V52" si="31">IF($C$44&gt;=C48,IF(($C$44-C48)&gt;=27,4,IF(($C$44-C48)&gt;=18,3,IF($C$44-C48&gt;=9,2,1))),0)</f>
        <v>0</v>
      </c>
      <c r="D52" s="67">
        <f t="shared" si="31"/>
        <v>0</v>
      </c>
      <c r="E52" s="67">
        <f t="shared" si="31"/>
        <v>0</v>
      </c>
      <c r="F52" s="67">
        <f t="shared" si="31"/>
        <v>0</v>
      </c>
      <c r="G52" s="67">
        <f t="shared" si="31"/>
        <v>0</v>
      </c>
      <c r="H52" s="67">
        <f t="shared" si="31"/>
        <v>0</v>
      </c>
      <c r="I52" s="67">
        <f t="shared" si="31"/>
        <v>0</v>
      </c>
      <c r="J52" s="67">
        <f t="shared" si="31"/>
        <v>0</v>
      </c>
      <c r="K52" s="116">
        <f t="shared" ref="K52:K53" si="32">SUM(B52:J52)</f>
        <v>0</v>
      </c>
      <c r="L52" s="67"/>
      <c r="M52" s="67"/>
      <c r="N52" s="67">
        <f t="shared" si="31"/>
        <v>0</v>
      </c>
      <c r="O52" s="67">
        <f t="shared" si="31"/>
        <v>0</v>
      </c>
      <c r="P52" s="67">
        <f t="shared" si="31"/>
        <v>0</v>
      </c>
      <c r="Q52" s="67">
        <f t="shared" si="31"/>
        <v>0</v>
      </c>
      <c r="R52" s="67">
        <f t="shared" si="31"/>
        <v>0</v>
      </c>
      <c r="S52" s="67">
        <f t="shared" si="31"/>
        <v>0</v>
      </c>
      <c r="T52" s="67">
        <f t="shared" si="31"/>
        <v>0</v>
      </c>
      <c r="U52" s="67">
        <f t="shared" si="31"/>
        <v>0</v>
      </c>
      <c r="V52" s="67">
        <f t="shared" si="31"/>
        <v>0</v>
      </c>
      <c r="W52" s="114">
        <f t="shared" si="29"/>
        <v>0</v>
      </c>
      <c r="X52" s="1">
        <f t="shared" si="30"/>
        <v>0</v>
      </c>
      <c r="Z52" s="113">
        <v>0</v>
      </c>
      <c r="AB52" s="33"/>
    </row>
    <row r="53" spans="1:28" x14ac:dyDescent="0.25">
      <c r="A53" s="32" t="str">
        <f>A45</f>
        <v>Baby J</v>
      </c>
      <c r="B53" s="67">
        <f>IF($C$45&gt;=B48,IF(($C$45-B48)&gt;=27,4,IF(($C$45-B48)&gt;=18,3,IF($C$45-B48&gt;=9,2,1))),0)</f>
        <v>0</v>
      </c>
      <c r="C53" s="67">
        <f t="shared" ref="C53:V53" si="33">IF($C$45&gt;=C48,IF(($C$45-C48)&gt;=27,4,IF(($C$45-C48)&gt;=18,3,IF($C$45-C48&gt;=9,2,1))),0)</f>
        <v>0</v>
      </c>
      <c r="D53" s="67">
        <f t="shared" si="33"/>
        <v>0</v>
      </c>
      <c r="E53" s="67">
        <f t="shared" si="33"/>
        <v>0</v>
      </c>
      <c r="F53" s="67">
        <f t="shared" si="33"/>
        <v>0</v>
      </c>
      <c r="G53" s="67">
        <f t="shared" si="33"/>
        <v>0</v>
      </c>
      <c r="H53" s="67">
        <f t="shared" si="33"/>
        <v>0</v>
      </c>
      <c r="I53" s="67">
        <f t="shared" si="33"/>
        <v>0</v>
      </c>
      <c r="J53" s="67">
        <f t="shared" si="33"/>
        <v>0</v>
      </c>
      <c r="K53" s="116">
        <f t="shared" si="32"/>
        <v>0</v>
      </c>
      <c r="L53" s="67"/>
      <c r="M53" s="67"/>
      <c r="N53" s="67">
        <f t="shared" si="33"/>
        <v>0</v>
      </c>
      <c r="O53" s="67">
        <f t="shared" si="33"/>
        <v>0</v>
      </c>
      <c r="P53" s="67">
        <f t="shared" si="33"/>
        <v>0</v>
      </c>
      <c r="Q53" s="67">
        <f t="shared" si="33"/>
        <v>0</v>
      </c>
      <c r="R53" s="67">
        <f t="shared" si="33"/>
        <v>0</v>
      </c>
      <c r="S53" s="67">
        <f t="shared" si="33"/>
        <v>0</v>
      </c>
      <c r="T53" s="67">
        <f t="shared" si="33"/>
        <v>0</v>
      </c>
      <c r="U53" s="67">
        <f t="shared" si="33"/>
        <v>0</v>
      </c>
      <c r="V53" s="67">
        <f t="shared" si="33"/>
        <v>0</v>
      </c>
      <c r="W53" s="114">
        <f t="shared" si="29"/>
        <v>0</v>
      </c>
      <c r="X53" s="1">
        <f t="shared" si="30"/>
        <v>0</v>
      </c>
      <c r="Y53" s="1"/>
      <c r="Z53" s="113" t="s">
        <v>17</v>
      </c>
      <c r="AB53" s="33" t="s">
        <v>18</v>
      </c>
    </row>
    <row r="54" spans="1:28" x14ac:dyDescent="0.25">
      <c r="A54" s="32" t="str">
        <f>A44</f>
        <v>Jim M</v>
      </c>
      <c r="B54" s="66">
        <f t="shared" ref="B54:J54" si="34">IF((B50-B52)&lt;(B51-B53),1,IF((B50-B52)=(B51-B53),0.5,0))</f>
        <v>0</v>
      </c>
      <c r="C54" s="66">
        <f t="shared" si="34"/>
        <v>0</v>
      </c>
      <c r="D54" s="66">
        <f t="shared" si="34"/>
        <v>1</v>
      </c>
      <c r="E54" s="66">
        <f t="shared" si="34"/>
        <v>1</v>
      </c>
      <c r="F54" s="66">
        <f t="shared" si="34"/>
        <v>0.5</v>
      </c>
      <c r="G54" s="66">
        <f t="shared" si="34"/>
        <v>0.5</v>
      </c>
      <c r="H54" s="66">
        <f t="shared" si="34"/>
        <v>0</v>
      </c>
      <c r="I54" s="66">
        <f t="shared" si="34"/>
        <v>1</v>
      </c>
      <c r="J54" s="66">
        <f t="shared" si="34"/>
        <v>1</v>
      </c>
      <c r="K54" s="116">
        <f>SUM(B54:J54)</f>
        <v>5</v>
      </c>
      <c r="L54" s="10">
        <f>IF((K50-B44)&lt;(K51-B45),3,IF((K50-B44)=(K51-B45),1.5,0))</f>
        <v>3</v>
      </c>
      <c r="M54" s="10">
        <f>SUM(K54:L54)</f>
        <v>8</v>
      </c>
      <c r="N54" s="66">
        <f t="shared" ref="N54:V54" si="35">IF((N50-N52)&lt;(N51-N53),1,IF((N50-N52)=(N51-N53),0.5,0))</f>
        <v>0.5</v>
      </c>
      <c r="O54" s="66">
        <f t="shared" si="35"/>
        <v>0.5</v>
      </c>
      <c r="P54" s="66">
        <f t="shared" si="35"/>
        <v>0.5</v>
      </c>
      <c r="Q54" s="66">
        <f t="shared" si="35"/>
        <v>0</v>
      </c>
      <c r="R54" s="66">
        <f t="shared" si="35"/>
        <v>0</v>
      </c>
      <c r="S54" s="66">
        <f t="shared" si="35"/>
        <v>0</v>
      </c>
      <c r="T54" s="66">
        <f t="shared" si="35"/>
        <v>0</v>
      </c>
      <c r="U54" s="66">
        <f t="shared" si="35"/>
        <v>1</v>
      </c>
      <c r="V54" s="66">
        <f t="shared" si="35"/>
        <v>0.5</v>
      </c>
      <c r="W54" s="114">
        <f t="shared" si="29"/>
        <v>3</v>
      </c>
      <c r="X54" s="1">
        <f t="shared" si="30"/>
        <v>8</v>
      </c>
      <c r="Y54" s="1">
        <f>IF((W50-B44)&lt;(W51-B45),3,IF((W50-B44)=(W51-B45),1.5,0))</f>
        <v>0</v>
      </c>
      <c r="Z54" s="113">
        <f>SUM(Y54,W54,M54)</f>
        <v>11</v>
      </c>
      <c r="AA54" s="32" t="str">
        <f>H44</f>
        <v>Jim M</v>
      </c>
      <c r="AB54" s="34" t="s">
        <v>19</v>
      </c>
    </row>
    <row r="55" spans="1:28" x14ac:dyDescent="0.25">
      <c r="A55" s="32" t="str">
        <f>A45</f>
        <v>Baby J</v>
      </c>
      <c r="B55" s="66">
        <f t="shared" ref="B55:J55" si="36">IF((B51-B53)&lt;(B50-B52),1,IF((B51-B53)=(B50-B52),0.5,0))</f>
        <v>1</v>
      </c>
      <c r="C55" s="66">
        <f t="shared" si="36"/>
        <v>1</v>
      </c>
      <c r="D55" s="66">
        <f t="shared" si="36"/>
        <v>0</v>
      </c>
      <c r="E55" s="66">
        <f t="shared" si="36"/>
        <v>0</v>
      </c>
      <c r="F55" s="66">
        <f t="shared" si="36"/>
        <v>0.5</v>
      </c>
      <c r="G55" s="66">
        <f t="shared" si="36"/>
        <v>0.5</v>
      </c>
      <c r="H55" s="66">
        <f t="shared" si="36"/>
        <v>1</v>
      </c>
      <c r="I55" s="66">
        <f t="shared" si="36"/>
        <v>0</v>
      </c>
      <c r="J55" s="66">
        <f t="shared" si="36"/>
        <v>0</v>
      </c>
      <c r="K55" s="115">
        <f>SUM(B55:J55)</f>
        <v>4</v>
      </c>
      <c r="L55" s="10">
        <f>IF((K51-B45)&lt;(K50-B44),3,IF((K51-B45)=(K50-B44),1.5,0))</f>
        <v>0</v>
      </c>
      <c r="M55" s="10">
        <f>SUM(K55:L55)</f>
        <v>4</v>
      </c>
      <c r="N55" s="66">
        <f t="shared" ref="N55:V55" si="37">IF((N51-N53)&lt;(N50-N52),1,IF((N51-N53)=(N50-N52),0.5,0))</f>
        <v>0.5</v>
      </c>
      <c r="O55" s="66">
        <f t="shared" si="37"/>
        <v>0.5</v>
      </c>
      <c r="P55" s="66">
        <f t="shared" si="37"/>
        <v>0.5</v>
      </c>
      <c r="Q55" s="66">
        <f t="shared" si="37"/>
        <v>1</v>
      </c>
      <c r="R55" s="66">
        <f t="shared" si="37"/>
        <v>1</v>
      </c>
      <c r="S55" s="66">
        <f t="shared" si="37"/>
        <v>1</v>
      </c>
      <c r="T55" s="66">
        <f t="shared" si="37"/>
        <v>1</v>
      </c>
      <c r="U55" s="66">
        <f t="shared" si="37"/>
        <v>0</v>
      </c>
      <c r="V55" s="66">
        <f t="shared" si="37"/>
        <v>0.5</v>
      </c>
      <c r="W55" s="114">
        <f t="shared" si="29"/>
        <v>6</v>
      </c>
      <c r="X55" s="1">
        <f t="shared" si="30"/>
        <v>10</v>
      </c>
      <c r="Y55" s="1">
        <f>IF((W51-B45)&lt;(W50-B44),3,IF((W51-B45)=(W50-B44),1.5,0))</f>
        <v>3</v>
      </c>
      <c r="Z55" s="113">
        <f>SUM(Y55,W55,M55)</f>
        <v>13</v>
      </c>
      <c r="AA55" s="32" t="str">
        <f>H45</f>
        <v>Baby J</v>
      </c>
      <c r="AB55" s="34" t="s">
        <v>19</v>
      </c>
    </row>
    <row r="57" spans="1:28" x14ac:dyDescent="0.25">
      <c r="B57" s="1" t="s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">
        <v>1</v>
      </c>
      <c r="R57" s="1"/>
      <c r="S57" s="1"/>
      <c r="T57" s="1"/>
      <c r="U57" s="1"/>
      <c r="V57" s="1"/>
      <c r="Z57" s="1"/>
      <c r="AB57" s="33"/>
    </row>
    <row r="58" spans="1:28" x14ac:dyDescent="0.25">
      <c r="A58" s="61" t="s">
        <v>37</v>
      </c>
      <c r="B58" s="1">
        <v>8</v>
      </c>
      <c r="C58" s="1">
        <f>B58-B59</f>
        <v>4</v>
      </c>
      <c r="D58" s="52" t="s">
        <v>31</v>
      </c>
      <c r="E58" s="1"/>
      <c r="F58" s="1"/>
      <c r="G58" s="126" t="s">
        <v>3</v>
      </c>
      <c r="H58" s="125" t="str">
        <f>A58</f>
        <v>Adam</v>
      </c>
      <c r="I58" s="124"/>
      <c r="J58" s="27" t="s">
        <v>5</v>
      </c>
      <c r="K58" s="1"/>
      <c r="L58" s="1"/>
      <c r="M58" s="1"/>
      <c r="N58" s="1"/>
      <c r="O58" s="123"/>
      <c r="P58" s="1"/>
      <c r="Q58" s="1"/>
      <c r="R58" s="1"/>
      <c r="S58" s="119"/>
      <c r="T58" s="1"/>
      <c r="U58" s="27"/>
      <c r="V58" s="1"/>
      <c r="Z58" s="1"/>
      <c r="AB58" s="33"/>
    </row>
    <row r="59" spans="1:28" x14ac:dyDescent="0.25">
      <c r="A59" s="61" t="s">
        <v>38</v>
      </c>
      <c r="B59" s="1">
        <v>4</v>
      </c>
      <c r="C59" s="1">
        <f>B59-B58</f>
        <v>-4</v>
      </c>
      <c r="D59" t="s">
        <v>7</v>
      </c>
      <c r="E59" s="1"/>
      <c r="F59" s="1"/>
      <c r="G59" s="122" t="s">
        <v>8</v>
      </c>
      <c r="H59" s="121" t="str">
        <f>A59</f>
        <v>Alek</v>
      </c>
      <c r="I59" s="120"/>
      <c r="J59" s="27" t="s">
        <v>5</v>
      </c>
      <c r="K59" s="1"/>
      <c r="L59" s="1"/>
      <c r="M59" s="1"/>
      <c r="N59" s="1"/>
      <c r="P59" s="1"/>
      <c r="Q59" s="1"/>
      <c r="R59" s="1"/>
      <c r="S59" s="119"/>
      <c r="T59" s="1"/>
      <c r="U59" s="27"/>
      <c r="V59" s="1"/>
      <c r="Z59" s="1"/>
      <c r="AB59" s="33"/>
    </row>
    <row r="60" spans="1:2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Z60" s="1"/>
      <c r="AB60" s="33"/>
    </row>
    <row r="61" spans="1:28" x14ac:dyDescent="0.25">
      <c r="A61" s="1" t="s">
        <v>12</v>
      </c>
      <c r="B61" s="65">
        <v>7</v>
      </c>
      <c r="C61" s="65">
        <v>17</v>
      </c>
      <c r="D61" s="65">
        <v>11</v>
      </c>
      <c r="E61" s="65">
        <v>9</v>
      </c>
      <c r="F61" s="65">
        <v>3</v>
      </c>
      <c r="G61" s="65">
        <v>13</v>
      </c>
      <c r="H61" s="65">
        <v>5</v>
      </c>
      <c r="I61" s="65">
        <v>15</v>
      </c>
      <c r="J61" s="65">
        <v>1</v>
      </c>
      <c r="K61" s="115">
        <f>SUM(B61:J61)</f>
        <v>81</v>
      </c>
      <c r="L61" s="114"/>
      <c r="M61" s="114"/>
      <c r="N61" s="63">
        <v>6</v>
      </c>
      <c r="O61" s="63">
        <v>12</v>
      </c>
      <c r="P61" s="63">
        <v>14</v>
      </c>
      <c r="Q61" s="63">
        <v>18</v>
      </c>
      <c r="R61" s="63">
        <v>10</v>
      </c>
      <c r="S61" s="63">
        <v>2</v>
      </c>
      <c r="T61" s="63">
        <v>16</v>
      </c>
      <c r="U61" s="63">
        <v>4</v>
      </c>
      <c r="V61" s="63">
        <v>8</v>
      </c>
      <c r="W61" s="62">
        <f>SUM(N61:V61)</f>
        <v>90</v>
      </c>
      <c r="X61" s="118">
        <f>SUM(W61,K61)</f>
        <v>171</v>
      </c>
      <c r="Z61" s="1"/>
      <c r="AB61" s="33"/>
    </row>
    <row r="62" spans="1:28" x14ac:dyDescent="0.25">
      <c r="A62" s="1" t="s">
        <v>13</v>
      </c>
      <c r="B62" s="65">
        <v>4</v>
      </c>
      <c r="C62" s="65">
        <v>9</v>
      </c>
      <c r="D62" s="65">
        <v>6</v>
      </c>
      <c r="E62" s="65">
        <v>5</v>
      </c>
      <c r="F62" s="65">
        <v>2</v>
      </c>
      <c r="G62" s="65">
        <v>7</v>
      </c>
      <c r="H62" s="65">
        <v>3</v>
      </c>
      <c r="I62" s="65">
        <v>8</v>
      </c>
      <c r="J62" s="65">
        <v>1</v>
      </c>
      <c r="K62" s="115">
        <f>SUM(B62:J62)</f>
        <v>45</v>
      </c>
      <c r="L62" s="114"/>
      <c r="M62" s="114"/>
      <c r="N62" s="63">
        <v>3</v>
      </c>
      <c r="O62" s="63">
        <v>6</v>
      </c>
      <c r="P62" s="63">
        <v>7</v>
      </c>
      <c r="Q62" s="63">
        <v>9</v>
      </c>
      <c r="R62" s="63">
        <v>5</v>
      </c>
      <c r="S62" s="63">
        <v>1</v>
      </c>
      <c r="T62" s="63">
        <v>8</v>
      </c>
      <c r="U62" s="63">
        <v>2</v>
      </c>
      <c r="V62" s="63">
        <v>4</v>
      </c>
      <c r="W62" s="62">
        <f>SUM(N62:V62)</f>
        <v>45</v>
      </c>
      <c r="X62" s="118">
        <f>SUM(W62,K62)</f>
        <v>90</v>
      </c>
      <c r="Z62" s="1"/>
      <c r="AB62" s="33"/>
    </row>
    <row r="63" spans="1:28" x14ac:dyDescent="0.25">
      <c r="A63" s="1" t="s">
        <v>14</v>
      </c>
      <c r="B63" s="66">
        <v>1</v>
      </c>
      <c r="C63" s="66">
        <v>2</v>
      </c>
      <c r="D63" s="66">
        <v>3</v>
      </c>
      <c r="E63" s="66">
        <v>4</v>
      </c>
      <c r="F63" s="66">
        <v>5</v>
      </c>
      <c r="G63" s="66">
        <v>6</v>
      </c>
      <c r="H63" s="66">
        <v>7</v>
      </c>
      <c r="I63" s="66">
        <v>8</v>
      </c>
      <c r="J63" s="66">
        <v>9</v>
      </c>
      <c r="K63" s="115"/>
      <c r="L63" s="1" t="s">
        <v>27</v>
      </c>
      <c r="M63" s="1" t="s">
        <v>28</v>
      </c>
      <c r="N63" s="66">
        <v>10</v>
      </c>
      <c r="O63" s="66">
        <v>11</v>
      </c>
      <c r="P63" s="66">
        <v>12</v>
      </c>
      <c r="Q63" s="66">
        <v>13</v>
      </c>
      <c r="R63" s="66">
        <v>14</v>
      </c>
      <c r="S63" s="66">
        <v>15</v>
      </c>
      <c r="T63" s="66">
        <v>16</v>
      </c>
      <c r="U63" s="66">
        <v>17</v>
      </c>
      <c r="V63" s="66">
        <v>18</v>
      </c>
      <c r="W63" s="10" t="s">
        <v>15</v>
      </c>
      <c r="X63" s="1"/>
      <c r="Y63" s="1" t="s">
        <v>29</v>
      </c>
      <c r="Z63" s="113" t="s">
        <v>15</v>
      </c>
      <c r="AB63" s="33"/>
    </row>
    <row r="64" spans="1:28" x14ac:dyDescent="0.25">
      <c r="A64" s="61" t="str">
        <f>A58</f>
        <v>Adam</v>
      </c>
      <c r="B64" s="76">
        <v>5</v>
      </c>
      <c r="C64" s="76">
        <v>2</v>
      </c>
      <c r="D64" s="76">
        <v>4</v>
      </c>
      <c r="E64" s="76">
        <v>5</v>
      </c>
      <c r="F64" s="76">
        <v>5</v>
      </c>
      <c r="G64" s="76">
        <v>4</v>
      </c>
      <c r="H64" s="76">
        <v>4</v>
      </c>
      <c r="I64" s="76">
        <v>6</v>
      </c>
      <c r="J64" s="76">
        <v>5</v>
      </c>
      <c r="K64" s="116">
        <f>SUM(B64:J64)</f>
        <v>40</v>
      </c>
      <c r="L64" s="10">
        <f>K64-B58</f>
        <v>32</v>
      </c>
      <c r="M64" s="10"/>
      <c r="N64" s="76">
        <v>6</v>
      </c>
      <c r="O64" s="109">
        <v>7</v>
      </c>
      <c r="P64" s="109">
        <v>5</v>
      </c>
      <c r="Q64" s="109">
        <v>4</v>
      </c>
      <c r="R64" s="109">
        <v>6</v>
      </c>
      <c r="S64" s="109">
        <v>6</v>
      </c>
      <c r="T64" s="109">
        <v>5</v>
      </c>
      <c r="U64" s="109">
        <v>4</v>
      </c>
      <c r="V64" s="109">
        <v>6</v>
      </c>
      <c r="W64" s="72">
        <f t="shared" ref="W64:W69" si="38">SUM(N64:V64)</f>
        <v>49</v>
      </c>
      <c r="X64" s="52">
        <f t="shared" ref="X64:X69" si="39">SUM(W64,K64)</f>
        <v>89</v>
      </c>
      <c r="Y64" s="10">
        <f>W64-B58</f>
        <v>41</v>
      </c>
      <c r="Z64" s="117"/>
      <c r="AA64" s="73"/>
      <c r="AB64" s="33"/>
    </row>
    <row r="65" spans="1:28" x14ac:dyDescent="0.25">
      <c r="A65" s="61" t="str">
        <f>A59</f>
        <v>Alek</v>
      </c>
      <c r="B65" s="76">
        <v>5</v>
      </c>
      <c r="C65" s="76">
        <v>3</v>
      </c>
      <c r="D65" s="76">
        <v>4</v>
      </c>
      <c r="E65" s="76">
        <v>4</v>
      </c>
      <c r="F65" s="76">
        <v>5</v>
      </c>
      <c r="G65" s="76">
        <v>4</v>
      </c>
      <c r="H65" s="76">
        <v>4</v>
      </c>
      <c r="I65" s="76">
        <v>3</v>
      </c>
      <c r="J65" s="76">
        <v>5</v>
      </c>
      <c r="K65" s="116">
        <f>SUM(B65:J65)</f>
        <v>37</v>
      </c>
      <c r="L65" s="10">
        <f>K65-B59</f>
        <v>33</v>
      </c>
      <c r="M65" s="10"/>
      <c r="N65" s="76">
        <v>5</v>
      </c>
      <c r="O65" s="109">
        <v>4</v>
      </c>
      <c r="P65" s="109">
        <v>5</v>
      </c>
      <c r="Q65" s="109">
        <v>4</v>
      </c>
      <c r="R65" s="109">
        <v>5</v>
      </c>
      <c r="S65" s="109">
        <v>4</v>
      </c>
      <c r="T65" s="109">
        <v>4</v>
      </c>
      <c r="U65" s="109">
        <v>5</v>
      </c>
      <c r="V65" s="109">
        <v>6</v>
      </c>
      <c r="W65" s="72">
        <f t="shared" si="38"/>
        <v>42</v>
      </c>
      <c r="X65" s="52">
        <f t="shared" si="39"/>
        <v>79</v>
      </c>
      <c r="Y65" s="10">
        <f>W65-B59</f>
        <v>38</v>
      </c>
      <c r="Z65" s="58"/>
      <c r="AA65" s="73"/>
      <c r="AB65" s="33"/>
    </row>
    <row r="66" spans="1:28" x14ac:dyDescent="0.25">
      <c r="A66" s="32" t="str">
        <f>A58</f>
        <v>Adam</v>
      </c>
      <c r="B66" s="67">
        <f>IF($C$58&gt;=B62,IF(($C$58-B62)&gt;=27,4,IF(($C$58-B62)&gt;=18,3,IF($C$58-B62&gt;=9,2,1))),0)</f>
        <v>1</v>
      </c>
      <c r="C66" s="67">
        <f t="shared" ref="C66:V66" si="40">IF($C$58&gt;=C62,IF(($C$58-C62)&gt;=27,4,IF(($C$58-C62)&gt;=18,3,IF($C$58-C62&gt;=9,2,1))),0)</f>
        <v>0</v>
      </c>
      <c r="D66" s="67">
        <f t="shared" si="40"/>
        <v>0</v>
      </c>
      <c r="E66" s="67">
        <f t="shared" si="40"/>
        <v>0</v>
      </c>
      <c r="F66" s="67">
        <f t="shared" si="40"/>
        <v>1</v>
      </c>
      <c r="G66" s="67">
        <f t="shared" si="40"/>
        <v>0</v>
      </c>
      <c r="H66" s="67">
        <f t="shared" si="40"/>
        <v>1</v>
      </c>
      <c r="I66" s="67">
        <f t="shared" si="40"/>
        <v>0</v>
      </c>
      <c r="J66" s="67">
        <f t="shared" si="40"/>
        <v>1</v>
      </c>
      <c r="K66" s="116">
        <f t="shared" ref="K66:K67" si="41">SUM(B66:J66)</f>
        <v>4</v>
      </c>
      <c r="L66" s="67"/>
      <c r="M66" s="67"/>
      <c r="N66" s="67">
        <f t="shared" si="40"/>
        <v>1</v>
      </c>
      <c r="O66" s="67">
        <f t="shared" si="40"/>
        <v>0</v>
      </c>
      <c r="P66" s="67">
        <f t="shared" si="40"/>
        <v>0</v>
      </c>
      <c r="Q66" s="67">
        <f t="shared" si="40"/>
        <v>0</v>
      </c>
      <c r="R66" s="67">
        <f t="shared" si="40"/>
        <v>0</v>
      </c>
      <c r="S66" s="67">
        <f t="shared" si="40"/>
        <v>1</v>
      </c>
      <c r="T66" s="67">
        <f t="shared" si="40"/>
        <v>0</v>
      </c>
      <c r="U66" s="67">
        <f t="shared" si="40"/>
        <v>1</v>
      </c>
      <c r="V66" s="67">
        <f t="shared" si="40"/>
        <v>1</v>
      </c>
      <c r="W66" s="114">
        <f t="shared" si="38"/>
        <v>4</v>
      </c>
      <c r="X66" s="1">
        <f t="shared" si="39"/>
        <v>8</v>
      </c>
      <c r="Z66" s="113">
        <v>0</v>
      </c>
      <c r="AB66" s="33"/>
    </row>
    <row r="67" spans="1:28" x14ac:dyDescent="0.25">
      <c r="A67" s="32" t="str">
        <f>A59</f>
        <v>Alek</v>
      </c>
      <c r="B67" s="67">
        <f>IF($C$59&gt;=B62,IF(($C$59-B62)&gt;=27,4,IF(($C$59-B62)&gt;=18,3,IF($C$59-B62&gt;=9,2,1))),0)</f>
        <v>0</v>
      </c>
      <c r="C67" s="67">
        <f t="shared" ref="C67:V67" si="42">IF($C$59&gt;=C62,IF(($C$59-C62)&gt;=27,4,IF(($C$59-C62)&gt;=18,3,IF($C$59-C62&gt;=9,2,1))),0)</f>
        <v>0</v>
      </c>
      <c r="D67" s="67">
        <f t="shared" si="42"/>
        <v>0</v>
      </c>
      <c r="E67" s="67">
        <f t="shared" si="42"/>
        <v>0</v>
      </c>
      <c r="F67" s="67">
        <f t="shared" si="42"/>
        <v>0</v>
      </c>
      <c r="G67" s="67">
        <f t="shared" si="42"/>
        <v>0</v>
      </c>
      <c r="H67" s="67">
        <f t="shared" si="42"/>
        <v>0</v>
      </c>
      <c r="I67" s="67">
        <f t="shared" si="42"/>
        <v>0</v>
      </c>
      <c r="J67" s="67">
        <f t="shared" si="42"/>
        <v>0</v>
      </c>
      <c r="K67" s="116">
        <f t="shared" si="41"/>
        <v>0</v>
      </c>
      <c r="L67" s="67"/>
      <c r="M67" s="67"/>
      <c r="N67" s="67">
        <f t="shared" si="42"/>
        <v>0</v>
      </c>
      <c r="O67" s="67">
        <f t="shared" si="42"/>
        <v>0</v>
      </c>
      <c r="P67" s="67">
        <f t="shared" si="42"/>
        <v>0</v>
      </c>
      <c r="Q67" s="67">
        <f t="shared" si="42"/>
        <v>0</v>
      </c>
      <c r="R67" s="67">
        <f t="shared" si="42"/>
        <v>0</v>
      </c>
      <c r="S67" s="67">
        <f t="shared" si="42"/>
        <v>0</v>
      </c>
      <c r="T67" s="67">
        <f t="shared" si="42"/>
        <v>0</v>
      </c>
      <c r="U67" s="67">
        <f t="shared" si="42"/>
        <v>0</v>
      </c>
      <c r="V67" s="67">
        <f t="shared" si="42"/>
        <v>0</v>
      </c>
      <c r="W67" s="114">
        <f t="shared" si="38"/>
        <v>0</v>
      </c>
      <c r="X67" s="1">
        <f t="shared" si="39"/>
        <v>0</v>
      </c>
      <c r="Y67" s="1"/>
      <c r="Z67" s="113" t="s">
        <v>17</v>
      </c>
      <c r="AB67" s="33" t="s">
        <v>18</v>
      </c>
    </row>
    <row r="68" spans="1:28" x14ac:dyDescent="0.25">
      <c r="A68" s="32" t="str">
        <f>A58</f>
        <v>Adam</v>
      </c>
      <c r="B68" s="66">
        <f t="shared" ref="B68:J68" si="43">IF((B64-B66)&lt;(B65-B67),1,IF((B64-B66)=(B65-B67),0.5,0))</f>
        <v>1</v>
      </c>
      <c r="C68" s="66">
        <f t="shared" si="43"/>
        <v>1</v>
      </c>
      <c r="D68" s="66">
        <f t="shared" si="43"/>
        <v>0.5</v>
      </c>
      <c r="E68" s="66">
        <f t="shared" si="43"/>
        <v>0</v>
      </c>
      <c r="F68" s="66">
        <f t="shared" si="43"/>
        <v>1</v>
      </c>
      <c r="G68" s="66">
        <f t="shared" si="43"/>
        <v>0.5</v>
      </c>
      <c r="H68" s="66">
        <f t="shared" si="43"/>
        <v>1</v>
      </c>
      <c r="I68" s="66">
        <f t="shared" si="43"/>
        <v>0</v>
      </c>
      <c r="J68" s="66">
        <f t="shared" si="43"/>
        <v>1</v>
      </c>
      <c r="K68" s="116">
        <f>SUM(B68:J68)</f>
        <v>6</v>
      </c>
      <c r="L68" s="10">
        <f>IF((K64-B58)&lt;(K65-B59),3,IF((K64-B58)=(K65-B59),1.5,0))</f>
        <v>3</v>
      </c>
      <c r="M68" s="10">
        <f>SUM(K68:L68)</f>
        <v>9</v>
      </c>
      <c r="N68" s="66">
        <f t="shared" ref="N68:V68" si="44">IF((N64-N66)&lt;(N65-N67),1,IF((N64-N66)=(N65-N67),0.5,0))</f>
        <v>0.5</v>
      </c>
      <c r="O68" s="66">
        <f t="shared" si="44"/>
        <v>0</v>
      </c>
      <c r="P68" s="66">
        <f t="shared" si="44"/>
        <v>0.5</v>
      </c>
      <c r="Q68" s="66">
        <f t="shared" si="44"/>
        <v>0.5</v>
      </c>
      <c r="R68" s="66">
        <f t="shared" si="44"/>
        <v>0</v>
      </c>
      <c r="S68" s="66">
        <f t="shared" si="44"/>
        <v>0</v>
      </c>
      <c r="T68" s="66">
        <f t="shared" si="44"/>
        <v>0</v>
      </c>
      <c r="U68" s="66">
        <f t="shared" si="44"/>
        <v>1</v>
      </c>
      <c r="V68" s="66">
        <f t="shared" si="44"/>
        <v>1</v>
      </c>
      <c r="W68" s="114">
        <f t="shared" si="38"/>
        <v>3.5</v>
      </c>
      <c r="X68" s="1">
        <f t="shared" si="39"/>
        <v>9.5</v>
      </c>
      <c r="Y68" s="1">
        <f>IF((W64-B58)&lt;(W65-B59),3,IF((W64-B58)=(W65-B59),1.5,0))</f>
        <v>0</v>
      </c>
      <c r="Z68" s="113">
        <f>SUM(Y68,W68,M68)</f>
        <v>12.5</v>
      </c>
      <c r="AA68" s="32" t="str">
        <f>H58</f>
        <v>Adam</v>
      </c>
      <c r="AB68" s="34" t="s">
        <v>19</v>
      </c>
    </row>
    <row r="69" spans="1:28" x14ac:dyDescent="0.25">
      <c r="A69" s="32" t="str">
        <f>A59</f>
        <v>Alek</v>
      </c>
      <c r="B69" s="66">
        <f t="shared" ref="B69:J69" si="45">IF((B65-B67)&lt;(B64-B66),1,IF((B65-B67)=(B64-B66),0.5,0))</f>
        <v>0</v>
      </c>
      <c r="C69" s="66">
        <f t="shared" si="45"/>
        <v>0</v>
      </c>
      <c r="D69" s="66">
        <f t="shared" si="45"/>
        <v>0.5</v>
      </c>
      <c r="E69" s="66">
        <f t="shared" si="45"/>
        <v>1</v>
      </c>
      <c r="F69" s="66">
        <f t="shared" si="45"/>
        <v>0</v>
      </c>
      <c r="G69" s="66">
        <f t="shared" si="45"/>
        <v>0.5</v>
      </c>
      <c r="H69" s="66">
        <f t="shared" si="45"/>
        <v>0</v>
      </c>
      <c r="I69" s="66">
        <f t="shared" si="45"/>
        <v>1</v>
      </c>
      <c r="J69" s="66">
        <f t="shared" si="45"/>
        <v>0</v>
      </c>
      <c r="K69" s="115">
        <f>SUM(B69:J69)</f>
        <v>3</v>
      </c>
      <c r="L69" s="10">
        <f>IF((K65-B59)&lt;(K64-B58),3,IF((K65-B59)=(K64-B58),1.5,0))</f>
        <v>0</v>
      </c>
      <c r="M69" s="10">
        <f>SUM(K69:L69)</f>
        <v>3</v>
      </c>
      <c r="N69" s="66">
        <f t="shared" ref="N69:V69" si="46">IF((N65-N67)&lt;(N64-N66),1,IF((N65-N67)=(N64-N66),0.5,0))</f>
        <v>0.5</v>
      </c>
      <c r="O69" s="66">
        <f t="shared" si="46"/>
        <v>1</v>
      </c>
      <c r="P69" s="66">
        <f t="shared" si="46"/>
        <v>0.5</v>
      </c>
      <c r="Q69" s="66">
        <f t="shared" si="46"/>
        <v>0.5</v>
      </c>
      <c r="R69" s="66">
        <f t="shared" si="46"/>
        <v>1</v>
      </c>
      <c r="S69" s="66">
        <f t="shared" si="46"/>
        <v>1</v>
      </c>
      <c r="T69" s="66">
        <f t="shared" si="46"/>
        <v>1</v>
      </c>
      <c r="U69" s="66">
        <f t="shared" si="46"/>
        <v>0</v>
      </c>
      <c r="V69" s="66">
        <f t="shared" si="46"/>
        <v>0</v>
      </c>
      <c r="W69" s="114">
        <f t="shared" si="38"/>
        <v>5.5</v>
      </c>
      <c r="X69" s="1">
        <f t="shared" si="39"/>
        <v>8.5</v>
      </c>
      <c r="Y69" s="1">
        <f>IF((W65-B59)&lt;(W64-B58),3,IF((W65-B59)=(W64-B58),1.5,0))</f>
        <v>3</v>
      </c>
      <c r="Z69" s="113">
        <f>SUM(Y69,W69,M69)</f>
        <v>11.5</v>
      </c>
      <c r="AA69" s="32" t="str">
        <f>H59</f>
        <v>Alek</v>
      </c>
      <c r="AB69" s="34" t="s">
        <v>19</v>
      </c>
    </row>
    <row r="71" spans="1:28" x14ac:dyDescent="0.25">
      <c r="B71" s="1" t="s"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">
        <v>1</v>
      </c>
      <c r="R71" s="1"/>
      <c r="S71" s="1"/>
      <c r="T71" s="1"/>
      <c r="U71" s="1"/>
      <c r="V71" s="1"/>
      <c r="Z71" s="1"/>
      <c r="AB71" s="33"/>
    </row>
    <row r="72" spans="1:28" x14ac:dyDescent="0.25">
      <c r="A72" s="61" t="s">
        <v>39</v>
      </c>
      <c r="B72" s="1">
        <v>11</v>
      </c>
      <c r="C72" s="1">
        <f>B72-B73</f>
        <v>-3</v>
      </c>
      <c r="D72" s="52" t="s">
        <v>31</v>
      </c>
      <c r="E72" s="1"/>
      <c r="F72" s="1"/>
      <c r="G72" s="126" t="s">
        <v>3</v>
      </c>
      <c r="H72" s="125" t="str">
        <f>A72</f>
        <v>Brian S</v>
      </c>
      <c r="I72" s="124"/>
      <c r="J72" s="27" t="s">
        <v>5</v>
      </c>
      <c r="K72" s="1"/>
      <c r="L72" s="1"/>
      <c r="M72" s="1"/>
      <c r="N72" s="1"/>
      <c r="O72" s="123"/>
      <c r="P72" s="1"/>
      <c r="Q72" s="1"/>
      <c r="R72" s="1"/>
      <c r="S72" s="119"/>
      <c r="T72" s="1"/>
      <c r="U72" s="27"/>
      <c r="V72" s="1"/>
      <c r="Z72" s="1"/>
      <c r="AB72" s="33"/>
    </row>
    <row r="73" spans="1:28" x14ac:dyDescent="0.25">
      <c r="A73" s="61" t="s">
        <v>40</v>
      </c>
      <c r="B73" s="1">
        <v>14</v>
      </c>
      <c r="C73" s="1">
        <f>B73-B72</f>
        <v>3</v>
      </c>
      <c r="D73" t="s">
        <v>7</v>
      </c>
      <c r="E73" s="1"/>
      <c r="F73" s="1"/>
      <c r="G73" s="122" t="s">
        <v>8</v>
      </c>
      <c r="H73" s="121" t="str">
        <f>A73</f>
        <v>Jim R</v>
      </c>
      <c r="I73" s="120"/>
      <c r="J73" s="27" t="s">
        <v>5</v>
      </c>
      <c r="K73" s="1"/>
      <c r="L73" s="1"/>
      <c r="M73" s="1"/>
      <c r="N73" s="1"/>
      <c r="P73" s="1"/>
      <c r="Q73" s="1"/>
      <c r="R73" s="1"/>
      <c r="S73" s="119"/>
      <c r="T73" s="1"/>
      <c r="U73" s="27"/>
      <c r="V73" s="1"/>
      <c r="Z73" s="1"/>
      <c r="AB73" s="33"/>
    </row>
    <row r="74" spans="1:2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Z74" s="1"/>
      <c r="AB74" s="33"/>
    </row>
    <row r="75" spans="1:28" x14ac:dyDescent="0.25">
      <c r="A75" s="1" t="s">
        <v>12</v>
      </c>
      <c r="B75" s="65">
        <v>7</v>
      </c>
      <c r="C75" s="65">
        <v>17</v>
      </c>
      <c r="D75" s="65">
        <v>11</v>
      </c>
      <c r="E75" s="65">
        <v>9</v>
      </c>
      <c r="F75" s="65">
        <v>3</v>
      </c>
      <c r="G75" s="65">
        <v>13</v>
      </c>
      <c r="H75" s="65">
        <v>5</v>
      </c>
      <c r="I75" s="65">
        <v>15</v>
      </c>
      <c r="J75" s="65">
        <v>1</v>
      </c>
      <c r="K75" s="115">
        <f>SUM(B75:J75)</f>
        <v>81</v>
      </c>
      <c r="L75" s="114"/>
      <c r="M75" s="114"/>
      <c r="N75" s="63">
        <v>6</v>
      </c>
      <c r="O75" s="63">
        <v>12</v>
      </c>
      <c r="P75" s="63">
        <v>14</v>
      </c>
      <c r="Q75" s="63">
        <v>18</v>
      </c>
      <c r="R75" s="63">
        <v>10</v>
      </c>
      <c r="S75" s="63">
        <v>2</v>
      </c>
      <c r="T75" s="63">
        <v>16</v>
      </c>
      <c r="U75" s="63">
        <v>4</v>
      </c>
      <c r="V75" s="63">
        <v>8</v>
      </c>
      <c r="W75" s="62">
        <f>SUM(N75:V75)</f>
        <v>90</v>
      </c>
      <c r="X75" s="118">
        <f>SUM(W75,K75)</f>
        <v>171</v>
      </c>
      <c r="Z75" s="1"/>
      <c r="AB75" s="33"/>
    </row>
    <row r="76" spans="1:28" x14ac:dyDescent="0.25">
      <c r="A76" s="1" t="s">
        <v>13</v>
      </c>
      <c r="B76" s="65">
        <v>4</v>
      </c>
      <c r="C76" s="65">
        <v>9</v>
      </c>
      <c r="D76" s="65">
        <v>6</v>
      </c>
      <c r="E76" s="65">
        <v>5</v>
      </c>
      <c r="F76" s="65">
        <v>2</v>
      </c>
      <c r="G76" s="65">
        <v>7</v>
      </c>
      <c r="H76" s="65">
        <v>3</v>
      </c>
      <c r="I76" s="65">
        <v>8</v>
      </c>
      <c r="J76" s="65">
        <v>1</v>
      </c>
      <c r="K76" s="115">
        <f>SUM(B76:J76)</f>
        <v>45</v>
      </c>
      <c r="L76" s="114"/>
      <c r="M76" s="114"/>
      <c r="N76" s="63">
        <v>3</v>
      </c>
      <c r="O76" s="63">
        <v>6</v>
      </c>
      <c r="P76" s="63">
        <v>7</v>
      </c>
      <c r="Q76" s="63">
        <v>9</v>
      </c>
      <c r="R76" s="63">
        <v>5</v>
      </c>
      <c r="S76" s="63">
        <v>1</v>
      </c>
      <c r="T76" s="63">
        <v>8</v>
      </c>
      <c r="U76" s="63">
        <v>2</v>
      </c>
      <c r="V76" s="63">
        <v>4</v>
      </c>
      <c r="W76" s="62">
        <f>SUM(N76:V76)</f>
        <v>45</v>
      </c>
      <c r="X76" s="118">
        <f>SUM(W76,K76)</f>
        <v>90</v>
      </c>
      <c r="Z76" s="1"/>
      <c r="AB76" s="33"/>
    </row>
    <row r="77" spans="1:28" x14ac:dyDescent="0.25">
      <c r="A77" s="1" t="s">
        <v>14</v>
      </c>
      <c r="B77" s="66">
        <v>1</v>
      </c>
      <c r="C77" s="66">
        <v>2</v>
      </c>
      <c r="D77" s="66">
        <v>3</v>
      </c>
      <c r="E77" s="66">
        <v>4</v>
      </c>
      <c r="F77" s="66">
        <v>5</v>
      </c>
      <c r="G77" s="66">
        <v>6</v>
      </c>
      <c r="H77" s="66">
        <v>7</v>
      </c>
      <c r="I77" s="66">
        <v>8</v>
      </c>
      <c r="J77" s="66">
        <v>9</v>
      </c>
      <c r="K77" s="115"/>
      <c r="L77" s="1" t="s">
        <v>27</v>
      </c>
      <c r="M77" s="1" t="s">
        <v>28</v>
      </c>
      <c r="N77" s="66">
        <v>10</v>
      </c>
      <c r="O77" s="66">
        <v>11</v>
      </c>
      <c r="P77" s="66">
        <v>12</v>
      </c>
      <c r="Q77" s="66">
        <v>13</v>
      </c>
      <c r="R77" s="66">
        <v>14</v>
      </c>
      <c r="S77" s="66">
        <v>15</v>
      </c>
      <c r="T77" s="66">
        <v>16</v>
      </c>
      <c r="U77" s="66">
        <v>17</v>
      </c>
      <c r="V77" s="66">
        <v>18</v>
      </c>
      <c r="W77" s="10" t="s">
        <v>15</v>
      </c>
      <c r="X77" s="1"/>
      <c r="Y77" s="1" t="s">
        <v>29</v>
      </c>
      <c r="Z77" s="113" t="s">
        <v>15</v>
      </c>
      <c r="AB77" s="33"/>
    </row>
    <row r="78" spans="1:28" x14ac:dyDescent="0.25">
      <c r="A78" s="61" t="str">
        <f>A72</f>
        <v>Brian S</v>
      </c>
      <c r="B78" s="76">
        <v>7</v>
      </c>
      <c r="C78" s="76">
        <v>5</v>
      </c>
      <c r="D78" s="76">
        <v>4</v>
      </c>
      <c r="E78" s="76">
        <v>5</v>
      </c>
      <c r="F78" s="76">
        <v>4</v>
      </c>
      <c r="G78" s="76">
        <v>4</v>
      </c>
      <c r="H78" s="76">
        <v>6</v>
      </c>
      <c r="I78" s="76">
        <v>5</v>
      </c>
      <c r="J78" s="76">
        <v>4</v>
      </c>
      <c r="K78" s="116">
        <f>SUM(B78:J78)</f>
        <v>44</v>
      </c>
      <c r="L78" s="10">
        <f>K78-B72</f>
        <v>33</v>
      </c>
      <c r="M78" s="10"/>
      <c r="N78" s="76">
        <v>4</v>
      </c>
      <c r="O78" s="109">
        <v>4</v>
      </c>
      <c r="P78" s="109">
        <v>5</v>
      </c>
      <c r="Q78" s="109">
        <v>4</v>
      </c>
      <c r="R78" s="109">
        <v>7</v>
      </c>
      <c r="S78" s="109">
        <v>5</v>
      </c>
      <c r="T78" s="109">
        <v>3</v>
      </c>
      <c r="U78" s="109">
        <v>9</v>
      </c>
      <c r="V78" s="109">
        <v>6</v>
      </c>
      <c r="W78" s="72">
        <f t="shared" ref="W78:W83" si="47">SUM(N78:V78)</f>
        <v>47</v>
      </c>
      <c r="X78" s="52">
        <f t="shared" ref="X78:X83" si="48">SUM(W78,K78)</f>
        <v>91</v>
      </c>
      <c r="Y78" s="10">
        <f>W78-B72</f>
        <v>36</v>
      </c>
      <c r="Z78" s="117"/>
      <c r="AA78" s="73"/>
      <c r="AB78" s="33"/>
    </row>
    <row r="79" spans="1:28" x14ac:dyDescent="0.25">
      <c r="A79" s="61" t="str">
        <f>A73</f>
        <v>Jim R</v>
      </c>
      <c r="B79" s="76">
        <v>6</v>
      </c>
      <c r="C79" s="76">
        <v>5</v>
      </c>
      <c r="D79" s="76">
        <v>5</v>
      </c>
      <c r="E79" s="76">
        <v>6</v>
      </c>
      <c r="F79" s="76">
        <v>6</v>
      </c>
      <c r="G79" s="76">
        <v>5</v>
      </c>
      <c r="H79" s="76">
        <v>4</v>
      </c>
      <c r="I79" s="76">
        <v>5</v>
      </c>
      <c r="J79" s="76">
        <v>5</v>
      </c>
      <c r="K79" s="116">
        <f>SUM(B79:J79)</f>
        <v>47</v>
      </c>
      <c r="L79" s="10">
        <f>K79-B73</f>
        <v>33</v>
      </c>
      <c r="M79" s="10"/>
      <c r="N79" s="76">
        <v>5</v>
      </c>
      <c r="O79" s="109">
        <v>7</v>
      </c>
      <c r="P79" s="109">
        <v>5</v>
      </c>
      <c r="Q79" s="109">
        <v>5</v>
      </c>
      <c r="R79" s="109">
        <v>8</v>
      </c>
      <c r="S79" s="109">
        <v>5</v>
      </c>
      <c r="T79" s="109">
        <v>4</v>
      </c>
      <c r="U79" s="109">
        <v>4</v>
      </c>
      <c r="V79" s="109">
        <v>6</v>
      </c>
      <c r="W79" s="72">
        <f t="shared" si="47"/>
        <v>49</v>
      </c>
      <c r="X79" s="52">
        <f t="shared" si="48"/>
        <v>96</v>
      </c>
      <c r="Y79" s="10">
        <f>W79-B73</f>
        <v>35</v>
      </c>
      <c r="Z79" s="58"/>
      <c r="AA79" s="73"/>
      <c r="AB79" s="33"/>
    </row>
    <row r="80" spans="1:28" x14ac:dyDescent="0.25">
      <c r="A80" s="32" t="str">
        <f>A72</f>
        <v>Brian S</v>
      </c>
      <c r="B80" s="67">
        <f>IF($C$72&gt;=B76,IF(($C$72-B76)&gt;=27,4,IF(($C$72-B76)&gt;=18,3,IF($C$72-B76&gt;=9,2,1))),0)</f>
        <v>0</v>
      </c>
      <c r="C80" s="67">
        <f t="shared" ref="C80:V80" si="49">IF($C$72&gt;=C76,IF(($C$72-C76)&gt;=27,4,IF(($C$72-C76)&gt;=18,3,IF($C$72-C76&gt;=9,2,1))),0)</f>
        <v>0</v>
      </c>
      <c r="D80" s="67">
        <f t="shared" si="49"/>
        <v>0</v>
      </c>
      <c r="E80" s="67">
        <f t="shared" si="49"/>
        <v>0</v>
      </c>
      <c r="F80" s="67">
        <f t="shared" si="49"/>
        <v>0</v>
      </c>
      <c r="G80" s="67">
        <f t="shared" si="49"/>
        <v>0</v>
      </c>
      <c r="H80" s="67">
        <f t="shared" si="49"/>
        <v>0</v>
      </c>
      <c r="I80" s="67">
        <f t="shared" si="49"/>
        <v>0</v>
      </c>
      <c r="J80" s="67">
        <f t="shared" si="49"/>
        <v>0</v>
      </c>
      <c r="K80" s="116">
        <f t="shared" ref="K80:K81" si="50">SUM(B80:J80)</f>
        <v>0</v>
      </c>
      <c r="L80" s="67"/>
      <c r="M80" s="67"/>
      <c r="N80" s="67">
        <f t="shared" si="49"/>
        <v>0</v>
      </c>
      <c r="O80" s="67">
        <f t="shared" si="49"/>
        <v>0</v>
      </c>
      <c r="P80" s="67">
        <f t="shared" si="49"/>
        <v>0</v>
      </c>
      <c r="Q80" s="67">
        <f t="shared" si="49"/>
        <v>0</v>
      </c>
      <c r="R80" s="67">
        <f t="shared" si="49"/>
        <v>0</v>
      </c>
      <c r="S80" s="67">
        <f t="shared" si="49"/>
        <v>0</v>
      </c>
      <c r="T80" s="67">
        <f t="shared" si="49"/>
        <v>0</v>
      </c>
      <c r="U80" s="67">
        <f t="shared" si="49"/>
        <v>0</v>
      </c>
      <c r="V80" s="67">
        <f t="shared" si="49"/>
        <v>0</v>
      </c>
      <c r="W80" s="114">
        <f t="shared" si="47"/>
        <v>0</v>
      </c>
      <c r="X80" s="1">
        <f t="shared" si="48"/>
        <v>0</v>
      </c>
      <c r="Z80" s="113">
        <v>0</v>
      </c>
      <c r="AB80" s="33"/>
    </row>
    <row r="81" spans="1:28" x14ac:dyDescent="0.25">
      <c r="A81" s="32" t="str">
        <f>A73</f>
        <v>Jim R</v>
      </c>
      <c r="B81" s="67">
        <f>IF($C$73&gt;=B76,IF(($C$73-B76)&gt;=27,4,IF(($C$73-B76)&gt;=18,3,IF($C$73-B76&gt;=9,2,1))),0)</f>
        <v>0</v>
      </c>
      <c r="C81" s="67">
        <f t="shared" ref="C81:V81" si="51">IF($C$73&gt;=C76,IF(($C$73-C76)&gt;=27,4,IF(($C$73-C76)&gt;=18,3,IF($C$73-C76&gt;=9,2,1))),0)</f>
        <v>0</v>
      </c>
      <c r="D81" s="67">
        <f t="shared" si="51"/>
        <v>0</v>
      </c>
      <c r="E81" s="67">
        <f t="shared" si="51"/>
        <v>0</v>
      </c>
      <c r="F81" s="67">
        <f t="shared" si="51"/>
        <v>1</v>
      </c>
      <c r="G81" s="67">
        <f t="shared" si="51"/>
        <v>0</v>
      </c>
      <c r="H81" s="67">
        <f t="shared" si="51"/>
        <v>1</v>
      </c>
      <c r="I81" s="67">
        <f t="shared" si="51"/>
        <v>0</v>
      </c>
      <c r="J81" s="67">
        <f t="shared" si="51"/>
        <v>1</v>
      </c>
      <c r="K81" s="116">
        <f t="shared" si="50"/>
        <v>3</v>
      </c>
      <c r="L81" s="67"/>
      <c r="M81" s="67"/>
      <c r="N81" s="67">
        <f t="shared" si="51"/>
        <v>1</v>
      </c>
      <c r="O81" s="67">
        <f t="shared" si="51"/>
        <v>0</v>
      </c>
      <c r="P81" s="67">
        <f t="shared" si="51"/>
        <v>0</v>
      </c>
      <c r="Q81" s="67">
        <f t="shared" si="51"/>
        <v>0</v>
      </c>
      <c r="R81" s="67">
        <f t="shared" si="51"/>
        <v>0</v>
      </c>
      <c r="S81" s="67">
        <f t="shared" si="51"/>
        <v>1</v>
      </c>
      <c r="T81" s="67">
        <f t="shared" si="51"/>
        <v>0</v>
      </c>
      <c r="U81" s="67">
        <f t="shared" si="51"/>
        <v>1</v>
      </c>
      <c r="V81" s="67">
        <f t="shared" si="51"/>
        <v>0</v>
      </c>
      <c r="W81" s="114">
        <f t="shared" si="47"/>
        <v>3</v>
      </c>
      <c r="X81" s="1">
        <f t="shared" si="48"/>
        <v>6</v>
      </c>
      <c r="Y81" s="1"/>
      <c r="Z81" s="113" t="s">
        <v>17</v>
      </c>
      <c r="AB81" s="33" t="s">
        <v>18</v>
      </c>
    </row>
    <row r="82" spans="1:28" x14ac:dyDescent="0.25">
      <c r="A82" s="32" t="str">
        <f>A72</f>
        <v>Brian S</v>
      </c>
      <c r="B82" s="66">
        <f t="shared" ref="B82:J82" si="52">IF((B78-B80)&lt;(B79-B81),1,IF((B78-B80)=(B79-B81),0.5,0))</f>
        <v>0</v>
      </c>
      <c r="C82" s="66">
        <f t="shared" si="52"/>
        <v>0.5</v>
      </c>
      <c r="D82" s="66">
        <f t="shared" si="52"/>
        <v>1</v>
      </c>
      <c r="E82" s="66">
        <f t="shared" si="52"/>
        <v>1</v>
      </c>
      <c r="F82" s="66">
        <f t="shared" si="52"/>
        <v>1</v>
      </c>
      <c r="G82" s="66">
        <f t="shared" si="52"/>
        <v>1</v>
      </c>
      <c r="H82" s="66">
        <f t="shared" si="52"/>
        <v>0</v>
      </c>
      <c r="I82" s="66">
        <f t="shared" si="52"/>
        <v>0.5</v>
      </c>
      <c r="J82" s="66">
        <f t="shared" si="52"/>
        <v>0.5</v>
      </c>
      <c r="K82" s="116">
        <f>SUM(B82:J82)</f>
        <v>5.5</v>
      </c>
      <c r="L82" s="10">
        <f>IF((K78-B72)&lt;(K79-B73),3,IF((K78-B72)=(K79-B73),1.5,0))</f>
        <v>1.5</v>
      </c>
      <c r="M82" s="10">
        <f>SUM(K82:L82)</f>
        <v>7</v>
      </c>
      <c r="N82" s="66">
        <f t="shared" ref="N82:V82" si="53">IF((N78-N80)&lt;(N79-N81),1,IF((N78-N80)=(N79-N81),0.5,0))</f>
        <v>0.5</v>
      </c>
      <c r="O82" s="66">
        <f t="shared" si="53"/>
        <v>1</v>
      </c>
      <c r="P82" s="66">
        <f t="shared" si="53"/>
        <v>0.5</v>
      </c>
      <c r="Q82" s="66">
        <f t="shared" si="53"/>
        <v>1</v>
      </c>
      <c r="R82" s="66">
        <f t="shared" si="53"/>
        <v>1</v>
      </c>
      <c r="S82" s="66">
        <f t="shared" si="53"/>
        <v>0</v>
      </c>
      <c r="T82" s="66">
        <f t="shared" si="53"/>
        <v>1</v>
      </c>
      <c r="U82" s="66">
        <f t="shared" si="53"/>
        <v>0</v>
      </c>
      <c r="V82" s="66">
        <f t="shared" si="53"/>
        <v>0.5</v>
      </c>
      <c r="W82" s="114">
        <f t="shared" si="47"/>
        <v>5.5</v>
      </c>
      <c r="X82" s="1">
        <f t="shared" si="48"/>
        <v>11</v>
      </c>
      <c r="Y82" s="1">
        <f>IF((W78-B72)&lt;(W79-B73),3,IF((W78-B72)=(W79-B73),1.5,0))</f>
        <v>0</v>
      </c>
      <c r="Z82" s="113">
        <f>SUM(Y82,W82,M82)</f>
        <v>12.5</v>
      </c>
      <c r="AA82" s="32" t="str">
        <f>H72</f>
        <v>Brian S</v>
      </c>
      <c r="AB82" s="34" t="s">
        <v>19</v>
      </c>
    </row>
    <row r="83" spans="1:28" x14ac:dyDescent="0.25">
      <c r="A83" s="32" t="str">
        <f>A73</f>
        <v>Jim R</v>
      </c>
      <c r="B83" s="66">
        <f t="shared" ref="B83:J83" si="54">IF((B79-B81)&lt;(B78-B80),1,IF((B79-B81)=(B78-B80),0.5,0))</f>
        <v>1</v>
      </c>
      <c r="C83" s="66">
        <f t="shared" si="54"/>
        <v>0.5</v>
      </c>
      <c r="D83" s="66">
        <f t="shared" si="54"/>
        <v>0</v>
      </c>
      <c r="E83" s="66">
        <f t="shared" si="54"/>
        <v>0</v>
      </c>
      <c r="F83" s="66">
        <f t="shared" si="54"/>
        <v>0</v>
      </c>
      <c r="G83" s="66">
        <f t="shared" si="54"/>
        <v>0</v>
      </c>
      <c r="H83" s="66">
        <f t="shared" si="54"/>
        <v>1</v>
      </c>
      <c r="I83" s="66">
        <f t="shared" si="54"/>
        <v>0.5</v>
      </c>
      <c r="J83" s="66">
        <f t="shared" si="54"/>
        <v>0.5</v>
      </c>
      <c r="K83" s="115">
        <f>SUM(B83:J83)</f>
        <v>3.5</v>
      </c>
      <c r="L83" s="10">
        <f>IF((K79-B73)&lt;(K78-B72),3,IF((K79-B73)=(K78-B72),1.5,0))</f>
        <v>1.5</v>
      </c>
      <c r="M83" s="10">
        <f>SUM(K83:L83)</f>
        <v>5</v>
      </c>
      <c r="N83" s="66">
        <f t="shared" ref="N83:V83" si="55">IF((N79-N81)&lt;(N78-N80),1,IF((N79-N81)=(N78-N80),0.5,0))</f>
        <v>0.5</v>
      </c>
      <c r="O83" s="66">
        <f t="shared" si="55"/>
        <v>0</v>
      </c>
      <c r="P83" s="66">
        <f t="shared" si="55"/>
        <v>0.5</v>
      </c>
      <c r="Q83" s="66">
        <f t="shared" si="55"/>
        <v>0</v>
      </c>
      <c r="R83" s="66">
        <f t="shared" si="55"/>
        <v>0</v>
      </c>
      <c r="S83" s="66">
        <f t="shared" si="55"/>
        <v>1</v>
      </c>
      <c r="T83" s="66">
        <f t="shared" si="55"/>
        <v>0</v>
      </c>
      <c r="U83" s="66">
        <f t="shared" si="55"/>
        <v>1</v>
      </c>
      <c r="V83" s="66">
        <f t="shared" si="55"/>
        <v>0.5</v>
      </c>
      <c r="W83" s="114">
        <f t="shared" si="47"/>
        <v>3.5</v>
      </c>
      <c r="X83" s="1">
        <f t="shared" si="48"/>
        <v>7</v>
      </c>
      <c r="Y83" s="1">
        <f>IF((W79-B73)&lt;(W78-B72),3,IF((W79-B73)=(W78-B72),1.5,0))</f>
        <v>3</v>
      </c>
      <c r="Z83" s="113">
        <f>SUM(Y83,W83,M83)</f>
        <v>11.5</v>
      </c>
      <c r="AA83" s="32" t="str">
        <f>H73</f>
        <v>Jim R</v>
      </c>
      <c r="AB83" s="34" t="s">
        <v>19</v>
      </c>
    </row>
    <row r="85" spans="1:28" x14ac:dyDescent="0.25">
      <c r="B85" s="1" t="s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 t="s">
        <v>1</v>
      </c>
      <c r="R85" s="1"/>
      <c r="S85" s="1"/>
      <c r="T85" s="1"/>
      <c r="U85" s="1"/>
      <c r="V85" s="1"/>
      <c r="Z85" s="1"/>
      <c r="AB85" s="33"/>
    </row>
    <row r="86" spans="1:28" x14ac:dyDescent="0.25">
      <c r="A86" s="61" t="s">
        <v>41</v>
      </c>
      <c r="B86" s="1">
        <v>6</v>
      </c>
      <c r="C86" s="1">
        <f>B86-B87</f>
        <v>1</v>
      </c>
      <c r="D86" s="52" t="s">
        <v>31</v>
      </c>
      <c r="E86" s="1"/>
      <c r="F86" s="1"/>
      <c r="G86" s="126" t="s">
        <v>3</v>
      </c>
      <c r="H86" s="125" t="str">
        <f>A86</f>
        <v>Mark</v>
      </c>
      <c r="I86" s="124"/>
      <c r="J86" s="27" t="s">
        <v>5</v>
      </c>
      <c r="K86" s="1"/>
      <c r="L86" s="1"/>
      <c r="M86" s="1"/>
      <c r="N86" s="1"/>
      <c r="O86" s="123"/>
      <c r="P86" s="1"/>
      <c r="Q86" s="1"/>
      <c r="R86" s="1"/>
      <c r="S86" s="119"/>
      <c r="T86" s="1"/>
      <c r="U86" s="27"/>
      <c r="V86" s="1"/>
      <c r="Z86" s="1"/>
      <c r="AB86" s="33"/>
    </row>
    <row r="87" spans="1:28" x14ac:dyDescent="0.25">
      <c r="A87" s="61" t="s">
        <v>42</v>
      </c>
      <c r="B87" s="1">
        <v>5</v>
      </c>
      <c r="C87" s="1">
        <f>B87-B86</f>
        <v>-1</v>
      </c>
      <c r="D87" t="s">
        <v>7</v>
      </c>
      <c r="E87" s="1"/>
      <c r="F87" s="1"/>
      <c r="G87" s="122" t="s">
        <v>8</v>
      </c>
      <c r="H87" s="121" t="str">
        <f>A87</f>
        <v>Andy</v>
      </c>
      <c r="I87" s="120"/>
      <c r="J87" s="27" t="s">
        <v>5</v>
      </c>
      <c r="K87" s="1"/>
      <c r="L87" s="1"/>
      <c r="M87" s="1"/>
      <c r="N87" s="1"/>
      <c r="P87" s="1"/>
      <c r="Q87" s="1"/>
      <c r="R87" s="1"/>
      <c r="S87" s="119"/>
      <c r="T87" s="1"/>
      <c r="U87" s="27"/>
      <c r="V87" s="1"/>
      <c r="Z87" s="1"/>
      <c r="AB87" s="33"/>
    </row>
    <row r="88" spans="1:2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Z88" s="1"/>
      <c r="AB88" s="33"/>
    </row>
    <row r="89" spans="1:28" x14ac:dyDescent="0.25">
      <c r="A89" s="1" t="s">
        <v>12</v>
      </c>
      <c r="B89" s="65">
        <v>7</v>
      </c>
      <c r="C89" s="65">
        <v>17</v>
      </c>
      <c r="D89" s="65">
        <v>11</v>
      </c>
      <c r="E89" s="65">
        <v>9</v>
      </c>
      <c r="F89" s="65">
        <v>3</v>
      </c>
      <c r="G89" s="65">
        <v>13</v>
      </c>
      <c r="H89" s="65">
        <v>5</v>
      </c>
      <c r="I89" s="65">
        <v>15</v>
      </c>
      <c r="J89" s="65">
        <v>1</v>
      </c>
      <c r="K89" s="115">
        <f>SUM(B89:J89)</f>
        <v>81</v>
      </c>
      <c r="L89" s="114"/>
      <c r="M89" s="114"/>
      <c r="N89" s="63">
        <v>6</v>
      </c>
      <c r="O89" s="63">
        <v>12</v>
      </c>
      <c r="P89" s="63">
        <v>14</v>
      </c>
      <c r="Q89" s="63">
        <v>18</v>
      </c>
      <c r="R89" s="63">
        <v>10</v>
      </c>
      <c r="S89" s="63">
        <v>2</v>
      </c>
      <c r="T89" s="63">
        <v>16</v>
      </c>
      <c r="U89" s="63">
        <v>4</v>
      </c>
      <c r="V89" s="63">
        <v>8</v>
      </c>
      <c r="W89" s="62">
        <f>SUM(N89:V89)</f>
        <v>90</v>
      </c>
      <c r="X89" s="118">
        <f>SUM(W89,K89)</f>
        <v>171</v>
      </c>
      <c r="Z89" s="1"/>
      <c r="AB89" s="33"/>
    </row>
    <row r="90" spans="1:28" x14ac:dyDescent="0.25">
      <c r="A90" s="1" t="s">
        <v>13</v>
      </c>
      <c r="B90" s="65">
        <v>4</v>
      </c>
      <c r="C90" s="65">
        <v>9</v>
      </c>
      <c r="D90" s="65">
        <v>6</v>
      </c>
      <c r="E90" s="65">
        <v>5</v>
      </c>
      <c r="F90" s="65">
        <v>2</v>
      </c>
      <c r="G90" s="65">
        <v>7</v>
      </c>
      <c r="H90" s="65">
        <v>3</v>
      </c>
      <c r="I90" s="65">
        <v>8</v>
      </c>
      <c r="J90" s="65">
        <v>1</v>
      </c>
      <c r="K90" s="115">
        <f>SUM(B90:J90)</f>
        <v>45</v>
      </c>
      <c r="L90" s="114"/>
      <c r="M90" s="114"/>
      <c r="N90" s="63">
        <v>3</v>
      </c>
      <c r="O90" s="63">
        <v>6</v>
      </c>
      <c r="P90" s="63">
        <v>7</v>
      </c>
      <c r="Q90" s="63">
        <v>9</v>
      </c>
      <c r="R90" s="63">
        <v>5</v>
      </c>
      <c r="S90" s="63">
        <v>1</v>
      </c>
      <c r="T90" s="63">
        <v>8</v>
      </c>
      <c r="U90" s="63">
        <v>2</v>
      </c>
      <c r="V90" s="63">
        <v>4</v>
      </c>
      <c r="W90" s="62">
        <f>SUM(N90:V90)</f>
        <v>45</v>
      </c>
      <c r="X90" s="118">
        <f>SUM(W90,K90)</f>
        <v>90</v>
      </c>
      <c r="Z90" s="1"/>
      <c r="AB90" s="33"/>
    </row>
    <row r="91" spans="1:28" x14ac:dyDescent="0.25">
      <c r="A91" s="1" t="s">
        <v>14</v>
      </c>
      <c r="B91" s="66">
        <v>1</v>
      </c>
      <c r="C91" s="66">
        <v>2</v>
      </c>
      <c r="D91" s="66">
        <v>3</v>
      </c>
      <c r="E91" s="66">
        <v>4</v>
      </c>
      <c r="F91" s="66">
        <v>5</v>
      </c>
      <c r="G91" s="66">
        <v>6</v>
      </c>
      <c r="H91" s="66">
        <v>7</v>
      </c>
      <c r="I91" s="66">
        <v>8</v>
      </c>
      <c r="J91" s="66">
        <v>9</v>
      </c>
      <c r="K91" s="115"/>
      <c r="L91" s="1" t="s">
        <v>27</v>
      </c>
      <c r="M91" s="1" t="s">
        <v>28</v>
      </c>
      <c r="N91" s="66">
        <v>10</v>
      </c>
      <c r="O91" s="66">
        <v>11</v>
      </c>
      <c r="P91" s="66">
        <v>12</v>
      </c>
      <c r="Q91" s="66">
        <v>13</v>
      </c>
      <c r="R91" s="66">
        <v>14</v>
      </c>
      <c r="S91" s="66">
        <v>15</v>
      </c>
      <c r="T91" s="66">
        <v>16</v>
      </c>
      <c r="U91" s="66">
        <v>17</v>
      </c>
      <c r="V91" s="66">
        <v>18</v>
      </c>
      <c r="W91" s="10" t="s">
        <v>15</v>
      </c>
      <c r="X91" s="1"/>
      <c r="Y91" s="1" t="s">
        <v>29</v>
      </c>
      <c r="Z91" s="113" t="s">
        <v>15</v>
      </c>
      <c r="AB91" s="33"/>
    </row>
    <row r="92" spans="1:28" x14ac:dyDescent="0.25">
      <c r="A92" s="61" t="str">
        <f>A86</f>
        <v>Mark</v>
      </c>
      <c r="B92" s="76">
        <v>8</v>
      </c>
      <c r="C92" s="76">
        <v>3</v>
      </c>
      <c r="D92" s="76">
        <v>5</v>
      </c>
      <c r="E92" s="76">
        <v>6</v>
      </c>
      <c r="F92" s="76">
        <v>5</v>
      </c>
      <c r="G92" s="76">
        <v>3</v>
      </c>
      <c r="H92" s="76">
        <v>4</v>
      </c>
      <c r="I92" s="76">
        <v>5</v>
      </c>
      <c r="J92" s="76">
        <v>7</v>
      </c>
      <c r="K92" s="116">
        <f>SUM(B92:J92)</f>
        <v>46</v>
      </c>
      <c r="L92" s="10">
        <f>K92-B86</f>
        <v>40</v>
      </c>
      <c r="M92" s="10"/>
      <c r="N92" s="76">
        <v>6</v>
      </c>
      <c r="O92" s="109">
        <v>4</v>
      </c>
      <c r="P92" s="109">
        <v>7</v>
      </c>
      <c r="Q92" s="109">
        <v>4</v>
      </c>
      <c r="R92" s="109">
        <v>6</v>
      </c>
      <c r="S92" s="109">
        <v>5</v>
      </c>
      <c r="T92" s="109">
        <v>4</v>
      </c>
      <c r="U92" s="109">
        <v>6</v>
      </c>
      <c r="V92" s="109">
        <v>8</v>
      </c>
      <c r="W92" s="72">
        <f t="shared" ref="W92:W97" si="56">SUM(N92:V92)</f>
        <v>50</v>
      </c>
      <c r="X92" s="52">
        <f t="shared" ref="X92:X97" si="57">SUM(W92,K92)</f>
        <v>96</v>
      </c>
      <c r="Y92" s="10">
        <f>W92-B86</f>
        <v>44</v>
      </c>
      <c r="Z92" s="117"/>
      <c r="AA92" s="73"/>
      <c r="AB92" s="33"/>
    </row>
    <row r="93" spans="1:28" x14ac:dyDescent="0.25">
      <c r="A93" s="61" t="str">
        <f>A87</f>
        <v>Andy</v>
      </c>
      <c r="B93" s="76">
        <v>7</v>
      </c>
      <c r="C93" s="76">
        <v>2</v>
      </c>
      <c r="D93" s="76">
        <v>4</v>
      </c>
      <c r="E93" s="76">
        <v>5</v>
      </c>
      <c r="F93" s="76">
        <v>5</v>
      </c>
      <c r="G93" s="76">
        <v>5</v>
      </c>
      <c r="H93" s="76">
        <v>5</v>
      </c>
      <c r="I93" s="76">
        <v>6</v>
      </c>
      <c r="J93" s="76">
        <v>6</v>
      </c>
      <c r="K93" s="116">
        <f>SUM(B93:J93)</f>
        <v>45</v>
      </c>
      <c r="L93" s="10">
        <f>K93-B87</f>
        <v>40</v>
      </c>
      <c r="M93" s="10"/>
      <c r="N93" s="76">
        <v>6</v>
      </c>
      <c r="O93" s="109">
        <v>6</v>
      </c>
      <c r="P93" s="109">
        <v>4</v>
      </c>
      <c r="Q93" s="109">
        <v>4</v>
      </c>
      <c r="R93" s="109">
        <v>7</v>
      </c>
      <c r="S93" s="109">
        <v>4</v>
      </c>
      <c r="T93" s="109">
        <v>5</v>
      </c>
      <c r="U93" s="109">
        <v>7</v>
      </c>
      <c r="V93" s="109">
        <v>5</v>
      </c>
      <c r="W93" s="72">
        <f t="shared" si="56"/>
        <v>48</v>
      </c>
      <c r="X93" s="52">
        <f t="shared" si="57"/>
        <v>93</v>
      </c>
      <c r="Y93" s="10">
        <f>W93-B87</f>
        <v>43</v>
      </c>
      <c r="Z93" s="58"/>
      <c r="AA93" s="73"/>
      <c r="AB93" s="33"/>
    </row>
    <row r="94" spans="1:28" x14ac:dyDescent="0.25">
      <c r="A94" s="32" t="str">
        <f>A86</f>
        <v>Mark</v>
      </c>
      <c r="B94" s="67">
        <f>IF($C$86&gt;=B90,IF(($C$86-B90)&gt;=27,4,IF(($C$86-B90)&gt;=18,3,IF($C$86-B90&gt;=9,2,1))),0)</f>
        <v>0</v>
      </c>
      <c r="C94" s="67">
        <f t="shared" ref="C94:V94" si="58">IF($C$86&gt;=C90,IF(($C$86-C90)&gt;=27,4,IF(($C$86-C90)&gt;=18,3,IF($C$86-C90&gt;=9,2,1))),0)</f>
        <v>0</v>
      </c>
      <c r="D94" s="67">
        <f t="shared" si="58"/>
        <v>0</v>
      </c>
      <c r="E94" s="67">
        <f t="shared" si="58"/>
        <v>0</v>
      </c>
      <c r="F94" s="67">
        <f t="shared" si="58"/>
        <v>0</v>
      </c>
      <c r="G94" s="67">
        <f t="shared" si="58"/>
        <v>0</v>
      </c>
      <c r="H94" s="67">
        <f t="shared" si="58"/>
        <v>0</v>
      </c>
      <c r="I94" s="67">
        <f t="shared" si="58"/>
        <v>0</v>
      </c>
      <c r="J94" s="67">
        <f t="shared" si="58"/>
        <v>1</v>
      </c>
      <c r="K94" s="116">
        <f t="shared" ref="K94:K95" si="59">SUM(B94:J94)</f>
        <v>1</v>
      </c>
      <c r="L94" s="67"/>
      <c r="M94" s="67"/>
      <c r="N94" s="67">
        <f t="shared" si="58"/>
        <v>0</v>
      </c>
      <c r="O94" s="67">
        <f t="shared" si="58"/>
        <v>0</v>
      </c>
      <c r="P94" s="67">
        <f t="shared" si="58"/>
        <v>0</v>
      </c>
      <c r="Q94" s="67">
        <f t="shared" si="58"/>
        <v>0</v>
      </c>
      <c r="R94" s="67">
        <f t="shared" si="58"/>
        <v>0</v>
      </c>
      <c r="S94" s="67">
        <f t="shared" si="58"/>
        <v>1</v>
      </c>
      <c r="T94" s="67">
        <f t="shared" si="58"/>
        <v>0</v>
      </c>
      <c r="U94" s="67">
        <f t="shared" si="58"/>
        <v>0</v>
      </c>
      <c r="V94" s="67">
        <f t="shared" si="58"/>
        <v>0</v>
      </c>
      <c r="W94" s="114">
        <f t="shared" si="56"/>
        <v>1</v>
      </c>
      <c r="X94" s="1">
        <f t="shared" si="57"/>
        <v>2</v>
      </c>
      <c r="Z94" s="113">
        <v>0</v>
      </c>
      <c r="AB94" s="33"/>
    </row>
    <row r="95" spans="1:28" x14ac:dyDescent="0.25">
      <c r="A95" s="32" t="str">
        <f>A87</f>
        <v>Andy</v>
      </c>
      <c r="B95" s="67">
        <f>IF($C$87&gt;=B90,IF(($C$87-B90)&gt;=27,4,IF(($C$87-B90)&gt;=18,3,IF($C$87-B90&gt;=9,2,1))),0)</f>
        <v>0</v>
      </c>
      <c r="C95" s="67">
        <f t="shared" ref="C95:V95" si="60">IF($C$87&gt;=C90,IF(($C$87-C90)&gt;=27,4,IF(($C$87-C90)&gt;=18,3,IF($C$87-C90&gt;=9,2,1))),0)</f>
        <v>0</v>
      </c>
      <c r="D95" s="67">
        <f t="shared" si="60"/>
        <v>0</v>
      </c>
      <c r="E95" s="67">
        <f t="shared" si="60"/>
        <v>0</v>
      </c>
      <c r="F95" s="67">
        <f t="shared" si="60"/>
        <v>0</v>
      </c>
      <c r="G95" s="67">
        <f t="shared" si="60"/>
        <v>0</v>
      </c>
      <c r="H95" s="67">
        <f t="shared" si="60"/>
        <v>0</v>
      </c>
      <c r="I95" s="67">
        <f t="shared" si="60"/>
        <v>0</v>
      </c>
      <c r="J95" s="67">
        <f t="shared" si="60"/>
        <v>0</v>
      </c>
      <c r="K95" s="116">
        <f t="shared" si="59"/>
        <v>0</v>
      </c>
      <c r="L95" s="67"/>
      <c r="M95" s="67"/>
      <c r="N95" s="67">
        <f t="shared" si="60"/>
        <v>0</v>
      </c>
      <c r="O95" s="67">
        <f t="shared" si="60"/>
        <v>0</v>
      </c>
      <c r="P95" s="67">
        <f t="shared" si="60"/>
        <v>0</v>
      </c>
      <c r="Q95" s="67">
        <f t="shared" si="60"/>
        <v>0</v>
      </c>
      <c r="R95" s="67">
        <f t="shared" si="60"/>
        <v>0</v>
      </c>
      <c r="S95" s="67">
        <f t="shared" si="60"/>
        <v>0</v>
      </c>
      <c r="T95" s="67">
        <f t="shared" si="60"/>
        <v>0</v>
      </c>
      <c r="U95" s="67">
        <f t="shared" si="60"/>
        <v>0</v>
      </c>
      <c r="V95" s="67">
        <f t="shared" si="60"/>
        <v>0</v>
      </c>
      <c r="W95" s="114">
        <f t="shared" si="56"/>
        <v>0</v>
      </c>
      <c r="X95" s="1">
        <f t="shared" si="57"/>
        <v>0</v>
      </c>
      <c r="Y95" s="1"/>
      <c r="Z95" s="113" t="s">
        <v>17</v>
      </c>
      <c r="AB95" s="33" t="s">
        <v>18</v>
      </c>
    </row>
    <row r="96" spans="1:28" x14ac:dyDescent="0.25">
      <c r="A96" s="32" t="str">
        <f>A86</f>
        <v>Mark</v>
      </c>
      <c r="B96" s="66">
        <f t="shared" ref="B96:J96" si="61">IF((B92-B94)&lt;(B93-B95),1,IF((B92-B94)=(B93-B95),0.5,0))</f>
        <v>0</v>
      </c>
      <c r="C96" s="66">
        <f t="shared" si="61"/>
        <v>0</v>
      </c>
      <c r="D96" s="66">
        <f t="shared" si="61"/>
        <v>0</v>
      </c>
      <c r="E96" s="66">
        <f t="shared" si="61"/>
        <v>0</v>
      </c>
      <c r="F96" s="66">
        <f t="shared" si="61"/>
        <v>0.5</v>
      </c>
      <c r="G96" s="66">
        <f t="shared" si="61"/>
        <v>1</v>
      </c>
      <c r="H96" s="66">
        <f t="shared" si="61"/>
        <v>1</v>
      </c>
      <c r="I96" s="66">
        <f t="shared" si="61"/>
        <v>1</v>
      </c>
      <c r="J96" s="66">
        <f t="shared" si="61"/>
        <v>0.5</v>
      </c>
      <c r="K96" s="116">
        <f>SUM(B96:J96)</f>
        <v>4</v>
      </c>
      <c r="L96" s="10">
        <f>IF((K92-B86)&lt;(K93-B87),3,IF((K92-B86)=(K93-B87),1.5,0))</f>
        <v>1.5</v>
      </c>
      <c r="M96" s="10">
        <f>SUM(K96:L96)</f>
        <v>5.5</v>
      </c>
      <c r="N96" s="66">
        <f t="shared" ref="N96:V96" si="62">IF((N92-N94)&lt;(N93-N95),1,IF((N92-N94)=(N93-N95),0.5,0))</f>
        <v>0.5</v>
      </c>
      <c r="O96" s="66">
        <f t="shared" si="62"/>
        <v>1</v>
      </c>
      <c r="P96" s="66">
        <f t="shared" si="62"/>
        <v>0</v>
      </c>
      <c r="Q96" s="66">
        <f t="shared" si="62"/>
        <v>0.5</v>
      </c>
      <c r="R96" s="66">
        <f t="shared" si="62"/>
        <v>1</v>
      </c>
      <c r="S96" s="66">
        <f t="shared" si="62"/>
        <v>0.5</v>
      </c>
      <c r="T96" s="66">
        <f t="shared" si="62"/>
        <v>1</v>
      </c>
      <c r="U96" s="66">
        <f t="shared" si="62"/>
        <v>1</v>
      </c>
      <c r="V96" s="66">
        <f t="shared" si="62"/>
        <v>0</v>
      </c>
      <c r="W96" s="114">
        <f t="shared" si="56"/>
        <v>5.5</v>
      </c>
      <c r="X96" s="1">
        <f t="shared" si="57"/>
        <v>9.5</v>
      </c>
      <c r="Y96" s="1">
        <f>IF((W92-B86)&lt;(W93-B87),3,IF((W92-B86)=(W93-B87),1.5,0))</f>
        <v>0</v>
      </c>
      <c r="Z96" s="113">
        <f>SUM(Y96,W96,M96)</f>
        <v>11</v>
      </c>
      <c r="AA96" s="32" t="str">
        <f>H86</f>
        <v>Mark</v>
      </c>
      <c r="AB96" s="34" t="s">
        <v>19</v>
      </c>
    </row>
    <row r="97" spans="1:28" x14ac:dyDescent="0.25">
      <c r="A97" s="32" t="str">
        <f>A87</f>
        <v>Andy</v>
      </c>
      <c r="B97" s="66">
        <f t="shared" ref="B97:J97" si="63">IF((B93-B95)&lt;(B92-B94),1,IF((B93-B95)=(B92-B94),0.5,0))</f>
        <v>1</v>
      </c>
      <c r="C97" s="66">
        <f t="shared" si="63"/>
        <v>1</v>
      </c>
      <c r="D97" s="66">
        <f t="shared" si="63"/>
        <v>1</v>
      </c>
      <c r="E97" s="66">
        <f t="shared" si="63"/>
        <v>1</v>
      </c>
      <c r="F97" s="66">
        <f t="shared" si="63"/>
        <v>0.5</v>
      </c>
      <c r="G97" s="66">
        <f t="shared" si="63"/>
        <v>0</v>
      </c>
      <c r="H97" s="66">
        <f t="shared" si="63"/>
        <v>0</v>
      </c>
      <c r="I97" s="66">
        <f t="shared" si="63"/>
        <v>0</v>
      </c>
      <c r="J97" s="66">
        <f t="shared" si="63"/>
        <v>0.5</v>
      </c>
      <c r="K97" s="115">
        <f>SUM(B97:J97)</f>
        <v>5</v>
      </c>
      <c r="L97" s="10">
        <f>IF((K93-B87)&lt;(K92-B86),3,IF((K93-B87)=(K92-B86),1.5,0))</f>
        <v>1.5</v>
      </c>
      <c r="M97" s="10">
        <f>SUM(K97:L97)</f>
        <v>6.5</v>
      </c>
      <c r="N97" s="66">
        <f t="shared" ref="N97:V97" si="64">IF((N93-N95)&lt;(N92-N94),1,IF((N93-N95)=(N92-N94),0.5,0))</f>
        <v>0.5</v>
      </c>
      <c r="O97" s="66">
        <f t="shared" si="64"/>
        <v>0</v>
      </c>
      <c r="P97" s="66">
        <f t="shared" si="64"/>
        <v>1</v>
      </c>
      <c r="Q97" s="66">
        <f t="shared" si="64"/>
        <v>0.5</v>
      </c>
      <c r="R97" s="66">
        <f t="shared" si="64"/>
        <v>0</v>
      </c>
      <c r="S97" s="66">
        <f t="shared" si="64"/>
        <v>0.5</v>
      </c>
      <c r="T97" s="66">
        <f t="shared" si="64"/>
        <v>0</v>
      </c>
      <c r="U97" s="66">
        <f t="shared" si="64"/>
        <v>0</v>
      </c>
      <c r="V97" s="66">
        <f t="shared" si="64"/>
        <v>1</v>
      </c>
      <c r="W97" s="114">
        <f t="shared" si="56"/>
        <v>3.5</v>
      </c>
      <c r="X97" s="1">
        <f t="shared" si="57"/>
        <v>8.5</v>
      </c>
      <c r="Y97" s="1">
        <f>IF((W93-B87)&lt;(W92-B86),3,IF((W93-B87)=(W92-B86),1.5,0))</f>
        <v>3</v>
      </c>
      <c r="Z97" s="113">
        <f>SUM(Y97,W97,M97)</f>
        <v>13</v>
      </c>
      <c r="AA97" s="32" t="str">
        <f>H87</f>
        <v>Andy</v>
      </c>
      <c r="AB97" s="34" t="s">
        <v>19</v>
      </c>
    </row>
    <row r="99" spans="1:28" x14ac:dyDescent="0.25">
      <c r="B99" s="1" t="s"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</v>
      </c>
      <c r="R99" s="1"/>
      <c r="S99" s="1"/>
      <c r="T99" s="1"/>
      <c r="U99" s="1"/>
      <c r="V99" s="1"/>
      <c r="Z99" s="1"/>
      <c r="AB99" s="33"/>
    </row>
    <row r="100" spans="1:28" x14ac:dyDescent="0.25">
      <c r="A100" s="61" t="s">
        <v>43</v>
      </c>
      <c r="B100" s="1">
        <v>16</v>
      </c>
      <c r="C100" s="1">
        <f>B100-B101</f>
        <v>5</v>
      </c>
      <c r="D100" s="52" t="s">
        <v>31</v>
      </c>
      <c r="E100" s="1"/>
      <c r="F100" s="1"/>
      <c r="G100" s="126" t="s">
        <v>3</v>
      </c>
      <c r="H100" s="125" t="str">
        <f>A100</f>
        <v>Randy</v>
      </c>
      <c r="I100" s="124"/>
      <c r="J100" s="27" t="s">
        <v>5</v>
      </c>
      <c r="K100" s="1"/>
      <c r="L100" s="1"/>
      <c r="M100" s="1"/>
      <c r="N100" s="1"/>
      <c r="O100" s="123"/>
      <c r="P100" s="1"/>
      <c r="Q100" s="1"/>
      <c r="R100" s="1"/>
      <c r="S100" s="119"/>
      <c r="T100" s="1"/>
      <c r="U100" s="27"/>
      <c r="V100" s="1"/>
      <c r="Z100" s="1"/>
      <c r="AB100" s="33"/>
    </row>
    <row r="101" spans="1:28" x14ac:dyDescent="0.25">
      <c r="A101" s="61" t="s">
        <v>44</v>
      </c>
      <c r="B101" s="1">
        <v>11</v>
      </c>
      <c r="C101" s="1">
        <f>B101-B100</f>
        <v>-5</v>
      </c>
      <c r="D101" t="s">
        <v>7</v>
      </c>
      <c r="E101" s="1"/>
      <c r="F101" s="1"/>
      <c r="G101" s="122" t="s">
        <v>8</v>
      </c>
      <c r="H101" s="121" t="str">
        <f>A101</f>
        <v>Simon</v>
      </c>
      <c r="I101" s="120"/>
      <c r="J101" s="27" t="s">
        <v>5</v>
      </c>
      <c r="K101" s="1"/>
      <c r="L101" s="1"/>
      <c r="M101" s="1"/>
      <c r="N101" s="1"/>
      <c r="P101" s="1"/>
      <c r="Q101" s="1"/>
      <c r="R101" s="1"/>
      <c r="S101" s="119"/>
      <c r="T101" s="1"/>
      <c r="U101" s="27"/>
      <c r="V101" s="1"/>
      <c r="Z101" s="1"/>
      <c r="AB101" s="33"/>
    </row>
    <row r="102" spans="1:2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Z102" s="1"/>
      <c r="AB102" s="33"/>
    </row>
    <row r="103" spans="1:28" x14ac:dyDescent="0.25">
      <c r="A103" s="1" t="s">
        <v>12</v>
      </c>
      <c r="B103" s="65">
        <v>7</v>
      </c>
      <c r="C103" s="65">
        <v>17</v>
      </c>
      <c r="D103" s="65">
        <v>11</v>
      </c>
      <c r="E103" s="65">
        <v>9</v>
      </c>
      <c r="F103" s="65">
        <v>3</v>
      </c>
      <c r="G103" s="65">
        <v>13</v>
      </c>
      <c r="H103" s="65">
        <v>5</v>
      </c>
      <c r="I103" s="65">
        <v>15</v>
      </c>
      <c r="J103" s="65">
        <v>1</v>
      </c>
      <c r="K103" s="115">
        <f>SUM(B103:J103)</f>
        <v>81</v>
      </c>
      <c r="L103" s="114"/>
      <c r="M103" s="114"/>
      <c r="N103" s="63">
        <v>6</v>
      </c>
      <c r="O103" s="63">
        <v>12</v>
      </c>
      <c r="P103" s="63">
        <v>14</v>
      </c>
      <c r="Q103" s="63">
        <v>18</v>
      </c>
      <c r="R103" s="63">
        <v>10</v>
      </c>
      <c r="S103" s="63">
        <v>2</v>
      </c>
      <c r="T103" s="63">
        <v>16</v>
      </c>
      <c r="U103" s="63">
        <v>4</v>
      </c>
      <c r="V103" s="63">
        <v>8</v>
      </c>
      <c r="W103" s="62">
        <f>SUM(N103:V103)</f>
        <v>90</v>
      </c>
      <c r="X103" s="118">
        <f>SUM(W103,K103)</f>
        <v>171</v>
      </c>
      <c r="Z103" s="1"/>
      <c r="AB103" s="33"/>
    </row>
    <row r="104" spans="1:28" x14ac:dyDescent="0.25">
      <c r="A104" s="1" t="s">
        <v>13</v>
      </c>
      <c r="B104" s="65">
        <v>4</v>
      </c>
      <c r="C104" s="65">
        <v>9</v>
      </c>
      <c r="D104" s="65">
        <v>6</v>
      </c>
      <c r="E104" s="65">
        <v>5</v>
      </c>
      <c r="F104" s="65">
        <v>2</v>
      </c>
      <c r="G104" s="65">
        <v>7</v>
      </c>
      <c r="H104" s="65">
        <v>3</v>
      </c>
      <c r="I104" s="65">
        <v>8</v>
      </c>
      <c r="J104" s="65">
        <v>1</v>
      </c>
      <c r="K104" s="115">
        <f>SUM(B104:J104)</f>
        <v>45</v>
      </c>
      <c r="L104" s="114"/>
      <c r="M104" s="114"/>
      <c r="N104" s="63">
        <v>3</v>
      </c>
      <c r="O104" s="63">
        <v>6</v>
      </c>
      <c r="P104" s="63">
        <v>7</v>
      </c>
      <c r="Q104" s="63">
        <v>9</v>
      </c>
      <c r="R104" s="63">
        <v>5</v>
      </c>
      <c r="S104" s="63">
        <v>1</v>
      </c>
      <c r="T104" s="63">
        <v>8</v>
      </c>
      <c r="U104" s="63">
        <v>2</v>
      </c>
      <c r="V104" s="63">
        <v>4</v>
      </c>
      <c r="W104" s="62">
        <f>SUM(N104:V104)</f>
        <v>45</v>
      </c>
      <c r="X104" s="118">
        <f>SUM(W104,K104)</f>
        <v>90</v>
      </c>
      <c r="Z104" s="1"/>
      <c r="AB104" s="33"/>
    </row>
    <row r="105" spans="1:28" x14ac:dyDescent="0.25">
      <c r="A105" s="1" t="s">
        <v>14</v>
      </c>
      <c r="B105" s="66">
        <v>1</v>
      </c>
      <c r="C105" s="66">
        <v>2</v>
      </c>
      <c r="D105" s="66">
        <v>3</v>
      </c>
      <c r="E105" s="66">
        <v>4</v>
      </c>
      <c r="F105" s="66">
        <v>5</v>
      </c>
      <c r="G105" s="66">
        <v>6</v>
      </c>
      <c r="H105" s="66">
        <v>7</v>
      </c>
      <c r="I105" s="66">
        <v>8</v>
      </c>
      <c r="J105" s="66">
        <v>9</v>
      </c>
      <c r="K105" s="115"/>
      <c r="L105" s="1" t="s">
        <v>27</v>
      </c>
      <c r="M105" s="1" t="s">
        <v>28</v>
      </c>
      <c r="N105" s="66">
        <v>10</v>
      </c>
      <c r="O105" s="66">
        <v>11</v>
      </c>
      <c r="P105" s="66">
        <v>12</v>
      </c>
      <c r="Q105" s="66">
        <v>13</v>
      </c>
      <c r="R105" s="66">
        <v>14</v>
      </c>
      <c r="S105" s="66">
        <v>15</v>
      </c>
      <c r="T105" s="66">
        <v>16</v>
      </c>
      <c r="U105" s="66">
        <v>17</v>
      </c>
      <c r="V105" s="66">
        <v>18</v>
      </c>
      <c r="W105" s="10" t="s">
        <v>15</v>
      </c>
      <c r="X105" s="1"/>
      <c r="Y105" s="1" t="s">
        <v>29</v>
      </c>
      <c r="Z105" s="113" t="s">
        <v>15</v>
      </c>
      <c r="AB105" s="33"/>
    </row>
    <row r="106" spans="1:28" x14ac:dyDescent="0.25">
      <c r="A106" s="61" t="str">
        <f>A100</f>
        <v>Randy</v>
      </c>
      <c r="B106" s="76">
        <v>6</v>
      </c>
      <c r="C106" s="76">
        <v>5</v>
      </c>
      <c r="D106" s="76">
        <v>5</v>
      </c>
      <c r="E106" s="76">
        <v>7</v>
      </c>
      <c r="F106" s="76">
        <v>6</v>
      </c>
      <c r="G106" s="76">
        <v>3</v>
      </c>
      <c r="H106" s="76">
        <v>6</v>
      </c>
      <c r="I106" s="76">
        <v>4</v>
      </c>
      <c r="J106" s="76">
        <v>6</v>
      </c>
      <c r="K106" s="116">
        <f>SUM(B106:J106)</f>
        <v>48</v>
      </c>
      <c r="L106" s="10">
        <f>K106-B100</f>
        <v>32</v>
      </c>
      <c r="M106" s="10"/>
      <c r="N106" s="76">
        <v>5</v>
      </c>
      <c r="O106" s="109">
        <v>7</v>
      </c>
      <c r="P106" s="109">
        <v>5</v>
      </c>
      <c r="Q106" s="109">
        <v>3</v>
      </c>
      <c r="R106" s="109">
        <v>10</v>
      </c>
      <c r="S106" s="109">
        <v>7</v>
      </c>
      <c r="T106" s="109">
        <v>5</v>
      </c>
      <c r="U106" s="109">
        <v>8</v>
      </c>
      <c r="V106" s="109">
        <v>7</v>
      </c>
      <c r="W106" s="72">
        <f t="shared" ref="W106:W111" si="65">SUM(N106:V106)</f>
        <v>57</v>
      </c>
      <c r="X106" s="52">
        <f t="shared" ref="X106:X111" si="66">SUM(W106,K106)</f>
        <v>105</v>
      </c>
      <c r="Y106" s="10">
        <f>W106-B100</f>
        <v>41</v>
      </c>
      <c r="Z106" s="117"/>
      <c r="AA106" s="73"/>
      <c r="AB106" s="33"/>
    </row>
    <row r="107" spans="1:28" x14ac:dyDescent="0.25">
      <c r="A107" s="61" t="str">
        <f>A101</f>
        <v>Simon</v>
      </c>
      <c r="B107" s="76">
        <v>7</v>
      </c>
      <c r="C107" s="76">
        <v>4</v>
      </c>
      <c r="D107" s="76">
        <v>6</v>
      </c>
      <c r="E107" s="76">
        <v>8</v>
      </c>
      <c r="F107" s="76">
        <v>8</v>
      </c>
      <c r="G107" s="76">
        <v>4</v>
      </c>
      <c r="H107" s="76">
        <v>4</v>
      </c>
      <c r="I107" s="76">
        <v>5</v>
      </c>
      <c r="J107" s="76">
        <v>6</v>
      </c>
      <c r="K107" s="116">
        <f>SUM(B107:J107)</f>
        <v>52</v>
      </c>
      <c r="L107" s="10">
        <f>K107-B101</f>
        <v>41</v>
      </c>
      <c r="M107" s="10"/>
      <c r="N107" s="76">
        <v>5</v>
      </c>
      <c r="O107" s="109">
        <v>8</v>
      </c>
      <c r="P107" s="109">
        <v>7</v>
      </c>
      <c r="Q107" s="109">
        <v>4</v>
      </c>
      <c r="R107" s="109">
        <v>8</v>
      </c>
      <c r="S107" s="109">
        <v>5</v>
      </c>
      <c r="T107" s="109">
        <v>5</v>
      </c>
      <c r="U107" s="109">
        <v>6</v>
      </c>
      <c r="V107" s="109">
        <v>7</v>
      </c>
      <c r="W107" s="72">
        <f t="shared" si="65"/>
        <v>55</v>
      </c>
      <c r="X107" s="52">
        <f t="shared" si="66"/>
        <v>107</v>
      </c>
      <c r="Y107" s="10">
        <f>W107-B101</f>
        <v>44</v>
      </c>
      <c r="Z107" s="58"/>
      <c r="AA107" s="73"/>
      <c r="AB107" s="33"/>
    </row>
    <row r="108" spans="1:28" x14ac:dyDescent="0.25">
      <c r="A108" s="32" t="str">
        <f>A100</f>
        <v>Randy</v>
      </c>
      <c r="B108" s="67">
        <f>IF($C$100&gt;=B104,IF(($C$100-B104)&gt;=27,4,IF(($C$100-B104)&gt;=18,3,IF($C$100-B104&gt;=9,2,1))),0)</f>
        <v>1</v>
      </c>
      <c r="C108" s="67">
        <f t="shared" ref="C108:V108" si="67">IF($C$100&gt;=C104,IF(($C$100-C104)&gt;=27,4,IF(($C$100-C104)&gt;=18,3,IF($C$100-C104&gt;=9,2,1))),0)</f>
        <v>0</v>
      </c>
      <c r="D108" s="67">
        <f t="shared" si="67"/>
        <v>0</v>
      </c>
      <c r="E108" s="67">
        <f t="shared" si="67"/>
        <v>1</v>
      </c>
      <c r="F108" s="67">
        <f t="shared" si="67"/>
        <v>1</v>
      </c>
      <c r="G108" s="67">
        <f t="shared" si="67"/>
        <v>0</v>
      </c>
      <c r="H108" s="67">
        <f t="shared" si="67"/>
        <v>1</v>
      </c>
      <c r="I108" s="67">
        <f t="shared" si="67"/>
        <v>0</v>
      </c>
      <c r="J108" s="67">
        <f t="shared" si="67"/>
        <v>1</v>
      </c>
      <c r="K108" s="116">
        <f t="shared" ref="K108:K109" si="68">SUM(B108:J108)</f>
        <v>5</v>
      </c>
      <c r="L108" s="67"/>
      <c r="M108" s="67"/>
      <c r="N108" s="67">
        <f t="shared" si="67"/>
        <v>1</v>
      </c>
      <c r="O108" s="67">
        <f t="shared" si="67"/>
        <v>0</v>
      </c>
      <c r="P108" s="67">
        <f t="shared" si="67"/>
        <v>0</v>
      </c>
      <c r="Q108" s="67">
        <f t="shared" si="67"/>
        <v>0</v>
      </c>
      <c r="R108" s="67">
        <f t="shared" si="67"/>
        <v>1</v>
      </c>
      <c r="S108" s="67">
        <f t="shared" si="67"/>
        <v>1</v>
      </c>
      <c r="T108" s="67">
        <f t="shared" si="67"/>
        <v>0</v>
      </c>
      <c r="U108" s="67">
        <f t="shared" si="67"/>
        <v>1</v>
      </c>
      <c r="V108" s="67">
        <f t="shared" si="67"/>
        <v>1</v>
      </c>
      <c r="W108" s="114">
        <f t="shared" si="65"/>
        <v>5</v>
      </c>
      <c r="X108" s="1">
        <f t="shared" si="66"/>
        <v>10</v>
      </c>
      <c r="Z108" s="113">
        <v>0</v>
      </c>
      <c r="AB108" s="33"/>
    </row>
    <row r="109" spans="1:28" x14ac:dyDescent="0.25">
      <c r="A109" s="32" t="str">
        <f>A101</f>
        <v>Simon</v>
      </c>
      <c r="B109" s="67">
        <f>IF($C$101&gt;=B104,IF(($C$101-B104)&gt;=27,4,IF(($C$101-B104)&gt;=18,3,IF($C$101-B104&gt;=9,2,1))),0)</f>
        <v>0</v>
      </c>
      <c r="C109" s="67">
        <f t="shared" ref="C109:V109" si="69">IF($C$101&gt;=C104,IF(($C$101-C104)&gt;=27,4,IF(($C$101-C104)&gt;=18,3,IF($C$101-C104&gt;=9,2,1))),0)</f>
        <v>0</v>
      </c>
      <c r="D109" s="67">
        <f t="shared" si="69"/>
        <v>0</v>
      </c>
      <c r="E109" s="67">
        <f t="shared" si="69"/>
        <v>0</v>
      </c>
      <c r="F109" s="67">
        <f t="shared" si="69"/>
        <v>0</v>
      </c>
      <c r="G109" s="67">
        <f t="shared" si="69"/>
        <v>0</v>
      </c>
      <c r="H109" s="67">
        <f t="shared" si="69"/>
        <v>0</v>
      </c>
      <c r="I109" s="67">
        <f t="shared" si="69"/>
        <v>0</v>
      </c>
      <c r="J109" s="67">
        <f t="shared" si="69"/>
        <v>0</v>
      </c>
      <c r="K109" s="116">
        <f t="shared" si="68"/>
        <v>0</v>
      </c>
      <c r="L109" s="67"/>
      <c r="M109" s="67"/>
      <c r="N109" s="67">
        <f t="shared" si="69"/>
        <v>0</v>
      </c>
      <c r="O109" s="67">
        <f t="shared" si="69"/>
        <v>0</v>
      </c>
      <c r="P109" s="67">
        <f t="shared" si="69"/>
        <v>0</v>
      </c>
      <c r="Q109" s="67">
        <f t="shared" si="69"/>
        <v>0</v>
      </c>
      <c r="R109" s="67">
        <f t="shared" si="69"/>
        <v>0</v>
      </c>
      <c r="S109" s="67">
        <f t="shared" si="69"/>
        <v>0</v>
      </c>
      <c r="T109" s="67">
        <f t="shared" si="69"/>
        <v>0</v>
      </c>
      <c r="U109" s="67">
        <f t="shared" si="69"/>
        <v>0</v>
      </c>
      <c r="V109" s="67">
        <f t="shared" si="69"/>
        <v>0</v>
      </c>
      <c r="W109" s="114">
        <f t="shared" si="65"/>
        <v>0</v>
      </c>
      <c r="X109" s="1">
        <f t="shared" si="66"/>
        <v>0</v>
      </c>
      <c r="Y109" s="1"/>
      <c r="Z109" s="113" t="s">
        <v>17</v>
      </c>
      <c r="AB109" s="33" t="s">
        <v>18</v>
      </c>
    </row>
    <row r="110" spans="1:28" x14ac:dyDescent="0.25">
      <c r="A110" s="32" t="str">
        <f>A100</f>
        <v>Randy</v>
      </c>
      <c r="B110" s="66">
        <f t="shared" ref="B110:J110" si="70">IF((B106-B108)&lt;(B107-B109),1,IF((B106-B108)=(B107-B109),0.5,0))</f>
        <v>1</v>
      </c>
      <c r="C110" s="66">
        <f t="shared" si="70"/>
        <v>0</v>
      </c>
      <c r="D110" s="66">
        <f t="shared" si="70"/>
        <v>1</v>
      </c>
      <c r="E110" s="66">
        <f t="shared" si="70"/>
        <v>1</v>
      </c>
      <c r="F110" s="66">
        <f t="shared" si="70"/>
        <v>1</v>
      </c>
      <c r="G110" s="66">
        <f t="shared" si="70"/>
        <v>1</v>
      </c>
      <c r="H110" s="66">
        <f t="shared" si="70"/>
        <v>0</v>
      </c>
      <c r="I110" s="66">
        <f t="shared" si="70"/>
        <v>1</v>
      </c>
      <c r="J110" s="66">
        <f t="shared" si="70"/>
        <v>1</v>
      </c>
      <c r="K110" s="116">
        <f>SUM(B110:J110)</f>
        <v>7</v>
      </c>
      <c r="L110" s="10">
        <f>IF((K106-B100)&lt;(K107-B101),3,IF((K106-B100)=(K107-B101),1.5,0))</f>
        <v>3</v>
      </c>
      <c r="M110" s="10">
        <f>SUM(K110:L110)</f>
        <v>10</v>
      </c>
      <c r="N110" s="66">
        <f t="shared" ref="N110:V110" si="71">IF((N106-N108)&lt;(N107-N109),1,IF((N106-N108)=(N107-N109),0.5,0))</f>
        <v>1</v>
      </c>
      <c r="O110" s="66">
        <f t="shared" si="71"/>
        <v>1</v>
      </c>
      <c r="P110" s="66">
        <f t="shared" si="71"/>
        <v>1</v>
      </c>
      <c r="Q110" s="66">
        <f t="shared" si="71"/>
        <v>1</v>
      </c>
      <c r="R110" s="66">
        <f t="shared" si="71"/>
        <v>0</v>
      </c>
      <c r="S110" s="66">
        <f t="shared" si="71"/>
        <v>0</v>
      </c>
      <c r="T110" s="66">
        <f t="shared" si="71"/>
        <v>0.5</v>
      </c>
      <c r="U110" s="66">
        <f t="shared" si="71"/>
        <v>0</v>
      </c>
      <c r="V110" s="66">
        <f t="shared" si="71"/>
        <v>1</v>
      </c>
      <c r="W110" s="114">
        <f t="shared" si="65"/>
        <v>5.5</v>
      </c>
      <c r="X110" s="1">
        <f t="shared" si="66"/>
        <v>12.5</v>
      </c>
      <c r="Y110" s="1">
        <f>IF((W106-B100)&lt;(W107-B101),3,IF((W106-B100)=(W107-B101),1.5,0))</f>
        <v>3</v>
      </c>
      <c r="Z110" s="113">
        <f>SUM(Y110,W110,M110)</f>
        <v>18.5</v>
      </c>
      <c r="AA110" s="32" t="str">
        <f>H100</f>
        <v>Randy</v>
      </c>
      <c r="AB110" s="34" t="s">
        <v>19</v>
      </c>
    </row>
    <row r="111" spans="1:28" x14ac:dyDescent="0.25">
      <c r="A111" s="32" t="str">
        <f>A101</f>
        <v>Simon</v>
      </c>
      <c r="B111" s="66">
        <f t="shared" ref="B111:J111" si="72">IF((B107-B109)&lt;(B106-B108),1,IF((B107-B109)=(B106-B108),0.5,0))</f>
        <v>0</v>
      </c>
      <c r="C111" s="66">
        <f t="shared" si="72"/>
        <v>1</v>
      </c>
      <c r="D111" s="66">
        <f t="shared" si="72"/>
        <v>0</v>
      </c>
      <c r="E111" s="66">
        <f t="shared" si="72"/>
        <v>0</v>
      </c>
      <c r="F111" s="66">
        <f t="shared" si="72"/>
        <v>0</v>
      </c>
      <c r="G111" s="66">
        <f t="shared" si="72"/>
        <v>0</v>
      </c>
      <c r="H111" s="66">
        <f t="shared" si="72"/>
        <v>1</v>
      </c>
      <c r="I111" s="66">
        <f t="shared" si="72"/>
        <v>0</v>
      </c>
      <c r="J111" s="66">
        <f t="shared" si="72"/>
        <v>0</v>
      </c>
      <c r="K111" s="115">
        <f>SUM(B111:J111)</f>
        <v>2</v>
      </c>
      <c r="L111" s="10">
        <f>IF((K107-B101)&lt;(K106-B100),3,IF((K107-B101)=(K106-B100),1.5,0))</f>
        <v>0</v>
      </c>
      <c r="M111" s="10">
        <f>SUM(K111:L111)</f>
        <v>2</v>
      </c>
      <c r="N111" s="66">
        <f t="shared" ref="N111:V111" si="73">IF((N107-N109)&lt;(N106-N108),1,IF((N107-N109)=(N106-N108),0.5,0))</f>
        <v>0</v>
      </c>
      <c r="O111" s="66">
        <f t="shared" si="73"/>
        <v>0</v>
      </c>
      <c r="P111" s="66">
        <f t="shared" si="73"/>
        <v>0</v>
      </c>
      <c r="Q111" s="66">
        <f t="shared" si="73"/>
        <v>0</v>
      </c>
      <c r="R111" s="66">
        <f t="shared" si="73"/>
        <v>1</v>
      </c>
      <c r="S111" s="66">
        <f t="shared" si="73"/>
        <v>1</v>
      </c>
      <c r="T111" s="66">
        <f t="shared" si="73"/>
        <v>0.5</v>
      </c>
      <c r="U111" s="66">
        <f t="shared" si="73"/>
        <v>1</v>
      </c>
      <c r="V111" s="66">
        <f t="shared" si="73"/>
        <v>0</v>
      </c>
      <c r="W111" s="114">
        <f t="shared" si="65"/>
        <v>3.5</v>
      </c>
      <c r="X111" s="1">
        <f t="shared" si="66"/>
        <v>5.5</v>
      </c>
      <c r="Y111" s="1">
        <f>IF((W107-B101)&lt;(W106-B100),3,IF((W107-B101)=(W106-B100),1.5,0))</f>
        <v>0</v>
      </c>
      <c r="Z111" s="113">
        <f>SUM(Y111,W111,M111)</f>
        <v>5.5</v>
      </c>
      <c r="AA111" s="32" t="str">
        <f>H101</f>
        <v>Simon</v>
      </c>
      <c r="AB111" s="34" t="s">
        <v>19</v>
      </c>
    </row>
    <row r="113" spans="1:28" x14ac:dyDescent="0.25">
      <c r="B113" s="1" t="s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 t="s">
        <v>1</v>
      </c>
      <c r="R113" s="1"/>
      <c r="S113" s="1"/>
      <c r="T113" s="1"/>
      <c r="U113" s="1"/>
      <c r="V113" s="1"/>
      <c r="Z113" s="1"/>
      <c r="AB113" s="33"/>
    </row>
    <row r="114" spans="1:28" x14ac:dyDescent="0.25">
      <c r="A114" s="61" t="s">
        <v>45</v>
      </c>
      <c r="B114" s="1">
        <v>7</v>
      </c>
      <c r="C114" s="1">
        <f>B114-B115</f>
        <v>3</v>
      </c>
      <c r="D114" s="52" t="s">
        <v>31</v>
      </c>
      <c r="E114" s="1"/>
      <c r="F114" s="1"/>
      <c r="G114" s="126" t="s">
        <v>3</v>
      </c>
      <c r="H114" s="125" t="str">
        <f>A114</f>
        <v>Michael</v>
      </c>
      <c r="I114" s="124"/>
      <c r="J114" s="27" t="s">
        <v>5</v>
      </c>
      <c r="K114" s="1"/>
      <c r="L114" s="1"/>
      <c r="M114" s="1"/>
      <c r="N114" s="1"/>
      <c r="O114" s="123"/>
      <c r="P114" s="1"/>
      <c r="Q114" s="1"/>
      <c r="R114" s="1"/>
      <c r="S114" s="119"/>
      <c r="T114" s="1"/>
      <c r="U114" s="27"/>
      <c r="V114" s="1"/>
      <c r="Z114" s="1"/>
      <c r="AB114" s="33"/>
    </row>
    <row r="115" spans="1:28" x14ac:dyDescent="0.25">
      <c r="A115" s="61" t="s">
        <v>46</v>
      </c>
      <c r="B115" s="1">
        <v>4</v>
      </c>
      <c r="C115" s="1">
        <f>B115-B114</f>
        <v>-3</v>
      </c>
      <c r="D115" t="s">
        <v>7</v>
      </c>
      <c r="E115" s="1"/>
      <c r="F115" s="1"/>
      <c r="G115" s="122" t="s">
        <v>8</v>
      </c>
      <c r="H115" s="121" t="str">
        <f>A115</f>
        <v>Jeff</v>
      </c>
      <c r="I115" s="120"/>
      <c r="J115" s="27" t="s">
        <v>5</v>
      </c>
      <c r="K115" s="1"/>
      <c r="L115" s="1"/>
      <c r="M115" s="1"/>
      <c r="N115" s="1"/>
      <c r="P115" s="1"/>
      <c r="Q115" s="1"/>
      <c r="R115" s="1"/>
      <c r="S115" s="119"/>
      <c r="T115" s="1"/>
      <c r="U115" s="27"/>
      <c r="V115" s="1"/>
      <c r="Z115" s="1"/>
      <c r="AB115" s="33"/>
    </row>
    <row r="116" spans="1:2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Z116" s="1"/>
      <c r="AB116" s="33"/>
    </row>
    <row r="117" spans="1:28" x14ac:dyDescent="0.25">
      <c r="A117" s="1" t="s">
        <v>12</v>
      </c>
      <c r="B117" s="65">
        <v>7</v>
      </c>
      <c r="C117" s="65">
        <v>17</v>
      </c>
      <c r="D117" s="65">
        <v>11</v>
      </c>
      <c r="E117" s="65">
        <v>9</v>
      </c>
      <c r="F117" s="65">
        <v>3</v>
      </c>
      <c r="G117" s="65">
        <v>13</v>
      </c>
      <c r="H117" s="65">
        <v>5</v>
      </c>
      <c r="I117" s="65">
        <v>15</v>
      </c>
      <c r="J117" s="65">
        <v>1</v>
      </c>
      <c r="K117" s="115">
        <f>SUM(B117:J117)</f>
        <v>81</v>
      </c>
      <c r="L117" s="114"/>
      <c r="M117" s="114"/>
      <c r="N117" s="63">
        <v>6</v>
      </c>
      <c r="O117" s="63">
        <v>12</v>
      </c>
      <c r="P117" s="63">
        <v>14</v>
      </c>
      <c r="Q117" s="63">
        <v>18</v>
      </c>
      <c r="R117" s="63">
        <v>10</v>
      </c>
      <c r="S117" s="63">
        <v>2</v>
      </c>
      <c r="T117" s="63">
        <v>16</v>
      </c>
      <c r="U117" s="63">
        <v>4</v>
      </c>
      <c r="V117" s="63">
        <v>8</v>
      </c>
      <c r="W117" s="62">
        <f>SUM(N117:V117)</f>
        <v>90</v>
      </c>
      <c r="X117" s="118">
        <f>SUM(W117,K117)</f>
        <v>171</v>
      </c>
      <c r="Z117" s="1"/>
      <c r="AB117" s="33"/>
    </row>
    <row r="118" spans="1:28" x14ac:dyDescent="0.25">
      <c r="A118" s="1" t="s">
        <v>13</v>
      </c>
      <c r="B118" s="65">
        <v>4</v>
      </c>
      <c r="C118" s="65">
        <v>9</v>
      </c>
      <c r="D118" s="65">
        <v>6</v>
      </c>
      <c r="E118" s="65">
        <v>5</v>
      </c>
      <c r="F118" s="65">
        <v>2</v>
      </c>
      <c r="G118" s="65">
        <v>7</v>
      </c>
      <c r="H118" s="65">
        <v>3</v>
      </c>
      <c r="I118" s="65">
        <v>8</v>
      </c>
      <c r="J118" s="65">
        <v>1</v>
      </c>
      <c r="K118" s="115">
        <f>SUM(B118:J118)</f>
        <v>45</v>
      </c>
      <c r="L118" s="114"/>
      <c r="M118" s="114"/>
      <c r="N118" s="63">
        <v>3</v>
      </c>
      <c r="O118" s="63">
        <v>6</v>
      </c>
      <c r="P118" s="63">
        <v>7</v>
      </c>
      <c r="Q118" s="63">
        <v>9</v>
      </c>
      <c r="R118" s="63">
        <v>5</v>
      </c>
      <c r="S118" s="63">
        <v>1</v>
      </c>
      <c r="T118" s="63">
        <v>8</v>
      </c>
      <c r="U118" s="63">
        <v>2</v>
      </c>
      <c r="V118" s="63">
        <v>4</v>
      </c>
      <c r="W118" s="62">
        <f>SUM(N118:V118)</f>
        <v>45</v>
      </c>
      <c r="X118" s="118">
        <f>SUM(W118,K118)</f>
        <v>90</v>
      </c>
      <c r="Z118" s="1"/>
      <c r="AB118" s="33"/>
    </row>
    <row r="119" spans="1:28" x14ac:dyDescent="0.25">
      <c r="A119" s="1" t="s">
        <v>14</v>
      </c>
      <c r="B119" s="66">
        <v>1</v>
      </c>
      <c r="C119" s="66">
        <v>2</v>
      </c>
      <c r="D119" s="66">
        <v>3</v>
      </c>
      <c r="E119" s="66">
        <v>4</v>
      </c>
      <c r="F119" s="66">
        <v>5</v>
      </c>
      <c r="G119" s="66">
        <v>6</v>
      </c>
      <c r="H119" s="66">
        <v>7</v>
      </c>
      <c r="I119" s="66">
        <v>8</v>
      </c>
      <c r="J119" s="66">
        <v>9</v>
      </c>
      <c r="K119" s="115"/>
      <c r="L119" s="1" t="s">
        <v>27</v>
      </c>
      <c r="M119" s="1" t="s">
        <v>28</v>
      </c>
      <c r="N119" s="66">
        <v>10</v>
      </c>
      <c r="O119" s="66">
        <v>11</v>
      </c>
      <c r="P119" s="66">
        <v>12</v>
      </c>
      <c r="Q119" s="66">
        <v>13</v>
      </c>
      <c r="R119" s="66">
        <v>14</v>
      </c>
      <c r="S119" s="66">
        <v>15</v>
      </c>
      <c r="T119" s="66">
        <v>16</v>
      </c>
      <c r="U119" s="66">
        <v>17</v>
      </c>
      <c r="V119" s="66">
        <v>18</v>
      </c>
      <c r="W119" s="10" t="s">
        <v>15</v>
      </c>
      <c r="X119" s="1"/>
      <c r="Y119" s="1" t="s">
        <v>29</v>
      </c>
      <c r="Z119" s="113" t="s">
        <v>15</v>
      </c>
      <c r="AB119" s="33"/>
    </row>
    <row r="120" spans="1:28" x14ac:dyDescent="0.25">
      <c r="A120" s="61" t="str">
        <f>A114</f>
        <v>Michael</v>
      </c>
      <c r="B120" s="76">
        <v>6</v>
      </c>
      <c r="C120" s="76">
        <v>4</v>
      </c>
      <c r="D120" s="76">
        <v>5</v>
      </c>
      <c r="E120" s="76">
        <v>6</v>
      </c>
      <c r="F120" s="76">
        <v>6</v>
      </c>
      <c r="G120" s="76">
        <v>4</v>
      </c>
      <c r="H120" s="76">
        <v>5</v>
      </c>
      <c r="I120" s="76">
        <v>4</v>
      </c>
      <c r="J120" s="76">
        <v>5</v>
      </c>
      <c r="K120" s="116">
        <f>SUM(B120:J120)</f>
        <v>45</v>
      </c>
      <c r="L120" s="10">
        <f>K120-B114</f>
        <v>38</v>
      </c>
      <c r="M120" s="10"/>
      <c r="N120" s="76">
        <v>4</v>
      </c>
      <c r="O120" s="109">
        <v>7</v>
      </c>
      <c r="P120" s="109">
        <v>5</v>
      </c>
      <c r="Q120" s="109">
        <v>3</v>
      </c>
      <c r="R120" s="109">
        <v>7</v>
      </c>
      <c r="S120" s="109">
        <v>5</v>
      </c>
      <c r="T120" s="109">
        <v>3</v>
      </c>
      <c r="U120" s="109">
        <v>6</v>
      </c>
      <c r="V120" s="109">
        <v>7</v>
      </c>
      <c r="W120" s="72">
        <f t="shared" ref="W120:W125" si="74">SUM(N120:V120)</f>
        <v>47</v>
      </c>
      <c r="X120" s="52">
        <f t="shared" ref="X120:X125" si="75">SUM(W120,K120)</f>
        <v>92</v>
      </c>
      <c r="Y120" s="10">
        <f>W120-B114</f>
        <v>40</v>
      </c>
      <c r="Z120" s="117"/>
      <c r="AA120" s="73"/>
      <c r="AB120" s="33"/>
    </row>
    <row r="121" spans="1:28" x14ac:dyDescent="0.25">
      <c r="A121" s="61" t="str">
        <f>A115</f>
        <v>Jeff</v>
      </c>
      <c r="B121" s="76">
        <v>5</v>
      </c>
      <c r="C121" s="76">
        <v>4</v>
      </c>
      <c r="D121" s="76">
        <v>3</v>
      </c>
      <c r="E121" s="76">
        <v>6</v>
      </c>
      <c r="F121" s="76">
        <v>4</v>
      </c>
      <c r="G121" s="76">
        <v>4</v>
      </c>
      <c r="H121" s="76">
        <v>5</v>
      </c>
      <c r="I121" s="76">
        <v>4</v>
      </c>
      <c r="J121" s="76">
        <v>4</v>
      </c>
      <c r="K121" s="116">
        <f>SUM(B121:J121)</f>
        <v>39</v>
      </c>
      <c r="L121" s="10">
        <f>K121-B115</f>
        <v>35</v>
      </c>
      <c r="M121" s="10"/>
      <c r="N121" s="76">
        <v>4</v>
      </c>
      <c r="O121" s="109">
        <v>5</v>
      </c>
      <c r="P121" s="109">
        <v>4</v>
      </c>
      <c r="Q121" s="109">
        <v>4</v>
      </c>
      <c r="R121" s="109">
        <v>4</v>
      </c>
      <c r="S121" s="109">
        <v>4</v>
      </c>
      <c r="T121" s="109">
        <v>3</v>
      </c>
      <c r="U121" s="109">
        <v>5</v>
      </c>
      <c r="V121" s="109">
        <v>6</v>
      </c>
      <c r="W121" s="72">
        <f t="shared" si="74"/>
        <v>39</v>
      </c>
      <c r="X121" s="52">
        <f t="shared" si="75"/>
        <v>78</v>
      </c>
      <c r="Y121" s="10">
        <f>W121-B115</f>
        <v>35</v>
      </c>
      <c r="Z121" s="58"/>
      <c r="AA121" s="73"/>
      <c r="AB121" s="33"/>
    </row>
    <row r="122" spans="1:28" x14ac:dyDescent="0.25">
      <c r="A122" s="32" t="str">
        <f>A114</f>
        <v>Michael</v>
      </c>
      <c r="B122" s="67">
        <f>IF($C$114&gt;=B118,IF(($C$114-B118)&gt;=27,4,IF(($C$114-B118)&gt;=18,3,IF($C$114-B118&gt;=9,2,1))),0)</f>
        <v>0</v>
      </c>
      <c r="C122" s="67">
        <f t="shared" ref="C122:V122" si="76">IF($C$114&gt;=C118,IF(($C$114-C118)&gt;=27,4,IF(($C$114-C118)&gt;=18,3,IF($C$114-C118&gt;=9,2,1))),0)</f>
        <v>0</v>
      </c>
      <c r="D122" s="67">
        <f t="shared" si="76"/>
        <v>0</v>
      </c>
      <c r="E122" s="67">
        <f t="shared" si="76"/>
        <v>0</v>
      </c>
      <c r="F122" s="67">
        <f t="shared" si="76"/>
        <v>1</v>
      </c>
      <c r="G122" s="67">
        <f t="shared" si="76"/>
        <v>0</v>
      </c>
      <c r="H122" s="67">
        <f t="shared" si="76"/>
        <v>1</v>
      </c>
      <c r="I122" s="67">
        <f t="shared" si="76"/>
        <v>0</v>
      </c>
      <c r="J122" s="67">
        <f t="shared" si="76"/>
        <v>1</v>
      </c>
      <c r="K122" s="116">
        <f t="shared" ref="K122:K123" si="77">SUM(B122:J122)</f>
        <v>3</v>
      </c>
      <c r="L122" s="67"/>
      <c r="M122" s="67"/>
      <c r="N122" s="67">
        <f t="shared" si="76"/>
        <v>1</v>
      </c>
      <c r="O122" s="67">
        <f t="shared" si="76"/>
        <v>0</v>
      </c>
      <c r="P122" s="67">
        <f t="shared" si="76"/>
        <v>0</v>
      </c>
      <c r="Q122" s="67">
        <f t="shared" si="76"/>
        <v>0</v>
      </c>
      <c r="R122" s="67">
        <f t="shared" si="76"/>
        <v>0</v>
      </c>
      <c r="S122" s="67">
        <f t="shared" si="76"/>
        <v>1</v>
      </c>
      <c r="T122" s="67">
        <f t="shared" si="76"/>
        <v>0</v>
      </c>
      <c r="U122" s="67">
        <f t="shared" si="76"/>
        <v>1</v>
      </c>
      <c r="V122" s="67">
        <f t="shared" si="76"/>
        <v>0</v>
      </c>
      <c r="W122" s="114">
        <f t="shared" si="74"/>
        <v>3</v>
      </c>
      <c r="X122" s="1">
        <f t="shared" si="75"/>
        <v>6</v>
      </c>
      <c r="Z122" s="113">
        <v>0</v>
      </c>
      <c r="AB122" s="33"/>
    </row>
    <row r="123" spans="1:28" x14ac:dyDescent="0.25">
      <c r="A123" s="32" t="str">
        <f>A115</f>
        <v>Jeff</v>
      </c>
      <c r="B123" s="67">
        <f>IF($C$115&gt;=B118,IF(($C$115-B118)&gt;=27,4,IF(($C$115-B118)&gt;=18,3,IF($C$115-B118&gt;=9,2,1))),0)</f>
        <v>0</v>
      </c>
      <c r="C123" s="67">
        <f t="shared" ref="C123:V123" si="78">IF($C$115&gt;=C118,IF(($C$115-C118)&gt;=27,4,IF(($C$115-C118)&gt;=18,3,IF($C$115-C118&gt;=9,2,1))),0)</f>
        <v>0</v>
      </c>
      <c r="D123" s="67">
        <f t="shared" si="78"/>
        <v>0</v>
      </c>
      <c r="E123" s="67">
        <f t="shared" si="78"/>
        <v>0</v>
      </c>
      <c r="F123" s="67">
        <f t="shared" si="78"/>
        <v>0</v>
      </c>
      <c r="G123" s="67">
        <f t="shared" si="78"/>
        <v>0</v>
      </c>
      <c r="H123" s="67">
        <f t="shared" si="78"/>
        <v>0</v>
      </c>
      <c r="I123" s="67">
        <f t="shared" si="78"/>
        <v>0</v>
      </c>
      <c r="J123" s="67">
        <f t="shared" si="78"/>
        <v>0</v>
      </c>
      <c r="K123" s="116">
        <f t="shared" si="77"/>
        <v>0</v>
      </c>
      <c r="L123" s="67"/>
      <c r="M123" s="67"/>
      <c r="N123" s="67">
        <f t="shared" si="78"/>
        <v>0</v>
      </c>
      <c r="O123" s="67">
        <f t="shared" si="78"/>
        <v>0</v>
      </c>
      <c r="P123" s="67">
        <f t="shared" si="78"/>
        <v>0</v>
      </c>
      <c r="Q123" s="67">
        <f t="shared" si="78"/>
        <v>0</v>
      </c>
      <c r="R123" s="67">
        <f t="shared" si="78"/>
        <v>0</v>
      </c>
      <c r="S123" s="67">
        <f t="shared" si="78"/>
        <v>0</v>
      </c>
      <c r="T123" s="67">
        <f t="shared" si="78"/>
        <v>0</v>
      </c>
      <c r="U123" s="67">
        <f t="shared" si="78"/>
        <v>0</v>
      </c>
      <c r="V123" s="67">
        <f t="shared" si="78"/>
        <v>0</v>
      </c>
      <c r="W123" s="114">
        <f t="shared" si="74"/>
        <v>0</v>
      </c>
      <c r="X123" s="1">
        <f t="shared" si="75"/>
        <v>0</v>
      </c>
      <c r="Y123" s="1"/>
      <c r="Z123" s="113" t="s">
        <v>17</v>
      </c>
      <c r="AB123" s="33" t="s">
        <v>18</v>
      </c>
    </row>
    <row r="124" spans="1:28" x14ac:dyDescent="0.25">
      <c r="A124" s="32" t="str">
        <f>A114</f>
        <v>Michael</v>
      </c>
      <c r="B124" s="66">
        <f t="shared" ref="B124:J124" si="79">IF((B120-B122)&lt;(B121-B123),1,IF((B120-B122)=(B121-B123),0.5,0))</f>
        <v>0</v>
      </c>
      <c r="C124" s="66">
        <f t="shared" si="79"/>
        <v>0.5</v>
      </c>
      <c r="D124" s="66">
        <f t="shared" si="79"/>
        <v>0</v>
      </c>
      <c r="E124" s="66">
        <f t="shared" si="79"/>
        <v>0.5</v>
      </c>
      <c r="F124" s="66">
        <f t="shared" si="79"/>
        <v>0</v>
      </c>
      <c r="G124" s="66">
        <f t="shared" si="79"/>
        <v>0.5</v>
      </c>
      <c r="H124" s="66">
        <f t="shared" si="79"/>
        <v>1</v>
      </c>
      <c r="I124" s="66">
        <f t="shared" si="79"/>
        <v>0.5</v>
      </c>
      <c r="J124" s="66">
        <f t="shared" si="79"/>
        <v>0.5</v>
      </c>
      <c r="K124" s="116">
        <f>SUM(B124:J124)</f>
        <v>3.5</v>
      </c>
      <c r="L124" s="10">
        <f>IF((K120-B114)&lt;(K121-B115),3,IF((K120-B114)=(K121-B115),1.5,0))</f>
        <v>0</v>
      </c>
      <c r="M124" s="10">
        <f>SUM(K124:L124)</f>
        <v>3.5</v>
      </c>
      <c r="N124" s="66">
        <f t="shared" ref="N124:V124" si="80">IF((N120-N122)&lt;(N121-N123),1,IF((N120-N122)=(N121-N123),0.5,0))</f>
        <v>1</v>
      </c>
      <c r="O124" s="66">
        <f t="shared" si="80"/>
        <v>0</v>
      </c>
      <c r="P124" s="66">
        <f t="shared" si="80"/>
        <v>0</v>
      </c>
      <c r="Q124" s="66">
        <f t="shared" si="80"/>
        <v>1</v>
      </c>
      <c r="R124" s="66">
        <f t="shared" si="80"/>
        <v>0</v>
      </c>
      <c r="S124" s="66">
        <f t="shared" si="80"/>
        <v>0.5</v>
      </c>
      <c r="T124" s="66">
        <f t="shared" si="80"/>
        <v>0.5</v>
      </c>
      <c r="U124" s="66">
        <f t="shared" si="80"/>
        <v>0.5</v>
      </c>
      <c r="V124" s="66">
        <f t="shared" si="80"/>
        <v>0</v>
      </c>
      <c r="W124" s="114">
        <f t="shared" si="74"/>
        <v>3.5</v>
      </c>
      <c r="X124" s="1">
        <f t="shared" si="75"/>
        <v>7</v>
      </c>
      <c r="Y124" s="1">
        <f>IF((W120-B114)&lt;(W121-B115),3,IF((W120-B114)=(W121-B115),1.5,0))</f>
        <v>0</v>
      </c>
      <c r="Z124" s="113">
        <f>SUM(Y124,W124,M124)</f>
        <v>7</v>
      </c>
      <c r="AA124" s="32" t="str">
        <f>H114</f>
        <v>Michael</v>
      </c>
      <c r="AB124" s="34" t="s">
        <v>19</v>
      </c>
    </row>
    <row r="125" spans="1:28" x14ac:dyDescent="0.25">
      <c r="A125" s="32" t="str">
        <f>A115</f>
        <v>Jeff</v>
      </c>
      <c r="B125" s="66">
        <f t="shared" ref="B125:J125" si="81">IF((B121-B123)&lt;(B120-B122),1,IF((B121-B123)=(B120-B122),0.5,0))</f>
        <v>1</v>
      </c>
      <c r="C125" s="66">
        <f t="shared" si="81"/>
        <v>0.5</v>
      </c>
      <c r="D125" s="66">
        <f t="shared" si="81"/>
        <v>1</v>
      </c>
      <c r="E125" s="66">
        <f t="shared" si="81"/>
        <v>0.5</v>
      </c>
      <c r="F125" s="66">
        <f t="shared" si="81"/>
        <v>1</v>
      </c>
      <c r="G125" s="66">
        <f t="shared" si="81"/>
        <v>0.5</v>
      </c>
      <c r="H125" s="66">
        <f t="shared" si="81"/>
        <v>0</v>
      </c>
      <c r="I125" s="66">
        <f t="shared" si="81"/>
        <v>0.5</v>
      </c>
      <c r="J125" s="66">
        <f t="shared" si="81"/>
        <v>0.5</v>
      </c>
      <c r="K125" s="115">
        <f>SUM(B125:J125)</f>
        <v>5.5</v>
      </c>
      <c r="L125" s="10">
        <f>IF((K121-B115)&lt;(K120-B114),3,IF((K121-B115)=(K120-B114),1.5,0))</f>
        <v>3</v>
      </c>
      <c r="M125" s="10">
        <f>SUM(K125:L125)</f>
        <v>8.5</v>
      </c>
      <c r="N125" s="66">
        <f t="shared" ref="N125:V125" si="82">IF((N121-N123)&lt;(N120-N122),1,IF((N121-N123)=(N120-N122),0.5,0))</f>
        <v>0</v>
      </c>
      <c r="O125" s="66">
        <f t="shared" si="82"/>
        <v>1</v>
      </c>
      <c r="P125" s="66">
        <f t="shared" si="82"/>
        <v>1</v>
      </c>
      <c r="Q125" s="66">
        <f t="shared" si="82"/>
        <v>0</v>
      </c>
      <c r="R125" s="66">
        <f t="shared" si="82"/>
        <v>1</v>
      </c>
      <c r="S125" s="66">
        <f t="shared" si="82"/>
        <v>0.5</v>
      </c>
      <c r="T125" s="66">
        <f t="shared" si="82"/>
        <v>0.5</v>
      </c>
      <c r="U125" s="66">
        <f t="shared" si="82"/>
        <v>0.5</v>
      </c>
      <c r="V125" s="66">
        <f t="shared" si="82"/>
        <v>1</v>
      </c>
      <c r="W125" s="114">
        <f t="shared" si="74"/>
        <v>5.5</v>
      </c>
      <c r="X125" s="1">
        <f t="shared" si="75"/>
        <v>11</v>
      </c>
      <c r="Y125" s="1">
        <f>IF((W121-B115)&lt;(W120-B114),3,IF((W121-B115)=(W120-B114),1.5,0))</f>
        <v>3</v>
      </c>
      <c r="Z125" s="113">
        <f>SUM(Y125,W125,M125)</f>
        <v>17</v>
      </c>
      <c r="AA125" s="32" t="str">
        <f>H115</f>
        <v>Jeff</v>
      </c>
      <c r="AB125" s="34" t="s">
        <v>19</v>
      </c>
    </row>
    <row r="127" spans="1:28" x14ac:dyDescent="0.25">
      <c r="B127" s="1" t="s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 t="s">
        <v>1</v>
      </c>
      <c r="R127" s="1"/>
      <c r="S127" s="1"/>
      <c r="T127" s="1"/>
      <c r="U127" s="1"/>
      <c r="V127" s="1"/>
      <c r="Z127" s="1"/>
      <c r="AB127" s="33"/>
    </row>
    <row r="128" spans="1:28" x14ac:dyDescent="0.25">
      <c r="A128" s="61" t="s">
        <v>47</v>
      </c>
      <c r="B128" s="1">
        <v>20</v>
      </c>
      <c r="C128" s="1">
        <f>B128-B129</f>
        <v>11</v>
      </c>
      <c r="D128" s="52" t="s">
        <v>31</v>
      </c>
      <c r="E128" s="1"/>
      <c r="F128" s="1"/>
      <c r="G128" s="126" t="s">
        <v>3</v>
      </c>
      <c r="H128" s="125" t="str">
        <f>A128</f>
        <v>Paul</v>
      </c>
      <c r="I128" s="124"/>
      <c r="J128" s="27" t="s">
        <v>5</v>
      </c>
      <c r="K128" s="1"/>
      <c r="L128" s="1"/>
      <c r="M128" s="1"/>
      <c r="N128" s="1"/>
      <c r="O128" s="123"/>
      <c r="P128" s="1"/>
      <c r="Q128" s="1"/>
      <c r="R128" s="1"/>
      <c r="S128" s="119"/>
      <c r="T128" s="1"/>
      <c r="U128" s="27"/>
      <c r="V128" s="1"/>
      <c r="Z128" s="1"/>
      <c r="AB128" s="33"/>
    </row>
    <row r="129" spans="1:28" x14ac:dyDescent="0.25">
      <c r="A129" s="61" t="s">
        <v>48</v>
      </c>
      <c r="B129" s="1">
        <v>9</v>
      </c>
      <c r="C129" s="1">
        <f>B129-B128</f>
        <v>-11</v>
      </c>
      <c r="D129" t="s">
        <v>7</v>
      </c>
      <c r="E129" s="1"/>
      <c r="F129" s="1"/>
      <c r="G129" s="122" t="s">
        <v>8</v>
      </c>
      <c r="H129" s="121" t="str">
        <f>A129</f>
        <v>Mike</v>
      </c>
      <c r="I129" s="120"/>
      <c r="J129" s="27" t="s">
        <v>5</v>
      </c>
      <c r="K129" s="1"/>
      <c r="L129" s="1"/>
      <c r="M129" s="1"/>
      <c r="N129" s="1"/>
      <c r="P129" s="1"/>
      <c r="Q129" s="1"/>
      <c r="R129" s="1"/>
      <c r="S129" s="119"/>
      <c r="T129" s="1"/>
      <c r="U129" s="27"/>
      <c r="V129" s="1"/>
      <c r="Z129" s="1"/>
      <c r="AB129" s="33"/>
    </row>
    <row r="130" spans="1:2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Z130" s="1"/>
      <c r="AB130" s="33"/>
    </row>
    <row r="131" spans="1:28" x14ac:dyDescent="0.25">
      <c r="A131" s="1" t="s">
        <v>12</v>
      </c>
      <c r="B131" s="65">
        <v>7</v>
      </c>
      <c r="C131" s="65">
        <v>17</v>
      </c>
      <c r="D131" s="65">
        <v>11</v>
      </c>
      <c r="E131" s="65">
        <v>9</v>
      </c>
      <c r="F131" s="65">
        <v>3</v>
      </c>
      <c r="G131" s="65">
        <v>13</v>
      </c>
      <c r="H131" s="65">
        <v>5</v>
      </c>
      <c r="I131" s="65">
        <v>15</v>
      </c>
      <c r="J131" s="65">
        <v>1</v>
      </c>
      <c r="K131" s="115">
        <f>SUM(B131:J131)</f>
        <v>81</v>
      </c>
      <c r="L131" s="114"/>
      <c r="M131" s="114"/>
      <c r="N131" s="63">
        <v>6</v>
      </c>
      <c r="O131" s="63">
        <v>12</v>
      </c>
      <c r="P131" s="63">
        <v>14</v>
      </c>
      <c r="Q131" s="63">
        <v>18</v>
      </c>
      <c r="R131" s="63">
        <v>10</v>
      </c>
      <c r="S131" s="63">
        <v>2</v>
      </c>
      <c r="T131" s="63">
        <v>16</v>
      </c>
      <c r="U131" s="63">
        <v>4</v>
      </c>
      <c r="V131" s="63">
        <v>8</v>
      </c>
      <c r="W131" s="62">
        <f>SUM(N131:V131)</f>
        <v>90</v>
      </c>
      <c r="X131" s="118">
        <f>SUM(W131,K131)</f>
        <v>171</v>
      </c>
      <c r="Z131" s="1"/>
      <c r="AB131" s="33"/>
    </row>
    <row r="132" spans="1:28" x14ac:dyDescent="0.25">
      <c r="A132" s="1" t="s">
        <v>13</v>
      </c>
      <c r="B132" s="65">
        <v>4</v>
      </c>
      <c r="C132" s="65">
        <v>9</v>
      </c>
      <c r="D132" s="65">
        <v>6</v>
      </c>
      <c r="E132" s="65">
        <v>5</v>
      </c>
      <c r="F132" s="65">
        <v>2</v>
      </c>
      <c r="G132" s="65">
        <v>7</v>
      </c>
      <c r="H132" s="65">
        <v>3</v>
      </c>
      <c r="I132" s="65">
        <v>8</v>
      </c>
      <c r="J132" s="65">
        <v>1</v>
      </c>
      <c r="K132" s="115">
        <f>SUM(B132:J132)</f>
        <v>45</v>
      </c>
      <c r="L132" s="114"/>
      <c r="M132" s="114"/>
      <c r="N132" s="63">
        <v>3</v>
      </c>
      <c r="O132" s="63">
        <v>6</v>
      </c>
      <c r="P132" s="63">
        <v>7</v>
      </c>
      <c r="Q132" s="63">
        <v>9</v>
      </c>
      <c r="R132" s="63">
        <v>5</v>
      </c>
      <c r="S132" s="63">
        <v>1</v>
      </c>
      <c r="T132" s="63">
        <v>8</v>
      </c>
      <c r="U132" s="63">
        <v>2</v>
      </c>
      <c r="V132" s="63">
        <v>4</v>
      </c>
      <c r="W132" s="62">
        <f>SUM(N132:V132)</f>
        <v>45</v>
      </c>
      <c r="X132" s="118">
        <f>SUM(W132,K132)</f>
        <v>90</v>
      </c>
      <c r="Z132" s="1"/>
      <c r="AB132" s="33"/>
    </row>
    <row r="133" spans="1:28" x14ac:dyDescent="0.25">
      <c r="A133" s="1" t="s">
        <v>14</v>
      </c>
      <c r="B133" s="66">
        <v>1</v>
      </c>
      <c r="C133" s="66">
        <v>2</v>
      </c>
      <c r="D133" s="66">
        <v>3</v>
      </c>
      <c r="E133" s="66">
        <v>4</v>
      </c>
      <c r="F133" s="66">
        <v>5</v>
      </c>
      <c r="G133" s="66">
        <v>6</v>
      </c>
      <c r="H133" s="66">
        <v>7</v>
      </c>
      <c r="I133" s="66">
        <v>8</v>
      </c>
      <c r="J133" s="66">
        <v>9</v>
      </c>
      <c r="K133" s="115"/>
      <c r="L133" s="1" t="s">
        <v>27</v>
      </c>
      <c r="M133" s="1" t="s">
        <v>28</v>
      </c>
      <c r="N133" s="66">
        <v>10</v>
      </c>
      <c r="O133" s="66">
        <v>11</v>
      </c>
      <c r="P133" s="66">
        <v>12</v>
      </c>
      <c r="Q133" s="66">
        <v>13</v>
      </c>
      <c r="R133" s="66">
        <v>14</v>
      </c>
      <c r="S133" s="66">
        <v>15</v>
      </c>
      <c r="T133" s="66">
        <v>16</v>
      </c>
      <c r="U133" s="66">
        <v>17</v>
      </c>
      <c r="V133" s="66">
        <v>18</v>
      </c>
      <c r="W133" s="10" t="s">
        <v>15</v>
      </c>
      <c r="X133" s="1"/>
      <c r="Y133" s="1" t="s">
        <v>29</v>
      </c>
      <c r="Z133" s="113" t="s">
        <v>15</v>
      </c>
      <c r="AB133" s="33"/>
    </row>
    <row r="134" spans="1:28" x14ac:dyDescent="0.25">
      <c r="A134" s="61" t="str">
        <f>A128</f>
        <v>Paul</v>
      </c>
      <c r="B134" s="76">
        <v>8</v>
      </c>
      <c r="C134" s="76">
        <v>5</v>
      </c>
      <c r="D134" s="76">
        <v>5</v>
      </c>
      <c r="E134" s="76">
        <v>7</v>
      </c>
      <c r="F134" s="76">
        <v>7</v>
      </c>
      <c r="G134" s="76">
        <v>7</v>
      </c>
      <c r="H134" s="76">
        <v>5</v>
      </c>
      <c r="I134" s="76">
        <v>8</v>
      </c>
      <c r="J134" s="76">
        <v>7</v>
      </c>
      <c r="K134" s="116">
        <f>SUM(B134:J134)</f>
        <v>59</v>
      </c>
      <c r="L134" s="10">
        <f>K134-B128</f>
        <v>39</v>
      </c>
      <c r="M134" s="10"/>
      <c r="N134" s="76">
        <v>8</v>
      </c>
      <c r="O134" s="109">
        <v>6</v>
      </c>
      <c r="P134" s="109">
        <v>7</v>
      </c>
      <c r="Q134" s="109">
        <v>4</v>
      </c>
      <c r="R134" s="109">
        <v>7</v>
      </c>
      <c r="S134" s="109">
        <v>6</v>
      </c>
      <c r="T134" s="109">
        <v>6</v>
      </c>
      <c r="U134" s="109">
        <v>10</v>
      </c>
      <c r="V134" s="109">
        <v>7</v>
      </c>
      <c r="W134" s="72">
        <f t="shared" ref="W134:W139" si="83">SUM(N134:V134)</f>
        <v>61</v>
      </c>
      <c r="X134" s="52">
        <f t="shared" ref="X134:X139" si="84">SUM(W134,K134)</f>
        <v>120</v>
      </c>
      <c r="Y134" s="10">
        <f>W134-B128</f>
        <v>41</v>
      </c>
      <c r="Z134" s="117"/>
      <c r="AA134" s="73"/>
      <c r="AB134" s="33"/>
    </row>
    <row r="135" spans="1:28" x14ac:dyDescent="0.25">
      <c r="A135" s="61" t="str">
        <f>A129</f>
        <v>Mike</v>
      </c>
      <c r="B135" s="76">
        <v>5</v>
      </c>
      <c r="C135" s="76">
        <v>4</v>
      </c>
      <c r="D135" s="76">
        <v>6</v>
      </c>
      <c r="E135" s="76">
        <v>7</v>
      </c>
      <c r="F135" s="76">
        <v>6</v>
      </c>
      <c r="G135" s="76">
        <v>4</v>
      </c>
      <c r="H135" s="76">
        <v>4</v>
      </c>
      <c r="I135" s="76">
        <v>4</v>
      </c>
      <c r="J135" s="76">
        <v>5</v>
      </c>
      <c r="K135" s="116">
        <f>SUM(B135:J135)</f>
        <v>45</v>
      </c>
      <c r="L135" s="10">
        <f>K135-B129</f>
        <v>36</v>
      </c>
      <c r="M135" s="10"/>
      <c r="N135" s="76">
        <v>5</v>
      </c>
      <c r="O135" s="109">
        <v>4</v>
      </c>
      <c r="P135" s="109">
        <v>4</v>
      </c>
      <c r="Q135" s="109">
        <v>7</v>
      </c>
      <c r="R135" s="109">
        <v>5</v>
      </c>
      <c r="S135" s="109">
        <v>6</v>
      </c>
      <c r="T135" s="109">
        <v>7</v>
      </c>
      <c r="U135" s="109">
        <v>5</v>
      </c>
      <c r="V135" s="109">
        <v>5</v>
      </c>
      <c r="W135" s="72">
        <f t="shared" si="83"/>
        <v>48</v>
      </c>
      <c r="X135" s="52">
        <f t="shared" si="84"/>
        <v>93</v>
      </c>
      <c r="Y135" s="10">
        <f>W135-B129</f>
        <v>39</v>
      </c>
      <c r="Z135" s="58"/>
      <c r="AA135" s="73"/>
      <c r="AB135" s="33"/>
    </row>
    <row r="136" spans="1:28" x14ac:dyDescent="0.25">
      <c r="A136" s="32" t="str">
        <f>A128</f>
        <v>Paul</v>
      </c>
      <c r="B136" s="67">
        <f>IF($C$128&gt;=B132,IF(($C$128-B132)&gt;=27,4,IF(($C$128-B132)&gt;=18,3,IF($C$128-B132&gt;=9,2,1))),0)</f>
        <v>1</v>
      </c>
      <c r="C136" s="67">
        <f t="shared" ref="C136:V136" si="85">IF($C$128&gt;=C132,IF(($C$128-C132)&gt;=27,4,IF(($C$128-C132)&gt;=18,3,IF($C$128-C132&gt;=9,2,1))),0)</f>
        <v>1</v>
      </c>
      <c r="D136" s="67">
        <f t="shared" si="85"/>
        <v>1</v>
      </c>
      <c r="E136" s="67">
        <f t="shared" si="85"/>
        <v>1</v>
      </c>
      <c r="F136" s="67">
        <f t="shared" si="85"/>
        <v>2</v>
      </c>
      <c r="G136" s="67">
        <f t="shared" si="85"/>
        <v>1</v>
      </c>
      <c r="H136" s="67">
        <f t="shared" si="85"/>
        <v>1</v>
      </c>
      <c r="I136" s="67">
        <f t="shared" si="85"/>
        <v>1</v>
      </c>
      <c r="J136" s="67">
        <f t="shared" si="85"/>
        <v>2</v>
      </c>
      <c r="K136" s="116">
        <f t="shared" ref="K136:K137" si="86">SUM(B136:J136)</f>
        <v>11</v>
      </c>
      <c r="L136" s="67"/>
      <c r="M136" s="67"/>
      <c r="N136" s="67">
        <f t="shared" si="85"/>
        <v>1</v>
      </c>
      <c r="O136" s="67">
        <f t="shared" si="85"/>
        <v>1</v>
      </c>
      <c r="P136" s="67">
        <f t="shared" si="85"/>
        <v>1</v>
      </c>
      <c r="Q136" s="67">
        <f t="shared" si="85"/>
        <v>1</v>
      </c>
      <c r="R136" s="67">
        <f t="shared" si="85"/>
        <v>1</v>
      </c>
      <c r="S136" s="67">
        <f t="shared" si="85"/>
        <v>2</v>
      </c>
      <c r="T136" s="67">
        <f t="shared" si="85"/>
        <v>1</v>
      </c>
      <c r="U136" s="67">
        <f t="shared" si="85"/>
        <v>2</v>
      </c>
      <c r="V136" s="67">
        <f t="shared" si="85"/>
        <v>1</v>
      </c>
      <c r="W136" s="114">
        <f t="shared" si="83"/>
        <v>11</v>
      </c>
      <c r="X136" s="1">
        <f t="shared" si="84"/>
        <v>22</v>
      </c>
      <c r="Z136" s="113">
        <v>0</v>
      </c>
      <c r="AB136" s="33"/>
    </row>
    <row r="137" spans="1:28" x14ac:dyDescent="0.25">
      <c r="A137" s="32" t="str">
        <f>A129</f>
        <v>Mike</v>
      </c>
      <c r="B137" s="67">
        <f>IF($C$129&gt;=B132,IF(($C$129-B132)&gt;=27,4,IF(($C$129-B132)&gt;=18,3,IF($C$129-B132&gt;=9,2,1))),0)</f>
        <v>0</v>
      </c>
      <c r="C137" s="67">
        <f t="shared" ref="C137:V137" si="87">IF($C$129&gt;=C132,IF(($C$129-C132)&gt;=27,4,IF(($C$129-C132)&gt;=18,3,IF($C$129-C132&gt;=9,2,1))),0)</f>
        <v>0</v>
      </c>
      <c r="D137" s="67">
        <f t="shared" si="87"/>
        <v>0</v>
      </c>
      <c r="E137" s="67">
        <f t="shared" si="87"/>
        <v>0</v>
      </c>
      <c r="F137" s="67">
        <f t="shared" si="87"/>
        <v>0</v>
      </c>
      <c r="G137" s="67">
        <f t="shared" si="87"/>
        <v>0</v>
      </c>
      <c r="H137" s="67">
        <f t="shared" si="87"/>
        <v>0</v>
      </c>
      <c r="I137" s="67">
        <f t="shared" si="87"/>
        <v>0</v>
      </c>
      <c r="J137" s="67">
        <f t="shared" si="87"/>
        <v>0</v>
      </c>
      <c r="K137" s="116">
        <f t="shared" si="86"/>
        <v>0</v>
      </c>
      <c r="L137" s="67"/>
      <c r="M137" s="67"/>
      <c r="N137" s="67">
        <f t="shared" si="87"/>
        <v>0</v>
      </c>
      <c r="O137" s="67">
        <f t="shared" si="87"/>
        <v>0</v>
      </c>
      <c r="P137" s="67">
        <f t="shared" si="87"/>
        <v>0</v>
      </c>
      <c r="Q137" s="67">
        <f t="shared" si="87"/>
        <v>0</v>
      </c>
      <c r="R137" s="67">
        <f t="shared" si="87"/>
        <v>0</v>
      </c>
      <c r="S137" s="67">
        <f t="shared" si="87"/>
        <v>0</v>
      </c>
      <c r="T137" s="67">
        <f t="shared" si="87"/>
        <v>0</v>
      </c>
      <c r="U137" s="67">
        <f t="shared" si="87"/>
        <v>0</v>
      </c>
      <c r="V137" s="67">
        <f t="shared" si="87"/>
        <v>0</v>
      </c>
      <c r="W137" s="114">
        <f t="shared" si="83"/>
        <v>0</v>
      </c>
      <c r="X137" s="1">
        <f t="shared" si="84"/>
        <v>0</v>
      </c>
      <c r="Y137" s="1"/>
      <c r="Z137" s="113" t="s">
        <v>17</v>
      </c>
      <c r="AB137" s="33" t="s">
        <v>18</v>
      </c>
    </row>
    <row r="138" spans="1:28" x14ac:dyDescent="0.25">
      <c r="A138" s="32" t="str">
        <f>A128</f>
        <v>Paul</v>
      </c>
      <c r="B138" s="66">
        <f t="shared" ref="B138:J138" si="88">IF((B134-B136)&lt;(B135-B137),1,IF((B134-B136)=(B135-B137),0.5,0))</f>
        <v>0</v>
      </c>
      <c r="C138" s="66">
        <f t="shared" si="88"/>
        <v>0.5</v>
      </c>
      <c r="D138" s="66">
        <f t="shared" si="88"/>
        <v>1</v>
      </c>
      <c r="E138" s="66">
        <f t="shared" si="88"/>
        <v>1</v>
      </c>
      <c r="F138" s="66">
        <f t="shared" si="88"/>
        <v>1</v>
      </c>
      <c r="G138" s="66">
        <f t="shared" si="88"/>
        <v>0</v>
      </c>
      <c r="H138" s="66">
        <f t="shared" si="88"/>
        <v>0.5</v>
      </c>
      <c r="I138" s="66">
        <f t="shared" si="88"/>
        <v>0</v>
      </c>
      <c r="J138" s="66">
        <f t="shared" si="88"/>
        <v>0.5</v>
      </c>
      <c r="K138" s="116">
        <f>SUM(B138:J138)</f>
        <v>4.5</v>
      </c>
      <c r="L138" s="10">
        <f>IF((K134-B128)&lt;(K135-B129),3,IF((K134-B128)=(K135-B129),1.5,0))</f>
        <v>0</v>
      </c>
      <c r="M138" s="10">
        <f>SUM(K138:L138)</f>
        <v>4.5</v>
      </c>
      <c r="N138" s="66">
        <f t="shared" ref="N138:V138" si="89">IF((N134-N136)&lt;(N135-N137),1,IF((N134-N136)=(N135-N137),0.5,0))</f>
        <v>0</v>
      </c>
      <c r="O138" s="66">
        <f t="shared" si="89"/>
        <v>0</v>
      </c>
      <c r="P138" s="66">
        <f t="shared" si="89"/>
        <v>0</v>
      </c>
      <c r="Q138" s="66">
        <f t="shared" si="89"/>
        <v>1</v>
      </c>
      <c r="R138" s="66">
        <f t="shared" si="89"/>
        <v>0</v>
      </c>
      <c r="S138" s="66">
        <f t="shared" si="89"/>
        <v>1</v>
      </c>
      <c r="T138" s="66">
        <f t="shared" si="89"/>
        <v>1</v>
      </c>
      <c r="U138" s="66">
        <f t="shared" si="89"/>
        <v>0</v>
      </c>
      <c r="V138" s="66">
        <f t="shared" si="89"/>
        <v>0</v>
      </c>
      <c r="W138" s="114">
        <f t="shared" si="83"/>
        <v>3</v>
      </c>
      <c r="X138" s="1">
        <f t="shared" si="84"/>
        <v>7.5</v>
      </c>
      <c r="Y138" s="1">
        <f>IF((W134-B128)&lt;(W135-B129),3,IF((W134-B128)=(W135-B129),1.5,0))</f>
        <v>0</v>
      </c>
      <c r="Z138" s="113">
        <f>SUM(Y138,W138,M138)</f>
        <v>7.5</v>
      </c>
      <c r="AA138" s="32" t="str">
        <f>H128</f>
        <v>Paul</v>
      </c>
      <c r="AB138" s="34" t="s">
        <v>19</v>
      </c>
    </row>
    <row r="139" spans="1:28" x14ac:dyDescent="0.25">
      <c r="A139" s="32" t="str">
        <f>A129</f>
        <v>Mike</v>
      </c>
      <c r="B139" s="66">
        <f t="shared" ref="B139:J139" si="90">IF((B135-B137)&lt;(B134-B136),1,IF((B135-B137)=(B134-B136),0.5,0))</f>
        <v>1</v>
      </c>
      <c r="C139" s="66">
        <f t="shared" si="90"/>
        <v>0.5</v>
      </c>
      <c r="D139" s="66">
        <f t="shared" si="90"/>
        <v>0</v>
      </c>
      <c r="E139" s="66">
        <f t="shared" si="90"/>
        <v>0</v>
      </c>
      <c r="F139" s="66">
        <f t="shared" si="90"/>
        <v>0</v>
      </c>
      <c r="G139" s="66">
        <f t="shared" si="90"/>
        <v>1</v>
      </c>
      <c r="H139" s="66">
        <f t="shared" si="90"/>
        <v>0.5</v>
      </c>
      <c r="I139" s="66">
        <f t="shared" si="90"/>
        <v>1</v>
      </c>
      <c r="J139" s="66">
        <f t="shared" si="90"/>
        <v>0.5</v>
      </c>
      <c r="K139" s="115">
        <f>SUM(B139:J139)</f>
        <v>4.5</v>
      </c>
      <c r="L139" s="10">
        <f>IF((K135-B129)&lt;(K134-B128),3,IF((K135-B129)=(K134-B128),1.5,0))</f>
        <v>3</v>
      </c>
      <c r="M139" s="10">
        <f>SUM(K139:L139)</f>
        <v>7.5</v>
      </c>
      <c r="N139" s="66">
        <f t="shared" ref="N139:V139" si="91">IF((N135-N137)&lt;(N134-N136),1,IF((N135-N137)=(N134-N136),0.5,0))</f>
        <v>1</v>
      </c>
      <c r="O139" s="66">
        <f t="shared" si="91"/>
        <v>1</v>
      </c>
      <c r="P139" s="66">
        <f t="shared" si="91"/>
        <v>1</v>
      </c>
      <c r="Q139" s="66">
        <f t="shared" si="91"/>
        <v>0</v>
      </c>
      <c r="R139" s="66">
        <f t="shared" si="91"/>
        <v>1</v>
      </c>
      <c r="S139" s="66">
        <f t="shared" si="91"/>
        <v>0</v>
      </c>
      <c r="T139" s="66">
        <f t="shared" si="91"/>
        <v>0</v>
      </c>
      <c r="U139" s="66">
        <f t="shared" si="91"/>
        <v>1</v>
      </c>
      <c r="V139" s="66">
        <f t="shared" si="91"/>
        <v>1</v>
      </c>
      <c r="W139" s="114">
        <f t="shared" si="83"/>
        <v>6</v>
      </c>
      <c r="X139" s="1">
        <f t="shared" si="84"/>
        <v>10.5</v>
      </c>
      <c r="Y139" s="1">
        <f>IF((W135-B129)&lt;(W134-B128),3,IF((W135-B129)=(W134-B128),1.5,0))</f>
        <v>3</v>
      </c>
      <c r="Z139" s="113">
        <f>SUM(Y139,W139,M139)</f>
        <v>16.5</v>
      </c>
      <c r="AA139" s="32" t="str">
        <f>H129</f>
        <v>Mike</v>
      </c>
      <c r="AB139" s="34" t="s">
        <v>19</v>
      </c>
    </row>
    <row r="141" spans="1:28" x14ac:dyDescent="0.25">
      <c r="B141" s="1" t="s">
        <v>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s">
        <v>1</v>
      </c>
      <c r="R141" s="1"/>
      <c r="S141" s="1"/>
      <c r="T141" s="1"/>
      <c r="U141" s="1"/>
      <c r="V141" s="1"/>
      <c r="Z141" s="1"/>
      <c r="AB141" s="33"/>
    </row>
    <row r="142" spans="1:28" x14ac:dyDescent="0.25">
      <c r="A142" s="61" t="s">
        <v>49</v>
      </c>
      <c r="B142" s="1">
        <v>12</v>
      </c>
      <c r="C142" s="1">
        <f>B142-B143</f>
        <v>1</v>
      </c>
      <c r="D142" s="52" t="s">
        <v>31</v>
      </c>
      <c r="E142" s="1"/>
      <c r="F142" s="1"/>
      <c r="G142" s="126" t="s">
        <v>3</v>
      </c>
      <c r="H142" s="125" t="str">
        <f>A142</f>
        <v>Nick</v>
      </c>
      <c r="I142" s="124"/>
      <c r="J142" s="27" t="s">
        <v>5</v>
      </c>
      <c r="K142" s="1"/>
      <c r="L142" s="1"/>
      <c r="M142" s="1"/>
      <c r="N142" s="1"/>
      <c r="O142" s="123"/>
      <c r="P142" s="1"/>
      <c r="Q142" s="1"/>
      <c r="R142" s="1"/>
      <c r="S142" s="119"/>
      <c r="T142" s="1"/>
      <c r="U142" s="27"/>
      <c r="V142" s="1"/>
      <c r="Z142" s="1"/>
      <c r="AB142" s="33"/>
    </row>
    <row r="143" spans="1:28" x14ac:dyDescent="0.25">
      <c r="A143" s="61" t="s">
        <v>50</v>
      </c>
      <c r="B143" s="1">
        <v>11</v>
      </c>
      <c r="C143" s="1">
        <f>B143-B142</f>
        <v>-1</v>
      </c>
      <c r="D143" t="s">
        <v>7</v>
      </c>
      <c r="E143" s="1"/>
      <c r="F143" s="1"/>
      <c r="G143" s="122" t="s">
        <v>8</v>
      </c>
      <c r="H143" s="121" t="str">
        <f>A143</f>
        <v>Jonathan</v>
      </c>
      <c r="I143" s="120"/>
      <c r="J143" s="27" t="s">
        <v>5</v>
      </c>
      <c r="K143" s="1"/>
      <c r="L143" s="1"/>
      <c r="M143" s="1"/>
      <c r="N143" s="1"/>
      <c r="P143" s="1"/>
      <c r="Q143" s="1"/>
      <c r="R143" s="1"/>
      <c r="S143" s="119"/>
      <c r="T143" s="1"/>
      <c r="U143" s="27"/>
      <c r="V143" s="1"/>
      <c r="Z143" s="1"/>
      <c r="AB143" s="33"/>
    </row>
    <row r="144" spans="1:2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Z144" s="1"/>
      <c r="AB144" s="33"/>
    </row>
    <row r="145" spans="1:28" x14ac:dyDescent="0.25">
      <c r="A145" s="1" t="s">
        <v>12</v>
      </c>
      <c r="B145" s="65">
        <v>7</v>
      </c>
      <c r="C145" s="65">
        <v>17</v>
      </c>
      <c r="D145" s="65">
        <v>11</v>
      </c>
      <c r="E145" s="65">
        <v>9</v>
      </c>
      <c r="F145" s="65">
        <v>3</v>
      </c>
      <c r="G145" s="65">
        <v>13</v>
      </c>
      <c r="H145" s="65">
        <v>5</v>
      </c>
      <c r="I145" s="65">
        <v>15</v>
      </c>
      <c r="J145" s="65">
        <v>1</v>
      </c>
      <c r="K145" s="115">
        <f>SUM(B145:J145)</f>
        <v>81</v>
      </c>
      <c r="L145" s="114"/>
      <c r="M145" s="114"/>
      <c r="N145" s="63">
        <v>6</v>
      </c>
      <c r="O145" s="63">
        <v>12</v>
      </c>
      <c r="P145" s="63">
        <v>14</v>
      </c>
      <c r="Q145" s="63">
        <v>18</v>
      </c>
      <c r="R145" s="63">
        <v>10</v>
      </c>
      <c r="S145" s="63">
        <v>2</v>
      </c>
      <c r="T145" s="63">
        <v>16</v>
      </c>
      <c r="U145" s="63">
        <v>4</v>
      </c>
      <c r="V145" s="63">
        <v>8</v>
      </c>
      <c r="W145" s="62">
        <f>SUM(N145:V145)</f>
        <v>90</v>
      </c>
      <c r="X145" s="118">
        <f>SUM(W145,K145)</f>
        <v>171</v>
      </c>
      <c r="Z145" s="1"/>
      <c r="AB145" s="33"/>
    </row>
    <row r="146" spans="1:28" x14ac:dyDescent="0.25">
      <c r="A146" s="1" t="s">
        <v>13</v>
      </c>
      <c r="B146" s="65">
        <v>4</v>
      </c>
      <c r="C146" s="65">
        <v>9</v>
      </c>
      <c r="D146" s="65">
        <v>6</v>
      </c>
      <c r="E146" s="65">
        <v>5</v>
      </c>
      <c r="F146" s="65">
        <v>2</v>
      </c>
      <c r="G146" s="65">
        <v>7</v>
      </c>
      <c r="H146" s="65">
        <v>3</v>
      </c>
      <c r="I146" s="65">
        <v>8</v>
      </c>
      <c r="J146" s="65">
        <v>1</v>
      </c>
      <c r="K146" s="115">
        <f>SUM(B146:J146)</f>
        <v>45</v>
      </c>
      <c r="L146" s="114"/>
      <c r="M146" s="114"/>
      <c r="N146" s="63">
        <v>3</v>
      </c>
      <c r="O146" s="63">
        <v>6</v>
      </c>
      <c r="P146" s="63">
        <v>7</v>
      </c>
      <c r="Q146" s="63">
        <v>9</v>
      </c>
      <c r="R146" s="63">
        <v>5</v>
      </c>
      <c r="S146" s="63">
        <v>1</v>
      </c>
      <c r="T146" s="63">
        <v>8</v>
      </c>
      <c r="U146" s="63">
        <v>2</v>
      </c>
      <c r="V146" s="63">
        <v>4</v>
      </c>
      <c r="W146" s="62">
        <f>SUM(N146:V146)</f>
        <v>45</v>
      </c>
      <c r="X146" s="118">
        <f>SUM(W146,K146)</f>
        <v>90</v>
      </c>
      <c r="Z146" s="1"/>
      <c r="AB146" s="33"/>
    </row>
    <row r="147" spans="1:28" x14ac:dyDescent="0.25">
      <c r="A147" s="1" t="s">
        <v>14</v>
      </c>
      <c r="B147" s="66">
        <v>1</v>
      </c>
      <c r="C147" s="66">
        <v>2</v>
      </c>
      <c r="D147" s="66">
        <v>3</v>
      </c>
      <c r="E147" s="66">
        <v>4</v>
      </c>
      <c r="F147" s="66">
        <v>5</v>
      </c>
      <c r="G147" s="66">
        <v>6</v>
      </c>
      <c r="H147" s="66">
        <v>7</v>
      </c>
      <c r="I147" s="66">
        <v>8</v>
      </c>
      <c r="J147" s="66">
        <v>9</v>
      </c>
      <c r="K147" s="115"/>
      <c r="L147" s="1" t="s">
        <v>27</v>
      </c>
      <c r="M147" s="1" t="s">
        <v>28</v>
      </c>
      <c r="N147" s="66">
        <v>10</v>
      </c>
      <c r="O147" s="66">
        <v>11</v>
      </c>
      <c r="P147" s="66">
        <v>12</v>
      </c>
      <c r="Q147" s="66">
        <v>13</v>
      </c>
      <c r="R147" s="66">
        <v>14</v>
      </c>
      <c r="S147" s="66">
        <v>15</v>
      </c>
      <c r="T147" s="66">
        <v>16</v>
      </c>
      <c r="U147" s="66">
        <v>17</v>
      </c>
      <c r="V147" s="66">
        <v>18</v>
      </c>
      <c r="W147" s="10" t="s">
        <v>15</v>
      </c>
      <c r="X147" s="1"/>
      <c r="Y147" s="1" t="s">
        <v>29</v>
      </c>
      <c r="Z147" s="113" t="s">
        <v>15</v>
      </c>
      <c r="AB147" s="33"/>
    </row>
    <row r="148" spans="1:28" x14ac:dyDescent="0.25">
      <c r="A148" s="61" t="str">
        <f>A142</f>
        <v>Nick</v>
      </c>
      <c r="B148" s="76">
        <v>6</v>
      </c>
      <c r="C148" s="76">
        <v>5</v>
      </c>
      <c r="D148" s="76">
        <v>4</v>
      </c>
      <c r="E148" s="76">
        <v>4</v>
      </c>
      <c r="F148" s="76">
        <v>5</v>
      </c>
      <c r="G148" s="76">
        <v>4</v>
      </c>
      <c r="H148" s="76">
        <v>6</v>
      </c>
      <c r="I148" s="76">
        <v>4</v>
      </c>
      <c r="J148" s="76">
        <v>8</v>
      </c>
      <c r="K148" s="116">
        <f>SUM(B148:J148)</f>
        <v>46</v>
      </c>
      <c r="L148" s="10">
        <f>K148-B142</f>
        <v>34</v>
      </c>
      <c r="M148" s="10"/>
      <c r="N148" s="76">
        <v>5</v>
      </c>
      <c r="O148" s="109">
        <v>6</v>
      </c>
      <c r="P148" s="109">
        <v>5</v>
      </c>
      <c r="Q148" s="109">
        <v>5</v>
      </c>
      <c r="R148" s="109">
        <v>5</v>
      </c>
      <c r="S148" s="109">
        <v>5</v>
      </c>
      <c r="T148" s="109">
        <v>4</v>
      </c>
      <c r="U148" s="109">
        <v>7</v>
      </c>
      <c r="V148" s="109">
        <v>5</v>
      </c>
      <c r="W148" s="72">
        <f t="shared" ref="W148:W153" si="92">SUM(N148:V148)</f>
        <v>47</v>
      </c>
      <c r="X148" s="52">
        <f t="shared" ref="X148:X153" si="93">SUM(W148,K148)</f>
        <v>93</v>
      </c>
      <c r="Y148" s="10">
        <f>W148-B142</f>
        <v>35</v>
      </c>
      <c r="Z148" s="117"/>
      <c r="AA148" s="73"/>
      <c r="AB148" s="33"/>
    </row>
    <row r="149" spans="1:28" x14ac:dyDescent="0.25">
      <c r="A149" s="61" t="str">
        <f>A143</f>
        <v>Jonathan</v>
      </c>
      <c r="B149" s="76">
        <v>5</v>
      </c>
      <c r="C149" s="76">
        <v>4</v>
      </c>
      <c r="D149" s="76">
        <v>5</v>
      </c>
      <c r="E149" s="76">
        <v>5</v>
      </c>
      <c r="F149" s="76">
        <v>7</v>
      </c>
      <c r="G149" s="76">
        <v>4</v>
      </c>
      <c r="H149" s="76">
        <v>5</v>
      </c>
      <c r="I149" s="76">
        <v>4</v>
      </c>
      <c r="J149" s="76">
        <v>6</v>
      </c>
      <c r="K149" s="116">
        <f>SUM(B149:J149)</f>
        <v>45</v>
      </c>
      <c r="L149" s="10">
        <f>K149-B143</f>
        <v>34</v>
      </c>
      <c r="M149" s="10"/>
      <c r="N149" s="76">
        <v>6</v>
      </c>
      <c r="O149" s="109">
        <v>6</v>
      </c>
      <c r="P149" s="109">
        <v>5</v>
      </c>
      <c r="Q149" s="109">
        <v>4</v>
      </c>
      <c r="R149" s="109">
        <v>8</v>
      </c>
      <c r="S149" s="109">
        <v>7</v>
      </c>
      <c r="T149" s="109">
        <v>4</v>
      </c>
      <c r="U149" s="109">
        <v>5</v>
      </c>
      <c r="V149" s="109">
        <v>5</v>
      </c>
      <c r="W149" s="72">
        <f t="shared" si="92"/>
        <v>50</v>
      </c>
      <c r="X149" s="52">
        <f t="shared" si="93"/>
        <v>95</v>
      </c>
      <c r="Y149" s="10">
        <f>W149-B143</f>
        <v>39</v>
      </c>
      <c r="Z149" s="58"/>
      <c r="AA149" s="73"/>
      <c r="AB149" s="33"/>
    </row>
    <row r="150" spans="1:28" x14ac:dyDescent="0.25">
      <c r="A150" s="32" t="str">
        <f>A142</f>
        <v>Nick</v>
      </c>
      <c r="B150" s="67">
        <f>IF($C$142&gt;=B146,IF(($C$142-B146)&gt;=27,4,IF(($C$142-B146)&gt;=18,3,IF($C$142-B146&gt;=9,2,1))),0)</f>
        <v>0</v>
      </c>
      <c r="C150" s="67">
        <f t="shared" ref="C150:V150" si="94">IF($C$142&gt;=C146,IF(($C$142-C146)&gt;=27,4,IF(($C$142-C146)&gt;=18,3,IF($C$142-C146&gt;=9,2,1))),0)</f>
        <v>0</v>
      </c>
      <c r="D150" s="67">
        <f t="shared" si="94"/>
        <v>0</v>
      </c>
      <c r="E150" s="67">
        <f t="shared" si="94"/>
        <v>0</v>
      </c>
      <c r="F150" s="67">
        <f t="shared" si="94"/>
        <v>0</v>
      </c>
      <c r="G150" s="67">
        <f t="shared" si="94"/>
        <v>0</v>
      </c>
      <c r="H150" s="67">
        <f t="shared" si="94"/>
        <v>0</v>
      </c>
      <c r="I150" s="67">
        <f t="shared" si="94"/>
        <v>0</v>
      </c>
      <c r="J150" s="67">
        <f t="shared" si="94"/>
        <v>1</v>
      </c>
      <c r="K150" s="116">
        <f t="shared" ref="K150:K151" si="95">SUM(B150:J150)</f>
        <v>1</v>
      </c>
      <c r="L150" s="67"/>
      <c r="M150" s="67"/>
      <c r="N150" s="67">
        <f t="shared" si="94"/>
        <v>0</v>
      </c>
      <c r="O150" s="67">
        <f t="shared" si="94"/>
        <v>0</v>
      </c>
      <c r="P150" s="67">
        <f t="shared" si="94"/>
        <v>0</v>
      </c>
      <c r="Q150" s="67">
        <f t="shared" si="94"/>
        <v>0</v>
      </c>
      <c r="R150" s="67">
        <f t="shared" si="94"/>
        <v>0</v>
      </c>
      <c r="S150" s="67">
        <f t="shared" si="94"/>
        <v>1</v>
      </c>
      <c r="T150" s="67">
        <f t="shared" si="94"/>
        <v>0</v>
      </c>
      <c r="U150" s="67">
        <f t="shared" si="94"/>
        <v>0</v>
      </c>
      <c r="V150" s="67">
        <f t="shared" si="94"/>
        <v>0</v>
      </c>
      <c r="W150" s="114">
        <f t="shared" si="92"/>
        <v>1</v>
      </c>
      <c r="X150" s="1">
        <f t="shared" si="93"/>
        <v>2</v>
      </c>
      <c r="Z150" s="113">
        <v>0</v>
      </c>
      <c r="AB150" s="33"/>
    </row>
    <row r="151" spans="1:28" x14ac:dyDescent="0.25">
      <c r="A151" s="32" t="str">
        <f>A143</f>
        <v>Jonathan</v>
      </c>
      <c r="B151" s="67">
        <f>IF($C$143&gt;=B146,IF(($C$143-B146)&gt;=27,4,IF(($C$143-B146)&gt;=18,3,IF($C$143-B146&gt;=9,2,1))),0)</f>
        <v>0</v>
      </c>
      <c r="C151" s="67">
        <f t="shared" ref="C151:V151" si="96">IF($C$143&gt;=C146,IF(($C$143-C146)&gt;=27,4,IF(($C$143-C146)&gt;=18,3,IF($C$143-C146&gt;=9,2,1))),0)</f>
        <v>0</v>
      </c>
      <c r="D151" s="67">
        <f t="shared" si="96"/>
        <v>0</v>
      </c>
      <c r="E151" s="67">
        <f t="shared" si="96"/>
        <v>0</v>
      </c>
      <c r="F151" s="67">
        <f t="shared" si="96"/>
        <v>0</v>
      </c>
      <c r="G151" s="67">
        <f t="shared" si="96"/>
        <v>0</v>
      </c>
      <c r="H151" s="67">
        <f t="shared" si="96"/>
        <v>0</v>
      </c>
      <c r="I151" s="67">
        <f t="shared" si="96"/>
        <v>0</v>
      </c>
      <c r="J151" s="67">
        <f t="shared" si="96"/>
        <v>0</v>
      </c>
      <c r="K151" s="116">
        <f t="shared" si="95"/>
        <v>0</v>
      </c>
      <c r="L151" s="67"/>
      <c r="M151" s="67"/>
      <c r="N151" s="67">
        <f t="shared" si="96"/>
        <v>0</v>
      </c>
      <c r="O151" s="67">
        <f t="shared" si="96"/>
        <v>0</v>
      </c>
      <c r="P151" s="67">
        <f t="shared" si="96"/>
        <v>0</v>
      </c>
      <c r="Q151" s="67">
        <f t="shared" si="96"/>
        <v>0</v>
      </c>
      <c r="R151" s="67">
        <f t="shared" si="96"/>
        <v>0</v>
      </c>
      <c r="S151" s="67">
        <f t="shared" si="96"/>
        <v>0</v>
      </c>
      <c r="T151" s="67">
        <f t="shared" si="96"/>
        <v>0</v>
      </c>
      <c r="U151" s="67">
        <f t="shared" si="96"/>
        <v>0</v>
      </c>
      <c r="V151" s="67">
        <f t="shared" si="96"/>
        <v>0</v>
      </c>
      <c r="W151" s="114">
        <f t="shared" si="92"/>
        <v>0</v>
      </c>
      <c r="X151" s="1">
        <f t="shared" si="93"/>
        <v>0</v>
      </c>
      <c r="Y151" s="1"/>
      <c r="Z151" s="113" t="s">
        <v>17</v>
      </c>
      <c r="AB151" s="33" t="s">
        <v>18</v>
      </c>
    </row>
    <row r="152" spans="1:28" x14ac:dyDescent="0.25">
      <c r="A152" s="32" t="str">
        <f>A142</f>
        <v>Nick</v>
      </c>
      <c r="B152" s="66">
        <f t="shared" ref="B152:J152" si="97">IF((B148-B150)&lt;(B149-B151),1,IF((B148-B150)=(B149-B151),0.5,0))</f>
        <v>0</v>
      </c>
      <c r="C152" s="66">
        <f t="shared" si="97"/>
        <v>0</v>
      </c>
      <c r="D152" s="66">
        <f t="shared" si="97"/>
        <v>1</v>
      </c>
      <c r="E152" s="66">
        <f t="shared" si="97"/>
        <v>1</v>
      </c>
      <c r="F152" s="66">
        <f t="shared" si="97"/>
        <v>1</v>
      </c>
      <c r="G152" s="66">
        <f t="shared" si="97"/>
        <v>0.5</v>
      </c>
      <c r="H152" s="66">
        <f t="shared" si="97"/>
        <v>0</v>
      </c>
      <c r="I152" s="66">
        <f t="shared" si="97"/>
        <v>0.5</v>
      </c>
      <c r="J152" s="66">
        <f t="shared" si="97"/>
        <v>0</v>
      </c>
      <c r="K152" s="116">
        <f>SUM(B152:J152)</f>
        <v>4</v>
      </c>
      <c r="L152" s="10">
        <f>IF((K148-B142)&lt;(K149-B143),3,IF((K148-B142)=(K149-B143),1.5,0))</f>
        <v>1.5</v>
      </c>
      <c r="M152" s="10">
        <f>SUM(K152:L152)</f>
        <v>5.5</v>
      </c>
      <c r="N152" s="66">
        <f t="shared" ref="N152:V152" si="98">IF((N148-N150)&lt;(N149-N151),1,IF((N148-N150)=(N149-N151),0.5,0))</f>
        <v>1</v>
      </c>
      <c r="O152" s="66">
        <f t="shared" si="98"/>
        <v>0.5</v>
      </c>
      <c r="P152" s="66">
        <f t="shared" si="98"/>
        <v>0.5</v>
      </c>
      <c r="Q152" s="66">
        <f t="shared" si="98"/>
        <v>0</v>
      </c>
      <c r="R152" s="66">
        <f t="shared" si="98"/>
        <v>1</v>
      </c>
      <c r="S152" s="66">
        <f t="shared" si="98"/>
        <v>1</v>
      </c>
      <c r="T152" s="66">
        <f t="shared" si="98"/>
        <v>0.5</v>
      </c>
      <c r="U152" s="66">
        <f t="shared" si="98"/>
        <v>0</v>
      </c>
      <c r="V152" s="66">
        <f t="shared" si="98"/>
        <v>0.5</v>
      </c>
      <c r="W152" s="114">
        <f t="shared" si="92"/>
        <v>5</v>
      </c>
      <c r="X152" s="1">
        <f t="shared" si="93"/>
        <v>9</v>
      </c>
      <c r="Y152" s="1">
        <f>IF((W148-B142)&lt;(W149-B143),3,IF((W148-B142)=(W149-B143),1.5,0))</f>
        <v>3</v>
      </c>
      <c r="Z152" s="113">
        <f>SUM(Y152,W152,M152)</f>
        <v>13.5</v>
      </c>
      <c r="AA152" s="32" t="str">
        <f>H142</f>
        <v>Nick</v>
      </c>
      <c r="AB152" s="34" t="s">
        <v>19</v>
      </c>
    </row>
    <row r="153" spans="1:28" x14ac:dyDescent="0.25">
      <c r="A153" s="32" t="str">
        <f>A143</f>
        <v>Jonathan</v>
      </c>
      <c r="B153" s="66">
        <f t="shared" ref="B153:J153" si="99">IF((B149-B151)&lt;(B148-B150),1,IF((B149-B151)=(B148-B150),0.5,0))</f>
        <v>1</v>
      </c>
      <c r="C153" s="66">
        <f t="shared" si="99"/>
        <v>1</v>
      </c>
      <c r="D153" s="66">
        <f t="shared" si="99"/>
        <v>0</v>
      </c>
      <c r="E153" s="66">
        <f t="shared" si="99"/>
        <v>0</v>
      </c>
      <c r="F153" s="66">
        <f t="shared" si="99"/>
        <v>0</v>
      </c>
      <c r="G153" s="66">
        <f t="shared" si="99"/>
        <v>0.5</v>
      </c>
      <c r="H153" s="66">
        <f t="shared" si="99"/>
        <v>1</v>
      </c>
      <c r="I153" s="66">
        <f t="shared" si="99"/>
        <v>0.5</v>
      </c>
      <c r="J153" s="66">
        <f t="shared" si="99"/>
        <v>1</v>
      </c>
      <c r="K153" s="115">
        <f>SUM(B153:J153)</f>
        <v>5</v>
      </c>
      <c r="L153" s="10">
        <f>IF((K149-B143)&lt;(K148-B142),3,IF((K149-B143)=(K148-B142),1.5,0))</f>
        <v>1.5</v>
      </c>
      <c r="M153" s="10">
        <f>SUM(K153:L153)</f>
        <v>6.5</v>
      </c>
      <c r="N153" s="66">
        <f t="shared" ref="N153:V153" si="100">IF((N149-N151)&lt;(N148-N150),1,IF((N149-N151)=(N148-N150),0.5,0))</f>
        <v>0</v>
      </c>
      <c r="O153" s="66">
        <f t="shared" si="100"/>
        <v>0.5</v>
      </c>
      <c r="P153" s="66">
        <f t="shared" si="100"/>
        <v>0.5</v>
      </c>
      <c r="Q153" s="66">
        <f t="shared" si="100"/>
        <v>1</v>
      </c>
      <c r="R153" s="66">
        <f t="shared" si="100"/>
        <v>0</v>
      </c>
      <c r="S153" s="66">
        <f t="shared" si="100"/>
        <v>0</v>
      </c>
      <c r="T153" s="66">
        <f t="shared" si="100"/>
        <v>0.5</v>
      </c>
      <c r="U153" s="66">
        <f t="shared" si="100"/>
        <v>1</v>
      </c>
      <c r="V153" s="66">
        <f t="shared" si="100"/>
        <v>0.5</v>
      </c>
      <c r="W153" s="114">
        <f t="shared" si="92"/>
        <v>4</v>
      </c>
      <c r="X153" s="1">
        <f t="shared" si="93"/>
        <v>9</v>
      </c>
      <c r="Y153" s="1">
        <f>IF((W149-B143)&lt;(W148-B142),3,IF((W149-B143)=(W148-B142),1.5,0))</f>
        <v>0</v>
      </c>
      <c r="Z153" s="113">
        <f>SUM(Y153,W153,M153)</f>
        <v>10.5</v>
      </c>
      <c r="AA153" s="32" t="str">
        <f>H143</f>
        <v>Jonathan</v>
      </c>
      <c r="AB153" s="34" t="s">
        <v>19</v>
      </c>
    </row>
    <row r="155" spans="1:28" x14ac:dyDescent="0.25">
      <c r="B155" s="1" t="s">
        <v>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s">
        <v>1</v>
      </c>
      <c r="R155" s="1"/>
      <c r="S155" s="1"/>
      <c r="T155" s="1"/>
      <c r="U155" s="1"/>
      <c r="V155" s="1"/>
      <c r="Z155" s="1"/>
      <c r="AB155" s="33"/>
    </row>
    <row r="156" spans="1:28" x14ac:dyDescent="0.25">
      <c r="A156" s="61" t="s">
        <v>51</v>
      </c>
      <c r="B156" s="1">
        <v>8</v>
      </c>
      <c r="C156" s="1">
        <f>B156-B157</f>
        <v>-3</v>
      </c>
      <c r="D156" s="52" t="s">
        <v>31</v>
      </c>
      <c r="E156" s="1"/>
      <c r="F156" s="1"/>
      <c r="G156" s="126" t="s">
        <v>3</v>
      </c>
      <c r="H156" s="125" t="str">
        <f>A156</f>
        <v>Dan</v>
      </c>
      <c r="I156" s="124"/>
      <c r="J156" s="27" t="s">
        <v>5</v>
      </c>
      <c r="K156" s="1"/>
      <c r="L156" s="1"/>
      <c r="M156" s="1"/>
      <c r="N156" s="1"/>
      <c r="O156" s="123"/>
      <c r="P156" s="1"/>
      <c r="Q156" s="1"/>
      <c r="R156" s="1"/>
      <c r="S156" s="119"/>
      <c r="T156" s="1"/>
      <c r="U156" s="27"/>
      <c r="V156" s="1"/>
      <c r="Z156" s="1"/>
      <c r="AB156" s="33"/>
    </row>
    <row r="157" spans="1:28" x14ac:dyDescent="0.25">
      <c r="A157" s="61" t="s">
        <v>52</v>
      </c>
      <c r="B157" s="1">
        <v>11</v>
      </c>
      <c r="C157" s="1">
        <f>B157-B156</f>
        <v>3</v>
      </c>
      <c r="D157" t="s">
        <v>7</v>
      </c>
      <c r="E157" s="1"/>
      <c r="F157" s="1"/>
      <c r="G157" s="122" t="s">
        <v>8</v>
      </c>
      <c r="H157" s="121" t="str">
        <f>A157</f>
        <v>Matt</v>
      </c>
      <c r="I157" s="120"/>
      <c r="J157" s="27" t="s">
        <v>5</v>
      </c>
      <c r="K157" s="1"/>
      <c r="L157" s="1"/>
      <c r="M157" s="1"/>
      <c r="N157" s="1"/>
      <c r="P157" s="1"/>
      <c r="Q157" s="1"/>
      <c r="R157" s="1"/>
      <c r="S157" s="119"/>
      <c r="T157" s="1"/>
      <c r="U157" s="27"/>
      <c r="V157" s="1"/>
      <c r="Z157" s="1"/>
      <c r="AB157" s="33"/>
    </row>
    <row r="158" spans="1:2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Z158" s="1"/>
      <c r="AB158" s="33"/>
    </row>
    <row r="159" spans="1:28" x14ac:dyDescent="0.25">
      <c r="A159" s="1" t="s">
        <v>12</v>
      </c>
      <c r="B159" s="65">
        <v>7</v>
      </c>
      <c r="C159" s="65">
        <v>17</v>
      </c>
      <c r="D159" s="65">
        <v>11</v>
      </c>
      <c r="E159" s="65">
        <v>9</v>
      </c>
      <c r="F159" s="65">
        <v>3</v>
      </c>
      <c r="G159" s="65">
        <v>13</v>
      </c>
      <c r="H159" s="65">
        <v>5</v>
      </c>
      <c r="I159" s="65">
        <v>15</v>
      </c>
      <c r="J159" s="65">
        <v>1</v>
      </c>
      <c r="K159" s="115">
        <f>SUM(B159:J159)</f>
        <v>81</v>
      </c>
      <c r="L159" s="114"/>
      <c r="M159" s="114"/>
      <c r="N159" s="63">
        <v>6</v>
      </c>
      <c r="O159" s="63">
        <v>12</v>
      </c>
      <c r="P159" s="63">
        <v>14</v>
      </c>
      <c r="Q159" s="63">
        <v>18</v>
      </c>
      <c r="R159" s="63">
        <v>10</v>
      </c>
      <c r="S159" s="63">
        <v>2</v>
      </c>
      <c r="T159" s="63">
        <v>16</v>
      </c>
      <c r="U159" s="63">
        <v>4</v>
      </c>
      <c r="V159" s="63">
        <v>8</v>
      </c>
      <c r="W159" s="62">
        <f>SUM(N159:V159)</f>
        <v>90</v>
      </c>
      <c r="X159" s="118">
        <f>SUM(W159,K159)</f>
        <v>171</v>
      </c>
      <c r="Z159" s="1"/>
      <c r="AB159" s="33"/>
    </row>
    <row r="160" spans="1:28" x14ac:dyDescent="0.25">
      <c r="A160" s="1" t="s">
        <v>13</v>
      </c>
      <c r="B160" s="65">
        <v>4</v>
      </c>
      <c r="C160" s="65">
        <v>9</v>
      </c>
      <c r="D160" s="65">
        <v>6</v>
      </c>
      <c r="E160" s="65">
        <v>5</v>
      </c>
      <c r="F160" s="65">
        <v>2</v>
      </c>
      <c r="G160" s="65">
        <v>7</v>
      </c>
      <c r="H160" s="65">
        <v>3</v>
      </c>
      <c r="I160" s="65">
        <v>8</v>
      </c>
      <c r="J160" s="65">
        <v>1</v>
      </c>
      <c r="K160" s="115">
        <f>SUM(B160:J160)</f>
        <v>45</v>
      </c>
      <c r="L160" s="114"/>
      <c r="M160" s="114"/>
      <c r="N160" s="63">
        <v>3</v>
      </c>
      <c r="O160" s="63">
        <v>6</v>
      </c>
      <c r="P160" s="63">
        <v>7</v>
      </c>
      <c r="Q160" s="63">
        <v>9</v>
      </c>
      <c r="R160" s="63">
        <v>5</v>
      </c>
      <c r="S160" s="63">
        <v>1</v>
      </c>
      <c r="T160" s="63">
        <v>8</v>
      </c>
      <c r="U160" s="63">
        <v>2</v>
      </c>
      <c r="V160" s="63">
        <v>4</v>
      </c>
      <c r="W160" s="62">
        <f>SUM(N160:V160)</f>
        <v>45</v>
      </c>
      <c r="X160" s="118">
        <f>SUM(W160,K160)</f>
        <v>90</v>
      </c>
      <c r="Z160" s="1"/>
      <c r="AB160" s="33"/>
    </row>
    <row r="161" spans="1:28" x14ac:dyDescent="0.25">
      <c r="A161" s="1" t="s">
        <v>14</v>
      </c>
      <c r="B161" s="66">
        <v>1</v>
      </c>
      <c r="C161" s="66">
        <v>2</v>
      </c>
      <c r="D161" s="66">
        <v>3</v>
      </c>
      <c r="E161" s="66">
        <v>4</v>
      </c>
      <c r="F161" s="66">
        <v>5</v>
      </c>
      <c r="G161" s="66">
        <v>6</v>
      </c>
      <c r="H161" s="66">
        <v>7</v>
      </c>
      <c r="I161" s="66">
        <v>8</v>
      </c>
      <c r="J161" s="66">
        <v>9</v>
      </c>
      <c r="K161" s="115"/>
      <c r="L161" s="1" t="s">
        <v>27</v>
      </c>
      <c r="M161" s="1" t="s">
        <v>28</v>
      </c>
      <c r="N161" s="66">
        <v>10</v>
      </c>
      <c r="O161" s="66">
        <v>11</v>
      </c>
      <c r="P161" s="66">
        <v>12</v>
      </c>
      <c r="Q161" s="66">
        <v>13</v>
      </c>
      <c r="R161" s="66">
        <v>14</v>
      </c>
      <c r="S161" s="66">
        <v>15</v>
      </c>
      <c r="T161" s="66">
        <v>16</v>
      </c>
      <c r="U161" s="66">
        <v>17</v>
      </c>
      <c r="V161" s="66">
        <v>18</v>
      </c>
      <c r="W161" s="10" t="s">
        <v>15</v>
      </c>
      <c r="X161" s="1"/>
      <c r="Y161" s="1" t="s">
        <v>29</v>
      </c>
      <c r="Z161" s="113" t="s">
        <v>15</v>
      </c>
      <c r="AB161" s="33"/>
    </row>
    <row r="162" spans="1:28" x14ac:dyDescent="0.25">
      <c r="A162" s="61" t="str">
        <f>A156</f>
        <v>Dan</v>
      </c>
      <c r="B162" s="76">
        <v>5</v>
      </c>
      <c r="C162" s="76">
        <v>4</v>
      </c>
      <c r="D162" s="76">
        <v>2</v>
      </c>
      <c r="E162" s="76">
        <v>5</v>
      </c>
      <c r="F162" s="76">
        <v>4</v>
      </c>
      <c r="G162" s="76">
        <v>4</v>
      </c>
      <c r="H162" s="76">
        <v>5</v>
      </c>
      <c r="I162" s="76">
        <v>4</v>
      </c>
      <c r="J162" s="76">
        <v>6</v>
      </c>
      <c r="K162" s="116">
        <f>SUM(B162:J162)</f>
        <v>39</v>
      </c>
      <c r="L162" s="10">
        <f>K162-B156</f>
        <v>31</v>
      </c>
      <c r="M162" s="10"/>
      <c r="N162" s="76">
        <v>5</v>
      </c>
      <c r="O162" s="109">
        <v>7</v>
      </c>
      <c r="P162" s="109">
        <v>6</v>
      </c>
      <c r="Q162" s="109">
        <v>4</v>
      </c>
      <c r="R162" s="109">
        <v>11</v>
      </c>
      <c r="S162" s="109">
        <v>5</v>
      </c>
      <c r="T162" s="109">
        <v>6</v>
      </c>
      <c r="U162" s="109">
        <v>5</v>
      </c>
      <c r="V162" s="109">
        <v>6</v>
      </c>
      <c r="W162" s="72">
        <f t="shared" ref="W162:W167" si="101">SUM(N162:V162)</f>
        <v>55</v>
      </c>
      <c r="X162" s="52">
        <f t="shared" ref="X162:X167" si="102">SUM(W162,K162)</f>
        <v>94</v>
      </c>
      <c r="Y162" s="10">
        <f>W162-B156</f>
        <v>47</v>
      </c>
      <c r="Z162" s="117"/>
      <c r="AA162" s="73"/>
      <c r="AB162" s="33"/>
    </row>
    <row r="163" spans="1:28" x14ac:dyDescent="0.25">
      <c r="A163" s="61" t="str">
        <f>A157</f>
        <v>Matt</v>
      </c>
      <c r="B163" s="76">
        <v>6</v>
      </c>
      <c r="C163" s="76">
        <v>4</v>
      </c>
      <c r="D163" s="76">
        <v>4</v>
      </c>
      <c r="E163" s="76">
        <v>6</v>
      </c>
      <c r="F163" s="76">
        <v>4</v>
      </c>
      <c r="G163" s="76">
        <v>4</v>
      </c>
      <c r="H163" s="76">
        <v>5</v>
      </c>
      <c r="I163" s="76">
        <v>4</v>
      </c>
      <c r="J163" s="76">
        <v>6</v>
      </c>
      <c r="K163" s="116">
        <f>SUM(B163:J163)</f>
        <v>43</v>
      </c>
      <c r="L163" s="10">
        <f>K163-B157</f>
        <v>32</v>
      </c>
      <c r="M163" s="10"/>
      <c r="N163" s="76">
        <v>5</v>
      </c>
      <c r="O163" s="109">
        <v>7</v>
      </c>
      <c r="P163" s="109">
        <v>6</v>
      </c>
      <c r="Q163" s="109">
        <v>4</v>
      </c>
      <c r="R163" s="109">
        <v>7</v>
      </c>
      <c r="S163" s="109">
        <v>6</v>
      </c>
      <c r="T163" s="109">
        <v>3</v>
      </c>
      <c r="U163" s="109">
        <v>6</v>
      </c>
      <c r="V163" s="109">
        <v>8</v>
      </c>
      <c r="W163" s="72">
        <f t="shared" si="101"/>
        <v>52</v>
      </c>
      <c r="X163" s="52">
        <f t="shared" si="102"/>
        <v>95</v>
      </c>
      <c r="Y163" s="10">
        <f>W163-B157</f>
        <v>41</v>
      </c>
      <c r="Z163" s="58"/>
      <c r="AA163" s="73"/>
      <c r="AB163" s="33"/>
    </row>
    <row r="164" spans="1:28" x14ac:dyDescent="0.25">
      <c r="A164" s="32" t="str">
        <f>A156</f>
        <v>Dan</v>
      </c>
      <c r="B164" s="67">
        <f>IF($C$156&gt;=B160,IF(($C$156-B160)&gt;=27,4,IF(($C$156-B160)&gt;=18,3,IF($C$156-B160&gt;=9,2,1))),0)</f>
        <v>0</v>
      </c>
      <c r="C164" s="67">
        <f t="shared" ref="C164:V164" si="103">IF($C$156&gt;=C160,IF(($C$156-C160)&gt;=27,4,IF(($C$156-C160)&gt;=18,3,IF($C$156-C160&gt;=9,2,1))),0)</f>
        <v>0</v>
      </c>
      <c r="D164" s="67">
        <f t="shared" si="103"/>
        <v>0</v>
      </c>
      <c r="E164" s="67">
        <f t="shared" si="103"/>
        <v>0</v>
      </c>
      <c r="F164" s="67">
        <f t="shared" si="103"/>
        <v>0</v>
      </c>
      <c r="G164" s="67">
        <f t="shared" si="103"/>
        <v>0</v>
      </c>
      <c r="H164" s="67">
        <f t="shared" si="103"/>
        <v>0</v>
      </c>
      <c r="I164" s="67">
        <f t="shared" si="103"/>
        <v>0</v>
      </c>
      <c r="J164" s="67">
        <f t="shared" si="103"/>
        <v>0</v>
      </c>
      <c r="K164" s="116">
        <f t="shared" ref="K164:K165" si="104">SUM(B164:J164)</f>
        <v>0</v>
      </c>
      <c r="L164" s="67"/>
      <c r="M164" s="67"/>
      <c r="N164" s="67">
        <f t="shared" si="103"/>
        <v>0</v>
      </c>
      <c r="O164" s="67">
        <f t="shared" si="103"/>
        <v>0</v>
      </c>
      <c r="P164" s="67">
        <f t="shared" si="103"/>
        <v>0</v>
      </c>
      <c r="Q164" s="67">
        <f t="shared" si="103"/>
        <v>0</v>
      </c>
      <c r="R164" s="67">
        <f t="shared" si="103"/>
        <v>0</v>
      </c>
      <c r="S164" s="67">
        <f t="shared" si="103"/>
        <v>0</v>
      </c>
      <c r="T164" s="67">
        <f t="shared" si="103"/>
        <v>0</v>
      </c>
      <c r="U164" s="67">
        <f t="shared" si="103"/>
        <v>0</v>
      </c>
      <c r="V164" s="67">
        <f t="shared" si="103"/>
        <v>0</v>
      </c>
      <c r="W164" s="114">
        <f t="shared" si="101"/>
        <v>0</v>
      </c>
      <c r="X164" s="1">
        <f t="shared" si="102"/>
        <v>0</v>
      </c>
      <c r="Z164" s="113">
        <v>0</v>
      </c>
      <c r="AB164" s="33"/>
    </row>
    <row r="165" spans="1:28" x14ac:dyDescent="0.25">
      <c r="A165" s="32" t="str">
        <f>A157</f>
        <v>Matt</v>
      </c>
      <c r="B165" s="67">
        <f>IF($C$157&gt;=B160,IF(($C$157-B160)&gt;=27,4,IF(($C$157-B160)&gt;=18,3,IF($C$157-B160&gt;=9,2,1))),0)</f>
        <v>0</v>
      </c>
      <c r="C165" s="67">
        <f t="shared" ref="C165:V165" si="105">IF($C$157&gt;=C160,IF(($C$157-C160)&gt;=27,4,IF(($C$157-C160)&gt;=18,3,IF($C$157-C160&gt;=9,2,1))),0)</f>
        <v>0</v>
      </c>
      <c r="D165" s="67">
        <f t="shared" si="105"/>
        <v>0</v>
      </c>
      <c r="E165" s="67">
        <f t="shared" si="105"/>
        <v>0</v>
      </c>
      <c r="F165" s="67">
        <f t="shared" si="105"/>
        <v>1</v>
      </c>
      <c r="G165" s="67">
        <f t="shared" si="105"/>
        <v>0</v>
      </c>
      <c r="H165" s="67">
        <f t="shared" si="105"/>
        <v>1</v>
      </c>
      <c r="I165" s="67">
        <f t="shared" si="105"/>
        <v>0</v>
      </c>
      <c r="J165" s="67">
        <f t="shared" si="105"/>
        <v>1</v>
      </c>
      <c r="K165" s="116">
        <f t="shared" si="104"/>
        <v>3</v>
      </c>
      <c r="L165" s="67"/>
      <c r="M165" s="67"/>
      <c r="N165" s="67">
        <f t="shared" si="105"/>
        <v>1</v>
      </c>
      <c r="O165" s="67">
        <f t="shared" si="105"/>
        <v>0</v>
      </c>
      <c r="P165" s="67">
        <f t="shared" si="105"/>
        <v>0</v>
      </c>
      <c r="Q165" s="67">
        <f t="shared" si="105"/>
        <v>0</v>
      </c>
      <c r="R165" s="67">
        <f t="shared" si="105"/>
        <v>0</v>
      </c>
      <c r="S165" s="67">
        <f t="shared" si="105"/>
        <v>1</v>
      </c>
      <c r="T165" s="67">
        <f t="shared" si="105"/>
        <v>0</v>
      </c>
      <c r="U165" s="67">
        <f t="shared" si="105"/>
        <v>1</v>
      </c>
      <c r="V165" s="67">
        <f t="shared" si="105"/>
        <v>0</v>
      </c>
      <c r="W165" s="114">
        <f t="shared" si="101"/>
        <v>3</v>
      </c>
      <c r="X165" s="1">
        <f t="shared" si="102"/>
        <v>6</v>
      </c>
      <c r="Y165" s="1"/>
      <c r="Z165" s="113" t="s">
        <v>17</v>
      </c>
      <c r="AB165" s="33" t="s">
        <v>18</v>
      </c>
    </row>
    <row r="166" spans="1:28" x14ac:dyDescent="0.25">
      <c r="A166" s="32" t="str">
        <f>A156</f>
        <v>Dan</v>
      </c>
      <c r="B166" s="66">
        <f t="shared" ref="B166:J166" si="106">IF((B162-B164)&lt;(B163-B165),1,IF((B162-B164)=(B163-B165),0.5,0))</f>
        <v>1</v>
      </c>
      <c r="C166" s="66">
        <f t="shared" si="106"/>
        <v>0.5</v>
      </c>
      <c r="D166" s="66">
        <f t="shared" si="106"/>
        <v>1</v>
      </c>
      <c r="E166" s="66">
        <f t="shared" si="106"/>
        <v>1</v>
      </c>
      <c r="F166" s="66">
        <f t="shared" si="106"/>
        <v>0</v>
      </c>
      <c r="G166" s="66">
        <f t="shared" si="106"/>
        <v>0.5</v>
      </c>
      <c r="H166" s="66">
        <f t="shared" si="106"/>
        <v>0</v>
      </c>
      <c r="I166" s="66">
        <f t="shared" si="106"/>
        <v>0.5</v>
      </c>
      <c r="J166" s="66">
        <f t="shared" si="106"/>
        <v>0</v>
      </c>
      <c r="K166" s="116">
        <f>SUM(B166:J166)</f>
        <v>4.5</v>
      </c>
      <c r="L166" s="10">
        <f>IF((K162-B156)&lt;(K163-B157),3,IF((K162-B156)=(K163-B157),1.5,0))</f>
        <v>3</v>
      </c>
      <c r="M166" s="10">
        <f>SUM(K166:L166)</f>
        <v>7.5</v>
      </c>
      <c r="N166" s="66">
        <f t="shared" ref="N166:V166" si="107">IF((N162-N164)&lt;(N163-N165),1,IF((N162-N164)=(N163-N165),0.5,0))</f>
        <v>0</v>
      </c>
      <c r="O166" s="66">
        <f t="shared" si="107"/>
        <v>0.5</v>
      </c>
      <c r="P166" s="66">
        <f t="shared" si="107"/>
        <v>0.5</v>
      </c>
      <c r="Q166" s="66">
        <f t="shared" si="107"/>
        <v>0.5</v>
      </c>
      <c r="R166" s="66">
        <f t="shared" si="107"/>
        <v>0</v>
      </c>
      <c r="S166" s="66">
        <f t="shared" si="107"/>
        <v>0.5</v>
      </c>
      <c r="T166" s="66">
        <f t="shared" si="107"/>
        <v>0</v>
      </c>
      <c r="U166" s="66">
        <f t="shared" si="107"/>
        <v>0.5</v>
      </c>
      <c r="V166" s="66">
        <f t="shared" si="107"/>
        <v>1</v>
      </c>
      <c r="W166" s="114">
        <f t="shared" si="101"/>
        <v>3.5</v>
      </c>
      <c r="X166" s="1">
        <f t="shared" si="102"/>
        <v>8</v>
      </c>
      <c r="Y166" s="1">
        <f>IF((W162-B156)&lt;(W163-B157),3,IF((W162-B156)=(W163-B157),1.5,0))</f>
        <v>0</v>
      </c>
      <c r="Z166" s="113">
        <f>SUM(Y166,W166,M166)</f>
        <v>11</v>
      </c>
      <c r="AA166" s="32" t="str">
        <f>H156</f>
        <v>Dan</v>
      </c>
      <c r="AB166" s="34" t="s">
        <v>19</v>
      </c>
    </row>
    <row r="167" spans="1:28" x14ac:dyDescent="0.25">
      <c r="A167" s="32" t="str">
        <f>A157</f>
        <v>Matt</v>
      </c>
      <c r="B167" s="66">
        <f t="shared" ref="B167:J167" si="108">IF((B163-B165)&lt;(B162-B164),1,IF((B163-B165)=(B162-B164),0.5,0))</f>
        <v>0</v>
      </c>
      <c r="C167" s="66">
        <f t="shared" si="108"/>
        <v>0.5</v>
      </c>
      <c r="D167" s="66">
        <f t="shared" si="108"/>
        <v>0</v>
      </c>
      <c r="E167" s="66">
        <f t="shared" si="108"/>
        <v>0</v>
      </c>
      <c r="F167" s="66">
        <f t="shared" si="108"/>
        <v>1</v>
      </c>
      <c r="G167" s="66">
        <f t="shared" si="108"/>
        <v>0.5</v>
      </c>
      <c r="H167" s="66">
        <f t="shared" si="108"/>
        <v>1</v>
      </c>
      <c r="I167" s="66">
        <f t="shared" si="108"/>
        <v>0.5</v>
      </c>
      <c r="J167" s="66">
        <f t="shared" si="108"/>
        <v>1</v>
      </c>
      <c r="K167" s="115">
        <f>SUM(B167:J167)</f>
        <v>4.5</v>
      </c>
      <c r="L167" s="10">
        <f>IF((K163-B157)&lt;(K162-B156),3,IF((K163-B157)=(K162-B156),1.5,0))</f>
        <v>0</v>
      </c>
      <c r="M167" s="10">
        <f>SUM(K167:L167)</f>
        <v>4.5</v>
      </c>
      <c r="N167" s="66">
        <f t="shared" ref="N167:V167" si="109">IF((N163-N165)&lt;(N162-N164),1,IF((N163-N165)=(N162-N164),0.5,0))</f>
        <v>1</v>
      </c>
      <c r="O167" s="66">
        <f t="shared" si="109"/>
        <v>0.5</v>
      </c>
      <c r="P167" s="66">
        <f t="shared" si="109"/>
        <v>0.5</v>
      </c>
      <c r="Q167" s="66">
        <f t="shared" si="109"/>
        <v>0.5</v>
      </c>
      <c r="R167" s="66">
        <f t="shared" si="109"/>
        <v>1</v>
      </c>
      <c r="S167" s="66">
        <f t="shared" si="109"/>
        <v>0.5</v>
      </c>
      <c r="T167" s="66">
        <f t="shared" si="109"/>
        <v>1</v>
      </c>
      <c r="U167" s="66">
        <f t="shared" si="109"/>
        <v>0.5</v>
      </c>
      <c r="V167" s="66">
        <f t="shared" si="109"/>
        <v>0</v>
      </c>
      <c r="W167" s="114">
        <f t="shared" si="101"/>
        <v>5.5</v>
      </c>
      <c r="X167" s="1">
        <f t="shared" si="102"/>
        <v>10</v>
      </c>
      <c r="Y167" s="1">
        <f>IF((W163-B157)&lt;(W162-B156),3,IF((W163-B157)=(W162-B156),1.5,0))</f>
        <v>3</v>
      </c>
      <c r="Z167" s="113">
        <f>SUM(Y167,W167,M167)</f>
        <v>13</v>
      </c>
      <c r="AA167" s="32" t="str">
        <f>H157</f>
        <v>Matt</v>
      </c>
      <c r="AB167" s="34" t="s">
        <v>19</v>
      </c>
    </row>
    <row r="169" spans="1:28" x14ac:dyDescent="0.25">
      <c r="B169" s="1" t="s">
        <v>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s">
        <v>1</v>
      </c>
      <c r="R169" s="1"/>
      <c r="S169" s="1"/>
      <c r="T169" s="1"/>
      <c r="U169" s="1"/>
      <c r="V169" s="1"/>
      <c r="Z169" s="1"/>
      <c r="AB169" s="33"/>
    </row>
    <row r="170" spans="1:28" x14ac:dyDescent="0.25">
      <c r="A170" s="61" t="s">
        <v>53</v>
      </c>
      <c r="B170" s="1">
        <v>14</v>
      </c>
      <c r="C170" s="1">
        <f>B170-B171</f>
        <v>2</v>
      </c>
      <c r="D170" s="52" t="s">
        <v>31</v>
      </c>
      <c r="E170" s="1"/>
      <c r="F170" s="1"/>
      <c r="G170" s="126" t="s">
        <v>3</v>
      </c>
      <c r="H170" s="125" t="str">
        <f>A170</f>
        <v>Brian E</v>
      </c>
      <c r="I170" s="124"/>
      <c r="J170" s="27" t="s">
        <v>5</v>
      </c>
      <c r="K170" s="1"/>
      <c r="L170" s="1"/>
      <c r="M170" s="1"/>
      <c r="N170" s="1"/>
      <c r="O170" s="123"/>
      <c r="P170" s="1"/>
      <c r="Q170" s="1"/>
      <c r="R170" s="1"/>
      <c r="S170" s="119"/>
      <c r="T170" s="1"/>
      <c r="U170" s="27"/>
      <c r="V170" s="1"/>
      <c r="Z170" s="1"/>
      <c r="AB170" s="33"/>
    </row>
    <row r="171" spans="1:28" x14ac:dyDescent="0.25">
      <c r="A171" s="61" t="s">
        <v>54</v>
      </c>
      <c r="B171" s="1">
        <v>12</v>
      </c>
      <c r="C171" s="1">
        <f>B171-B170</f>
        <v>-2</v>
      </c>
      <c r="D171" t="s">
        <v>7</v>
      </c>
      <c r="E171" s="1"/>
      <c r="F171" s="1"/>
      <c r="G171" s="122" t="s">
        <v>8</v>
      </c>
      <c r="H171" s="121" t="str">
        <f>A171</f>
        <v>Carter</v>
      </c>
      <c r="I171" s="120"/>
      <c r="J171" s="27" t="s">
        <v>5</v>
      </c>
      <c r="K171" s="1"/>
      <c r="L171" s="1"/>
      <c r="M171" s="1"/>
      <c r="N171" s="1"/>
      <c r="P171" s="1"/>
      <c r="Q171" s="1"/>
      <c r="R171" s="1"/>
      <c r="S171" s="119"/>
      <c r="T171" s="1"/>
      <c r="U171" s="27"/>
      <c r="V171" s="1"/>
      <c r="Z171" s="1"/>
      <c r="AB171" s="33"/>
    </row>
    <row r="172" spans="1:2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Z172" s="1"/>
      <c r="AB172" s="33"/>
    </row>
    <row r="173" spans="1:28" x14ac:dyDescent="0.25">
      <c r="A173" s="1" t="s">
        <v>12</v>
      </c>
      <c r="B173" s="65">
        <v>7</v>
      </c>
      <c r="C173" s="65">
        <v>17</v>
      </c>
      <c r="D173" s="65">
        <v>11</v>
      </c>
      <c r="E173" s="65">
        <v>9</v>
      </c>
      <c r="F173" s="65">
        <v>3</v>
      </c>
      <c r="G173" s="65">
        <v>13</v>
      </c>
      <c r="H173" s="65">
        <v>5</v>
      </c>
      <c r="I173" s="65">
        <v>15</v>
      </c>
      <c r="J173" s="65">
        <v>1</v>
      </c>
      <c r="K173" s="115">
        <f>SUM(B173:J173)</f>
        <v>81</v>
      </c>
      <c r="L173" s="114"/>
      <c r="M173" s="114"/>
      <c r="N173" s="63">
        <v>6</v>
      </c>
      <c r="O173" s="63">
        <v>12</v>
      </c>
      <c r="P173" s="63">
        <v>14</v>
      </c>
      <c r="Q173" s="63">
        <v>18</v>
      </c>
      <c r="R173" s="63">
        <v>10</v>
      </c>
      <c r="S173" s="63">
        <v>2</v>
      </c>
      <c r="T173" s="63">
        <v>16</v>
      </c>
      <c r="U173" s="63">
        <v>4</v>
      </c>
      <c r="V173" s="63">
        <v>8</v>
      </c>
      <c r="W173" s="62">
        <f>SUM(N173:V173)</f>
        <v>90</v>
      </c>
      <c r="X173" s="118">
        <f>SUM(W173,K173)</f>
        <v>171</v>
      </c>
      <c r="Z173" s="1"/>
      <c r="AB173" s="33"/>
    </row>
    <row r="174" spans="1:28" x14ac:dyDescent="0.25">
      <c r="A174" s="1" t="s">
        <v>13</v>
      </c>
      <c r="B174" s="65">
        <v>4</v>
      </c>
      <c r="C174" s="65">
        <v>9</v>
      </c>
      <c r="D174" s="65">
        <v>6</v>
      </c>
      <c r="E174" s="65">
        <v>5</v>
      </c>
      <c r="F174" s="65">
        <v>2</v>
      </c>
      <c r="G174" s="65">
        <v>7</v>
      </c>
      <c r="H174" s="65">
        <v>3</v>
      </c>
      <c r="I174" s="65">
        <v>8</v>
      </c>
      <c r="J174" s="65">
        <v>1</v>
      </c>
      <c r="K174" s="115">
        <f>SUM(B174:J174)</f>
        <v>45</v>
      </c>
      <c r="L174" s="114"/>
      <c r="M174" s="114"/>
      <c r="N174" s="63">
        <v>3</v>
      </c>
      <c r="O174" s="63">
        <v>6</v>
      </c>
      <c r="P174" s="63">
        <v>7</v>
      </c>
      <c r="Q174" s="63">
        <v>9</v>
      </c>
      <c r="R174" s="63">
        <v>5</v>
      </c>
      <c r="S174" s="63">
        <v>1</v>
      </c>
      <c r="T174" s="63">
        <v>8</v>
      </c>
      <c r="U174" s="63">
        <v>2</v>
      </c>
      <c r="V174" s="63">
        <v>4</v>
      </c>
      <c r="W174" s="62">
        <f>SUM(N174:V174)</f>
        <v>45</v>
      </c>
      <c r="X174" s="118">
        <f>SUM(W174,K174)</f>
        <v>90</v>
      </c>
      <c r="Z174" s="1"/>
      <c r="AB174" s="33"/>
    </row>
    <row r="175" spans="1:28" x14ac:dyDescent="0.25">
      <c r="A175" s="1" t="s">
        <v>14</v>
      </c>
      <c r="B175" s="66">
        <v>1</v>
      </c>
      <c r="C175" s="66">
        <v>2</v>
      </c>
      <c r="D175" s="66">
        <v>3</v>
      </c>
      <c r="E175" s="66">
        <v>4</v>
      </c>
      <c r="F175" s="66">
        <v>5</v>
      </c>
      <c r="G175" s="66">
        <v>6</v>
      </c>
      <c r="H175" s="66">
        <v>7</v>
      </c>
      <c r="I175" s="66">
        <v>8</v>
      </c>
      <c r="J175" s="66">
        <v>9</v>
      </c>
      <c r="K175" s="115"/>
      <c r="L175" s="1" t="s">
        <v>27</v>
      </c>
      <c r="M175" s="1" t="s">
        <v>28</v>
      </c>
      <c r="N175" s="66">
        <v>10</v>
      </c>
      <c r="O175" s="66">
        <v>11</v>
      </c>
      <c r="P175" s="66">
        <v>12</v>
      </c>
      <c r="Q175" s="66">
        <v>13</v>
      </c>
      <c r="R175" s="66">
        <v>14</v>
      </c>
      <c r="S175" s="66">
        <v>15</v>
      </c>
      <c r="T175" s="66">
        <v>16</v>
      </c>
      <c r="U175" s="66">
        <v>17</v>
      </c>
      <c r="V175" s="66">
        <v>18</v>
      </c>
      <c r="W175" s="10" t="s">
        <v>15</v>
      </c>
      <c r="X175" s="1"/>
      <c r="Y175" s="1" t="s">
        <v>29</v>
      </c>
      <c r="Z175" s="113" t="s">
        <v>15</v>
      </c>
      <c r="AB175" s="33"/>
    </row>
    <row r="176" spans="1:28" x14ac:dyDescent="0.25">
      <c r="A176" s="61" t="str">
        <f>A170</f>
        <v>Brian E</v>
      </c>
      <c r="B176" s="76">
        <v>7</v>
      </c>
      <c r="C176" s="76">
        <v>5</v>
      </c>
      <c r="D176" s="76">
        <v>5</v>
      </c>
      <c r="E176" s="76">
        <v>4</v>
      </c>
      <c r="F176" s="76">
        <v>7</v>
      </c>
      <c r="G176" s="76">
        <v>4</v>
      </c>
      <c r="H176" s="76">
        <v>6</v>
      </c>
      <c r="I176" s="76">
        <v>5</v>
      </c>
      <c r="J176" s="76">
        <v>6</v>
      </c>
      <c r="K176" s="116">
        <f>SUM(B176:J176)</f>
        <v>49</v>
      </c>
      <c r="L176" s="10">
        <f>K176-B170</f>
        <v>35</v>
      </c>
      <c r="M176" s="10"/>
      <c r="N176" s="76">
        <v>7</v>
      </c>
      <c r="O176" s="109">
        <v>4</v>
      </c>
      <c r="P176" s="109">
        <v>6</v>
      </c>
      <c r="Q176" s="109">
        <v>4</v>
      </c>
      <c r="R176" s="109">
        <v>7</v>
      </c>
      <c r="S176" s="109">
        <v>8</v>
      </c>
      <c r="T176" s="109">
        <v>4</v>
      </c>
      <c r="U176" s="109">
        <v>9</v>
      </c>
      <c r="V176" s="109">
        <v>8</v>
      </c>
      <c r="W176" s="72">
        <f t="shared" ref="W176:W181" si="110">SUM(N176:V176)</f>
        <v>57</v>
      </c>
      <c r="X176" s="52">
        <f t="shared" ref="X176:X181" si="111">SUM(W176,K176)</f>
        <v>106</v>
      </c>
      <c r="Y176" s="10">
        <f>W176-B170</f>
        <v>43</v>
      </c>
      <c r="Z176" s="117"/>
      <c r="AA176" s="73"/>
      <c r="AB176" s="33"/>
    </row>
    <row r="177" spans="1:28" x14ac:dyDescent="0.25">
      <c r="A177" s="61" t="str">
        <f>A171</f>
        <v>Carter</v>
      </c>
      <c r="B177" s="76">
        <v>6</v>
      </c>
      <c r="C177" s="76">
        <v>4</v>
      </c>
      <c r="D177" s="76">
        <v>4</v>
      </c>
      <c r="E177" s="76">
        <v>6</v>
      </c>
      <c r="F177" s="76">
        <v>8</v>
      </c>
      <c r="G177" s="76">
        <v>4</v>
      </c>
      <c r="H177" s="76">
        <v>6</v>
      </c>
      <c r="I177" s="76">
        <v>7</v>
      </c>
      <c r="J177" s="76">
        <v>6</v>
      </c>
      <c r="K177" s="116">
        <f>SUM(B177:J177)</f>
        <v>51</v>
      </c>
      <c r="L177" s="10">
        <f>K177-B171</f>
        <v>39</v>
      </c>
      <c r="M177" s="10"/>
      <c r="N177" s="76">
        <v>6</v>
      </c>
      <c r="O177" s="109">
        <v>9</v>
      </c>
      <c r="P177" s="109">
        <v>6</v>
      </c>
      <c r="Q177" s="109">
        <v>2</v>
      </c>
      <c r="R177" s="109">
        <v>6</v>
      </c>
      <c r="S177" s="109">
        <v>4</v>
      </c>
      <c r="T177" s="109">
        <v>3</v>
      </c>
      <c r="U177" s="109">
        <v>6</v>
      </c>
      <c r="V177" s="109">
        <v>7</v>
      </c>
      <c r="W177" s="72">
        <f t="shared" si="110"/>
        <v>49</v>
      </c>
      <c r="X177" s="52">
        <f t="shared" si="111"/>
        <v>100</v>
      </c>
      <c r="Y177" s="10">
        <f>W177-B171</f>
        <v>37</v>
      </c>
      <c r="Z177" s="58"/>
      <c r="AA177" s="73"/>
      <c r="AB177" s="33"/>
    </row>
    <row r="178" spans="1:28" x14ac:dyDescent="0.25">
      <c r="A178" s="32" t="str">
        <f>A170</f>
        <v>Brian E</v>
      </c>
      <c r="B178" s="67">
        <f>IF($C$170&gt;=B174,IF(($C$170-B174)&gt;=27,4,IF(($C$170-B174)&gt;=18,3,IF($C$170-B174&gt;=9,2,1))),0)</f>
        <v>0</v>
      </c>
      <c r="C178" s="67">
        <f t="shared" ref="C178:V178" si="112">IF($C$170&gt;=C174,IF(($C$170-C174)&gt;=27,4,IF(($C$170-C174)&gt;=18,3,IF($C$170-C174&gt;=9,2,1))),0)</f>
        <v>0</v>
      </c>
      <c r="D178" s="67">
        <f t="shared" si="112"/>
        <v>0</v>
      </c>
      <c r="E178" s="67">
        <f t="shared" si="112"/>
        <v>0</v>
      </c>
      <c r="F178" s="67">
        <f t="shared" si="112"/>
        <v>1</v>
      </c>
      <c r="G178" s="67">
        <f t="shared" si="112"/>
        <v>0</v>
      </c>
      <c r="H178" s="67">
        <f t="shared" si="112"/>
        <v>0</v>
      </c>
      <c r="I178" s="67">
        <f t="shared" si="112"/>
        <v>0</v>
      </c>
      <c r="J178" s="67">
        <f t="shared" si="112"/>
        <v>1</v>
      </c>
      <c r="K178" s="116">
        <f t="shared" ref="K178:K179" si="113">SUM(B178:J178)</f>
        <v>2</v>
      </c>
      <c r="L178" s="67"/>
      <c r="M178" s="67"/>
      <c r="N178" s="67">
        <f t="shared" si="112"/>
        <v>0</v>
      </c>
      <c r="O178" s="67">
        <f t="shared" si="112"/>
        <v>0</v>
      </c>
      <c r="P178" s="67">
        <f t="shared" si="112"/>
        <v>0</v>
      </c>
      <c r="Q178" s="67">
        <f t="shared" si="112"/>
        <v>0</v>
      </c>
      <c r="R178" s="67">
        <f t="shared" si="112"/>
        <v>0</v>
      </c>
      <c r="S178" s="67">
        <f t="shared" si="112"/>
        <v>1</v>
      </c>
      <c r="T178" s="67">
        <f t="shared" si="112"/>
        <v>0</v>
      </c>
      <c r="U178" s="67">
        <f t="shared" si="112"/>
        <v>1</v>
      </c>
      <c r="V178" s="67">
        <f t="shared" si="112"/>
        <v>0</v>
      </c>
      <c r="W178" s="114">
        <f t="shared" si="110"/>
        <v>2</v>
      </c>
      <c r="X178" s="1">
        <f t="shared" si="111"/>
        <v>4</v>
      </c>
      <c r="Z178" s="113">
        <v>0</v>
      </c>
      <c r="AB178" s="33"/>
    </row>
    <row r="179" spans="1:28" x14ac:dyDescent="0.25">
      <c r="A179" s="32" t="str">
        <f>A171</f>
        <v>Carter</v>
      </c>
      <c r="B179" s="67">
        <f>IF($C$171&gt;=B174,IF(($C$171-B174)&gt;=27,4,IF(($C$171-B174)&gt;=18,3,IF($C$171-B174&gt;=9,2,1))),0)</f>
        <v>0</v>
      </c>
      <c r="C179" s="67">
        <f t="shared" ref="C179:V179" si="114">IF($C$171&gt;=C174,IF(($C$171-C174)&gt;=27,4,IF(($C$171-C174)&gt;=18,3,IF($C$171-C174&gt;=9,2,1))),0)</f>
        <v>0</v>
      </c>
      <c r="D179" s="67">
        <f t="shared" si="114"/>
        <v>0</v>
      </c>
      <c r="E179" s="67">
        <f t="shared" si="114"/>
        <v>0</v>
      </c>
      <c r="F179" s="67">
        <f t="shared" si="114"/>
        <v>0</v>
      </c>
      <c r="G179" s="67">
        <f t="shared" si="114"/>
        <v>0</v>
      </c>
      <c r="H179" s="67">
        <f t="shared" si="114"/>
        <v>0</v>
      </c>
      <c r="I179" s="67">
        <f t="shared" si="114"/>
        <v>0</v>
      </c>
      <c r="J179" s="67">
        <f t="shared" si="114"/>
        <v>0</v>
      </c>
      <c r="K179" s="116">
        <f t="shared" si="113"/>
        <v>0</v>
      </c>
      <c r="L179" s="67"/>
      <c r="M179" s="67"/>
      <c r="N179" s="67">
        <f t="shared" si="114"/>
        <v>0</v>
      </c>
      <c r="O179" s="67">
        <f t="shared" si="114"/>
        <v>0</v>
      </c>
      <c r="P179" s="67">
        <f t="shared" si="114"/>
        <v>0</v>
      </c>
      <c r="Q179" s="67">
        <f t="shared" si="114"/>
        <v>0</v>
      </c>
      <c r="R179" s="67">
        <f t="shared" si="114"/>
        <v>0</v>
      </c>
      <c r="S179" s="67">
        <f t="shared" si="114"/>
        <v>0</v>
      </c>
      <c r="T179" s="67">
        <f t="shared" si="114"/>
        <v>0</v>
      </c>
      <c r="U179" s="67">
        <f t="shared" si="114"/>
        <v>0</v>
      </c>
      <c r="V179" s="67">
        <f t="shared" si="114"/>
        <v>0</v>
      </c>
      <c r="W179" s="114">
        <f t="shared" si="110"/>
        <v>0</v>
      </c>
      <c r="X179" s="1">
        <f t="shared" si="111"/>
        <v>0</v>
      </c>
      <c r="Y179" s="1"/>
      <c r="Z179" s="113" t="s">
        <v>17</v>
      </c>
      <c r="AB179" s="33" t="s">
        <v>18</v>
      </c>
    </row>
    <row r="180" spans="1:28" x14ac:dyDescent="0.25">
      <c r="A180" s="32" t="str">
        <f>A170</f>
        <v>Brian E</v>
      </c>
      <c r="B180" s="66">
        <f t="shared" ref="B180:J180" si="115">IF((B176-B178)&lt;(B177-B179),1,IF((B176-B178)=(B177-B179),0.5,0))</f>
        <v>0</v>
      </c>
      <c r="C180" s="66">
        <f t="shared" si="115"/>
        <v>0</v>
      </c>
      <c r="D180" s="66">
        <f t="shared" si="115"/>
        <v>0</v>
      </c>
      <c r="E180" s="66">
        <f t="shared" si="115"/>
        <v>1</v>
      </c>
      <c r="F180" s="66">
        <f t="shared" si="115"/>
        <v>1</v>
      </c>
      <c r="G180" s="66">
        <f t="shared" si="115"/>
        <v>0.5</v>
      </c>
      <c r="H180" s="66">
        <f t="shared" si="115"/>
        <v>0.5</v>
      </c>
      <c r="I180" s="66">
        <f t="shared" si="115"/>
        <v>1</v>
      </c>
      <c r="J180" s="66">
        <f t="shared" si="115"/>
        <v>1</v>
      </c>
      <c r="K180" s="116">
        <f>SUM(B180:J180)</f>
        <v>5</v>
      </c>
      <c r="L180" s="10">
        <f>IF((K176-B170)&lt;(K177-B171),3,IF((K176-B170)=(K177-B171),1.5,0))</f>
        <v>3</v>
      </c>
      <c r="M180" s="10">
        <f>SUM(K180:L180)</f>
        <v>8</v>
      </c>
      <c r="N180" s="66">
        <f t="shared" ref="N180:V180" si="116">IF((N176-N178)&lt;(N177-N179),1,IF((N176-N178)=(N177-N179),0.5,0))</f>
        <v>0</v>
      </c>
      <c r="O180" s="66">
        <f t="shared" si="116"/>
        <v>1</v>
      </c>
      <c r="P180" s="66">
        <f t="shared" si="116"/>
        <v>0.5</v>
      </c>
      <c r="Q180" s="66">
        <f t="shared" si="116"/>
        <v>0</v>
      </c>
      <c r="R180" s="66">
        <f t="shared" si="116"/>
        <v>0</v>
      </c>
      <c r="S180" s="66">
        <f t="shared" si="116"/>
        <v>0</v>
      </c>
      <c r="T180" s="66">
        <f t="shared" si="116"/>
        <v>0</v>
      </c>
      <c r="U180" s="66">
        <f t="shared" si="116"/>
        <v>0</v>
      </c>
      <c r="V180" s="66">
        <f t="shared" si="116"/>
        <v>0</v>
      </c>
      <c r="W180" s="114">
        <f t="shared" si="110"/>
        <v>1.5</v>
      </c>
      <c r="X180" s="1">
        <f t="shared" si="111"/>
        <v>6.5</v>
      </c>
      <c r="Y180" s="1">
        <f>IF((W176-B170)&lt;(W177-B171),3,IF((W176-B170)=(W177-B171),1.5,0))</f>
        <v>0</v>
      </c>
      <c r="Z180" s="113">
        <f>SUM(Y180,W180,M180)</f>
        <v>9.5</v>
      </c>
      <c r="AA180" s="32" t="str">
        <f>H170</f>
        <v>Brian E</v>
      </c>
      <c r="AB180" s="34" t="s">
        <v>19</v>
      </c>
    </row>
    <row r="181" spans="1:28" x14ac:dyDescent="0.25">
      <c r="A181" s="32" t="str">
        <f>A171</f>
        <v>Carter</v>
      </c>
      <c r="B181" s="66">
        <f t="shared" ref="B181:J181" si="117">IF((B177-B179)&lt;(B176-B178),1,IF((B177-B179)=(B176-B178),0.5,0))</f>
        <v>1</v>
      </c>
      <c r="C181" s="66">
        <f t="shared" si="117"/>
        <v>1</v>
      </c>
      <c r="D181" s="66">
        <f t="shared" si="117"/>
        <v>1</v>
      </c>
      <c r="E181" s="66">
        <f t="shared" si="117"/>
        <v>0</v>
      </c>
      <c r="F181" s="66">
        <f t="shared" si="117"/>
        <v>0</v>
      </c>
      <c r="G181" s="66">
        <f t="shared" si="117"/>
        <v>0.5</v>
      </c>
      <c r="H181" s="66">
        <f t="shared" si="117"/>
        <v>0.5</v>
      </c>
      <c r="I181" s="66">
        <f t="shared" si="117"/>
        <v>0</v>
      </c>
      <c r="J181" s="66">
        <f t="shared" si="117"/>
        <v>0</v>
      </c>
      <c r="K181" s="115">
        <f>SUM(B181:J181)</f>
        <v>4</v>
      </c>
      <c r="L181" s="10">
        <f>IF((K177-B171)&lt;(K176-B170),3,IF((K177-B171)=(K176-B170),1.5,0))</f>
        <v>0</v>
      </c>
      <c r="M181" s="10">
        <f>SUM(K181:L181)</f>
        <v>4</v>
      </c>
      <c r="N181" s="66">
        <f t="shared" ref="N181:V181" si="118">IF((N177-N179)&lt;(N176-N178),1,IF((N177-N179)=(N176-N178),0.5,0))</f>
        <v>1</v>
      </c>
      <c r="O181" s="66">
        <f t="shared" si="118"/>
        <v>0</v>
      </c>
      <c r="P181" s="66">
        <f t="shared" si="118"/>
        <v>0.5</v>
      </c>
      <c r="Q181" s="66">
        <f t="shared" si="118"/>
        <v>1</v>
      </c>
      <c r="R181" s="66">
        <f t="shared" si="118"/>
        <v>1</v>
      </c>
      <c r="S181" s="66">
        <f t="shared" si="118"/>
        <v>1</v>
      </c>
      <c r="T181" s="66">
        <f t="shared" si="118"/>
        <v>1</v>
      </c>
      <c r="U181" s="66">
        <f t="shared" si="118"/>
        <v>1</v>
      </c>
      <c r="V181" s="66">
        <f t="shared" si="118"/>
        <v>1</v>
      </c>
      <c r="W181" s="114">
        <f t="shared" si="110"/>
        <v>7.5</v>
      </c>
      <c r="X181" s="1">
        <f t="shared" si="111"/>
        <v>11.5</v>
      </c>
      <c r="Y181" s="1">
        <f>IF((W177-B171)&lt;(W176-B170),3,IF((W177-B171)=(W176-B170),1.5,0))</f>
        <v>3</v>
      </c>
      <c r="Z181" s="113">
        <f>SUM(Y181,W181,M181)</f>
        <v>14.5</v>
      </c>
      <c r="AA181" s="32" t="str">
        <f>H171</f>
        <v>Carter</v>
      </c>
      <c r="AB181" s="3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11C0-2205-D549-B520-9B65A5E82F4C}">
  <dimension ref="A1:O166"/>
  <sheetViews>
    <sheetView topLeftCell="A57" workbookViewId="0">
      <selection activeCell="A72" sqref="A72"/>
    </sheetView>
  </sheetViews>
  <sheetFormatPr defaultColWidth="11.5546875" defaultRowHeight="13.2" x14ac:dyDescent="0.25"/>
  <sheetData>
    <row r="1" spans="1:15" ht="13.8" thickBot="1" x14ac:dyDescent="0.3"/>
    <row r="2" spans="1:15" x14ac:dyDescent="0.25">
      <c r="A2" s="61" t="s">
        <v>261</v>
      </c>
      <c r="B2" s="1">
        <v>5</v>
      </c>
      <c r="C2" s="1">
        <v>0</v>
      </c>
      <c r="D2" s="52" t="s">
        <v>57</v>
      </c>
      <c r="E2" s="1"/>
      <c r="F2" s="1"/>
      <c r="G2" s="28" t="s">
        <v>3</v>
      </c>
      <c r="H2" s="54" t="s">
        <v>261</v>
      </c>
      <c r="I2" s="29"/>
      <c r="J2" s="27" t="s">
        <v>5</v>
      </c>
      <c r="K2" s="1"/>
      <c r="N2" s="1"/>
    </row>
    <row r="3" spans="1:15" ht="13.8" thickBot="1" x14ac:dyDescent="0.3">
      <c r="A3" s="61" t="s">
        <v>42</v>
      </c>
      <c r="B3" s="1">
        <v>5</v>
      </c>
      <c r="C3" s="1">
        <v>0</v>
      </c>
      <c r="D3" t="s">
        <v>7</v>
      </c>
      <c r="E3" s="1"/>
      <c r="F3" s="1"/>
      <c r="G3" s="30" t="s">
        <v>8</v>
      </c>
      <c r="H3" s="53" t="s">
        <v>42</v>
      </c>
      <c r="I3" s="31"/>
      <c r="J3" s="27" t="s">
        <v>5</v>
      </c>
      <c r="K3" s="1"/>
      <c r="N3" s="1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5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</row>
    <row r="6" spans="1:15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5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5" x14ac:dyDescent="0.25">
      <c r="A8" s="61" t="s">
        <v>261</v>
      </c>
      <c r="B8" s="57"/>
      <c r="C8" s="76">
        <v>4</v>
      </c>
      <c r="D8" s="109">
        <v>4</v>
      </c>
      <c r="E8" s="109">
        <v>6</v>
      </c>
      <c r="F8" s="109">
        <v>3</v>
      </c>
      <c r="G8" s="109">
        <v>5</v>
      </c>
      <c r="H8" s="109">
        <v>8</v>
      </c>
      <c r="I8" s="109">
        <v>4</v>
      </c>
      <c r="J8" s="109">
        <v>4</v>
      </c>
      <c r="K8" s="109">
        <v>4</v>
      </c>
      <c r="L8" s="72">
        <v>42</v>
      </c>
      <c r="M8" s="10">
        <v>37</v>
      </c>
      <c r="N8" s="108"/>
      <c r="O8" s="59"/>
    </row>
    <row r="9" spans="1:15" x14ac:dyDescent="0.25">
      <c r="A9" s="61" t="s">
        <v>42</v>
      </c>
      <c r="B9" s="35"/>
      <c r="C9" s="76">
        <v>6</v>
      </c>
      <c r="D9" s="109">
        <v>4</v>
      </c>
      <c r="E9" s="109">
        <v>4</v>
      </c>
      <c r="F9" s="109">
        <v>4</v>
      </c>
      <c r="G9" s="109">
        <v>6</v>
      </c>
      <c r="H9" s="109">
        <v>4</v>
      </c>
      <c r="I9" s="109">
        <v>3</v>
      </c>
      <c r="J9" s="109">
        <v>5</v>
      </c>
      <c r="K9" s="109">
        <v>5</v>
      </c>
      <c r="L9" s="72">
        <v>41</v>
      </c>
      <c r="M9" s="10">
        <v>36</v>
      </c>
      <c r="N9" s="58"/>
      <c r="O9" s="59"/>
    </row>
    <row r="10" spans="1:15" x14ac:dyDescent="0.25">
      <c r="A10" s="32" t="s">
        <v>261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15" x14ac:dyDescent="0.25">
      <c r="A11" s="32" t="s">
        <v>42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</row>
    <row r="12" spans="1:15" x14ac:dyDescent="0.25">
      <c r="A12" s="32" t="s">
        <v>261</v>
      </c>
      <c r="B12" s="1"/>
      <c r="C12" s="66">
        <v>1</v>
      </c>
      <c r="D12" s="66">
        <v>0.5</v>
      </c>
      <c r="E12" s="66">
        <v>0</v>
      </c>
      <c r="F12" s="66">
        <v>1</v>
      </c>
      <c r="G12" s="66">
        <v>1</v>
      </c>
      <c r="H12" s="66">
        <v>0</v>
      </c>
      <c r="I12" s="66">
        <v>0</v>
      </c>
      <c r="J12" s="66">
        <v>1</v>
      </c>
      <c r="K12" s="66">
        <v>1</v>
      </c>
      <c r="L12" s="66">
        <v>5.5</v>
      </c>
      <c r="M12" s="1">
        <v>0</v>
      </c>
      <c r="N12" s="1">
        <v>5.5</v>
      </c>
      <c r="O12" s="32" t="s">
        <v>261</v>
      </c>
    </row>
    <row r="13" spans="1:15" x14ac:dyDescent="0.25">
      <c r="A13" s="32" t="s">
        <v>42</v>
      </c>
      <c r="B13" s="1"/>
      <c r="C13" s="66">
        <v>0</v>
      </c>
      <c r="D13" s="66">
        <v>0.5</v>
      </c>
      <c r="E13" s="66">
        <v>1</v>
      </c>
      <c r="F13" s="66">
        <v>0</v>
      </c>
      <c r="G13" s="66">
        <v>0</v>
      </c>
      <c r="H13" s="66">
        <v>1</v>
      </c>
      <c r="I13" s="66">
        <v>1</v>
      </c>
      <c r="J13" s="66">
        <v>0</v>
      </c>
      <c r="K13" s="66">
        <v>0</v>
      </c>
      <c r="L13" s="66">
        <v>3.5</v>
      </c>
      <c r="M13" s="1">
        <v>3</v>
      </c>
      <c r="N13" s="1">
        <v>6.5</v>
      </c>
      <c r="O13" s="32" t="s">
        <v>42</v>
      </c>
    </row>
    <row r="14" spans="1:15" ht="13.8" thickBot="1" x14ac:dyDescent="0.3"/>
    <row r="15" spans="1:15" x14ac:dyDescent="0.25">
      <c r="A15" s="61" t="s">
        <v>49</v>
      </c>
      <c r="B15" s="1">
        <v>10</v>
      </c>
      <c r="C15" s="1">
        <v>-2</v>
      </c>
      <c r="D15" s="52" t="s">
        <v>57</v>
      </c>
      <c r="E15" s="1"/>
      <c r="F15" s="1"/>
      <c r="G15" s="28" t="s">
        <v>3</v>
      </c>
      <c r="H15" s="54" t="s">
        <v>49</v>
      </c>
      <c r="I15" s="29"/>
      <c r="J15" s="27" t="s">
        <v>5</v>
      </c>
      <c r="K15" s="1"/>
      <c r="N15" s="1"/>
    </row>
    <row r="16" spans="1:15" ht="13.8" thickBot="1" x14ac:dyDescent="0.3">
      <c r="A16" s="61" t="s">
        <v>44</v>
      </c>
      <c r="B16" s="1">
        <v>12</v>
      </c>
      <c r="C16" s="1">
        <v>2</v>
      </c>
      <c r="D16" t="s">
        <v>7</v>
      </c>
      <c r="E16" s="1"/>
      <c r="F16" s="1"/>
      <c r="G16" s="30" t="s">
        <v>8</v>
      </c>
      <c r="H16" s="53" t="s">
        <v>44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49</v>
      </c>
      <c r="B21" s="57"/>
      <c r="C21" s="76">
        <v>5</v>
      </c>
      <c r="D21" s="109">
        <v>7</v>
      </c>
      <c r="E21" s="109">
        <v>4</v>
      </c>
      <c r="F21" s="109">
        <v>3</v>
      </c>
      <c r="G21" s="109">
        <v>4</v>
      </c>
      <c r="H21" s="109">
        <v>5</v>
      </c>
      <c r="I21" s="109">
        <v>5</v>
      </c>
      <c r="J21" s="109">
        <v>7</v>
      </c>
      <c r="K21" s="109">
        <v>5</v>
      </c>
      <c r="L21" s="72">
        <v>45</v>
      </c>
      <c r="M21" s="10">
        <v>35</v>
      </c>
      <c r="N21" s="108"/>
      <c r="O21" s="59"/>
    </row>
    <row r="22" spans="1:15" x14ac:dyDescent="0.25">
      <c r="A22" s="61" t="s">
        <v>44</v>
      </c>
      <c r="B22" s="35"/>
      <c r="C22" s="76">
        <v>5</v>
      </c>
      <c r="D22" s="109">
        <v>5</v>
      </c>
      <c r="E22" s="109">
        <v>5</v>
      </c>
      <c r="F22" s="109">
        <v>4</v>
      </c>
      <c r="G22" s="109">
        <v>6</v>
      </c>
      <c r="H22" s="109">
        <v>6</v>
      </c>
      <c r="I22" s="109">
        <v>4</v>
      </c>
      <c r="J22" s="109">
        <v>5</v>
      </c>
      <c r="K22" s="109">
        <v>6</v>
      </c>
      <c r="L22" s="72">
        <v>46</v>
      </c>
      <c r="M22" s="10">
        <v>34</v>
      </c>
      <c r="N22" s="58"/>
      <c r="O22" s="59"/>
    </row>
    <row r="23" spans="1:15" x14ac:dyDescent="0.25">
      <c r="A23" s="32" t="s">
        <v>49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44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1</v>
      </c>
      <c r="K24" s="66">
        <v>0</v>
      </c>
      <c r="L24" s="66">
        <v>2</v>
      </c>
      <c r="M24" s="1"/>
      <c r="N24" s="1" t="s">
        <v>17</v>
      </c>
    </row>
    <row r="25" spans="1:15" x14ac:dyDescent="0.25">
      <c r="A25" s="32" t="s">
        <v>49</v>
      </c>
      <c r="B25" s="1"/>
      <c r="C25" s="66">
        <v>0.5</v>
      </c>
      <c r="D25" s="66">
        <v>0</v>
      </c>
      <c r="E25" s="66">
        <v>1</v>
      </c>
      <c r="F25" s="66">
        <v>1</v>
      </c>
      <c r="G25" s="66">
        <v>1</v>
      </c>
      <c r="H25" s="66">
        <v>0.5</v>
      </c>
      <c r="I25" s="66">
        <v>0</v>
      </c>
      <c r="J25" s="66">
        <v>0</v>
      </c>
      <c r="K25" s="66">
        <v>1</v>
      </c>
      <c r="L25" s="66">
        <v>5</v>
      </c>
      <c r="M25" s="1">
        <v>0</v>
      </c>
      <c r="N25" s="1">
        <v>5</v>
      </c>
      <c r="O25" s="32" t="s">
        <v>49</v>
      </c>
    </row>
    <row r="26" spans="1:15" x14ac:dyDescent="0.25">
      <c r="A26" s="32" t="s">
        <v>44</v>
      </c>
      <c r="B26" s="1"/>
      <c r="C26" s="66">
        <v>0.5</v>
      </c>
      <c r="D26" s="66">
        <v>1</v>
      </c>
      <c r="E26" s="66">
        <v>0</v>
      </c>
      <c r="F26" s="66">
        <v>0</v>
      </c>
      <c r="G26" s="66">
        <v>0</v>
      </c>
      <c r="H26" s="66">
        <v>0.5</v>
      </c>
      <c r="I26" s="66">
        <v>1</v>
      </c>
      <c r="J26" s="66">
        <v>1</v>
      </c>
      <c r="K26" s="66">
        <v>0</v>
      </c>
      <c r="L26" s="66">
        <v>4</v>
      </c>
      <c r="M26" s="1">
        <v>3</v>
      </c>
      <c r="N26" s="1">
        <v>7</v>
      </c>
      <c r="O26" s="32" t="s">
        <v>44</v>
      </c>
    </row>
    <row r="29" spans="1:15" ht="13.8" thickBot="1" x14ac:dyDescent="0.3"/>
    <row r="30" spans="1:15" x14ac:dyDescent="0.25">
      <c r="A30" s="61" t="s">
        <v>32</v>
      </c>
      <c r="B30" s="1">
        <v>8</v>
      </c>
      <c r="C30" s="1">
        <v>-2</v>
      </c>
      <c r="D30" s="52" t="s">
        <v>57</v>
      </c>
      <c r="E30" s="1"/>
      <c r="F30" s="1"/>
      <c r="G30" s="28" t="s">
        <v>3</v>
      </c>
      <c r="H30" s="54" t="s">
        <v>32</v>
      </c>
      <c r="I30" s="29"/>
      <c r="J30" s="27" t="s">
        <v>5</v>
      </c>
      <c r="K30" s="1"/>
      <c r="N30" s="1"/>
    </row>
    <row r="31" spans="1:15" ht="13.8" thickBot="1" x14ac:dyDescent="0.3">
      <c r="A31" s="61" t="s">
        <v>52</v>
      </c>
      <c r="B31" s="1">
        <v>10</v>
      </c>
      <c r="C31" s="1">
        <v>2</v>
      </c>
      <c r="D31" t="s">
        <v>7</v>
      </c>
      <c r="E31" s="1"/>
      <c r="F31" s="1"/>
      <c r="G31" s="30" t="s">
        <v>8</v>
      </c>
      <c r="H31" s="53" t="s">
        <v>52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5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</row>
    <row r="34" spans="1:15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5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5" x14ac:dyDescent="0.25">
      <c r="A36" s="61" t="s">
        <v>32</v>
      </c>
      <c r="B36" s="57"/>
      <c r="C36" s="76">
        <v>4</v>
      </c>
      <c r="D36" s="109">
        <v>6</v>
      </c>
      <c r="E36" s="109">
        <v>5</v>
      </c>
      <c r="F36" s="109">
        <v>6</v>
      </c>
      <c r="G36" s="109">
        <v>6</v>
      </c>
      <c r="H36" s="109">
        <v>4</v>
      </c>
      <c r="I36" s="109">
        <v>4</v>
      </c>
      <c r="J36" s="109">
        <v>6</v>
      </c>
      <c r="K36" s="109">
        <v>5</v>
      </c>
      <c r="L36" s="72">
        <v>46</v>
      </c>
      <c r="M36" s="10">
        <v>38</v>
      </c>
      <c r="N36" s="108"/>
      <c r="O36" s="59"/>
    </row>
    <row r="37" spans="1:15" x14ac:dyDescent="0.25">
      <c r="A37" s="61" t="s">
        <v>52</v>
      </c>
      <c r="B37" s="35"/>
      <c r="C37" s="76">
        <v>6</v>
      </c>
      <c r="D37" s="109">
        <v>4</v>
      </c>
      <c r="E37" s="109">
        <v>5</v>
      </c>
      <c r="F37" s="109">
        <v>3</v>
      </c>
      <c r="G37" s="109">
        <v>7</v>
      </c>
      <c r="H37" s="109">
        <v>6</v>
      </c>
      <c r="I37" s="109">
        <v>4</v>
      </c>
      <c r="J37" s="109">
        <v>5</v>
      </c>
      <c r="K37" s="109">
        <v>8</v>
      </c>
      <c r="L37" s="72">
        <v>48</v>
      </c>
      <c r="M37" s="10">
        <v>38</v>
      </c>
      <c r="N37" s="58"/>
      <c r="O37" s="59"/>
    </row>
    <row r="38" spans="1:15" x14ac:dyDescent="0.25">
      <c r="A38" s="32" t="s">
        <v>32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5" x14ac:dyDescent="0.25">
      <c r="A39" s="32" t="s">
        <v>52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1</v>
      </c>
      <c r="K39" s="66">
        <v>0</v>
      </c>
      <c r="L39" s="66">
        <v>2</v>
      </c>
      <c r="M39" s="1"/>
      <c r="N39" s="1" t="s">
        <v>17</v>
      </c>
    </row>
    <row r="40" spans="1:15" x14ac:dyDescent="0.25">
      <c r="A40" s="32" t="s">
        <v>32</v>
      </c>
      <c r="B40" s="1"/>
      <c r="C40" s="66">
        <v>1</v>
      </c>
      <c r="D40" s="66">
        <v>0</v>
      </c>
      <c r="E40" s="66">
        <v>0.5</v>
      </c>
      <c r="F40" s="66">
        <v>0</v>
      </c>
      <c r="G40" s="66">
        <v>1</v>
      </c>
      <c r="H40" s="66">
        <v>1</v>
      </c>
      <c r="I40" s="66">
        <v>0.5</v>
      </c>
      <c r="J40" s="66">
        <v>0</v>
      </c>
      <c r="K40" s="66">
        <v>1</v>
      </c>
      <c r="L40" s="66">
        <v>5</v>
      </c>
      <c r="M40" s="1">
        <v>1.5</v>
      </c>
      <c r="N40" s="1">
        <v>6.5</v>
      </c>
      <c r="O40" s="32" t="s">
        <v>32</v>
      </c>
    </row>
    <row r="41" spans="1:15" x14ac:dyDescent="0.25">
      <c r="A41" s="32" t="s">
        <v>52</v>
      </c>
      <c r="B41" s="1"/>
      <c r="C41" s="66">
        <v>0</v>
      </c>
      <c r="D41" s="66">
        <v>1</v>
      </c>
      <c r="E41" s="66">
        <v>0.5</v>
      </c>
      <c r="F41" s="66">
        <v>1</v>
      </c>
      <c r="G41" s="66">
        <v>0</v>
      </c>
      <c r="H41" s="66">
        <v>0</v>
      </c>
      <c r="I41" s="66">
        <v>0.5</v>
      </c>
      <c r="J41" s="66">
        <v>1</v>
      </c>
      <c r="K41" s="66">
        <v>0</v>
      </c>
      <c r="L41" s="66">
        <v>4</v>
      </c>
      <c r="M41" s="1">
        <v>1.5</v>
      </c>
      <c r="N41" s="1">
        <v>5.5</v>
      </c>
      <c r="O41" s="32" t="s">
        <v>52</v>
      </c>
    </row>
    <row r="42" spans="1:15" ht="13.8" thickBot="1" x14ac:dyDescent="0.3"/>
    <row r="43" spans="1:15" x14ac:dyDescent="0.25">
      <c r="A43" s="61" t="s">
        <v>26</v>
      </c>
      <c r="B43" s="1">
        <v>9</v>
      </c>
      <c r="C43" s="1">
        <v>-9</v>
      </c>
      <c r="D43" s="52" t="s">
        <v>57</v>
      </c>
      <c r="E43" s="1"/>
      <c r="F43" s="1"/>
      <c r="G43" s="28" t="s">
        <v>3</v>
      </c>
      <c r="H43" s="54" t="s">
        <v>26</v>
      </c>
      <c r="I43" s="29"/>
      <c r="J43" s="27" t="s">
        <v>5</v>
      </c>
      <c r="K43" s="1"/>
      <c r="N43" s="1"/>
    </row>
    <row r="44" spans="1:15" ht="13.8" thickBot="1" x14ac:dyDescent="0.3">
      <c r="A44" s="61" t="s">
        <v>268</v>
      </c>
      <c r="B44" s="1">
        <v>18</v>
      </c>
      <c r="C44" s="1">
        <v>9</v>
      </c>
      <c r="D44" t="s">
        <v>7</v>
      </c>
      <c r="E44" s="1"/>
      <c r="F44" s="1"/>
      <c r="G44" s="30" t="s">
        <v>8</v>
      </c>
      <c r="H44" s="53" t="s">
        <v>268</v>
      </c>
      <c r="I44" s="31"/>
      <c r="J44" s="27" t="s">
        <v>5</v>
      </c>
      <c r="K44" s="1"/>
      <c r="N44" s="1"/>
    </row>
    <row r="45" spans="1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5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</row>
    <row r="47" spans="1:15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5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26</v>
      </c>
      <c r="B49" s="57"/>
      <c r="C49" s="76">
        <v>6</v>
      </c>
      <c r="D49" s="109">
        <v>6</v>
      </c>
      <c r="E49" s="109">
        <v>6</v>
      </c>
      <c r="F49" s="109">
        <v>5</v>
      </c>
      <c r="G49" s="109">
        <v>6</v>
      </c>
      <c r="H49" s="109">
        <v>7</v>
      </c>
      <c r="I49" s="109">
        <v>5</v>
      </c>
      <c r="J49" s="109">
        <v>4</v>
      </c>
      <c r="K49" s="109">
        <v>7</v>
      </c>
      <c r="L49" s="72">
        <v>52</v>
      </c>
      <c r="M49" s="10">
        <v>43</v>
      </c>
      <c r="N49" s="108"/>
      <c r="O49" s="59"/>
    </row>
    <row r="50" spans="1:15" x14ac:dyDescent="0.25">
      <c r="A50" s="61" t="s">
        <v>268</v>
      </c>
      <c r="B50" s="35"/>
      <c r="C50" s="76">
        <v>5</v>
      </c>
      <c r="D50" s="109">
        <v>5</v>
      </c>
      <c r="E50" s="109">
        <v>12</v>
      </c>
      <c r="F50" s="109">
        <v>4</v>
      </c>
      <c r="G50" s="109">
        <v>6</v>
      </c>
      <c r="H50" s="109">
        <v>7</v>
      </c>
      <c r="I50" s="109">
        <v>5</v>
      </c>
      <c r="J50" s="109">
        <v>5</v>
      </c>
      <c r="K50" s="109">
        <v>7</v>
      </c>
      <c r="L50" s="72">
        <v>56</v>
      </c>
      <c r="M50" s="10">
        <v>38</v>
      </c>
      <c r="N50" s="58"/>
      <c r="O50" s="59"/>
    </row>
    <row r="51" spans="1:15" x14ac:dyDescent="0.25">
      <c r="A51" s="32" t="s">
        <v>26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</row>
    <row r="52" spans="1:15" x14ac:dyDescent="0.25">
      <c r="A52" s="32" t="s">
        <v>268</v>
      </c>
      <c r="B52" s="35"/>
      <c r="C52" s="67">
        <v>1</v>
      </c>
      <c r="D52" s="67">
        <v>1</v>
      </c>
      <c r="E52" s="67">
        <v>1</v>
      </c>
      <c r="F52" s="67">
        <v>1</v>
      </c>
      <c r="G52" s="66">
        <v>1</v>
      </c>
      <c r="H52" s="66">
        <v>1</v>
      </c>
      <c r="I52" s="66">
        <v>1</v>
      </c>
      <c r="J52" s="66">
        <v>1</v>
      </c>
      <c r="K52" s="66">
        <v>1</v>
      </c>
      <c r="L52" s="66">
        <v>9</v>
      </c>
      <c r="M52" s="1"/>
      <c r="N52" s="1" t="s">
        <v>17</v>
      </c>
    </row>
    <row r="53" spans="1:15" x14ac:dyDescent="0.25">
      <c r="A53" s="32" t="s">
        <v>26</v>
      </c>
      <c r="B53" s="1"/>
      <c r="C53" s="66">
        <v>0</v>
      </c>
      <c r="D53" s="66">
        <v>0</v>
      </c>
      <c r="E53" s="66">
        <v>1</v>
      </c>
      <c r="F53" s="66">
        <v>0</v>
      </c>
      <c r="G53" s="66">
        <v>0</v>
      </c>
      <c r="H53" s="66">
        <v>0</v>
      </c>
      <c r="I53" s="66">
        <v>0</v>
      </c>
      <c r="J53" s="66">
        <v>0.5</v>
      </c>
      <c r="K53" s="66">
        <v>0</v>
      </c>
      <c r="L53" s="66">
        <v>1.5</v>
      </c>
      <c r="M53" s="1">
        <v>0</v>
      </c>
      <c r="N53" s="1">
        <v>1.5</v>
      </c>
      <c r="O53" s="32" t="s">
        <v>26</v>
      </c>
    </row>
    <row r="54" spans="1:15" x14ac:dyDescent="0.25">
      <c r="A54" s="32" t="s">
        <v>268</v>
      </c>
      <c r="B54" s="1"/>
      <c r="C54" s="66">
        <v>1</v>
      </c>
      <c r="D54" s="66">
        <v>1</v>
      </c>
      <c r="E54" s="66">
        <v>0</v>
      </c>
      <c r="F54" s="66">
        <v>1</v>
      </c>
      <c r="G54" s="66">
        <v>1</v>
      </c>
      <c r="H54" s="66">
        <v>1</v>
      </c>
      <c r="I54" s="66">
        <v>1</v>
      </c>
      <c r="J54" s="66">
        <v>0.5</v>
      </c>
      <c r="K54" s="66">
        <v>1</v>
      </c>
      <c r="L54" s="66">
        <v>7.5</v>
      </c>
      <c r="M54" s="1">
        <v>3</v>
      </c>
      <c r="N54" s="1">
        <v>10.5</v>
      </c>
      <c r="O54" s="32" t="s">
        <v>268</v>
      </c>
    </row>
    <row r="57" spans="1:15" ht="13.8" thickBot="1" x14ac:dyDescent="0.3"/>
    <row r="58" spans="1:15" x14ac:dyDescent="0.25">
      <c r="A58" s="61" t="s">
        <v>45</v>
      </c>
      <c r="B58" s="1">
        <v>9</v>
      </c>
      <c r="C58" s="1">
        <v>1</v>
      </c>
      <c r="D58" s="52" t="s">
        <v>57</v>
      </c>
      <c r="E58" s="1"/>
      <c r="F58" s="1"/>
      <c r="G58" s="28" t="s">
        <v>3</v>
      </c>
      <c r="H58" s="54" t="s">
        <v>45</v>
      </c>
      <c r="I58" s="29"/>
      <c r="J58" s="27" t="s">
        <v>5</v>
      </c>
      <c r="K58" s="1"/>
      <c r="N58" s="1"/>
    </row>
    <row r="59" spans="1:15" ht="13.8" thickBot="1" x14ac:dyDescent="0.3">
      <c r="A59" s="61" t="s">
        <v>37</v>
      </c>
      <c r="B59" s="1">
        <v>8</v>
      </c>
      <c r="C59" s="1">
        <v>-1</v>
      </c>
      <c r="D59" t="s">
        <v>7</v>
      </c>
      <c r="E59" s="1"/>
      <c r="F59" s="1"/>
      <c r="G59" s="30" t="s">
        <v>8</v>
      </c>
      <c r="H59" s="53" t="s">
        <v>37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45</v>
      </c>
      <c r="B64" s="57"/>
      <c r="C64" s="76">
        <v>5</v>
      </c>
      <c r="D64" s="109">
        <v>6</v>
      </c>
      <c r="E64" s="109">
        <v>6</v>
      </c>
      <c r="F64" s="109">
        <v>6</v>
      </c>
      <c r="G64" s="109">
        <v>6</v>
      </c>
      <c r="H64" s="109">
        <v>5</v>
      </c>
      <c r="I64" s="109">
        <v>4</v>
      </c>
      <c r="J64" s="109">
        <v>7</v>
      </c>
      <c r="K64" s="109">
        <v>7</v>
      </c>
      <c r="L64" s="72">
        <v>52</v>
      </c>
      <c r="M64" s="10">
        <v>43</v>
      </c>
      <c r="N64" s="108"/>
      <c r="O64" s="59"/>
    </row>
    <row r="65" spans="1:15" x14ac:dyDescent="0.25">
      <c r="A65" s="61" t="s">
        <v>37</v>
      </c>
      <c r="B65" s="35"/>
      <c r="C65" s="76">
        <v>5</v>
      </c>
      <c r="D65" s="109">
        <v>7</v>
      </c>
      <c r="E65" s="109">
        <v>4</v>
      </c>
      <c r="F65" s="109">
        <v>3</v>
      </c>
      <c r="G65" s="109">
        <v>7</v>
      </c>
      <c r="H65" s="109">
        <v>10</v>
      </c>
      <c r="I65" s="109">
        <v>4</v>
      </c>
      <c r="J65" s="109">
        <v>6</v>
      </c>
      <c r="K65" s="109">
        <v>6</v>
      </c>
      <c r="L65" s="72">
        <v>52</v>
      </c>
      <c r="M65" s="10">
        <v>44</v>
      </c>
      <c r="N65" s="58"/>
      <c r="O65" s="59"/>
    </row>
    <row r="66" spans="1:15" x14ac:dyDescent="0.25">
      <c r="A66" s="32" t="s">
        <v>45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0</v>
      </c>
      <c r="K66" s="66">
        <v>0</v>
      </c>
      <c r="L66" s="66">
        <v>1</v>
      </c>
      <c r="N66" s="1">
        <v>0</v>
      </c>
    </row>
    <row r="67" spans="1:15" x14ac:dyDescent="0.25">
      <c r="A67" s="32" t="s">
        <v>37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</row>
    <row r="68" spans="1:15" x14ac:dyDescent="0.25">
      <c r="A68" s="32" t="s">
        <v>45</v>
      </c>
      <c r="B68" s="1"/>
      <c r="C68" s="66">
        <v>0.5</v>
      </c>
      <c r="D68" s="66">
        <v>1</v>
      </c>
      <c r="E68" s="66">
        <v>0</v>
      </c>
      <c r="F68" s="66">
        <v>0</v>
      </c>
      <c r="G68" s="66">
        <v>1</v>
      </c>
      <c r="H68" s="66">
        <v>1</v>
      </c>
      <c r="I68" s="66">
        <v>0.5</v>
      </c>
      <c r="J68" s="66">
        <v>0</v>
      </c>
      <c r="K68" s="66">
        <v>0</v>
      </c>
      <c r="L68" s="66">
        <v>4</v>
      </c>
      <c r="M68" s="1">
        <v>3</v>
      </c>
      <c r="N68" s="1">
        <v>7</v>
      </c>
      <c r="O68" s="32" t="s">
        <v>45</v>
      </c>
    </row>
    <row r="69" spans="1:15" x14ac:dyDescent="0.25">
      <c r="A69" s="32" t="s">
        <v>37</v>
      </c>
      <c r="B69" s="1"/>
      <c r="C69" s="66">
        <v>0.5</v>
      </c>
      <c r="D69" s="66">
        <v>0</v>
      </c>
      <c r="E69" s="66">
        <v>1</v>
      </c>
      <c r="F69" s="66">
        <v>1</v>
      </c>
      <c r="G69" s="66">
        <v>0</v>
      </c>
      <c r="H69" s="66">
        <v>0</v>
      </c>
      <c r="I69" s="66">
        <v>0.5</v>
      </c>
      <c r="J69" s="66">
        <v>1</v>
      </c>
      <c r="K69" s="66">
        <v>1</v>
      </c>
      <c r="L69" s="66">
        <v>5</v>
      </c>
      <c r="M69" s="1">
        <v>0</v>
      </c>
      <c r="N69" s="1">
        <v>5</v>
      </c>
      <c r="O69" s="32" t="s">
        <v>37</v>
      </c>
    </row>
    <row r="70" spans="1:15" ht="13.8" thickBot="1" x14ac:dyDescent="0.3"/>
    <row r="71" spans="1:15" x14ac:dyDescent="0.25">
      <c r="A71" s="61" t="s">
        <v>54</v>
      </c>
      <c r="B71" s="1">
        <v>11</v>
      </c>
      <c r="C71" s="1">
        <v>0</v>
      </c>
      <c r="D71" s="52" t="s">
        <v>57</v>
      </c>
      <c r="E71" s="1"/>
      <c r="F71" s="1">
        <v>9</v>
      </c>
      <c r="G71" s="28" t="s">
        <v>3</v>
      </c>
      <c r="H71" s="54" t="s">
        <v>54</v>
      </c>
      <c r="I71" s="29"/>
      <c r="J71" s="27" t="s">
        <v>5</v>
      </c>
      <c r="K71" s="1"/>
      <c r="N71" s="1"/>
    </row>
    <row r="72" spans="1:15" ht="13.8" thickBot="1" x14ac:dyDescent="0.3">
      <c r="A72" s="61" t="s">
        <v>286</v>
      </c>
      <c r="B72" s="1">
        <v>11</v>
      </c>
      <c r="C72" s="1">
        <v>0</v>
      </c>
      <c r="D72" t="s">
        <v>7</v>
      </c>
      <c r="E72" s="1"/>
      <c r="F72" s="1">
        <v>11</v>
      </c>
      <c r="G72" s="30" t="s">
        <v>8</v>
      </c>
      <c r="H72" s="53" t="s">
        <v>286</v>
      </c>
      <c r="I72" s="31"/>
      <c r="J72" s="27" t="s">
        <v>5</v>
      </c>
      <c r="K72" s="1"/>
      <c r="N72" s="1"/>
    </row>
    <row r="73" spans="1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5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</row>
    <row r="75" spans="1:15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5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5" x14ac:dyDescent="0.25">
      <c r="A77" s="61" t="s">
        <v>54</v>
      </c>
      <c r="B77" s="57"/>
      <c r="C77" s="76">
        <v>4</v>
      </c>
      <c r="D77" s="109">
        <v>6</v>
      </c>
      <c r="E77" s="109">
        <v>5</v>
      </c>
      <c r="F77" s="109">
        <v>3</v>
      </c>
      <c r="G77" s="109">
        <v>4</v>
      </c>
      <c r="H77" s="109">
        <v>6</v>
      </c>
      <c r="I77" s="109">
        <v>3</v>
      </c>
      <c r="J77" s="109">
        <v>7</v>
      </c>
      <c r="K77" s="109">
        <v>6</v>
      </c>
      <c r="L77" s="72">
        <v>44</v>
      </c>
      <c r="M77" s="10">
        <v>33</v>
      </c>
      <c r="N77" s="108"/>
      <c r="O77" s="59"/>
    </row>
    <row r="78" spans="1:15" x14ac:dyDescent="0.25">
      <c r="A78" s="61" t="s">
        <v>286</v>
      </c>
      <c r="B78" s="35"/>
      <c r="C78" s="76">
        <v>7</v>
      </c>
      <c r="D78" s="109">
        <v>7</v>
      </c>
      <c r="E78" s="109">
        <v>6</v>
      </c>
      <c r="F78" s="109">
        <v>4</v>
      </c>
      <c r="G78" s="109">
        <v>6</v>
      </c>
      <c r="H78" s="109">
        <v>6</v>
      </c>
      <c r="I78" s="109">
        <v>4</v>
      </c>
      <c r="J78" s="109">
        <v>5</v>
      </c>
      <c r="K78" s="109">
        <v>6</v>
      </c>
      <c r="L78" s="72">
        <v>51</v>
      </c>
      <c r="M78" s="10">
        <v>40</v>
      </c>
      <c r="N78" s="58"/>
      <c r="O78" s="59"/>
    </row>
    <row r="79" spans="1:15" x14ac:dyDescent="0.25">
      <c r="A79" s="32" t="s">
        <v>54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15" x14ac:dyDescent="0.25">
      <c r="A80" s="32" t="s">
        <v>286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</row>
    <row r="81" spans="1:15" x14ac:dyDescent="0.25">
      <c r="A81" s="32" t="s">
        <v>54</v>
      </c>
      <c r="B81" s="1"/>
      <c r="C81" s="66">
        <v>1</v>
      </c>
      <c r="D81" s="66">
        <v>1</v>
      </c>
      <c r="E81" s="66">
        <v>1</v>
      </c>
      <c r="F81" s="66">
        <v>1</v>
      </c>
      <c r="G81" s="66">
        <v>1</v>
      </c>
      <c r="H81" s="66">
        <v>0.5</v>
      </c>
      <c r="I81" s="66">
        <v>1</v>
      </c>
      <c r="J81" s="66">
        <v>0</v>
      </c>
      <c r="K81" s="66">
        <v>0.5</v>
      </c>
      <c r="L81" s="66">
        <v>7</v>
      </c>
      <c r="M81" s="1">
        <v>3</v>
      </c>
      <c r="N81" s="1">
        <v>10</v>
      </c>
      <c r="O81" s="32" t="s">
        <v>54</v>
      </c>
    </row>
    <row r="82" spans="1:15" x14ac:dyDescent="0.25">
      <c r="A82" s="32" t="s">
        <v>286</v>
      </c>
      <c r="B82" s="1"/>
      <c r="C82" s="66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0.5</v>
      </c>
      <c r="I82" s="66">
        <v>0</v>
      </c>
      <c r="J82" s="66">
        <v>1</v>
      </c>
      <c r="K82" s="66">
        <v>0.5</v>
      </c>
      <c r="L82" s="66">
        <v>2</v>
      </c>
      <c r="M82" s="1">
        <v>0</v>
      </c>
      <c r="N82" s="1">
        <v>2</v>
      </c>
      <c r="O82" s="32" t="s">
        <v>286</v>
      </c>
    </row>
    <row r="85" spans="1:15" ht="13.8" thickBot="1" x14ac:dyDescent="0.3"/>
    <row r="86" spans="1:15" x14ac:dyDescent="0.25">
      <c r="A86" s="61" t="s">
        <v>38</v>
      </c>
      <c r="B86" s="1">
        <v>4</v>
      </c>
      <c r="C86" s="1">
        <v>-9</v>
      </c>
      <c r="D86" s="52" t="s">
        <v>57</v>
      </c>
      <c r="E86" s="1"/>
      <c r="F86" s="1"/>
      <c r="G86" s="28" t="s">
        <v>3</v>
      </c>
      <c r="H86" s="54" t="s">
        <v>38</v>
      </c>
      <c r="I86" s="29"/>
      <c r="J86" s="27" t="s">
        <v>5</v>
      </c>
      <c r="K86" s="1"/>
      <c r="N86" s="1"/>
    </row>
    <row r="87" spans="1:15" ht="13.8" thickBot="1" x14ac:dyDescent="0.3">
      <c r="A87" s="61" t="s">
        <v>30</v>
      </c>
      <c r="B87" s="1">
        <v>13</v>
      </c>
      <c r="C87" s="1">
        <v>9</v>
      </c>
      <c r="D87" t="s">
        <v>7</v>
      </c>
      <c r="E87" s="1"/>
      <c r="F87" s="1"/>
      <c r="G87" s="30" t="s">
        <v>8</v>
      </c>
      <c r="H87" s="53" t="s">
        <v>30</v>
      </c>
      <c r="I87" s="31"/>
      <c r="J87" s="27" t="s">
        <v>5</v>
      </c>
      <c r="K87" s="1"/>
      <c r="N87" s="1"/>
    </row>
    <row r="88" spans="1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5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</row>
    <row r="90" spans="1:15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5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5" x14ac:dyDescent="0.25">
      <c r="A92" s="61" t="s">
        <v>38</v>
      </c>
      <c r="B92" s="57"/>
      <c r="C92" s="76">
        <v>5</v>
      </c>
      <c r="D92" s="109">
        <v>4</v>
      </c>
      <c r="E92" s="109">
        <v>4</v>
      </c>
      <c r="F92" s="109">
        <v>4</v>
      </c>
      <c r="G92" s="109">
        <v>5</v>
      </c>
      <c r="H92" s="109">
        <v>6</v>
      </c>
      <c r="I92" s="109">
        <v>4</v>
      </c>
      <c r="J92" s="109">
        <v>4</v>
      </c>
      <c r="K92" s="109">
        <v>6</v>
      </c>
      <c r="L92" s="72">
        <v>42</v>
      </c>
      <c r="M92" s="10">
        <v>38</v>
      </c>
      <c r="N92" s="108"/>
      <c r="O92" s="59"/>
    </row>
    <row r="93" spans="1:15" x14ac:dyDescent="0.25">
      <c r="A93" s="61" t="s">
        <v>30</v>
      </c>
      <c r="B93" s="35"/>
      <c r="C93" s="76">
        <v>4</v>
      </c>
      <c r="D93" s="109">
        <v>7</v>
      </c>
      <c r="E93" s="109">
        <v>5</v>
      </c>
      <c r="F93" s="109">
        <v>4</v>
      </c>
      <c r="G93" s="109">
        <v>6</v>
      </c>
      <c r="H93" s="109">
        <v>7</v>
      </c>
      <c r="I93" s="109">
        <v>4</v>
      </c>
      <c r="J93" s="109">
        <v>8</v>
      </c>
      <c r="K93" s="109">
        <v>8</v>
      </c>
      <c r="L93" s="72">
        <v>53</v>
      </c>
      <c r="M93" s="10">
        <v>40</v>
      </c>
      <c r="N93" s="58"/>
      <c r="O93" s="59"/>
    </row>
    <row r="94" spans="1:15" x14ac:dyDescent="0.25">
      <c r="A94" s="32" t="s">
        <v>38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5" x14ac:dyDescent="0.25">
      <c r="A95" s="32" t="s">
        <v>30</v>
      </c>
      <c r="B95" s="35"/>
      <c r="C95" s="67">
        <v>1</v>
      </c>
      <c r="D95" s="67">
        <v>1</v>
      </c>
      <c r="E95" s="67">
        <v>1</v>
      </c>
      <c r="F95" s="67">
        <v>1</v>
      </c>
      <c r="G95" s="66">
        <v>1</v>
      </c>
      <c r="H95" s="66">
        <v>1</v>
      </c>
      <c r="I95" s="66">
        <v>1</v>
      </c>
      <c r="J95" s="66">
        <v>1</v>
      </c>
      <c r="K95" s="66">
        <v>1</v>
      </c>
      <c r="L95" s="66">
        <v>9</v>
      </c>
      <c r="M95" s="1"/>
      <c r="N95" s="1" t="s">
        <v>17</v>
      </c>
    </row>
    <row r="96" spans="1:15" x14ac:dyDescent="0.25">
      <c r="A96" s="32" t="s">
        <v>38</v>
      </c>
      <c r="B96" s="1"/>
      <c r="C96" s="66">
        <v>0</v>
      </c>
      <c r="D96" s="66">
        <v>1</v>
      </c>
      <c r="E96" s="66">
        <v>0.5</v>
      </c>
      <c r="F96" s="66">
        <v>0</v>
      </c>
      <c r="G96" s="66">
        <v>0.5</v>
      </c>
      <c r="H96" s="66">
        <v>0.5</v>
      </c>
      <c r="I96" s="66">
        <v>0</v>
      </c>
      <c r="J96" s="66">
        <v>1</v>
      </c>
      <c r="K96" s="66">
        <v>1</v>
      </c>
      <c r="L96" s="66">
        <v>4.5</v>
      </c>
      <c r="M96" s="1">
        <v>3</v>
      </c>
      <c r="N96" s="1">
        <v>7.5</v>
      </c>
      <c r="O96" s="32" t="s">
        <v>38</v>
      </c>
    </row>
    <row r="97" spans="1:15" x14ac:dyDescent="0.25">
      <c r="A97" s="32" t="s">
        <v>30</v>
      </c>
      <c r="B97" s="1"/>
      <c r="C97" s="66">
        <v>1</v>
      </c>
      <c r="D97" s="66">
        <v>0</v>
      </c>
      <c r="E97" s="66">
        <v>0.5</v>
      </c>
      <c r="F97" s="66">
        <v>1</v>
      </c>
      <c r="G97" s="66">
        <v>0.5</v>
      </c>
      <c r="H97" s="66">
        <v>0.5</v>
      </c>
      <c r="I97" s="66">
        <v>1</v>
      </c>
      <c r="J97" s="66">
        <v>0</v>
      </c>
      <c r="K97" s="66">
        <v>0</v>
      </c>
      <c r="L97" s="66">
        <v>4.5</v>
      </c>
      <c r="M97" s="1">
        <v>0</v>
      </c>
      <c r="N97" s="1">
        <v>4.5</v>
      </c>
      <c r="O97" s="32" t="s">
        <v>30</v>
      </c>
    </row>
    <row r="98" spans="1:15" ht="13.8" thickBot="1" x14ac:dyDescent="0.3"/>
    <row r="99" spans="1:15" x14ac:dyDescent="0.25">
      <c r="A99" s="61" t="s">
        <v>260</v>
      </c>
      <c r="B99" s="1">
        <v>12</v>
      </c>
      <c r="C99" s="1">
        <v>-1</v>
      </c>
      <c r="D99" s="52" t="s">
        <v>57</v>
      </c>
      <c r="E99" s="1"/>
      <c r="F99" s="1"/>
      <c r="G99" s="28" t="s">
        <v>3</v>
      </c>
      <c r="H99" s="54" t="s">
        <v>260</v>
      </c>
      <c r="I99" s="29"/>
      <c r="J99" s="27" t="s">
        <v>5</v>
      </c>
      <c r="K99" s="1"/>
      <c r="N99" s="1"/>
    </row>
    <row r="100" spans="1:15" ht="13.8" thickBot="1" x14ac:dyDescent="0.3">
      <c r="A100" s="61" t="s">
        <v>25</v>
      </c>
      <c r="B100" s="1">
        <v>13</v>
      </c>
      <c r="C100" s="1">
        <v>1</v>
      </c>
      <c r="D100" t="s">
        <v>7</v>
      </c>
      <c r="E100" s="1"/>
      <c r="F100" s="1"/>
      <c r="G100" s="30" t="s">
        <v>8</v>
      </c>
      <c r="H100" s="53" t="s">
        <v>25</v>
      </c>
      <c r="I100" s="31"/>
      <c r="J100" s="27" t="s">
        <v>5</v>
      </c>
      <c r="K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5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</row>
    <row r="103" spans="1:15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5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5" x14ac:dyDescent="0.25">
      <c r="A105" s="61" t="s">
        <v>260</v>
      </c>
      <c r="B105" s="57"/>
      <c r="C105" s="76">
        <v>6</v>
      </c>
      <c r="D105" s="109">
        <v>5</v>
      </c>
      <c r="E105" s="109">
        <v>5</v>
      </c>
      <c r="F105" s="109">
        <v>6</v>
      </c>
      <c r="G105" s="109">
        <v>10</v>
      </c>
      <c r="H105" s="109">
        <v>7</v>
      </c>
      <c r="I105" s="109">
        <v>5</v>
      </c>
      <c r="J105" s="109">
        <v>5</v>
      </c>
      <c r="K105" s="109">
        <v>8</v>
      </c>
      <c r="L105" s="72">
        <v>57</v>
      </c>
      <c r="M105" s="10">
        <v>45</v>
      </c>
      <c r="N105" s="108"/>
      <c r="O105" s="59"/>
    </row>
    <row r="106" spans="1:15" x14ac:dyDescent="0.25">
      <c r="A106" s="61" t="s">
        <v>25</v>
      </c>
      <c r="B106" s="35"/>
      <c r="C106" s="76">
        <v>5</v>
      </c>
      <c r="D106" s="109">
        <v>7</v>
      </c>
      <c r="E106" s="109">
        <v>5</v>
      </c>
      <c r="F106" s="109">
        <v>4</v>
      </c>
      <c r="G106" s="109">
        <v>6</v>
      </c>
      <c r="H106" s="109">
        <v>8</v>
      </c>
      <c r="I106" s="109">
        <v>8</v>
      </c>
      <c r="J106" s="109">
        <v>7</v>
      </c>
      <c r="K106" s="109">
        <v>7</v>
      </c>
      <c r="L106" s="72">
        <v>57</v>
      </c>
      <c r="M106" s="10">
        <v>44</v>
      </c>
      <c r="N106" s="58"/>
      <c r="O106" s="59"/>
    </row>
    <row r="107" spans="1:15" x14ac:dyDescent="0.25">
      <c r="A107" s="32" t="s">
        <v>260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</row>
    <row r="108" spans="1:15" x14ac:dyDescent="0.25">
      <c r="A108" s="32" t="s">
        <v>25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1</v>
      </c>
      <c r="I108" s="66">
        <v>0</v>
      </c>
      <c r="J108" s="66">
        <v>0</v>
      </c>
      <c r="K108" s="66">
        <v>0</v>
      </c>
      <c r="L108" s="66">
        <v>1</v>
      </c>
      <c r="M108" s="1"/>
      <c r="N108" s="1" t="s">
        <v>17</v>
      </c>
    </row>
    <row r="109" spans="1:15" x14ac:dyDescent="0.25">
      <c r="A109" s="32" t="s">
        <v>260</v>
      </c>
      <c r="B109" s="1"/>
      <c r="C109" s="66">
        <v>0</v>
      </c>
      <c r="D109" s="66">
        <v>1</v>
      </c>
      <c r="E109" s="66">
        <v>0.5</v>
      </c>
      <c r="F109" s="66">
        <v>0</v>
      </c>
      <c r="G109" s="66">
        <v>0</v>
      </c>
      <c r="H109" s="66">
        <v>0.5</v>
      </c>
      <c r="I109" s="66">
        <v>1</v>
      </c>
      <c r="J109" s="66">
        <v>1</v>
      </c>
      <c r="K109" s="66">
        <v>0</v>
      </c>
      <c r="L109" s="66">
        <v>4</v>
      </c>
      <c r="M109" s="1">
        <v>0</v>
      </c>
      <c r="N109" s="1">
        <v>4</v>
      </c>
      <c r="O109" s="32" t="s">
        <v>260</v>
      </c>
    </row>
    <row r="110" spans="1:15" x14ac:dyDescent="0.25">
      <c r="A110" s="32" t="s">
        <v>25</v>
      </c>
      <c r="B110" s="1"/>
      <c r="C110" s="66">
        <v>1</v>
      </c>
      <c r="D110" s="66">
        <v>0</v>
      </c>
      <c r="E110" s="66">
        <v>0.5</v>
      </c>
      <c r="F110" s="66">
        <v>1</v>
      </c>
      <c r="G110" s="66">
        <v>1</v>
      </c>
      <c r="H110" s="66">
        <v>0.5</v>
      </c>
      <c r="I110" s="66">
        <v>0</v>
      </c>
      <c r="J110" s="66">
        <v>0</v>
      </c>
      <c r="K110" s="66">
        <v>1</v>
      </c>
      <c r="L110" s="66">
        <v>5</v>
      </c>
      <c r="M110" s="1">
        <v>3</v>
      </c>
      <c r="N110" s="1">
        <v>8</v>
      </c>
      <c r="O110" s="32" t="s">
        <v>25</v>
      </c>
    </row>
    <row r="113" spans="1:15" ht="13.8" thickBot="1" x14ac:dyDescent="0.3"/>
    <row r="114" spans="1:15" x14ac:dyDescent="0.25">
      <c r="A114" s="61" t="s">
        <v>33</v>
      </c>
      <c r="B114" s="1">
        <v>4</v>
      </c>
      <c r="C114" s="1">
        <v>-5</v>
      </c>
      <c r="D114" s="52" t="s">
        <v>57</v>
      </c>
      <c r="E114" s="1"/>
      <c r="F114" s="1"/>
      <c r="G114" s="28" t="s">
        <v>3</v>
      </c>
      <c r="H114" s="54" t="s">
        <v>33</v>
      </c>
      <c r="I114" s="29"/>
      <c r="J114" s="27" t="s">
        <v>5</v>
      </c>
      <c r="K114" s="1"/>
      <c r="N114" s="1"/>
    </row>
    <row r="115" spans="1:15" ht="13.8" thickBot="1" x14ac:dyDescent="0.3">
      <c r="A115" s="61" t="s">
        <v>34</v>
      </c>
      <c r="B115" s="1">
        <v>9</v>
      </c>
      <c r="C115" s="1">
        <v>5</v>
      </c>
      <c r="D115" t="s">
        <v>7</v>
      </c>
      <c r="E115" s="1"/>
      <c r="F115" s="1"/>
      <c r="G115" s="30" t="s">
        <v>8</v>
      </c>
      <c r="H115" s="53" t="s">
        <v>34</v>
      </c>
      <c r="I115" s="31"/>
      <c r="J115" s="27" t="s">
        <v>5</v>
      </c>
      <c r="K115" s="1"/>
      <c r="N115" s="1"/>
    </row>
    <row r="116" spans="1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5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</row>
    <row r="118" spans="1:15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5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5" x14ac:dyDescent="0.25">
      <c r="A120" s="61" t="s">
        <v>33</v>
      </c>
      <c r="B120" s="57"/>
      <c r="C120" s="76">
        <v>6</v>
      </c>
      <c r="D120" s="109">
        <v>5</v>
      </c>
      <c r="E120" s="109">
        <v>5</v>
      </c>
      <c r="F120" s="109">
        <v>3</v>
      </c>
      <c r="G120" s="109">
        <v>5</v>
      </c>
      <c r="H120" s="109">
        <v>5</v>
      </c>
      <c r="I120" s="109">
        <v>4</v>
      </c>
      <c r="J120" s="109">
        <v>4</v>
      </c>
      <c r="K120" s="109">
        <v>6</v>
      </c>
      <c r="L120" s="72">
        <v>43</v>
      </c>
      <c r="M120" s="10">
        <v>39</v>
      </c>
      <c r="N120" s="108"/>
      <c r="O120" s="59"/>
    </row>
    <row r="121" spans="1:15" x14ac:dyDescent="0.25">
      <c r="A121" s="61" t="s">
        <v>34</v>
      </c>
      <c r="B121" s="35"/>
      <c r="C121" s="76">
        <v>6</v>
      </c>
      <c r="D121" s="109">
        <v>6</v>
      </c>
      <c r="E121" s="109">
        <v>4</v>
      </c>
      <c r="F121" s="109">
        <v>4</v>
      </c>
      <c r="G121" s="109">
        <v>8</v>
      </c>
      <c r="H121" s="109">
        <v>5</v>
      </c>
      <c r="I121" s="109">
        <v>4</v>
      </c>
      <c r="J121" s="109">
        <v>5</v>
      </c>
      <c r="K121" s="109">
        <v>6</v>
      </c>
      <c r="L121" s="72">
        <v>48</v>
      </c>
      <c r="M121" s="10">
        <v>39</v>
      </c>
      <c r="N121" s="58"/>
      <c r="O121" s="59"/>
    </row>
    <row r="122" spans="1:15" x14ac:dyDescent="0.25">
      <c r="A122" s="32" t="s">
        <v>33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</row>
    <row r="123" spans="1:15" x14ac:dyDescent="0.25">
      <c r="A123" s="32" t="s">
        <v>34</v>
      </c>
      <c r="B123" s="35"/>
      <c r="C123" s="67">
        <v>1</v>
      </c>
      <c r="D123" s="67">
        <v>0</v>
      </c>
      <c r="E123" s="67">
        <v>0</v>
      </c>
      <c r="F123" s="67">
        <v>0</v>
      </c>
      <c r="G123" s="66">
        <v>1</v>
      </c>
      <c r="H123" s="66">
        <v>1</v>
      </c>
      <c r="I123" s="66">
        <v>0</v>
      </c>
      <c r="J123" s="66">
        <v>1</v>
      </c>
      <c r="K123" s="66">
        <v>1</v>
      </c>
      <c r="L123" s="66">
        <v>5</v>
      </c>
      <c r="M123" s="1"/>
      <c r="N123" s="1" t="s">
        <v>17</v>
      </c>
    </row>
    <row r="124" spans="1:15" x14ac:dyDescent="0.25">
      <c r="A124" s="32" t="s">
        <v>33</v>
      </c>
      <c r="B124" s="1"/>
      <c r="C124" s="66">
        <v>0</v>
      </c>
      <c r="D124" s="66">
        <v>1</v>
      </c>
      <c r="E124" s="66">
        <v>0</v>
      </c>
      <c r="F124" s="66">
        <v>1</v>
      </c>
      <c r="G124" s="66">
        <v>1</v>
      </c>
      <c r="H124" s="66">
        <v>0</v>
      </c>
      <c r="I124" s="66">
        <v>0.5</v>
      </c>
      <c r="J124" s="66">
        <v>0.5</v>
      </c>
      <c r="K124" s="66">
        <v>0</v>
      </c>
      <c r="L124" s="66">
        <v>4</v>
      </c>
      <c r="M124" s="1">
        <v>1.5</v>
      </c>
      <c r="N124" s="1">
        <v>5.5</v>
      </c>
      <c r="O124" s="32" t="s">
        <v>33</v>
      </c>
    </row>
    <row r="125" spans="1:15" x14ac:dyDescent="0.25">
      <c r="A125" s="32" t="s">
        <v>34</v>
      </c>
      <c r="B125" s="1"/>
      <c r="C125" s="66">
        <v>1</v>
      </c>
      <c r="D125" s="66">
        <v>0</v>
      </c>
      <c r="E125" s="66">
        <v>1</v>
      </c>
      <c r="F125" s="66">
        <v>0</v>
      </c>
      <c r="G125" s="66">
        <v>0</v>
      </c>
      <c r="H125" s="66">
        <v>1</v>
      </c>
      <c r="I125" s="66">
        <v>0.5</v>
      </c>
      <c r="J125" s="66">
        <v>0.5</v>
      </c>
      <c r="K125" s="66">
        <v>1</v>
      </c>
      <c r="L125" s="66">
        <v>5</v>
      </c>
      <c r="M125" s="1">
        <v>1.5</v>
      </c>
      <c r="N125" s="1">
        <v>6.5</v>
      </c>
      <c r="O125" s="32" t="s">
        <v>34</v>
      </c>
    </row>
    <row r="126" spans="1:15" ht="13.8" thickBot="1" x14ac:dyDescent="0.3"/>
    <row r="127" spans="1:15" x14ac:dyDescent="0.25">
      <c r="A127" s="61" t="s">
        <v>277</v>
      </c>
      <c r="B127" s="1">
        <v>10</v>
      </c>
      <c r="C127" s="1">
        <v>-7</v>
      </c>
      <c r="D127" s="52" t="s">
        <v>57</v>
      </c>
      <c r="E127" s="1"/>
      <c r="F127" s="1">
        <v>7</v>
      </c>
      <c r="G127" s="28" t="s">
        <v>3</v>
      </c>
      <c r="H127" s="54" t="s">
        <v>277</v>
      </c>
      <c r="I127" s="29"/>
      <c r="J127" s="27" t="s">
        <v>5</v>
      </c>
      <c r="K127" s="1"/>
      <c r="N127" s="1"/>
    </row>
    <row r="128" spans="1:15" ht="13.8" thickBot="1" x14ac:dyDescent="0.3">
      <c r="A128" s="61" t="s">
        <v>36</v>
      </c>
      <c r="B128" s="1">
        <v>17</v>
      </c>
      <c r="C128" s="1">
        <v>7</v>
      </c>
      <c r="D128" t="s">
        <v>7</v>
      </c>
      <c r="E128" s="1"/>
      <c r="F128" s="1"/>
      <c r="G128" s="30" t="s">
        <v>8</v>
      </c>
      <c r="H128" s="53" t="s">
        <v>36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277</v>
      </c>
      <c r="B133" s="57"/>
      <c r="C133" s="76">
        <v>5</v>
      </c>
      <c r="D133" s="109">
        <v>6</v>
      </c>
      <c r="E133" s="109">
        <v>7</v>
      </c>
      <c r="F133" s="109">
        <v>2</v>
      </c>
      <c r="G133" s="109">
        <v>9</v>
      </c>
      <c r="H133" s="109">
        <v>7</v>
      </c>
      <c r="I133" s="109">
        <v>5</v>
      </c>
      <c r="J133" s="109">
        <v>6</v>
      </c>
      <c r="K133" s="109">
        <v>7</v>
      </c>
      <c r="L133" s="72">
        <v>54</v>
      </c>
      <c r="M133" s="10">
        <v>44</v>
      </c>
      <c r="N133" s="108"/>
      <c r="O133" s="59"/>
    </row>
    <row r="134" spans="1:15" x14ac:dyDescent="0.25">
      <c r="A134" s="61" t="s">
        <v>36</v>
      </c>
      <c r="B134" s="35"/>
      <c r="C134" s="76">
        <v>7</v>
      </c>
      <c r="D134" s="109">
        <v>6</v>
      </c>
      <c r="E134" s="109">
        <v>5</v>
      </c>
      <c r="F134" s="109">
        <v>6</v>
      </c>
      <c r="G134" s="109">
        <v>8</v>
      </c>
      <c r="H134" s="109">
        <v>6</v>
      </c>
      <c r="I134" s="109">
        <v>4</v>
      </c>
      <c r="J134" s="109">
        <v>5</v>
      </c>
      <c r="K134" s="109">
        <v>10</v>
      </c>
      <c r="L134" s="72">
        <v>57</v>
      </c>
      <c r="M134" s="10">
        <v>40</v>
      </c>
      <c r="N134" s="58"/>
      <c r="O134" s="59"/>
    </row>
    <row r="135" spans="1:15" x14ac:dyDescent="0.25">
      <c r="A135" s="32" t="s">
        <v>277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N135" s="1">
        <v>0</v>
      </c>
    </row>
    <row r="136" spans="1:15" x14ac:dyDescent="0.25">
      <c r="A136" s="32" t="s">
        <v>36</v>
      </c>
      <c r="B136" s="35"/>
      <c r="C136" s="67">
        <v>1</v>
      </c>
      <c r="D136" s="67">
        <v>1</v>
      </c>
      <c r="E136" s="67">
        <v>1</v>
      </c>
      <c r="F136" s="67">
        <v>0</v>
      </c>
      <c r="G136" s="66">
        <v>1</v>
      </c>
      <c r="H136" s="66">
        <v>1</v>
      </c>
      <c r="I136" s="66">
        <v>0</v>
      </c>
      <c r="J136" s="66">
        <v>1</v>
      </c>
      <c r="K136" s="66">
        <v>1</v>
      </c>
      <c r="L136" s="66">
        <v>7</v>
      </c>
      <c r="M136" s="1"/>
      <c r="N136" s="1" t="s">
        <v>17</v>
      </c>
    </row>
    <row r="137" spans="1:15" x14ac:dyDescent="0.25">
      <c r="A137" s="32" t="s">
        <v>277</v>
      </c>
      <c r="B137" s="1"/>
      <c r="C137" s="66">
        <v>1</v>
      </c>
      <c r="D137" s="66">
        <v>0</v>
      </c>
      <c r="E137" s="66">
        <v>0</v>
      </c>
      <c r="F137" s="66">
        <v>1</v>
      </c>
      <c r="G137" s="66">
        <v>0</v>
      </c>
      <c r="H137" s="66">
        <v>0</v>
      </c>
      <c r="I137" s="66">
        <v>0</v>
      </c>
      <c r="J137" s="66">
        <v>0</v>
      </c>
      <c r="K137" s="66">
        <v>1</v>
      </c>
      <c r="L137" s="66">
        <v>3</v>
      </c>
      <c r="M137" s="1">
        <v>0</v>
      </c>
      <c r="N137" s="1">
        <v>3</v>
      </c>
      <c r="O137" s="32" t="s">
        <v>277</v>
      </c>
    </row>
    <row r="138" spans="1:15" x14ac:dyDescent="0.25">
      <c r="A138" s="32" t="s">
        <v>36</v>
      </c>
      <c r="B138" s="1"/>
      <c r="C138" s="66">
        <v>0</v>
      </c>
      <c r="D138" s="66">
        <v>1</v>
      </c>
      <c r="E138" s="66">
        <v>1</v>
      </c>
      <c r="F138" s="66">
        <v>0</v>
      </c>
      <c r="G138" s="66">
        <v>1</v>
      </c>
      <c r="H138" s="66">
        <v>1</v>
      </c>
      <c r="I138" s="66">
        <v>1</v>
      </c>
      <c r="J138" s="66">
        <v>1</v>
      </c>
      <c r="K138" s="66">
        <v>0</v>
      </c>
      <c r="L138" s="66">
        <v>6</v>
      </c>
      <c r="M138" s="1">
        <v>3</v>
      </c>
      <c r="N138" s="1">
        <v>9</v>
      </c>
      <c r="O138" s="32" t="s">
        <v>36</v>
      </c>
    </row>
    <row r="141" spans="1:15" ht="13.8" thickBot="1" x14ac:dyDescent="0.3"/>
    <row r="142" spans="1:15" x14ac:dyDescent="0.25">
      <c r="A142" s="61" t="s">
        <v>53</v>
      </c>
      <c r="B142" s="1">
        <v>12</v>
      </c>
      <c r="C142" s="1">
        <v>8</v>
      </c>
      <c r="D142" s="52" t="s">
        <v>57</v>
      </c>
      <c r="E142" s="1"/>
      <c r="F142" s="1"/>
      <c r="G142" s="28" t="s">
        <v>3</v>
      </c>
      <c r="H142" s="54" t="s">
        <v>53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46</v>
      </c>
      <c r="B143" s="1">
        <v>4</v>
      </c>
      <c r="C143" s="1">
        <v>-8</v>
      </c>
      <c r="D143" t="s">
        <v>7</v>
      </c>
      <c r="E143" s="1"/>
      <c r="F143" s="1"/>
      <c r="G143" s="30" t="s">
        <v>8</v>
      </c>
      <c r="H143" s="53" t="s">
        <v>46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5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</row>
    <row r="146" spans="1:15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5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5" x14ac:dyDescent="0.25">
      <c r="A148" s="61" t="s">
        <v>53</v>
      </c>
      <c r="B148" s="57"/>
      <c r="C148" s="76">
        <v>6</v>
      </c>
      <c r="D148" s="109">
        <v>6</v>
      </c>
      <c r="E148" s="109">
        <v>10</v>
      </c>
      <c r="F148" s="109">
        <v>3</v>
      </c>
      <c r="G148" s="109">
        <v>7</v>
      </c>
      <c r="H148" s="109">
        <v>5</v>
      </c>
      <c r="I148" s="109">
        <v>4</v>
      </c>
      <c r="J148" s="109">
        <v>6</v>
      </c>
      <c r="K148" s="109">
        <v>7</v>
      </c>
      <c r="L148" s="72">
        <v>54</v>
      </c>
      <c r="M148" s="10">
        <v>42</v>
      </c>
      <c r="N148" s="108"/>
      <c r="O148" s="59"/>
    </row>
    <row r="149" spans="1:15" x14ac:dyDescent="0.25">
      <c r="A149" s="61" t="s">
        <v>46</v>
      </c>
      <c r="B149" s="35"/>
      <c r="C149" s="76">
        <v>8</v>
      </c>
      <c r="D149" s="109">
        <v>5</v>
      </c>
      <c r="E149" s="109">
        <v>4</v>
      </c>
      <c r="F149" s="109">
        <v>4</v>
      </c>
      <c r="G149" s="109">
        <v>6</v>
      </c>
      <c r="H149" s="109">
        <v>4</v>
      </c>
      <c r="I149" s="109">
        <v>3</v>
      </c>
      <c r="J149" s="109">
        <v>4</v>
      </c>
      <c r="K149" s="109">
        <v>5</v>
      </c>
      <c r="L149" s="72">
        <v>43</v>
      </c>
      <c r="M149" s="10">
        <v>39</v>
      </c>
      <c r="N149" s="58"/>
      <c r="O149" s="59"/>
    </row>
    <row r="150" spans="1:15" x14ac:dyDescent="0.25">
      <c r="A150" s="32" t="s">
        <v>53</v>
      </c>
      <c r="B150" s="35"/>
      <c r="C150" s="67">
        <v>1</v>
      </c>
      <c r="D150" s="67">
        <v>1</v>
      </c>
      <c r="E150" s="67">
        <v>1</v>
      </c>
      <c r="F150" s="67">
        <v>0</v>
      </c>
      <c r="G150" s="66">
        <v>1</v>
      </c>
      <c r="H150" s="66">
        <v>1</v>
      </c>
      <c r="I150" s="66">
        <v>1</v>
      </c>
      <c r="J150" s="66">
        <v>1</v>
      </c>
      <c r="K150" s="66">
        <v>1</v>
      </c>
      <c r="L150" s="66">
        <v>8</v>
      </c>
      <c r="N150" s="1">
        <v>0</v>
      </c>
    </row>
    <row r="151" spans="1:15" x14ac:dyDescent="0.25">
      <c r="A151" s="32" t="s">
        <v>46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5" x14ac:dyDescent="0.25">
      <c r="A152" s="32" t="s">
        <v>53</v>
      </c>
      <c r="B152" s="1"/>
      <c r="C152" s="66">
        <v>1</v>
      </c>
      <c r="D152" s="66">
        <v>0.5</v>
      </c>
      <c r="E152" s="66">
        <v>0</v>
      </c>
      <c r="F152" s="66">
        <v>1</v>
      </c>
      <c r="G152" s="66">
        <v>0.5</v>
      </c>
      <c r="H152" s="66">
        <v>0.5</v>
      </c>
      <c r="I152" s="66">
        <v>0.5</v>
      </c>
      <c r="J152" s="66">
        <v>0</v>
      </c>
      <c r="K152" s="66">
        <v>0</v>
      </c>
      <c r="L152" s="66">
        <v>4</v>
      </c>
      <c r="M152" s="1">
        <v>0</v>
      </c>
      <c r="N152" s="1">
        <v>4</v>
      </c>
      <c r="O152" s="32" t="s">
        <v>53</v>
      </c>
    </row>
    <row r="153" spans="1:15" x14ac:dyDescent="0.25">
      <c r="A153" s="32" t="s">
        <v>46</v>
      </c>
      <c r="B153" s="1"/>
      <c r="C153" s="66">
        <v>0</v>
      </c>
      <c r="D153" s="66">
        <v>0.5</v>
      </c>
      <c r="E153" s="66">
        <v>1</v>
      </c>
      <c r="F153" s="66">
        <v>0</v>
      </c>
      <c r="G153" s="66">
        <v>0.5</v>
      </c>
      <c r="H153" s="66">
        <v>0.5</v>
      </c>
      <c r="I153" s="66">
        <v>0.5</v>
      </c>
      <c r="J153" s="66">
        <v>1</v>
      </c>
      <c r="K153" s="66">
        <v>1</v>
      </c>
      <c r="L153" s="66">
        <v>5</v>
      </c>
      <c r="M153" s="1">
        <v>3</v>
      </c>
      <c r="N153" s="1">
        <v>8</v>
      </c>
      <c r="O153" s="32" t="s">
        <v>46</v>
      </c>
    </row>
    <row r="154" spans="1:15" ht="13.8" thickBot="1" x14ac:dyDescent="0.3"/>
    <row r="155" spans="1:15" x14ac:dyDescent="0.25">
      <c r="A155" s="61" t="s">
        <v>263</v>
      </c>
      <c r="B155" s="1">
        <v>14</v>
      </c>
      <c r="C155" s="1">
        <v>5</v>
      </c>
      <c r="D155" s="52" t="s">
        <v>57</v>
      </c>
      <c r="E155" s="1"/>
      <c r="F155" s="1"/>
      <c r="G155" s="28" t="s">
        <v>3</v>
      </c>
      <c r="H155" s="54" t="s">
        <v>263</v>
      </c>
      <c r="I155" s="29"/>
      <c r="J155" s="27" t="s">
        <v>5</v>
      </c>
      <c r="K155" s="1"/>
      <c r="N155" s="1"/>
    </row>
    <row r="156" spans="1:15" ht="13.8" thickBot="1" x14ac:dyDescent="0.3">
      <c r="A156" s="61" t="s">
        <v>48</v>
      </c>
      <c r="B156" s="1">
        <v>9</v>
      </c>
      <c r="C156" s="1">
        <v>-5</v>
      </c>
      <c r="D156" t="s">
        <v>7</v>
      </c>
      <c r="E156" s="1"/>
      <c r="F156" s="1"/>
      <c r="G156" s="30" t="s">
        <v>8</v>
      </c>
      <c r="H156" s="53" t="s">
        <v>48</v>
      </c>
      <c r="I156" s="31"/>
      <c r="J156" s="27" t="s">
        <v>5</v>
      </c>
      <c r="K156" s="1"/>
      <c r="N156" s="1"/>
    </row>
    <row r="157" spans="1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5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</row>
    <row r="159" spans="1:15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5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263</v>
      </c>
      <c r="B161" s="57"/>
      <c r="C161" s="76">
        <v>4</v>
      </c>
      <c r="D161" s="109">
        <v>4</v>
      </c>
      <c r="E161" s="109">
        <v>7</v>
      </c>
      <c r="F161" s="109">
        <v>2</v>
      </c>
      <c r="G161" s="109">
        <v>5</v>
      </c>
      <c r="H161" s="109">
        <v>5</v>
      </c>
      <c r="I161" s="109">
        <v>7</v>
      </c>
      <c r="J161" s="109">
        <v>7</v>
      </c>
      <c r="K161" s="109">
        <v>9</v>
      </c>
      <c r="L161" s="72">
        <v>50</v>
      </c>
      <c r="M161" s="10">
        <v>36</v>
      </c>
      <c r="N161" s="108"/>
      <c r="O161" s="59"/>
    </row>
    <row r="162" spans="1:15" x14ac:dyDescent="0.25">
      <c r="A162" s="61" t="s">
        <v>48</v>
      </c>
      <c r="B162" s="35"/>
      <c r="C162" s="76">
        <v>6</v>
      </c>
      <c r="D162" s="109">
        <v>4</v>
      </c>
      <c r="E162" s="109">
        <v>5</v>
      </c>
      <c r="F162" s="109">
        <v>3</v>
      </c>
      <c r="G162" s="109">
        <v>7</v>
      </c>
      <c r="H162" s="109">
        <v>4</v>
      </c>
      <c r="I162" s="109">
        <v>4</v>
      </c>
      <c r="J162" s="109">
        <v>6</v>
      </c>
      <c r="K162" s="109">
        <v>6</v>
      </c>
      <c r="L162" s="72">
        <v>45</v>
      </c>
      <c r="M162" s="10">
        <v>36</v>
      </c>
      <c r="N162" s="58"/>
      <c r="O162" s="59"/>
    </row>
    <row r="163" spans="1:15" x14ac:dyDescent="0.25">
      <c r="A163" s="32" t="s">
        <v>263</v>
      </c>
      <c r="B163" s="35"/>
      <c r="C163" s="67">
        <v>1</v>
      </c>
      <c r="D163" s="67">
        <v>0</v>
      </c>
      <c r="E163" s="67">
        <v>0</v>
      </c>
      <c r="F163" s="67">
        <v>0</v>
      </c>
      <c r="G163" s="66">
        <v>1</v>
      </c>
      <c r="H163" s="66">
        <v>1</v>
      </c>
      <c r="I163" s="66">
        <v>0</v>
      </c>
      <c r="J163" s="66">
        <v>1</v>
      </c>
      <c r="K163" s="66">
        <v>1</v>
      </c>
      <c r="L163" s="66">
        <v>5</v>
      </c>
      <c r="N163" s="1">
        <v>0</v>
      </c>
    </row>
    <row r="164" spans="1:15" x14ac:dyDescent="0.25">
      <c r="A164" s="32" t="s">
        <v>48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</row>
    <row r="165" spans="1:15" x14ac:dyDescent="0.25">
      <c r="A165" s="32" t="s">
        <v>263</v>
      </c>
      <c r="B165" s="1"/>
      <c r="C165" s="66">
        <v>1</v>
      </c>
      <c r="D165" s="66">
        <v>0.5</v>
      </c>
      <c r="E165" s="66">
        <v>0</v>
      </c>
      <c r="F165" s="66">
        <v>1</v>
      </c>
      <c r="G165" s="66">
        <v>1</v>
      </c>
      <c r="H165" s="66">
        <v>0.5</v>
      </c>
      <c r="I165" s="66">
        <v>0</v>
      </c>
      <c r="J165" s="66">
        <v>0.5</v>
      </c>
      <c r="K165" s="66">
        <v>0</v>
      </c>
      <c r="L165" s="66">
        <v>4.5</v>
      </c>
      <c r="M165" s="1">
        <v>1.5</v>
      </c>
      <c r="N165" s="1">
        <v>6</v>
      </c>
      <c r="O165" s="32" t="s">
        <v>263</v>
      </c>
    </row>
    <row r="166" spans="1:15" x14ac:dyDescent="0.25">
      <c r="A166" s="32" t="s">
        <v>48</v>
      </c>
      <c r="B166" s="1"/>
      <c r="C166" s="66">
        <v>0</v>
      </c>
      <c r="D166" s="66">
        <v>0.5</v>
      </c>
      <c r="E166" s="66">
        <v>1</v>
      </c>
      <c r="F166" s="66">
        <v>0</v>
      </c>
      <c r="G166" s="66">
        <v>0</v>
      </c>
      <c r="H166" s="66">
        <v>0.5</v>
      </c>
      <c r="I166" s="66">
        <v>1</v>
      </c>
      <c r="J166" s="66">
        <v>0.5</v>
      </c>
      <c r="K166" s="66">
        <v>1</v>
      </c>
      <c r="L166" s="66">
        <v>4.5</v>
      </c>
      <c r="M166" s="1">
        <v>1.5</v>
      </c>
      <c r="N166" s="1">
        <v>6</v>
      </c>
      <c r="O166" s="32" t="s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2084-62FF-4957-8B3C-AC33758E2D22}">
  <dimension ref="A1:AB153"/>
  <sheetViews>
    <sheetView workbookViewId="0">
      <selection activeCell="D21" sqref="D21"/>
    </sheetView>
  </sheetViews>
  <sheetFormatPr defaultColWidth="8.77734375" defaultRowHeight="13.2" x14ac:dyDescent="0.25"/>
  <sheetData>
    <row r="1" spans="1:28" ht="13.8" thickBot="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1</v>
      </c>
      <c r="R1" s="1"/>
      <c r="S1" s="1"/>
      <c r="T1" s="1"/>
      <c r="U1" s="1"/>
      <c r="V1" s="1"/>
      <c r="Z1" s="1"/>
      <c r="AB1" s="33"/>
    </row>
    <row r="2" spans="1:28" x14ac:dyDescent="0.25">
      <c r="A2" s="61" t="s">
        <v>25</v>
      </c>
      <c r="B2" s="1">
        <v>13</v>
      </c>
      <c r="C2" s="1">
        <f>B2-B3</f>
        <v>5</v>
      </c>
      <c r="D2" s="52" t="s">
        <v>31</v>
      </c>
      <c r="E2" s="1"/>
      <c r="F2" s="1"/>
      <c r="G2" s="126" t="s">
        <v>3</v>
      </c>
      <c r="H2" s="125" t="str">
        <f>A2</f>
        <v>Peter</v>
      </c>
      <c r="I2" s="124"/>
      <c r="J2" s="27" t="s">
        <v>5</v>
      </c>
      <c r="K2" s="1"/>
      <c r="L2" s="1"/>
      <c r="M2" s="1"/>
      <c r="N2" s="1"/>
      <c r="O2" s="123"/>
      <c r="P2" s="1"/>
      <c r="Q2" s="1"/>
      <c r="R2" s="1"/>
      <c r="S2" s="119"/>
      <c r="T2" s="1"/>
      <c r="U2" s="27"/>
      <c r="V2" s="1"/>
      <c r="Z2" s="1"/>
      <c r="AB2" s="33"/>
    </row>
    <row r="3" spans="1:28" ht="13.8" thickBot="1" x14ac:dyDescent="0.3">
      <c r="A3" s="61" t="s">
        <v>26</v>
      </c>
      <c r="B3" s="1">
        <v>8</v>
      </c>
      <c r="C3" s="1">
        <f>B3-B2</f>
        <v>-5</v>
      </c>
      <c r="D3" t="s">
        <v>7</v>
      </c>
      <c r="E3" s="1"/>
      <c r="F3" s="1"/>
      <c r="G3" s="122" t="s">
        <v>8</v>
      </c>
      <c r="H3" s="121" t="str">
        <f>A3</f>
        <v>John G</v>
      </c>
      <c r="I3" s="120"/>
      <c r="J3" s="27" t="s">
        <v>5</v>
      </c>
      <c r="K3" s="1"/>
      <c r="L3" s="1"/>
      <c r="M3" s="1"/>
      <c r="N3" s="1"/>
      <c r="P3" s="1"/>
      <c r="Q3" s="1"/>
      <c r="R3" s="1"/>
      <c r="S3" s="119"/>
      <c r="T3" s="1"/>
      <c r="U3" s="27"/>
      <c r="V3" s="1"/>
      <c r="Z3" s="1"/>
      <c r="AB3" s="33"/>
    </row>
    <row r="4" spans="1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Z4" s="1"/>
      <c r="AB4" s="33"/>
    </row>
    <row r="5" spans="1:28" x14ac:dyDescent="0.25">
      <c r="A5" s="1" t="s">
        <v>12</v>
      </c>
      <c r="B5" s="65">
        <v>7</v>
      </c>
      <c r="C5" s="65">
        <v>17</v>
      </c>
      <c r="D5" s="65">
        <v>11</v>
      </c>
      <c r="E5" s="65">
        <v>9</v>
      </c>
      <c r="F5" s="65">
        <v>3</v>
      </c>
      <c r="G5" s="65">
        <v>13</v>
      </c>
      <c r="H5" s="65">
        <v>5</v>
      </c>
      <c r="I5" s="65">
        <v>15</v>
      </c>
      <c r="J5" s="65">
        <v>1</v>
      </c>
      <c r="K5" s="115">
        <f>SUM(B5:J5)</f>
        <v>81</v>
      </c>
      <c r="L5" s="114"/>
      <c r="M5" s="114"/>
      <c r="N5" s="63">
        <v>6</v>
      </c>
      <c r="O5" s="63">
        <v>12</v>
      </c>
      <c r="P5" s="63">
        <v>14</v>
      </c>
      <c r="Q5" s="63">
        <v>18</v>
      </c>
      <c r="R5" s="63">
        <v>10</v>
      </c>
      <c r="S5" s="63">
        <v>2</v>
      </c>
      <c r="T5" s="63">
        <v>16</v>
      </c>
      <c r="U5" s="63">
        <v>4</v>
      </c>
      <c r="V5" s="63">
        <v>8</v>
      </c>
      <c r="W5" s="62">
        <f>SUM(N5:V5)</f>
        <v>90</v>
      </c>
      <c r="X5" s="118">
        <f>SUM(W5,K5)</f>
        <v>171</v>
      </c>
      <c r="Z5" s="1"/>
      <c r="AB5" s="33"/>
    </row>
    <row r="6" spans="1:28" x14ac:dyDescent="0.25">
      <c r="A6" s="1" t="s">
        <v>13</v>
      </c>
      <c r="B6" s="65">
        <v>4</v>
      </c>
      <c r="C6" s="65">
        <v>9</v>
      </c>
      <c r="D6" s="65">
        <v>6</v>
      </c>
      <c r="E6" s="65">
        <v>5</v>
      </c>
      <c r="F6" s="65">
        <v>2</v>
      </c>
      <c r="G6" s="65">
        <v>7</v>
      </c>
      <c r="H6" s="65">
        <v>3</v>
      </c>
      <c r="I6" s="65">
        <v>8</v>
      </c>
      <c r="J6" s="65">
        <v>1</v>
      </c>
      <c r="K6" s="115">
        <f>SUM(B6:J6)</f>
        <v>45</v>
      </c>
      <c r="L6" s="114"/>
      <c r="M6" s="114"/>
      <c r="N6" s="63">
        <v>3</v>
      </c>
      <c r="O6" s="63">
        <v>6</v>
      </c>
      <c r="P6" s="63">
        <v>7</v>
      </c>
      <c r="Q6" s="63">
        <v>9</v>
      </c>
      <c r="R6" s="63">
        <v>5</v>
      </c>
      <c r="S6" s="63">
        <v>1</v>
      </c>
      <c r="T6" s="63">
        <v>8</v>
      </c>
      <c r="U6" s="63">
        <v>2</v>
      </c>
      <c r="V6" s="63">
        <v>4</v>
      </c>
      <c r="W6" s="62">
        <f>SUM(N6:V6)</f>
        <v>45</v>
      </c>
      <c r="X6" s="118">
        <f>SUM(W6,K6)</f>
        <v>90</v>
      </c>
      <c r="Z6" s="1"/>
      <c r="AB6" s="33"/>
    </row>
    <row r="7" spans="1:28" x14ac:dyDescent="0.25">
      <c r="A7" s="1" t="s">
        <v>14</v>
      </c>
      <c r="B7" s="66">
        <v>1</v>
      </c>
      <c r="C7" s="66">
        <v>2</v>
      </c>
      <c r="D7" s="66">
        <v>3</v>
      </c>
      <c r="E7" s="66">
        <v>4</v>
      </c>
      <c r="F7" s="66">
        <v>5</v>
      </c>
      <c r="G7" s="66">
        <v>6</v>
      </c>
      <c r="H7" s="66">
        <v>7</v>
      </c>
      <c r="I7" s="66">
        <v>8</v>
      </c>
      <c r="J7" s="66">
        <v>9</v>
      </c>
      <c r="K7" s="115"/>
      <c r="L7" s="1" t="s">
        <v>27</v>
      </c>
      <c r="M7" s="1" t="s">
        <v>28</v>
      </c>
      <c r="N7" s="66">
        <v>10</v>
      </c>
      <c r="O7" s="66">
        <v>11</v>
      </c>
      <c r="P7" s="66">
        <v>12</v>
      </c>
      <c r="Q7" s="66">
        <v>13</v>
      </c>
      <c r="R7" s="66">
        <v>14</v>
      </c>
      <c r="S7" s="66">
        <v>15</v>
      </c>
      <c r="T7" s="66">
        <v>16</v>
      </c>
      <c r="U7" s="66">
        <v>17</v>
      </c>
      <c r="V7" s="66">
        <v>18</v>
      </c>
      <c r="W7" s="10" t="s">
        <v>15</v>
      </c>
      <c r="X7" s="1"/>
      <c r="Y7" s="1" t="s">
        <v>29</v>
      </c>
      <c r="Z7" s="113" t="s">
        <v>15</v>
      </c>
      <c r="AB7" s="33"/>
    </row>
    <row r="8" spans="1:28" x14ac:dyDescent="0.25">
      <c r="A8" s="61" t="str">
        <f>A2</f>
        <v>Peter</v>
      </c>
      <c r="B8" s="76">
        <v>6</v>
      </c>
      <c r="C8" s="76">
        <v>4</v>
      </c>
      <c r="D8" s="76">
        <v>5</v>
      </c>
      <c r="E8" s="76">
        <v>6</v>
      </c>
      <c r="F8" s="76">
        <v>6</v>
      </c>
      <c r="G8" s="76">
        <v>5</v>
      </c>
      <c r="H8" s="76">
        <v>6</v>
      </c>
      <c r="I8" s="76">
        <v>7</v>
      </c>
      <c r="J8" s="76">
        <v>7</v>
      </c>
      <c r="K8" s="116">
        <f t="shared" ref="K8:K13" si="0">SUM(B8:J8)</f>
        <v>52</v>
      </c>
      <c r="L8" s="10">
        <f>K8-B2</f>
        <v>39</v>
      </c>
      <c r="M8" s="10"/>
      <c r="N8" s="76">
        <v>7</v>
      </c>
      <c r="O8" s="109">
        <v>7</v>
      </c>
      <c r="P8" s="109">
        <v>4</v>
      </c>
      <c r="Q8" s="109">
        <v>3</v>
      </c>
      <c r="R8" s="109">
        <v>7</v>
      </c>
      <c r="S8" s="109">
        <v>7</v>
      </c>
      <c r="T8" s="109">
        <v>5</v>
      </c>
      <c r="U8" s="109">
        <v>6</v>
      </c>
      <c r="V8" s="109">
        <v>7</v>
      </c>
      <c r="W8" s="72">
        <f t="shared" ref="W8:W13" si="1">SUM(N8:V8)</f>
        <v>53</v>
      </c>
      <c r="X8" s="52">
        <f t="shared" ref="X8:X13" si="2">SUM(W8,K8)</f>
        <v>105</v>
      </c>
      <c r="Y8" s="10">
        <f>W8-B2</f>
        <v>40</v>
      </c>
      <c r="Z8" s="117"/>
      <c r="AA8" s="73"/>
      <c r="AB8" s="33"/>
    </row>
    <row r="9" spans="1:28" x14ac:dyDescent="0.25">
      <c r="A9" s="61" t="str">
        <f>A3</f>
        <v>John G</v>
      </c>
      <c r="B9" s="76">
        <v>6</v>
      </c>
      <c r="C9" s="76">
        <v>3</v>
      </c>
      <c r="D9" s="76">
        <v>6</v>
      </c>
      <c r="E9" s="76">
        <v>5</v>
      </c>
      <c r="F9" s="76">
        <v>5</v>
      </c>
      <c r="G9" s="76">
        <v>4</v>
      </c>
      <c r="H9" s="76">
        <v>5</v>
      </c>
      <c r="I9" s="76">
        <v>6</v>
      </c>
      <c r="J9" s="76">
        <v>6</v>
      </c>
      <c r="K9" s="116">
        <f t="shared" si="0"/>
        <v>46</v>
      </c>
      <c r="L9" s="10">
        <f>K9-B3</f>
        <v>38</v>
      </c>
      <c r="M9" s="10"/>
      <c r="N9" s="76">
        <v>6</v>
      </c>
      <c r="O9" s="109">
        <v>6</v>
      </c>
      <c r="P9" s="109">
        <v>6</v>
      </c>
      <c r="Q9" s="109">
        <v>3</v>
      </c>
      <c r="R9" s="109">
        <v>6</v>
      </c>
      <c r="S9" s="109">
        <v>6</v>
      </c>
      <c r="T9" s="109">
        <v>5</v>
      </c>
      <c r="U9" s="109">
        <v>6</v>
      </c>
      <c r="V9" s="109">
        <v>6</v>
      </c>
      <c r="W9" s="72">
        <f t="shared" si="1"/>
        <v>50</v>
      </c>
      <c r="X9" s="52">
        <f t="shared" si="2"/>
        <v>96</v>
      </c>
      <c r="Y9" s="10">
        <f>W9-B3</f>
        <v>42</v>
      </c>
      <c r="Z9" s="58"/>
      <c r="AA9" s="73"/>
      <c r="AB9" s="33"/>
    </row>
    <row r="10" spans="1:28" x14ac:dyDescent="0.25">
      <c r="A10" s="32" t="str">
        <f>A2</f>
        <v>Peter</v>
      </c>
      <c r="B10" s="67">
        <f t="shared" ref="B10:J10" si="3">IF($C$2&gt;=B6,IF(($C$2-B6)&gt;=27,4,IF(($C$2-B6)&gt;=18,3,IF($C$2-B6&gt;=9,2,1))),0)</f>
        <v>1</v>
      </c>
      <c r="C10" s="67">
        <f t="shared" si="3"/>
        <v>0</v>
      </c>
      <c r="D10" s="67">
        <f t="shared" si="3"/>
        <v>0</v>
      </c>
      <c r="E10" s="67">
        <f t="shared" si="3"/>
        <v>1</v>
      </c>
      <c r="F10" s="67">
        <f t="shared" si="3"/>
        <v>1</v>
      </c>
      <c r="G10" s="67">
        <f t="shared" si="3"/>
        <v>0</v>
      </c>
      <c r="H10" s="67">
        <f t="shared" si="3"/>
        <v>1</v>
      </c>
      <c r="I10" s="67">
        <f t="shared" si="3"/>
        <v>0</v>
      </c>
      <c r="J10" s="67">
        <f t="shared" si="3"/>
        <v>1</v>
      </c>
      <c r="K10" s="116">
        <f t="shared" si="0"/>
        <v>5</v>
      </c>
      <c r="N10" s="67">
        <f t="shared" ref="N10:V10" si="4">IF($C$2&gt;=N6,IF(($C$2-N6)&gt;=27,4,IF(($C$2-N6)&gt;=18,3,IF($C$2-N6&gt;=9,2,1))),0)</f>
        <v>1</v>
      </c>
      <c r="O10" s="67">
        <f t="shared" si="4"/>
        <v>0</v>
      </c>
      <c r="P10" s="67">
        <f t="shared" si="4"/>
        <v>0</v>
      </c>
      <c r="Q10" s="67">
        <f t="shared" si="4"/>
        <v>0</v>
      </c>
      <c r="R10" s="67">
        <f t="shared" si="4"/>
        <v>1</v>
      </c>
      <c r="S10" s="67">
        <f t="shared" si="4"/>
        <v>1</v>
      </c>
      <c r="T10" s="67">
        <f t="shared" si="4"/>
        <v>0</v>
      </c>
      <c r="U10" s="67">
        <f t="shared" si="4"/>
        <v>1</v>
      </c>
      <c r="V10" s="67">
        <f t="shared" si="4"/>
        <v>1</v>
      </c>
      <c r="W10" s="114">
        <f t="shared" si="1"/>
        <v>5</v>
      </c>
      <c r="X10" s="1">
        <f t="shared" si="2"/>
        <v>10</v>
      </c>
      <c r="Z10" s="113">
        <v>0</v>
      </c>
      <c r="AB10" s="33"/>
    </row>
    <row r="11" spans="1:28" x14ac:dyDescent="0.25">
      <c r="A11" s="32" t="str">
        <f>A3</f>
        <v>John G</v>
      </c>
      <c r="B11" s="67">
        <f t="shared" ref="B11:J11" si="5">IF($C$3&gt;=B6,IF(($C$3-B6)&gt;=27,4,IF(($C$3-B6)&gt;=18,3,IF($C$3-B6&gt;=9,2,1))),0)</f>
        <v>0</v>
      </c>
      <c r="C11" s="67">
        <f t="shared" si="5"/>
        <v>0</v>
      </c>
      <c r="D11" s="67">
        <f t="shared" si="5"/>
        <v>0</v>
      </c>
      <c r="E11" s="67">
        <f t="shared" si="5"/>
        <v>0</v>
      </c>
      <c r="F11" s="67">
        <f t="shared" si="5"/>
        <v>0</v>
      </c>
      <c r="G11" s="67">
        <f t="shared" si="5"/>
        <v>0</v>
      </c>
      <c r="H11" s="67">
        <f t="shared" si="5"/>
        <v>0</v>
      </c>
      <c r="I11" s="67">
        <f t="shared" si="5"/>
        <v>0</v>
      </c>
      <c r="J11" s="67">
        <f t="shared" si="5"/>
        <v>0</v>
      </c>
      <c r="K11" s="116">
        <f t="shared" si="0"/>
        <v>0</v>
      </c>
      <c r="L11" s="1"/>
      <c r="M11" s="1"/>
      <c r="N11" s="67">
        <f t="shared" ref="N11:V11" si="6">IF($C$3&gt;=N6,IF(($C$3-N6)&gt;=27,4,IF(($C$3-N6)&gt;=18,3,IF($C$3-N6&gt;=9,2,1))),0)</f>
        <v>0</v>
      </c>
      <c r="O11" s="67">
        <f t="shared" si="6"/>
        <v>0</v>
      </c>
      <c r="P11" s="67">
        <f t="shared" si="6"/>
        <v>0</v>
      </c>
      <c r="Q11" s="67">
        <f t="shared" si="6"/>
        <v>0</v>
      </c>
      <c r="R11" s="67">
        <f t="shared" si="6"/>
        <v>0</v>
      </c>
      <c r="S11" s="67">
        <f t="shared" si="6"/>
        <v>0</v>
      </c>
      <c r="T11" s="67">
        <f t="shared" si="6"/>
        <v>0</v>
      </c>
      <c r="U11" s="67">
        <f t="shared" si="6"/>
        <v>0</v>
      </c>
      <c r="V11" s="67">
        <f t="shared" si="6"/>
        <v>0</v>
      </c>
      <c r="W11" s="114">
        <f t="shared" si="1"/>
        <v>0</v>
      </c>
      <c r="X11" s="1">
        <f t="shared" si="2"/>
        <v>0</v>
      </c>
      <c r="Y11" s="1"/>
      <c r="Z11" s="113" t="s">
        <v>17</v>
      </c>
      <c r="AB11" s="33" t="s">
        <v>18</v>
      </c>
    </row>
    <row r="12" spans="1:28" x14ac:dyDescent="0.25">
      <c r="A12" s="32" t="str">
        <f>A2</f>
        <v>Peter</v>
      </c>
      <c r="B12" s="66">
        <f t="shared" ref="B12:J12" si="7">IF((B8-B10)&lt;(B9-B11),1,IF((B8-B10)=(B9-B11),0.5,0))</f>
        <v>1</v>
      </c>
      <c r="C12" s="66">
        <f t="shared" si="7"/>
        <v>0</v>
      </c>
      <c r="D12" s="66">
        <f t="shared" si="7"/>
        <v>1</v>
      </c>
      <c r="E12" s="66">
        <f t="shared" si="7"/>
        <v>0.5</v>
      </c>
      <c r="F12" s="66">
        <f t="shared" si="7"/>
        <v>0.5</v>
      </c>
      <c r="G12" s="66">
        <f t="shared" si="7"/>
        <v>0</v>
      </c>
      <c r="H12" s="66">
        <f t="shared" si="7"/>
        <v>0.5</v>
      </c>
      <c r="I12" s="66">
        <f t="shared" si="7"/>
        <v>0</v>
      </c>
      <c r="J12" s="66">
        <f t="shared" si="7"/>
        <v>0.5</v>
      </c>
      <c r="K12" s="116">
        <f t="shared" si="0"/>
        <v>4</v>
      </c>
      <c r="L12" s="10">
        <f>IF((K8-B2)&lt;(K9-B3),3,IF((K8-B2)=(K9-B3),1.5,0))</f>
        <v>0</v>
      </c>
      <c r="M12" s="10">
        <f>SUM(K12:L12)</f>
        <v>4</v>
      </c>
      <c r="N12" s="66">
        <f t="shared" ref="N12:V12" si="8">IF((N8-N10)&lt;(N9-N11),1,IF((N8-N10)=(N9-N11),0.5,0))</f>
        <v>0.5</v>
      </c>
      <c r="O12" s="66">
        <f t="shared" si="8"/>
        <v>0</v>
      </c>
      <c r="P12" s="66">
        <f t="shared" si="8"/>
        <v>1</v>
      </c>
      <c r="Q12" s="66">
        <f t="shared" si="8"/>
        <v>0.5</v>
      </c>
      <c r="R12" s="66">
        <f t="shared" si="8"/>
        <v>0.5</v>
      </c>
      <c r="S12" s="66">
        <f t="shared" si="8"/>
        <v>0.5</v>
      </c>
      <c r="T12" s="66">
        <f t="shared" si="8"/>
        <v>0.5</v>
      </c>
      <c r="U12" s="66">
        <f t="shared" si="8"/>
        <v>1</v>
      </c>
      <c r="V12" s="66">
        <f t="shared" si="8"/>
        <v>0.5</v>
      </c>
      <c r="W12" s="114">
        <f t="shared" si="1"/>
        <v>5</v>
      </c>
      <c r="X12" s="1">
        <f t="shared" si="2"/>
        <v>9</v>
      </c>
      <c r="Y12" s="1">
        <f>IF((W8-B2)&lt;(W9-B3),3,IF((W8-B2)=(W9-B3),1.5,0))</f>
        <v>3</v>
      </c>
      <c r="Z12" s="113">
        <f>SUM(Y12,W12,M12)</f>
        <v>12</v>
      </c>
      <c r="AA12" s="32" t="str">
        <f>H2</f>
        <v>Peter</v>
      </c>
      <c r="AB12" s="34" t="s">
        <v>19</v>
      </c>
    </row>
    <row r="13" spans="1:28" x14ac:dyDescent="0.25">
      <c r="A13" s="32" t="str">
        <f>A3</f>
        <v>John G</v>
      </c>
      <c r="B13" s="66">
        <f t="shared" ref="B13:J13" si="9">IF((B9-B11)&lt;(B8-B10),1,IF((B9-B11)=(B8-B10),0.5,0))</f>
        <v>0</v>
      </c>
      <c r="C13" s="66">
        <f t="shared" si="9"/>
        <v>1</v>
      </c>
      <c r="D13" s="66">
        <f t="shared" si="9"/>
        <v>0</v>
      </c>
      <c r="E13" s="66">
        <f t="shared" si="9"/>
        <v>0.5</v>
      </c>
      <c r="F13" s="66">
        <f t="shared" si="9"/>
        <v>0.5</v>
      </c>
      <c r="G13" s="66">
        <f t="shared" si="9"/>
        <v>1</v>
      </c>
      <c r="H13" s="66">
        <f t="shared" si="9"/>
        <v>0.5</v>
      </c>
      <c r="I13" s="66">
        <f t="shared" si="9"/>
        <v>1</v>
      </c>
      <c r="J13" s="66">
        <f t="shared" si="9"/>
        <v>0.5</v>
      </c>
      <c r="K13" s="115">
        <f t="shared" si="0"/>
        <v>5</v>
      </c>
      <c r="L13" s="10">
        <f>IF((K9-B3)&lt;(K8-B2),3,IF((K9-B3)=(K8-B2),1.5,0))</f>
        <v>3</v>
      </c>
      <c r="M13" s="10">
        <f>SUM(K13:L13)</f>
        <v>8</v>
      </c>
      <c r="N13" s="66">
        <f t="shared" ref="N13:V13" si="10">IF((N9-N11)&lt;(N8-N10),1,IF((N9-N11)=(N8-N10),0.5,0))</f>
        <v>0.5</v>
      </c>
      <c r="O13" s="66">
        <f t="shared" si="10"/>
        <v>1</v>
      </c>
      <c r="P13" s="66">
        <f t="shared" si="10"/>
        <v>0</v>
      </c>
      <c r="Q13" s="66">
        <f t="shared" si="10"/>
        <v>0.5</v>
      </c>
      <c r="R13" s="66">
        <f t="shared" si="10"/>
        <v>0.5</v>
      </c>
      <c r="S13" s="66">
        <f t="shared" si="10"/>
        <v>0.5</v>
      </c>
      <c r="T13" s="66">
        <f t="shared" si="10"/>
        <v>0.5</v>
      </c>
      <c r="U13" s="66">
        <f t="shared" si="10"/>
        <v>0</v>
      </c>
      <c r="V13" s="66">
        <f t="shared" si="10"/>
        <v>0.5</v>
      </c>
      <c r="W13" s="114">
        <f t="shared" si="1"/>
        <v>4</v>
      </c>
      <c r="X13" s="1">
        <f t="shared" si="2"/>
        <v>9</v>
      </c>
      <c r="Y13" s="1">
        <f>IF((W9-B3)&lt;(W8-B2),3,IF((W9-B3)=(W8-B2),1.5,0))</f>
        <v>0</v>
      </c>
      <c r="Z13" s="113">
        <f>SUM(Y13,W13,M13)</f>
        <v>12</v>
      </c>
      <c r="AA13" s="32" t="str">
        <f>H3</f>
        <v>John G</v>
      </c>
      <c r="AB13" s="34" t="s">
        <v>19</v>
      </c>
    </row>
    <row r="15" spans="1:28" ht="13.8" thickBot="1" x14ac:dyDescent="0.3">
      <c r="B15" s="1" t="s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1</v>
      </c>
      <c r="R15" s="1"/>
      <c r="S15" s="1"/>
      <c r="T15" s="1"/>
      <c r="U15" s="1"/>
      <c r="V15" s="1"/>
      <c r="Z15" s="1"/>
      <c r="AB15" s="33"/>
    </row>
    <row r="16" spans="1:28" x14ac:dyDescent="0.25">
      <c r="A16" s="61" t="s">
        <v>30</v>
      </c>
      <c r="B16" s="1">
        <v>13</v>
      </c>
      <c r="C16" s="1">
        <f>B16-B17</f>
        <v>4</v>
      </c>
      <c r="D16" s="52" t="s">
        <v>31</v>
      </c>
      <c r="E16" s="1"/>
      <c r="F16" s="1"/>
      <c r="G16" s="126" t="s">
        <v>3</v>
      </c>
      <c r="H16" s="125" t="str">
        <f>A16</f>
        <v>Cully</v>
      </c>
      <c r="I16" s="124"/>
      <c r="J16" s="27" t="s">
        <v>5</v>
      </c>
      <c r="K16" s="1"/>
      <c r="L16" s="1"/>
      <c r="M16" s="1"/>
      <c r="N16" s="1"/>
      <c r="O16" s="123"/>
      <c r="P16" s="1"/>
      <c r="Q16" s="1"/>
      <c r="R16" s="1"/>
      <c r="S16" s="119"/>
      <c r="T16" s="1"/>
      <c r="U16" s="27"/>
      <c r="V16" s="1"/>
      <c r="Z16" s="1"/>
      <c r="AB16" s="33"/>
    </row>
    <row r="17" spans="1:28" ht="13.8" thickBot="1" x14ac:dyDescent="0.3">
      <c r="A17" s="61" t="s">
        <v>32</v>
      </c>
      <c r="B17" s="1">
        <v>9</v>
      </c>
      <c r="C17" s="1">
        <f>B17-B16</f>
        <v>-4</v>
      </c>
      <c r="D17" t="s">
        <v>7</v>
      </c>
      <c r="E17" s="1"/>
      <c r="F17" s="1"/>
      <c r="G17" s="122" t="s">
        <v>8</v>
      </c>
      <c r="H17" s="121" t="str">
        <f>A17</f>
        <v>Kurt</v>
      </c>
      <c r="I17" s="120"/>
      <c r="J17" s="27" t="s">
        <v>5</v>
      </c>
      <c r="K17" s="1"/>
      <c r="L17" s="1"/>
      <c r="M17" s="1"/>
      <c r="N17" s="1"/>
      <c r="P17" s="1"/>
      <c r="Q17" s="1"/>
      <c r="R17" s="1"/>
      <c r="S17" s="119"/>
      <c r="T17" s="1"/>
      <c r="U17" s="27"/>
      <c r="V17" s="1"/>
      <c r="Z17" s="1"/>
      <c r="AB17" s="33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Z18" s="1"/>
      <c r="AB18" s="33"/>
    </row>
    <row r="19" spans="1:28" x14ac:dyDescent="0.25">
      <c r="A19" s="1" t="s">
        <v>12</v>
      </c>
      <c r="B19" s="65">
        <v>7</v>
      </c>
      <c r="C19" s="65">
        <v>17</v>
      </c>
      <c r="D19" s="65">
        <v>11</v>
      </c>
      <c r="E19" s="65">
        <v>9</v>
      </c>
      <c r="F19" s="65">
        <v>3</v>
      </c>
      <c r="G19" s="65">
        <v>13</v>
      </c>
      <c r="H19" s="65">
        <v>5</v>
      </c>
      <c r="I19" s="65">
        <v>15</v>
      </c>
      <c r="J19" s="65">
        <v>1</v>
      </c>
      <c r="K19" s="115">
        <f>SUM(B19:J19)</f>
        <v>81</v>
      </c>
      <c r="L19" s="114"/>
      <c r="M19" s="114"/>
      <c r="N19" s="63">
        <v>6</v>
      </c>
      <c r="O19" s="63">
        <v>12</v>
      </c>
      <c r="P19" s="63">
        <v>14</v>
      </c>
      <c r="Q19" s="63">
        <v>18</v>
      </c>
      <c r="R19" s="63">
        <v>10</v>
      </c>
      <c r="S19" s="63">
        <v>2</v>
      </c>
      <c r="T19" s="63">
        <v>16</v>
      </c>
      <c r="U19" s="63">
        <v>4</v>
      </c>
      <c r="V19" s="63">
        <v>8</v>
      </c>
      <c r="W19" s="62">
        <f>SUM(N19:V19)</f>
        <v>90</v>
      </c>
      <c r="X19" s="118">
        <f>SUM(W19,K19)</f>
        <v>171</v>
      </c>
      <c r="Z19" s="1"/>
      <c r="AB19" s="33"/>
    </row>
    <row r="20" spans="1:28" x14ac:dyDescent="0.25">
      <c r="A20" s="1" t="s">
        <v>13</v>
      </c>
      <c r="B20" s="65">
        <v>4</v>
      </c>
      <c r="C20" s="65">
        <v>9</v>
      </c>
      <c r="D20" s="65">
        <v>6</v>
      </c>
      <c r="E20" s="65">
        <v>5</v>
      </c>
      <c r="F20" s="65">
        <v>2</v>
      </c>
      <c r="G20" s="65">
        <v>7</v>
      </c>
      <c r="H20" s="65">
        <v>3</v>
      </c>
      <c r="I20" s="65">
        <v>8</v>
      </c>
      <c r="J20" s="65">
        <v>1</v>
      </c>
      <c r="K20" s="115">
        <f>SUM(B20:J20)</f>
        <v>45</v>
      </c>
      <c r="L20" s="114"/>
      <c r="M20" s="114"/>
      <c r="N20" s="63">
        <v>3</v>
      </c>
      <c r="O20" s="63">
        <v>6</v>
      </c>
      <c r="P20" s="63">
        <v>7</v>
      </c>
      <c r="Q20" s="63">
        <v>9</v>
      </c>
      <c r="R20" s="63">
        <v>5</v>
      </c>
      <c r="S20" s="63">
        <v>1</v>
      </c>
      <c r="T20" s="63">
        <v>8</v>
      </c>
      <c r="U20" s="63">
        <v>2</v>
      </c>
      <c r="V20" s="63">
        <v>4</v>
      </c>
      <c r="W20" s="62">
        <f>SUM(N20:V20)</f>
        <v>45</v>
      </c>
      <c r="X20" s="118">
        <f>SUM(W20,K20)</f>
        <v>90</v>
      </c>
      <c r="Z20" s="1"/>
      <c r="AB20" s="33"/>
    </row>
    <row r="21" spans="1:28" x14ac:dyDescent="0.25">
      <c r="A21" s="1" t="s">
        <v>14</v>
      </c>
      <c r="B21" s="66">
        <v>1</v>
      </c>
      <c r="C21" s="66">
        <v>2</v>
      </c>
      <c r="D21" s="66">
        <v>3</v>
      </c>
      <c r="E21" s="66">
        <v>4</v>
      </c>
      <c r="F21" s="66">
        <v>5</v>
      </c>
      <c r="G21" s="66">
        <v>6</v>
      </c>
      <c r="H21" s="66">
        <v>7</v>
      </c>
      <c r="I21" s="66">
        <v>8</v>
      </c>
      <c r="J21" s="66">
        <v>9</v>
      </c>
      <c r="K21" s="115"/>
      <c r="L21" s="1" t="s">
        <v>27</v>
      </c>
      <c r="M21" s="1" t="s">
        <v>28</v>
      </c>
      <c r="N21" s="66">
        <v>10</v>
      </c>
      <c r="O21" s="66">
        <v>11</v>
      </c>
      <c r="P21" s="66">
        <v>12</v>
      </c>
      <c r="Q21" s="66">
        <v>13</v>
      </c>
      <c r="R21" s="66">
        <v>14</v>
      </c>
      <c r="S21" s="66">
        <v>15</v>
      </c>
      <c r="T21" s="66">
        <v>16</v>
      </c>
      <c r="U21" s="66">
        <v>17</v>
      </c>
      <c r="V21" s="66">
        <v>18</v>
      </c>
      <c r="W21" s="10" t="s">
        <v>15</v>
      </c>
      <c r="X21" s="1"/>
      <c r="Y21" s="1" t="s">
        <v>29</v>
      </c>
      <c r="Z21" s="113" t="s">
        <v>15</v>
      </c>
      <c r="AB21" s="33"/>
    </row>
    <row r="22" spans="1:28" x14ac:dyDescent="0.25">
      <c r="A22" s="61" t="str">
        <f>A16</f>
        <v>Cully</v>
      </c>
      <c r="B22" s="76">
        <v>7</v>
      </c>
      <c r="C22" s="76">
        <v>4</v>
      </c>
      <c r="D22" s="76">
        <v>5</v>
      </c>
      <c r="E22" s="76">
        <v>6</v>
      </c>
      <c r="F22" s="76">
        <v>10</v>
      </c>
      <c r="G22" s="76">
        <v>5</v>
      </c>
      <c r="H22" s="76">
        <v>6</v>
      </c>
      <c r="I22" s="76">
        <v>6</v>
      </c>
      <c r="J22" s="76">
        <v>6</v>
      </c>
      <c r="K22" s="116">
        <f>SUM(B22:J22)</f>
        <v>55</v>
      </c>
      <c r="L22" s="10">
        <f>K22-B16</f>
        <v>42</v>
      </c>
      <c r="M22" s="10"/>
      <c r="N22" s="76">
        <v>5</v>
      </c>
      <c r="O22" s="109">
        <v>6</v>
      </c>
      <c r="P22" s="109">
        <v>4</v>
      </c>
      <c r="Q22" s="109">
        <v>5</v>
      </c>
      <c r="R22" s="109">
        <v>9</v>
      </c>
      <c r="S22" s="109">
        <v>5</v>
      </c>
      <c r="T22" s="109">
        <v>6</v>
      </c>
      <c r="U22" s="109">
        <v>8</v>
      </c>
      <c r="V22" s="109">
        <v>5</v>
      </c>
      <c r="W22" s="72">
        <f t="shared" ref="W22:W27" si="11">SUM(N22:V22)</f>
        <v>53</v>
      </c>
      <c r="X22" s="52">
        <f t="shared" ref="X22:X27" si="12">SUM(W22,K22)</f>
        <v>108</v>
      </c>
      <c r="Y22" s="10">
        <f>W22-B16</f>
        <v>40</v>
      </c>
      <c r="Z22" s="117"/>
      <c r="AA22" s="73"/>
      <c r="AB22" s="33"/>
    </row>
    <row r="23" spans="1:28" x14ac:dyDescent="0.25">
      <c r="A23" s="61" t="str">
        <f>A17</f>
        <v>Kurt</v>
      </c>
      <c r="B23" s="76">
        <v>6</v>
      </c>
      <c r="C23" s="76">
        <v>5</v>
      </c>
      <c r="D23" s="76">
        <v>4</v>
      </c>
      <c r="E23" s="76">
        <v>5</v>
      </c>
      <c r="F23" s="76">
        <v>4</v>
      </c>
      <c r="G23" s="76">
        <v>4</v>
      </c>
      <c r="H23" s="76">
        <v>6</v>
      </c>
      <c r="I23" s="76">
        <v>8</v>
      </c>
      <c r="J23" s="76">
        <v>6</v>
      </c>
      <c r="K23" s="116">
        <f>SUM(B23:J23)</f>
        <v>48</v>
      </c>
      <c r="L23" s="10">
        <f>K23-B17</f>
        <v>39</v>
      </c>
      <c r="M23" s="10"/>
      <c r="N23" s="76">
        <v>6</v>
      </c>
      <c r="O23" s="109">
        <v>4</v>
      </c>
      <c r="P23" s="109">
        <v>4</v>
      </c>
      <c r="Q23" s="109">
        <v>5</v>
      </c>
      <c r="R23" s="109">
        <v>6</v>
      </c>
      <c r="S23" s="109">
        <v>8</v>
      </c>
      <c r="T23" s="109">
        <v>3</v>
      </c>
      <c r="U23" s="109">
        <v>5</v>
      </c>
      <c r="V23" s="109">
        <v>6</v>
      </c>
      <c r="W23" s="72">
        <f t="shared" si="11"/>
        <v>47</v>
      </c>
      <c r="X23" s="52">
        <f t="shared" si="12"/>
        <v>95</v>
      </c>
      <c r="Y23" s="10">
        <f>W23-B17</f>
        <v>38</v>
      </c>
      <c r="Z23" s="58"/>
      <c r="AA23" s="73"/>
      <c r="AB23" s="33"/>
    </row>
    <row r="24" spans="1:28" x14ac:dyDescent="0.25">
      <c r="A24" s="32" t="str">
        <f>A16</f>
        <v>Cully</v>
      </c>
      <c r="B24" s="67">
        <f>IF($C$16&gt;=B20,IF(($C$16-B20)&gt;=27,4,IF(($C$16-B20)&gt;=18,3,IF($C$16-B20&gt;=9,2,1))),0)</f>
        <v>1</v>
      </c>
      <c r="C24" s="67">
        <f t="shared" ref="C24:V24" si="13">IF($C$16&gt;=C20,IF(($C$16-C20)&gt;=27,4,IF(($C$16-C20)&gt;=18,3,IF($C$16-C20&gt;=9,2,1))),0)</f>
        <v>0</v>
      </c>
      <c r="D24" s="67">
        <f t="shared" si="13"/>
        <v>0</v>
      </c>
      <c r="E24" s="67">
        <f t="shared" si="13"/>
        <v>0</v>
      </c>
      <c r="F24" s="67">
        <f t="shared" si="13"/>
        <v>1</v>
      </c>
      <c r="G24" s="67">
        <f t="shared" si="13"/>
        <v>0</v>
      </c>
      <c r="H24" s="67">
        <f t="shared" si="13"/>
        <v>1</v>
      </c>
      <c r="I24" s="67">
        <f t="shared" si="13"/>
        <v>0</v>
      </c>
      <c r="J24" s="67">
        <f t="shared" si="13"/>
        <v>1</v>
      </c>
      <c r="K24" s="67">
        <f t="shared" si="13"/>
        <v>0</v>
      </c>
      <c r="L24" s="67"/>
      <c r="M24" s="67"/>
      <c r="N24" s="67">
        <f t="shared" si="13"/>
        <v>1</v>
      </c>
      <c r="O24" s="67">
        <f t="shared" si="13"/>
        <v>0</v>
      </c>
      <c r="P24" s="67">
        <f t="shared" si="13"/>
        <v>0</v>
      </c>
      <c r="Q24" s="67">
        <f t="shared" si="13"/>
        <v>0</v>
      </c>
      <c r="R24" s="67">
        <f t="shared" si="13"/>
        <v>0</v>
      </c>
      <c r="S24" s="67">
        <f t="shared" si="13"/>
        <v>1</v>
      </c>
      <c r="T24" s="67">
        <f t="shared" si="13"/>
        <v>0</v>
      </c>
      <c r="U24" s="67">
        <f t="shared" si="13"/>
        <v>1</v>
      </c>
      <c r="V24" s="67">
        <f t="shared" si="13"/>
        <v>1</v>
      </c>
      <c r="W24" s="114">
        <f t="shared" si="11"/>
        <v>4</v>
      </c>
      <c r="X24" s="1">
        <f t="shared" si="12"/>
        <v>4</v>
      </c>
      <c r="Z24" s="113">
        <v>0</v>
      </c>
      <c r="AB24" s="33"/>
    </row>
    <row r="25" spans="1:28" x14ac:dyDescent="0.25">
      <c r="A25" s="32" t="str">
        <f>A17</f>
        <v>Kurt</v>
      </c>
      <c r="B25" s="67">
        <f>IF($C$17&gt;=B20,IF(($C$17-B20)&gt;=27,4,IF(($C$17-B20)&gt;=18,3,IF($C$17-B20&gt;=9,2,1))),0)</f>
        <v>0</v>
      </c>
      <c r="C25" s="67">
        <f t="shared" ref="C25:V25" si="14">IF($C$17&gt;=C20,IF(($C$17-C20)&gt;=27,4,IF(($C$17-C20)&gt;=18,3,IF($C$17-C20&gt;=9,2,1))),0)</f>
        <v>0</v>
      </c>
      <c r="D25" s="67">
        <f t="shared" si="14"/>
        <v>0</v>
      </c>
      <c r="E25" s="67">
        <f t="shared" si="14"/>
        <v>0</v>
      </c>
      <c r="F25" s="67">
        <f t="shared" si="14"/>
        <v>0</v>
      </c>
      <c r="G25" s="67">
        <f t="shared" si="14"/>
        <v>0</v>
      </c>
      <c r="H25" s="67">
        <f t="shared" si="14"/>
        <v>0</v>
      </c>
      <c r="I25" s="67">
        <f t="shared" si="14"/>
        <v>0</v>
      </c>
      <c r="J25" s="67">
        <f t="shared" si="14"/>
        <v>0</v>
      </c>
      <c r="K25" s="67">
        <f t="shared" si="14"/>
        <v>0</v>
      </c>
      <c r="L25" s="67"/>
      <c r="M25" s="67"/>
      <c r="N25" s="67">
        <f t="shared" si="14"/>
        <v>0</v>
      </c>
      <c r="O25" s="67">
        <f t="shared" si="14"/>
        <v>0</v>
      </c>
      <c r="P25" s="67">
        <f t="shared" si="14"/>
        <v>0</v>
      </c>
      <c r="Q25" s="67">
        <f t="shared" si="14"/>
        <v>0</v>
      </c>
      <c r="R25" s="67">
        <f t="shared" si="14"/>
        <v>0</v>
      </c>
      <c r="S25" s="67">
        <f t="shared" si="14"/>
        <v>0</v>
      </c>
      <c r="T25" s="67">
        <f t="shared" si="14"/>
        <v>0</v>
      </c>
      <c r="U25" s="67">
        <f t="shared" si="14"/>
        <v>0</v>
      </c>
      <c r="V25" s="67">
        <f t="shared" si="14"/>
        <v>0</v>
      </c>
      <c r="W25" s="114">
        <f t="shared" si="11"/>
        <v>0</v>
      </c>
      <c r="X25" s="1">
        <f t="shared" si="12"/>
        <v>0</v>
      </c>
      <c r="Y25" s="1"/>
      <c r="Z25" s="113" t="s">
        <v>17</v>
      </c>
      <c r="AB25" s="33" t="s">
        <v>18</v>
      </c>
    </row>
    <row r="26" spans="1:28" x14ac:dyDescent="0.25">
      <c r="A26" s="32" t="str">
        <f>A16</f>
        <v>Cully</v>
      </c>
      <c r="B26" s="66">
        <f t="shared" ref="B26:J26" si="15">IF((B22-B24)&lt;(B23-B25),1,IF((B22-B24)=(B23-B25),0.5,0))</f>
        <v>0.5</v>
      </c>
      <c r="C26" s="66">
        <f t="shared" si="15"/>
        <v>1</v>
      </c>
      <c r="D26" s="66">
        <f t="shared" si="15"/>
        <v>0</v>
      </c>
      <c r="E26" s="66">
        <f t="shared" si="15"/>
        <v>0</v>
      </c>
      <c r="F26" s="66">
        <f t="shared" si="15"/>
        <v>0</v>
      </c>
      <c r="G26" s="66">
        <f t="shared" si="15"/>
        <v>0</v>
      </c>
      <c r="H26" s="66">
        <f t="shared" si="15"/>
        <v>1</v>
      </c>
      <c r="I26" s="66">
        <f t="shared" si="15"/>
        <v>1</v>
      </c>
      <c r="J26" s="66">
        <f t="shared" si="15"/>
        <v>1</v>
      </c>
      <c r="K26" s="116">
        <f>SUM(B26:J26)</f>
        <v>4.5</v>
      </c>
      <c r="L26" s="10">
        <f>IF((K22-B16)&lt;(K23-B17),3,IF((K22-B16)=(K23-B17),1.5,0))</f>
        <v>0</v>
      </c>
      <c r="M26" s="10">
        <f>SUM(K26:L26)</f>
        <v>4.5</v>
      </c>
      <c r="N26" s="66">
        <f t="shared" ref="N26:V26" si="16">IF((N22-N24)&lt;(N23-N25),1,IF((N22-N24)=(N23-N25),0.5,0))</f>
        <v>1</v>
      </c>
      <c r="O26" s="66">
        <f t="shared" si="16"/>
        <v>0</v>
      </c>
      <c r="P26" s="66">
        <f t="shared" si="16"/>
        <v>0.5</v>
      </c>
      <c r="Q26" s="66">
        <f t="shared" si="16"/>
        <v>0.5</v>
      </c>
      <c r="R26" s="66">
        <f t="shared" si="16"/>
        <v>0</v>
      </c>
      <c r="S26" s="66">
        <f t="shared" si="16"/>
        <v>1</v>
      </c>
      <c r="T26" s="66">
        <f t="shared" si="16"/>
        <v>0</v>
      </c>
      <c r="U26" s="66">
        <f t="shared" si="16"/>
        <v>0</v>
      </c>
      <c r="V26" s="66">
        <f t="shared" si="16"/>
        <v>1</v>
      </c>
      <c r="W26" s="114">
        <f t="shared" si="11"/>
        <v>4</v>
      </c>
      <c r="X26" s="1">
        <f t="shared" si="12"/>
        <v>8.5</v>
      </c>
      <c r="Y26" s="1">
        <f>IF((W22-B16)&lt;(W23-B17),3,IF((W22-B16)=(W23-B17),1.5,0))</f>
        <v>0</v>
      </c>
      <c r="Z26" s="113">
        <f>SUM(Y26,W26,M26)</f>
        <v>8.5</v>
      </c>
      <c r="AA26" s="32" t="str">
        <f>H16</f>
        <v>Cully</v>
      </c>
      <c r="AB26" s="34" t="s">
        <v>19</v>
      </c>
    </row>
    <row r="27" spans="1:28" x14ac:dyDescent="0.25">
      <c r="A27" s="32" t="str">
        <f>A17</f>
        <v>Kurt</v>
      </c>
      <c r="B27" s="66">
        <f t="shared" ref="B27:J27" si="17">IF((B23-B25)&lt;(B22-B24),1,IF((B23-B25)=(B22-B24),0.5,0))</f>
        <v>0.5</v>
      </c>
      <c r="C27" s="66">
        <f t="shared" si="17"/>
        <v>0</v>
      </c>
      <c r="D27" s="66">
        <f t="shared" si="17"/>
        <v>1</v>
      </c>
      <c r="E27" s="66">
        <f t="shared" si="17"/>
        <v>1</v>
      </c>
      <c r="F27" s="66">
        <f t="shared" si="17"/>
        <v>1</v>
      </c>
      <c r="G27" s="66">
        <f t="shared" si="17"/>
        <v>1</v>
      </c>
      <c r="H27" s="66">
        <f t="shared" si="17"/>
        <v>0</v>
      </c>
      <c r="I27" s="66">
        <f t="shared" si="17"/>
        <v>0</v>
      </c>
      <c r="J27" s="66">
        <f t="shared" si="17"/>
        <v>0</v>
      </c>
      <c r="K27" s="115">
        <f>SUM(B27:J27)</f>
        <v>4.5</v>
      </c>
      <c r="L27" s="10">
        <f>IF((K23-B17)&lt;(K22-B16),3,IF((K23-B17)=(K22-B16),1.5,0))</f>
        <v>3</v>
      </c>
      <c r="M27" s="10">
        <f>SUM(K27:L27)</f>
        <v>7.5</v>
      </c>
      <c r="N27" s="66">
        <f t="shared" ref="N27:V27" si="18">IF((N23-N25)&lt;(N22-N24),1,IF((N23-N25)=(N22-N24),0.5,0))</f>
        <v>0</v>
      </c>
      <c r="O27" s="66">
        <f t="shared" si="18"/>
        <v>1</v>
      </c>
      <c r="P27" s="66">
        <f t="shared" si="18"/>
        <v>0.5</v>
      </c>
      <c r="Q27" s="66">
        <f t="shared" si="18"/>
        <v>0.5</v>
      </c>
      <c r="R27" s="66">
        <f t="shared" si="18"/>
        <v>1</v>
      </c>
      <c r="S27" s="66">
        <f t="shared" si="18"/>
        <v>0</v>
      </c>
      <c r="T27" s="66">
        <f t="shared" si="18"/>
        <v>1</v>
      </c>
      <c r="U27" s="66">
        <f t="shared" si="18"/>
        <v>1</v>
      </c>
      <c r="V27" s="66">
        <f t="shared" si="18"/>
        <v>0</v>
      </c>
      <c r="W27" s="114">
        <f t="shared" si="11"/>
        <v>5</v>
      </c>
      <c r="X27" s="1">
        <f t="shared" si="12"/>
        <v>9.5</v>
      </c>
      <c r="Y27" s="1">
        <f>IF((W23-B17)&lt;(W22-B16),3,IF((W23-B17)=(W22-B16),1.5,0))</f>
        <v>3</v>
      </c>
      <c r="Z27" s="113">
        <f>SUM(Y27,W27,M27)</f>
        <v>15.5</v>
      </c>
      <c r="AA27" s="32" t="str">
        <f>H17</f>
        <v>Kurt</v>
      </c>
      <c r="AB27" s="34" t="s">
        <v>19</v>
      </c>
    </row>
    <row r="29" spans="1:28" ht="13.8" thickBot="1" x14ac:dyDescent="0.3">
      <c r="B29" s="1" t="s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s">
        <v>1</v>
      </c>
      <c r="R29" s="1"/>
      <c r="S29" s="1"/>
      <c r="T29" s="1"/>
      <c r="U29" s="1"/>
      <c r="V29" s="1"/>
      <c r="Z29" s="1"/>
      <c r="AB29" s="33"/>
    </row>
    <row r="30" spans="1:28" x14ac:dyDescent="0.25">
      <c r="A30" s="61" t="s">
        <v>33</v>
      </c>
      <c r="B30" s="1">
        <v>3</v>
      </c>
      <c r="C30" s="1">
        <f>B30-B31</f>
        <v>-7</v>
      </c>
      <c r="D30" s="52" t="s">
        <v>31</v>
      </c>
      <c r="E30" s="1"/>
      <c r="F30" s="1"/>
      <c r="G30" s="126" t="s">
        <v>3</v>
      </c>
      <c r="H30" s="125" t="str">
        <f>A30</f>
        <v>Blake</v>
      </c>
      <c r="I30" s="124"/>
      <c r="J30" s="27" t="s">
        <v>5</v>
      </c>
      <c r="K30" s="1"/>
      <c r="L30" s="1"/>
      <c r="M30" s="1"/>
      <c r="N30" s="1"/>
      <c r="O30" s="123"/>
      <c r="P30" s="1"/>
      <c r="Q30" s="1"/>
      <c r="R30" s="1"/>
      <c r="S30" s="119"/>
      <c r="T30" s="1"/>
      <c r="U30" s="27"/>
      <c r="V30" s="1"/>
      <c r="Z30" s="1"/>
      <c r="AB30" s="33"/>
    </row>
    <row r="31" spans="1:28" ht="13.8" thickBot="1" x14ac:dyDescent="0.3">
      <c r="A31" s="61" t="s">
        <v>34</v>
      </c>
      <c r="B31" s="1">
        <v>10</v>
      </c>
      <c r="C31" s="1">
        <f>B31-B30</f>
        <v>7</v>
      </c>
      <c r="D31" t="s">
        <v>7</v>
      </c>
      <c r="E31" s="1"/>
      <c r="F31" s="1"/>
      <c r="G31" s="122" t="s">
        <v>8</v>
      </c>
      <c r="H31" s="121" t="str">
        <f>A31</f>
        <v>Zach</v>
      </c>
      <c r="I31" s="120"/>
      <c r="J31" s="27" t="s">
        <v>5</v>
      </c>
      <c r="K31" s="1"/>
      <c r="L31" s="1"/>
      <c r="M31" s="1"/>
      <c r="N31" s="1"/>
      <c r="P31" s="1"/>
      <c r="Q31" s="1"/>
      <c r="R31" s="1"/>
      <c r="S31" s="119"/>
      <c r="T31" s="1"/>
      <c r="U31" s="27"/>
      <c r="V31" s="1"/>
      <c r="Z31" s="1"/>
      <c r="AB31" s="33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Z32" s="1"/>
      <c r="AB32" s="33"/>
    </row>
    <row r="33" spans="1:28" x14ac:dyDescent="0.25">
      <c r="A33" s="1" t="s">
        <v>12</v>
      </c>
      <c r="B33" s="65">
        <v>7</v>
      </c>
      <c r="C33" s="65">
        <v>17</v>
      </c>
      <c r="D33" s="65">
        <v>11</v>
      </c>
      <c r="E33" s="65">
        <v>9</v>
      </c>
      <c r="F33" s="65">
        <v>3</v>
      </c>
      <c r="G33" s="65">
        <v>13</v>
      </c>
      <c r="H33" s="65">
        <v>5</v>
      </c>
      <c r="I33" s="65">
        <v>15</v>
      </c>
      <c r="J33" s="65">
        <v>1</v>
      </c>
      <c r="K33" s="115">
        <f>SUM(B33:J33)</f>
        <v>81</v>
      </c>
      <c r="L33" s="114"/>
      <c r="M33" s="114"/>
      <c r="N33" s="63">
        <v>6</v>
      </c>
      <c r="O33" s="63">
        <v>12</v>
      </c>
      <c r="P33" s="63">
        <v>14</v>
      </c>
      <c r="Q33" s="63">
        <v>18</v>
      </c>
      <c r="R33" s="63">
        <v>10</v>
      </c>
      <c r="S33" s="63">
        <v>2</v>
      </c>
      <c r="T33" s="63">
        <v>16</v>
      </c>
      <c r="U33" s="63">
        <v>4</v>
      </c>
      <c r="V33" s="63">
        <v>8</v>
      </c>
      <c r="W33" s="62">
        <f>SUM(N33:V33)</f>
        <v>90</v>
      </c>
      <c r="X33" s="118">
        <f>SUM(W33,K33)</f>
        <v>171</v>
      </c>
      <c r="Z33" s="1"/>
      <c r="AB33" s="33"/>
    </row>
    <row r="34" spans="1:28" x14ac:dyDescent="0.25">
      <c r="A34" s="1" t="s">
        <v>13</v>
      </c>
      <c r="B34" s="65">
        <v>4</v>
      </c>
      <c r="C34" s="65">
        <v>9</v>
      </c>
      <c r="D34" s="65">
        <v>6</v>
      </c>
      <c r="E34" s="65">
        <v>5</v>
      </c>
      <c r="F34" s="65">
        <v>2</v>
      </c>
      <c r="G34" s="65">
        <v>7</v>
      </c>
      <c r="H34" s="65">
        <v>3</v>
      </c>
      <c r="I34" s="65">
        <v>8</v>
      </c>
      <c r="J34" s="65">
        <v>1</v>
      </c>
      <c r="K34" s="115">
        <f>SUM(B34:J34)</f>
        <v>45</v>
      </c>
      <c r="L34" s="114"/>
      <c r="M34" s="114"/>
      <c r="N34" s="63">
        <v>3</v>
      </c>
      <c r="O34" s="63">
        <v>6</v>
      </c>
      <c r="P34" s="63">
        <v>7</v>
      </c>
      <c r="Q34" s="63">
        <v>9</v>
      </c>
      <c r="R34" s="63">
        <v>5</v>
      </c>
      <c r="S34" s="63">
        <v>1</v>
      </c>
      <c r="T34" s="63">
        <v>8</v>
      </c>
      <c r="U34" s="63">
        <v>2</v>
      </c>
      <c r="V34" s="63">
        <v>4</v>
      </c>
      <c r="W34" s="62">
        <f>SUM(N34:V34)</f>
        <v>45</v>
      </c>
      <c r="X34" s="118">
        <f>SUM(W34,K34)</f>
        <v>90</v>
      </c>
      <c r="Z34" s="1"/>
      <c r="AB34" s="33"/>
    </row>
    <row r="35" spans="1:28" x14ac:dyDescent="0.25">
      <c r="A35" s="1" t="s">
        <v>14</v>
      </c>
      <c r="B35" s="66">
        <v>1</v>
      </c>
      <c r="C35" s="66">
        <v>2</v>
      </c>
      <c r="D35" s="66">
        <v>3</v>
      </c>
      <c r="E35" s="66">
        <v>4</v>
      </c>
      <c r="F35" s="66">
        <v>5</v>
      </c>
      <c r="G35" s="66">
        <v>6</v>
      </c>
      <c r="H35" s="66">
        <v>7</v>
      </c>
      <c r="I35" s="66">
        <v>8</v>
      </c>
      <c r="J35" s="66">
        <v>9</v>
      </c>
      <c r="K35" s="115"/>
      <c r="L35" s="1" t="s">
        <v>27</v>
      </c>
      <c r="M35" s="1" t="s">
        <v>28</v>
      </c>
      <c r="N35" s="66">
        <v>10</v>
      </c>
      <c r="O35" s="66">
        <v>11</v>
      </c>
      <c r="P35" s="66">
        <v>12</v>
      </c>
      <c r="Q35" s="66">
        <v>13</v>
      </c>
      <c r="R35" s="66">
        <v>14</v>
      </c>
      <c r="S35" s="66">
        <v>15</v>
      </c>
      <c r="T35" s="66">
        <v>16</v>
      </c>
      <c r="U35" s="66">
        <v>17</v>
      </c>
      <c r="V35" s="66">
        <v>18</v>
      </c>
      <c r="W35" s="10" t="s">
        <v>15</v>
      </c>
      <c r="X35" s="1"/>
      <c r="Y35" s="1" t="s">
        <v>29</v>
      </c>
      <c r="Z35" s="113" t="s">
        <v>15</v>
      </c>
      <c r="AB35" s="33"/>
    </row>
    <row r="36" spans="1:28" x14ac:dyDescent="0.25">
      <c r="A36" s="61" t="str">
        <f>A30</f>
        <v>Blake</v>
      </c>
      <c r="B36" s="76">
        <v>5</v>
      </c>
      <c r="C36" s="76">
        <v>4</v>
      </c>
      <c r="D36" s="76">
        <v>5</v>
      </c>
      <c r="E36" s="76">
        <v>4</v>
      </c>
      <c r="F36" s="76">
        <v>4</v>
      </c>
      <c r="G36" s="76">
        <v>4</v>
      </c>
      <c r="H36" s="76">
        <v>4</v>
      </c>
      <c r="I36" s="76">
        <v>3</v>
      </c>
      <c r="J36" s="76">
        <v>5</v>
      </c>
      <c r="K36" s="116">
        <f>SUM(B36:J36)</f>
        <v>38</v>
      </c>
      <c r="L36" s="10">
        <f>K36-B30</f>
        <v>35</v>
      </c>
      <c r="M36" s="10"/>
      <c r="N36" s="76">
        <v>4</v>
      </c>
      <c r="O36" s="109">
        <v>5</v>
      </c>
      <c r="P36" s="109">
        <v>4</v>
      </c>
      <c r="Q36" s="109">
        <v>3</v>
      </c>
      <c r="R36" s="109">
        <v>5</v>
      </c>
      <c r="S36" s="109">
        <v>5</v>
      </c>
      <c r="T36" s="109">
        <v>4</v>
      </c>
      <c r="U36" s="109">
        <v>6</v>
      </c>
      <c r="V36" s="109">
        <v>5</v>
      </c>
      <c r="W36" s="72">
        <f t="shared" ref="W36:W41" si="19">SUM(N36:V36)</f>
        <v>41</v>
      </c>
      <c r="X36" s="52">
        <f t="shared" ref="X36:X41" si="20">SUM(W36,K36)</f>
        <v>79</v>
      </c>
      <c r="Y36" s="10">
        <f>W36-B30</f>
        <v>38</v>
      </c>
      <c r="Z36" s="117"/>
      <c r="AA36" s="73"/>
      <c r="AB36" s="33"/>
    </row>
    <row r="37" spans="1:28" x14ac:dyDescent="0.25">
      <c r="A37" s="61" t="str">
        <f>A31</f>
        <v>Zach</v>
      </c>
      <c r="B37" s="76">
        <v>7</v>
      </c>
      <c r="C37" s="76">
        <v>4</v>
      </c>
      <c r="D37" s="76">
        <v>4</v>
      </c>
      <c r="E37" s="76">
        <v>4</v>
      </c>
      <c r="F37" s="76">
        <v>5</v>
      </c>
      <c r="G37" s="76">
        <v>5</v>
      </c>
      <c r="H37" s="76">
        <v>5</v>
      </c>
      <c r="I37" s="76">
        <v>5</v>
      </c>
      <c r="J37" s="76">
        <v>5</v>
      </c>
      <c r="K37" s="116">
        <f>SUM(B37:J37)</f>
        <v>44</v>
      </c>
      <c r="L37" s="10">
        <f>K37-B31</f>
        <v>34</v>
      </c>
      <c r="M37" s="10"/>
      <c r="N37" s="76">
        <v>6</v>
      </c>
      <c r="O37" s="109">
        <v>5</v>
      </c>
      <c r="P37" s="109">
        <v>5</v>
      </c>
      <c r="Q37" s="109">
        <v>4</v>
      </c>
      <c r="R37" s="109">
        <v>7</v>
      </c>
      <c r="S37" s="109">
        <v>5</v>
      </c>
      <c r="T37" s="109">
        <v>3</v>
      </c>
      <c r="U37" s="109">
        <v>5</v>
      </c>
      <c r="V37" s="109">
        <v>6</v>
      </c>
      <c r="W37" s="72">
        <f t="shared" si="19"/>
        <v>46</v>
      </c>
      <c r="X37" s="52">
        <f t="shared" si="20"/>
        <v>90</v>
      </c>
      <c r="Y37" s="10">
        <f>W37-B31</f>
        <v>36</v>
      </c>
      <c r="Z37" s="58"/>
      <c r="AA37" s="73"/>
      <c r="AB37" s="33"/>
    </row>
    <row r="38" spans="1:28" x14ac:dyDescent="0.25">
      <c r="A38" s="32" t="str">
        <f>A30</f>
        <v>Blake</v>
      </c>
      <c r="B38" s="67">
        <f>IF($C$30&gt;=B34,IF(($C$30-B34)&gt;=27,4,IF(($C$30-B34)&gt;=18,3,IF($C$30-B34&gt;=9,2,1))),0)</f>
        <v>0</v>
      </c>
      <c r="C38" s="67">
        <f t="shared" ref="C38:V38" si="21">IF($C$30&gt;=C34,IF(($C$30-C34)&gt;=27,4,IF(($C$30-C34)&gt;=18,3,IF($C$30-C34&gt;=9,2,1))),0)</f>
        <v>0</v>
      </c>
      <c r="D38" s="67">
        <f t="shared" si="21"/>
        <v>0</v>
      </c>
      <c r="E38" s="67">
        <f t="shared" si="21"/>
        <v>0</v>
      </c>
      <c r="F38" s="67">
        <f t="shared" si="21"/>
        <v>0</v>
      </c>
      <c r="G38" s="67">
        <f t="shared" si="21"/>
        <v>0</v>
      </c>
      <c r="H38" s="67">
        <f t="shared" si="21"/>
        <v>0</v>
      </c>
      <c r="I38" s="67">
        <f t="shared" si="21"/>
        <v>0</v>
      </c>
      <c r="J38" s="67">
        <f t="shared" si="21"/>
        <v>0</v>
      </c>
      <c r="K38" s="67">
        <f t="shared" si="21"/>
        <v>0</v>
      </c>
      <c r="L38" s="67"/>
      <c r="M38" s="67"/>
      <c r="N38" s="67">
        <f t="shared" si="21"/>
        <v>0</v>
      </c>
      <c r="O38" s="67">
        <f t="shared" si="21"/>
        <v>0</v>
      </c>
      <c r="P38" s="67">
        <f t="shared" si="21"/>
        <v>0</v>
      </c>
      <c r="Q38" s="67">
        <f t="shared" si="21"/>
        <v>0</v>
      </c>
      <c r="R38" s="67">
        <f t="shared" si="21"/>
        <v>0</v>
      </c>
      <c r="S38" s="67">
        <f t="shared" si="21"/>
        <v>0</v>
      </c>
      <c r="T38" s="67">
        <f t="shared" si="21"/>
        <v>0</v>
      </c>
      <c r="U38" s="67">
        <f t="shared" si="21"/>
        <v>0</v>
      </c>
      <c r="V38" s="67">
        <f t="shared" si="21"/>
        <v>0</v>
      </c>
      <c r="W38" s="114">
        <f t="shared" si="19"/>
        <v>0</v>
      </c>
      <c r="X38" s="1">
        <f t="shared" si="20"/>
        <v>0</v>
      </c>
      <c r="Z38" s="113">
        <v>0</v>
      </c>
      <c r="AB38" s="33"/>
    </row>
    <row r="39" spans="1:28" x14ac:dyDescent="0.25">
      <c r="A39" s="32" t="str">
        <f>A31</f>
        <v>Zach</v>
      </c>
      <c r="B39" s="67">
        <f>IF($C$31&gt;=B34,IF(($C$31-B34)&gt;=27,4,IF(($C$31-B34)&gt;=18,3,IF($C$31-B34&gt;=9,2,1))),0)</f>
        <v>1</v>
      </c>
      <c r="C39" s="67">
        <f t="shared" ref="C39:V39" si="22">IF($C$31&gt;=C34,IF(($C$31-C34)&gt;=27,4,IF(($C$31-C34)&gt;=18,3,IF($C$31-C34&gt;=9,2,1))),0)</f>
        <v>0</v>
      </c>
      <c r="D39" s="67">
        <f t="shared" si="22"/>
        <v>1</v>
      </c>
      <c r="E39" s="67">
        <f t="shared" si="22"/>
        <v>1</v>
      </c>
      <c r="F39" s="67">
        <f t="shared" si="22"/>
        <v>1</v>
      </c>
      <c r="G39" s="67">
        <f t="shared" si="22"/>
        <v>1</v>
      </c>
      <c r="H39" s="67">
        <f t="shared" si="22"/>
        <v>1</v>
      </c>
      <c r="I39" s="67">
        <f t="shared" si="22"/>
        <v>0</v>
      </c>
      <c r="J39" s="67">
        <f t="shared" si="22"/>
        <v>1</v>
      </c>
      <c r="K39" s="67">
        <f t="shared" si="22"/>
        <v>0</v>
      </c>
      <c r="L39" s="67"/>
      <c r="M39" s="67"/>
      <c r="N39" s="67">
        <f t="shared" si="22"/>
        <v>1</v>
      </c>
      <c r="O39" s="67">
        <f t="shared" si="22"/>
        <v>1</v>
      </c>
      <c r="P39" s="67">
        <f t="shared" si="22"/>
        <v>1</v>
      </c>
      <c r="Q39" s="67">
        <f t="shared" si="22"/>
        <v>0</v>
      </c>
      <c r="R39" s="67">
        <f t="shared" si="22"/>
        <v>1</v>
      </c>
      <c r="S39" s="67">
        <f t="shared" si="22"/>
        <v>1</v>
      </c>
      <c r="T39" s="67">
        <f t="shared" si="22"/>
        <v>0</v>
      </c>
      <c r="U39" s="67">
        <f t="shared" si="22"/>
        <v>1</v>
      </c>
      <c r="V39" s="67">
        <f t="shared" si="22"/>
        <v>1</v>
      </c>
      <c r="W39" s="114">
        <f t="shared" si="19"/>
        <v>7</v>
      </c>
      <c r="X39" s="1">
        <f t="shared" si="20"/>
        <v>7</v>
      </c>
      <c r="Y39" s="1"/>
      <c r="Z39" s="113" t="s">
        <v>17</v>
      </c>
      <c r="AB39" s="33" t="s">
        <v>18</v>
      </c>
    </row>
    <row r="40" spans="1:28" x14ac:dyDescent="0.25">
      <c r="A40" s="32" t="str">
        <f>A30</f>
        <v>Blake</v>
      </c>
      <c r="B40" s="66">
        <f t="shared" ref="B40:J40" si="23">IF((B36-B38)&lt;(B37-B39),1,IF((B36-B38)=(B37-B39),0.5,0))</f>
        <v>1</v>
      </c>
      <c r="C40" s="66">
        <f t="shared" si="23"/>
        <v>0.5</v>
      </c>
      <c r="D40" s="66">
        <f t="shared" si="23"/>
        <v>0</v>
      </c>
      <c r="E40" s="66">
        <f t="shared" si="23"/>
        <v>0</v>
      </c>
      <c r="F40" s="66">
        <f t="shared" si="23"/>
        <v>0.5</v>
      </c>
      <c r="G40" s="66">
        <f t="shared" si="23"/>
        <v>0.5</v>
      </c>
      <c r="H40" s="66">
        <f t="shared" si="23"/>
        <v>0.5</v>
      </c>
      <c r="I40" s="66">
        <f t="shared" si="23"/>
        <v>1</v>
      </c>
      <c r="J40" s="66">
        <f t="shared" si="23"/>
        <v>0</v>
      </c>
      <c r="K40" s="116">
        <f>SUM(B40:J40)</f>
        <v>4</v>
      </c>
      <c r="L40" s="10">
        <f>IF((K36-B30)&lt;(K37-B31),3,IF((K36-B30)=(K37-B31),1.5,0))</f>
        <v>0</v>
      </c>
      <c r="M40" s="10">
        <f>SUM(K40:L40)</f>
        <v>4</v>
      </c>
      <c r="N40" s="66">
        <f t="shared" ref="N40:V40" si="24">IF((N36-N38)&lt;(N37-N39),1,IF((N36-N38)=(N37-N39),0.5,0))</f>
        <v>1</v>
      </c>
      <c r="O40" s="66">
        <f t="shared" si="24"/>
        <v>0</v>
      </c>
      <c r="P40" s="66">
        <f t="shared" si="24"/>
        <v>0.5</v>
      </c>
      <c r="Q40" s="66">
        <f t="shared" si="24"/>
        <v>1</v>
      </c>
      <c r="R40" s="66">
        <f t="shared" si="24"/>
        <v>1</v>
      </c>
      <c r="S40" s="66">
        <f t="shared" si="24"/>
        <v>0</v>
      </c>
      <c r="T40" s="66">
        <f t="shared" si="24"/>
        <v>0</v>
      </c>
      <c r="U40" s="66">
        <f t="shared" si="24"/>
        <v>0</v>
      </c>
      <c r="V40" s="66">
        <f t="shared" si="24"/>
        <v>0.5</v>
      </c>
      <c r="W40" s="114">
        <f t="shared" si="19"/>
        <v>4</v>
      </c>
      <c r="X40" s="1">
        <f t="shared" si="20"/>
        <v>8</v>
      </c>
      <c r="Y40" s="1">
        <f>IF((W36-B30)&lt;(W37-B31),3,IF((W36-B30)=(W37-B31),1.5,0))</f>
        <v>0</v>
      </c>
      <c r="Z40" s="113">
        <f>SUM(Y40,W40,M40)</f>
        <v>8</v>
      </c>
      <c r="AA40" s="32" t="str">
        <f>H30</f>
        <v>Blake</v>
      </c>
      <c r="AB40" s="34" t="s">
        <v>19</v>
      </c>
    </row>
    <row r="41" spans="1:28" x14ac:dyDescent="0.25">
      <c r="A41" s="32" t="str">
        <f>A31</f>
        <v>Zach</v>
      </c>
      <c r="B41" s="66">
        <f t="shared" ref="B41:J41" si="25">IF((B37-B39)&lt;(B36-B38),1,IF((B37-B39)=(B36-B38),0.5,0))</f>
        <v>0</v>
      </c>
      <c r="C41" s="66">
        <f t="shared" si="25"/>
        <v>0.5</v>
      </c>
      <c r="D41" s="66">
        <f t="shared" si="25"/>
        <v>1</v>
      </c>
      <c r="E41" s="66">
        <f t="shared" si="25"/>
        <v>1</v>
      </c>
      <c r="F41" s="66">
        <f t="shared" si="25"/>
        <v>0.5</v>
      </c>
      <c r="G41" s="66">
        <f t="shared" si="25"/>
        <v>0.5</v>
      </c>
      <c r="H41" s="66">
        <f t="shared" si="25"/>
        <v>0.5</v>
      </c>
      <c r="I41" s="66">
        <f t="shared" si="25"/>
        <v>0</v>
      </c>
      <c r="J41" s="66">
        <f t="shared" si="25"/>
        <v>1</v>
      </c>
      <c r="K41" s="115">
        <f>SUM(B41:J41)</f>
        <v>5</v>
      </c>
      <c r="L41" s="10">
        <f>IF((K37-B31)&lt;(K36-B30),3,IF((K37-B31)=(K36-B30),1.5,0))</f>
        <v>3</v>
      </c>
      <c r="M41" s="10">
        <f>SUM(K41:L41)</f>
        <v>8</v>
      </c>
      <c r="N41" s="66">
        <f t="shared" ref="N41:V41" si="26">IF((N37-N39)&lt;(N36-N38),1,IF((N37-N39)=(N36-N38),0.5,0))</f>
        <v>0</v>
      </c>
      <c r="O41" s="66">
        <f t="shared" si="26"/>
        <v>1</v>
      </c>
      <c r="P41" s="66">
        <f t="shared" si="26"/>
        <v>0.5</v>
      </c>
      <c r="Q41" s="66">
        <f t="shared" si="26"/>
        <v>0</v>
      </c>
      <c r="R41" s="66">
        <f t="shared" si="26"/>
        <v>0</v>
      </c>
      <c r="S41" s="66">
        <f t="shared" si="26"/>
        <v>1</v>
      </c>
      <c r="T41" s="66">
        <f t="shared" si="26"/>
        <v>1</v>
      </c>
      <c r="U41" s="66">
        <f t="shared" si="26"/>
        <v>1</v>
      </c>
      <c r="V41" s="66">
        <f t="shared" si="26"/>
        <v>0.5</v>
      </c>
      <c r="W41" s="114">
        <f t="shared" si="19"/>
        <v>5</v>
      </c>
      <c r="X41" s="1">
        <f t="shared" si="20"/>
        <v>10</v>
      </c>
      <c r="Y41" s="1">
        <f>IF((W37-B31)&lt;(W36-B30),3,IF((W37-B31)=(W36-B30),1.5,0))</f>
        <v>3</v>
      </c>
      <c r="Z41" s="113">
        <f>SUM(Y41,W41,M41)</f>
        <v>16</v>
      </c>
      <c r="AA41" s="32" t="str">
        <f>H31</f>
        <v>Zach</v>
      </c>
      <c r="AB41" s="34" t="s">
        <v>19</v>
      </c>
    </row>
    <row r="43" spans="1:28" ht="13.8" thickBot="1" x14ac:dyDescent="0.3">
      <c r="B43" s="1" t="s"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1</v>
      </c>
      <c r="R43" s="1"/>
      <c r="S43" s="1"/>
      <c r="T43" s="1"/>
      <c r="U43" s="1"/>
      <c r="V43" s="1"/>
      <c r="Z43" s="1"/>
      <c r="AB43" s="33"/>
    </row>
    <row r="44" spans="1:28" x14ac:dyDescent="0.25">
      <c r="A44" s="61" t="s">
        <v>35</v>
      </c>
      <c r="B44" s="1">
        <v>16</v>
      </c>
      <c r="C44" s="1">
        <f>B44-B45</f>
        <v>0</v>
      </c>
      <c r="D44" s="52" t="s">
        <v>31</v>
      </c>
      <c r="E44" s="1"/>
      <c r="F44" s="1"/>
      <c r="G44" s="126" t="s">
        <v>3</v>
      </c>
      <c r="H44" s="125" t="str">
        <f>A44</f>
        <v>Jim M</v>
      </c>
      <c r="I44" s="124"/>
      <c r="J44" s="27" t="s">
        <v>5</v>
      </c>
      <c r="K44" s="1"/>
      <c r="L44" s="1"/>
      <c r="M44" s="1"/>
      <c r="N44" s="1"/>
      <c r="O44" s="123"/>
      <c r="P44" s="1"/>
      <c r="Q44" s="1"/>
      <c r="R44" s="1"/>
      <c r="S44" s="119"/>
      <c r="T44" s="1"/>
      <c r="U44" s="27"/>
      <c r="V44" s="1"/>
      <c r="Z44" s="1"/>
      <c r="AB44" s="33"/>
    </row>
    <row r="45" spans="1:28" ht="13.8" thickBot="1" x14ac:dyDescent="0.3">
      <c r="A45" s="61" t="s">
        <v>36</v>
      </c>
      <c r="B45" s="1">
        <v>16</v>
      </c>
      <c r="C45" s="1">
        <f>B45-B44</f>
        <v>0</v>
      </c>
      <c r="D45" t="s">
        <v>7</v>
      </c>
      <c r="E45" s="1"/>
      <c r="F45" s="1"/>
      <c r="G45" s="122" t="s">
        <v>8</v>
      </c>
      <c r="H45" s="121" t="str">
        <f>A45</f>
        <v>Baby J</v>
      </c>
      <c r="I45" s="120"/>
      <c r="J45" s="27" t="s">
        <v>5</v>
      </c>
      <c r="K45" s="1"/>
      <c r="L45" s="1"/>
      <c r="M45" s="1"/>
      <c r="N45" s="1"/>
      <c r="P45" s="1"/>
      <c r="Q45" s="1"/>
      <c r="R45" s="1"/>
      <c r="S45" s="119"/>
      <c r="T45" s="1"/>
      <c r="U45" s="27"/>
      <c r="V45" s="1"/>
      <c r="Z45" s="1"/>
      <c r="AB45" s="33"/>
    </row>
    <row r="46" spans="1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Z46" s="1"/>
      <c r="AB46" s="33"/>
    </row>
    <row r="47" spans="1:28" x14ac:dyDescent="0.25">
      <c r="A47" s="1" t="s">
        <v>12</v>
      </c>
      <c r="B47" s="65">
        <v>7</v>
      </c>
      <c r="C47" s="65">
        <v>17</v>
      </c>
      <c r="D47" s="65">
        <v>11</v>
      </c>
      <c r="E47" s="65">
        <v>9</v>
      </c>
      <c r="F47" s="65">
        <v>3</v>
      </c>
      <c r="G47" s="65">
        <v>13</v>
      </c>
      <c r="H47" s="65">
        <v>5</v>
      </c>
      <c r="I47" s="65">
        <v>15</v>
      </c>
      <c r="J47" s="65">
        <v>1</v>
      </c>
      <c r="K47" s="115">
        <f>SUM(B47:J47)</f>
        <v>81</v>
      </c>
      <c r="L47" s="114"/>
      <c r="M47" s="114"/>
      <c r="N47" s="63">
        <v>6</v>
      </c>
      <c r="O47" s="63">
        <v>12</v>
      </c>
      <c r="P47" s="63">
        <v>14</v>
      </c>
      <c r="Q47" s="63">
        <v>18</v>
      </c>
      <c r="R47" s="63">
        <v>10</v>
      </c>
      <c r="S47" s="63">
        <v>2</v>
      </c>
      <c r="T47" s="63">
        <v>16</v>
      </c>
      <c r="U47" s="63">
        <v>4</v>
      </c>
      <c r="V47" s="63">
        <v>8</v>
      </c>
      <c r="W47" s="62">
        <f>SUM(N47:V47)</f>
        <v>90</v>
      </c>
      <c r="X47" s="118">
        <f>SUM(W47,K47)</f>
        <v>171</v>
      </c>
      <c r="Z47" s="1"/>
      <c r="AB47" s="33"/>
    </row>
    <row r="48" spans="1:28" x14ac:dyDescent="0.25">
      <c r="A48" s="1" t="s">
        <v>13</v>
      </c>
      <c r="B48" s="65">
        <v>4</v>
      </c>
      <c r="C48" s="65">
        <v>9</v>
      </c>
      <c r="D48" s="65">
        <v>6</v>
      </c>
      <c r="E48" s="65">
        <v>5</v>
      </c>
      <c r="F48" s="65">
        <v>2</v>
      </c>
      <c r="G48" s="65">
        <v>7</v>
      </c>
      <c r="H48" s="65">
        <v>3</v>
      </c>
      <c r="I48" s="65">
        <v>8</v>
      </c>
      <c r="J48" s="65">
        <v>1</v>
      </c>
      <c r="K48" s="115">
        <f>SUM(B48:J48)</f>
        <v>45</v>
      </c>
      <c r="L48" s="114"/>
      <c r="M48" s="114"/>
      <c r="N48" s="63">
        <v>3</v>
      </c>
      <c r="O48" s="63">
        <v>6</v>
      </c>
      <c r="P48" s="63">
        <v>7</v>
      </c>
      <c r="Q48" s="63">
        <v>9</v>
      </c>
      <c r="R48" s="63">
        <v>5</v>
      </c>
      <c r="S48" s="63">
        <v>1</v>
      </c>
      <c r="T48" s="63">
        <v>8</v>
      </c>
      <c r="U48" s="63">
        <v>2</v>
      </c>
      <c r="V48" s="63">
        <v>4</v>
      </c>
      <c r="W48" s="62">
        <f>SUM(N48:V48)</f>
        <v>45</v>
      </c>
      <c r="X48" s="118">
        <f>SUM(W48,K48)</f>
        <v>90</v>
      </c>
      <c r="Z48" s="1"/>
      <c r="AB48" s="33"/>
    </row>
    <row r="49" spans="1:28" x14ac:dyDescent="0.25">
      <c r="A49" s="1" t="s">
        <v>14</v>
      </c>
      <c r="B49" s="66">
        <v>1</v>
      </c>
      <c r="C49" s="66">
        <v>2</v>
      </c>
      <c r="D49" s="66">
        <v>3</v>
      </c>
      <c r="E49" s="66">
        <v>4</v>
      </c>
      <c r="F49" s="66">
        <v>5</v>
      </c>
      <c r="G49" s="66">
        <v>6</v>
      </c>
      <c r="H49" s="66">
        <v>7</v>
      </c>
      <c r="I49" s="66">
        <v>8</v>
      </c>
      <c r="J49" s="66">
        <v>9</v>
      </c>
      <c r="K49" s="115"/>
      <c r="L49" s="1" t="s">
        <v>27</v>
      </c>
      <c r="M49" s="1" t="s">
        <v>28</v>
      </c>
      <c r="N49" s="66">
        <v>10</v>
      </c>
      <c r="O49" s="66">
        <v>11</v>
      </c>
      <c r="P49" s="66">
        <v>12</v>
      </c>
      <c r="Q49" s="66">
        <v>13</v>
      </c>
      <c r="R49" s="66">
        <v>14</v>
      </c>
      <c r="S49" s="66">
        <v>15</v>
      </c>
      <c r="T49" s="66">
        <v>16</v>
      </c>
      <c r="U49" s="66">
        <v>17</v>
      </c>
      <c r="V49" s="66">
        <v>18</v>
      </c>
      <c r="W49" s="10" t="s">
        <v>15</v>
      </c>
      <c r="X49" s="1"/>
      <c r="Y49" s="1" t="s">
        <v>29</v>
      </c>
      <c r="Z49" s="113" t="s">
        <v>15</v>
      </c>
      <c r="AB49" s="33"/>
    </row>
    <row r="50" spans="1:28" x14ac:dyDescent="0.25">
      <c r="A50" s="61" t="str">
        <f>A44</f>
        <v>Jim M</v>
      </c>
      <c r="B50" s="76">
        <v>9</v>
      </c>
      <c r="C50" s="76">
        <v>5</v>
      </c>
      <c r="D50" s="76">
        <v>6</v>
      </c>
      <c r="E50" s="76">
        <v>6</v>
      </c>
      <c r="F50" s="76">
        <v>6</v>
      </c>
      <c r="G50" s="76">
        <v>4</v>
      </c>
      <c r="H50" s="76">
        <v>7</v>
      </c>
      <c r="I50" s="76">
        <v>4</v>
      </c>
      <c r="J50" s="76">
        <v>7</v>
      </c>
      <c r="K50" s="116">
        <f>SUM(B50:J50)</f>
        <v>54</v>
      </c>
      <c r="L50" s="10">
        <f>K50-B44</f>
        <v>38</v>
      </c>
      <c r="M50" s="10"/>
      <c r="N50" s="76">
        <v>6</v>
      </c>
      <c r="O50" s="109">
        <v>6</v>
      </c>
      <c r="P50" s="109">
        <v>6</v>
      </c>
      <c r="Q50" s="109">
        <v>7</v>
      </c>
      <c r="R50" s="109">
        <v>9</v>
      </c>
      <c r="S50" s="109">
        <v>8</v>
      </c>
      <c r="T50" s="109">
        <v>6</v>
      </c>
      <c r="U50" s="109">
        <v>6</v>
      </c>
      <c r="V50" s="109">
        <v>8</v>
      </c>
      <c r="W50" s="72">
        <f t="shared" ref="W50:W55" si="27">SUM(N50:V50)</f>
        <v>62</v>
      </c>
      <c r="X50" s="52">
        <f t="shared" ref="X50:X55" si="28">SUM(W50,K50)</f>
        <v>116</v>
      </c>
      <c r="Y50" s="10">
        <f>W50-B44</f>
        <v>46</v>
      </c>
      <c r="Z50" s="117"/>
      <c r="AA50" s="73"/>
      <c r="AB50" s="33"/>
    </row>
    <row r="51" spans="1:28" x14ac:dyDescent="0.25">
      <c r="A51" s="61" t="str">
        <f>A45</f>
        <v>Baby J</v>
      </c>
      <c r="B51" s="76">
        <v>8</v>
      </c>
      <c r="C51" s="76">
        <v>4</v>
      </c>
      <c r="D51" s="76">
        <v>7</v>
      </c>
      <c r="E51" s="76">
        <v>7</v>
      </c>
      <c r="F51" s="76">
        <v>6</v>
      </c>
      <c r="G51" s="76">
        <v>4</v>
      </c>
      <c r="H51" s="76">
        <v>6</v>
      </c>
      <c r="I51" s="76">
        <v>8</v>
      </c>
      <c r="J51" s="76">
        <v>9</v>
      </c>
      <c r="K51" s="116">
        <f>SUM(B51:J51)</f>
        <v>59</v>
      </c>
      <c r="L51" s="10">
        <f>K51-B45</f>
        <v>43</v>
      </c>
      <c r="M51" s="10"/>
      <c r="N51" s="76">
        <v>6</v>
      </c>
      <c r="O51" s="109">
        <v>6</v>
      </c>
      <c r="P51" s="109">
        <v>6</v>
      </c>
      <c r="Q51" s="109">
        <v>3</v>
      </c>
      <c r="R51" s="109">
        <v>8</v>
      </c>
      <c r="S51" s="109">
        <v>7</v>
      </c>
      <c r="T51" s="109">
        <v>3</v>
      </c>
      <c r="U51" s="109">
        <v>10</v>
      </c>
      <c r="V51" s="109">
        <v>8</v>
      </c>
      <c r="W51" s="72">
        <f t="shared" si="27"/>
        <v>57</v>
      </c>
      <c r="X51" s="52">
        <f t="shared" si="28"/>
        <v>116</v>
      </c>
      <c r="Y51" s="10">
        <f>W51-B45</f>
        <v>41</v>
      </c>
      <c r="Z51" s="58"/>
      <c r="AA51" s="73"/>
      <c r="AB51" s="33"/>
    </row>
    <row r="52" spans="1:28" x14ac:dyDescent="0.25">
      <c r="A52" s="32" t="str">
        <f>A44</f>
        <v>Jim M</v>
      </c>
      <c r="B52" s="67">
        <f>IF($C$44&gt;=B48,IF(($C$44-B48)&gt;=27,4,IF(($C$44-B48)&gt;=18,3,IF($C$44-B48&gt;=9,2,1))),0)</f>
        <v>0</v>
      </c>
      <c r="C52" s="67">
        <f t="shared" ref="C52:V52" si="29">IF($C$44&gt;=C48,IF(($C$44-C48)&gt;=27,4,IF(($C$44-C48)&gt;=18,3,IF($C$44-C48&gt;=9,2,1))),0)</f>
        <v>0</v>
      </c>
      <c r="D52" s="67">
        <f t="shared" si="29"/>
        <v>0</v>
      </c>
      <c r="E52" s="67">
        <f t="shared" si="29"/>
        <v>0</v>
      </c>
      <c r="F52" s="67">
        <f t="shared" si="29"/>
        <v>0</v>
      </c>
      <c r="G52" s="67">
        <f t="shared" si="29"/>
        <v>0</v>
      </c>
      <c r="H52" s="67">
        <f t="shared" si="29"/>
        <v>0</v>
      </c>
      <c r="I52" s="67">
        <f t="shared" si="29"/>
        <v>0</v>
      </c>
      <c r="J52" s="67">
        <f t="shared" si="29"/>
        <v>0</v>
      </c>
      <c r="K52" s="67">
        <f t="shared" si="29"/>
        <v>0</v>
      </c>
      <c r="L52" s="67"/>
      <c r="M52" s="67"/>
      <c r="N52" s="67">
        <f t="shared" si="29"/>
        <v>0</v>
      </c>
      <c r="O52" s="67">
        <f t="shared" si="29"/>
        <v>0</v>
      </c>
      <c r="P52" s="67">
        <f t="shared" si="29"/>
        <v>0</v>
      </c>
      <c r="Q52" s="67">
        <f t="shared" si="29"/>
        <v>0</v>
      </c>
      <c r="R52" s="67">
        <f t="shared" si="29"/>
        <v>0</v>
      </c>
      <c r="S52" s="67">
        <f t="shared" si="29"/>
        <v>0</v>
      </c>
      <c r="T52" s="67">
        <f t="shared" si="29"/>
        <v>0</v>
      </c>
      <c r="U52" s="67">
        <f t="shared" si="29"/>
        <v>0</v>
      </c>
      <c r="V52" s="67">
        <f t="shared" si="29"/>
        <v>0</v>
      </c>
      <c r="W52" s="114">
        <f t="shared" si="27"/>
        <v>0</v>
      </c>
      <c r="X52" s="1">
        <f t="shared" si="28"/>
        <v>0</v>
      </c>
      <c r="Z52" s="113">
        <v>0</v>
      </c>
      <c r="AB52" s="33"/>
    </row>
    <row r="53" spans="1:28" x14ac:dyDescent="0.25">
      <c r="A53" s="32" t="str">
        <f>A45</f>
        <v>Baby J</v>
      </c>
      <c r="B53" s="67">
        <f>IF($C$45&gt;=B48,IF(($C$45-B48)&gt;=27,4,IF(($C$45-B48)&gt;=18,3,IF($C$45-B48&gt;=9,2,1))),0)</f>
        <v>0</v>
      </c>
      <c r="C53" s="67">
        <f t="shared" ref="C53:V53" si="30">IF($C$45&gt;=C48,IF(($C$45-C48)&gt;=27,4,IF(($C$45-C48)&gt;=18,3,IF($C$45-C48&gt;=9,2,1))),0)</f>
        <v>0</v>
      </c>
      <c r="D53" s="67">
        <f t="shared" si="30"/>
        <v>0</v>
      </c>
      <c r="E53" s="67">
        <f t="shared" si="30"/>
        <v>0</v>
      </c>
      <c r="F53" s="67">
        <f t="shared" si="30"/>
        <v>0</v>
      </c>
      <c r="G53" s="67">
        <f t="shared" si="30"/>
        <v>0</v>
      </c>
      <c r="H53" s="67">
        <f t="shared" si="30"/>
        <v>0</v>
      </c>
      <c r="I53" s="67">
        <f t="shared" si="30"/>
        <v>0</v>
      </c>
      <c r="J53" s="67">
        <f t="shared" si="30"/>
        <v>0</v>
      </c>
      <c r="K53" s="67">
        <f t="shared" si="30"/>
        <v>0</v>
      </c>
      <c r="L53" s="67"/>
      <c r="M53" s="67"/>
      <c r="N53" s="67">
        <f t="shared" si="30"/>
        <v>0</v>
      </c>
      <c r="O53" s="67">
        <f t="shared" si="30"/>
        <v>0</v>
      </c>
      <c r="P53" s="67">
        <f t="shared" si="30"/>
        <v>0</v>
      </c>
      <c r="Q53" s="67">
        <f t="shared" si="30"/>
        <v>0</v>
      </c>
      <c r="R53" s="67">
        <f t="shared" si="30"/>
        <v>0</v>
      </c>
      <c r="S53" s="67">
        <f t="shared" si="30"/>
        <v>0</v>
      </c>
      <c r="T53" s="67">
        <f t="shared" si="30"/>
        <v>0</v>
      </c>
      <c r="U53" s="67">
        <f t="shared" si="30"/>
        <v>0</v>
      </c>
      <c r="V53" s="67">
        <f t="shared" si="30"/>
        <v>0</v>
      </c>
      <c r="W53" s="114">
        <f t="shared" si="27"/>
        <v>0</v>
      </c>
      <c r="X53" s="1">
        <f t="shared" si="28"/>
        <v>0</v>
      </c>
      <c r="Y53" s="1"/>
      <c r="Z53" s="113" t="s">
        <v>17</v>
      </c>
      <c r="AB53" s="33" t="s">
        <v>18</v>
      </c>
    </row>
    <row r="54" spans="1:28" x14ac:dyDescent="0.25">
      <c r="A54" s="32" t="str">
        <f>A44</f>
        <v>Jim M</v>
      </c>
      <c r="B54" s="66">
        <f t="shared" ref="B54:J54" si="31">IF((B50-B52)&lt;(B51-B53),1,IF((B50-B52)=(B51-B53),0.5,0))</f>
        <v>0</v>
      </c>
      <c r="C54" s="66">
        <f t="shared" si="31"/>
        <v>0</v>
      </c>
      <c r="D54" s="66">
        <f t="shared" si="31"/>
        <v>1</v>
      </c>
      <c r="E54" s="66">
        <f t="shared" si="31"/>
        <v>1</v>
      </c>
      <c r="F54" s="66">
        <f t="shared" si="31"/>
        <v>0.5</v>
      </c>
      <c r="G54" s="66">
        <f t="shared" si="31"/>
        <v>0.5</v>
      </c>
      <c r="H54" s="66">
        <f t="shared" si="31"/>
        <v>0</v>
      </c>
      <c r="I54" s="66">
        <f t="shared" si="31"/>
        <v>1</v>
      </c>
      <c r="J54" s="66">
        <f t="shared" si="31"/>
        <v>1</v>
      </c>
      <c r="K54" s="116">
        <f>SUM(B54:J54)</f>
        <v>5</v>
      </c>
      <c r="L54" s="10">
        <f>IF((K50-B44)&lt;(K51-B45),3,IF((K50-B44)=(K51-B45),1.5,0))</f>
        <v>3</v>
      </c>
      <c r="M54" s="10">
        <f>SUM(K54:L54)</f>
        <v>8</v>
      </c>
      <c r="N54" s="66">
        <f t="shared" ref="N54:V54" si="32">IF((N50-N52)&lt;(N51-N53),1,IF((N50-N52)=(N51-N53),0.5,0))</f>
        <v>0.5</v>
      </c>
      <c r="O54" s="66">
        <f t="shared" si="32"/>
        <v>0.5</v>
      </c>
      <c r="P54" s="66">
        <f t="shared" si="32"/>
        <v>0.5</v>
      </c>
      <c r="Q54" s="66">
        <f t="shared" si="32"/>
        <v>0</v>
      </c>
      <c r="R54" s="66">
        <f t="shared" si="32"/>
        <v>0</v>
      </c>
      <c r="S54" s="66">
        <f t="shared" si="32"/>
        <v>0</v>
      </c>
      <c r="T54" s="66">
        <f t="shared" si="32"/>
        <v>0</v>
      </c>
      <c r="U54" s="66">
        <f t="shared" si="32"/>
        <v>1</v>
      </c>
      <c r="V54" s="66">
        <f t="shared" si="32"/>
        <v>0.5</v>
      </c>
      <c r="W54" s="114">
        <f t="shared" si="27"/>
        <v>3</v>
      </c>
      <c r="X54" s="1">
        <f t="shared" si="28"/>
        <v>8</v>
      </c>
      <c r="Y54" s="1">
        <f>IF((W50-B44)&lt;(W51-B45),3,IF((W50-B44)=(W51-B45),1.5,0))</f>
        <v>0</v>
      </c>
      <c r="Z54" s="113">
        <f>SUM(Y54,W54,M54)</f>
        <v>11</v>
      </c>
      <c r="AA54" s="32" t="str">
        <f>H44</f>
        <v>Jim M</v>
      </c>
      <c r="AB54" s="34" t="s">
        <v>19</v>
      </c>
    </row>
    <row r="55" spans="1:28" x14ac:dyDescent="0.25">
      <c r="A55" s="32" t="str">
        <f>A45</f>
        <v>Baby J</v>
      </c>
      <c r="B55" s="66">
        <f t="shared" ref="B55:J55" si="33">IF((B51-B53)&lt;(B50-B52),1,IF((B51-B53)=(B50-B52),0.5,0))</f>
        <v>1</v>
      </c>
      <c r="C55" s="66">
        <f t="shared" si="33"/>
        <v>1</v>
      </c>
      <c r="D55" s="66">
        <f t="shared" si="33"/>
        <v>0</v>
      </c>
      <c r="E55" s="66">
        <f t="shared" si="33"/>
        <v>0</v>
      </c>
      <c r="F55" s="66">
        <f t="shared" si="33"/>
        <v>0.5</v>
      </c>
      <c r="G55" s="66">
        <f t="shared" si="33"/>
        <v>0.5</v>
      </c>
      <c r="H55" s="66">
        <f t="shared" si="33"/>
        <v>1</v>
      </c>
      <c r="I55" s="66">
        <f t="shared" si="33"/>
        <v>0</v>
      </c>
      <c r="J55" s="66">
        <f t="shared" si="33"/>
        <v>0</v>
      </c>
      <c r="K55" s="115">
        <f>SUM(B55:J55)</f>
        <v>4</v>
      </c>
      <c r="L55" s="10">
        <f>IF((K51-B45)&lt;(K50-B44),3,IF((K51-B45)=(K50-B44),1.5,0))</f>
        <v>0</v>
      </c>
      <c r="M55" s="10">
        <f>SUM(K55:L55)</f>
        <v>4</v>
      </c>
      <c r="N55" s="66">
        <f t="shared" ref="N55:V55" si="34">IF((N51-N53)&lt;(N50-N52),1,IF((N51-N53)=(N50-N52),0.5,0))</f>
        <v>0.5</v>
      </c>
      <c r="O55" s="66">
        <f t="shared" si="34"/>
        <v>0.5</v>
      </c>
      <c r="P55" s="66">
        <f t="shared" si="34"/>
        <v>0.5</v>
      </c>
      <c r="Q55" s="66">
        <f t="shared" si="34"/>
        <v>1</v>
      </c>
      <c r="R55" s="66">
        <f t="shared" si="34"/>
        <v>1</v>
      </c>
      <c r="S55" s="66">
        <f t="shared" si="34"/>
        <v>1</v>
      </c>
      <c r="T55" s="66">
        <f t="shared" si="34"/>
        <v>1</v>
      </c>
      <c r="U55" s="66">
        <f t="shared" si="34"/>
        <v>0</v>
      </c>
      <c r="V55" s="66">
        <f t="shared" si="34"/>
        <v>0.5</v>
      </c>
      <c r="W55" s="114">
        <f t="shared" si="27"/>
        <v>6</v>
      </c>
      <c r="X55" s="1">
        <f t="shared" si="28"/>
        <v>10</v>
      </c>
      <c r="Y55" s="1">
        <f>IF((W51-B45)&lt;(W50-B44),3,IF((W51-B45)=(W50-B44),1.5,0))</f>
        <v>3</v>
      </c>
      <c r="Z55" s="113">
        <f>SUM(Y55,W55,M55)</f>
        <v>13</v>
      </c>
      <c r="AA55" s="32" t="str">
        <f>H45</f>
        <v>Baby J</v>
      </c>
      <c r="AB55" s="34" t="s">
        <v>19</v>
      </c>
    </row>
    <row r="57" spans="1:28" ht="13.8" thickBot="1" x14ac:dyDescent="0.3">
      <c r="B57" s="1" t="s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">
        <v>1</v>
      </c>
      <c r="R57" s="1"/>
      <c r="S57" s="1"/>
      <c r="T57" s="1"/>
      <c r="U57" s="1"/>
      <c r="V57" s="1"/>
      <c r="Z57" s="1"/>
      <c r="AB57" s="33"/>
    </row>
    <row r="58" spans="1:28" x14ac:dyDescent="0.25">
      <c r="A58" s="61" t="s">
        <v>37</v>
      </c>
      <c r="B58" s="1">
        <v>8</v>
      </c>
      <c r="C58" s="1">
        <f>B58-B59</f>
        <v>4</v>
      </c>
      <c r="D58" s="52" t="s">
        <v>31</v>
      </c>
      <c r="E58" s="1"/>
      <c r="F58" s="1"/>
      <c r="G58" s="126" t="s">
        <v>3</v>
      </c>
      <c r="H58" s="125" t="str">
        <f>A58</f>
        <v>Adam</v>
      </c>
      <c r="I58" s="124"/>
      <c r="J58" s="27" t="s">
        <v>5</v>
      </c>
      <c r="K58" s="1"/>
      <c r="L58" s="1"/>
      <c r="M58" s="1"/>
      <c r="N58" s="1"/>
      <c r="O58" s="123"/>
      <c r="P58" s="1"/>
      <c r="Q58" s="1"/>
      <c r="R58" s="1"/>
      <c r="S58" s="119"/>
      <c r="T58" s="1"/>
      <c r="U58" s="27"/>
      <c r="V58" s="1"/>
      <c r="Z58" s="1"/>
      <c r="AB58" s="33"/>
    </row>
    <row r="59" spans="1:28" ht="13.8" thickBot="1" x14ac:dyDescent="0.3">
      <c r="A59" s="61" t="s">
        <v>38</v>
      </c>
      <c r="B59" s="1">
        <v>4</v>
      </c>
      <c r="C59" s="1">
        <f>B59-B58</f>
        <v>-4</v>
      </c>
      <c r="D59" t="s">
        <v>7</v>
      </c>
      <c r="E59" s="1"/>
      <c r="F59" s="1"/>
      <c r="G59" s="122" t="s">
        <v>8</v>
      </c>
      <c r="H59" s="121" t="str">
        <f>A59</f>
        <v>Alek</v>
      </c>
      <c r="I59" s="120"/>
      <c r="J59" s="27" t="s">
        <v>5</v>
      </c>
      <c r="K59" s="1"/>
      <c r="L59" s="1"/>
      <c r="M59" s="1"/>
      <c r="N59" s="1"/>
      <c r="P59" s="1"/>
      <c r="Q59" s="1"/>
      <c r="R59" s="1"/>
      <c r="S59" s="119"/>
      <c r="T59" s="1"/>
      <c r="U59" s="27"/>
      <c r="V59" s="1"/>
      <c r="Z59" s="1"/>
      <c r="AB59" s="33"/>
    </row>
    <row r="60" spans="1:2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Z60" s="1"/>
      <c r="AB60" s="33"/>
    </row>
    <row r="61" spans="1:28" x14ac:dyDescent="0.25">
      <c r="A61" s="1" t="s">
        <v>12</v>
      </c>
      <c r="B61" s="65">
        <v>7</v>
      </c>
      <c r="C61" s="65">
        <v>17</v>
      </c>
      <c r="D61" s="65">
        <v>11</v>
      </c>
      <c r="E61" s="65">
        <v>9</v>
      </c>
      <c r="F61" s="65">
        <v>3</v>
      </c>
      <c r="G61" s="65">
        <v>13</v>
      </c>
      <c r="H61" s="65">
        <v>5</v>
      </c>
      <c r="I61" s="65">
        <v>15</v>
      </c>
      <c r="J61" s="65">
        <v>1</v>
      </c>
      <c r="K61" s="115">
        <f>SUM(B61:J61)</f>
        <v>81</v>
      </c>
      <c r="L61" s="114"/>
      <c r="M61" s="114"/>
      <c r="N61" s="63">
        <v>6</v>
      </c>
      <c r="O61" s="63">
        <v>12</v>
      </c>
      <c r="P61" s="63">
        <v>14</v>
      </c>
      <c r="Q61" s="63">
        <v>18</v>
      </c>
      <c r="R61" s="63">
        <v>10</v>
      </c>
      <c r="S61" s="63">
        <v>2</v>
      </c>
      <c r="T61" s="63">
        <v>16</v>
      </c>
      <c r="U61" s="63">
        <v>4</v>
      </c>
      <c r="V61" s="63">
        <v>8</v>
      </c>
      <c r="W61" s="62">
        <f>SUM(N61:V61)</f>
        <v>90</v>
      </c>
      <c r="X61" s="118">
        <f>SUM(W61,K61)</f>
        <v>171</v>
      </c>
      <c r="Z61" s="1"/>
      <c r="AB61" s="33"/>
    </row>
    <row r="62" spans="1:28" x14ac:dyDescent="0.25">
      <c r="A62" s="1" t="s">
        <v>13</v>
      </c>
      <c r="B62" s="65">
        <v>4</v>
      </c>
      <c r="C62" s="65">
        <v>9</v>
      </c>
      <c r="D62" s="65">
        <v>6</v>
      </c>
      <c r="E62" s="65">
        <v>5</v>
      </c>
      <c r="F62" s="65">
        <v>2</v>
      </c>
      <c r="G62" s="65">
        <v>7</v>
      </c>
      <c r="H62" s="65">
        <v>3</v>
      </c>
      <c r="I62" s="65">
        <v>8</v>
      </c>
      <c r="J62" s="65">
        <v>1</v>
      </c>
      <c r="K62" s="115">
        <f>SUM(B62:J62)</f>
        <v>45</v>
      </c>
      <c r="L62" s="114"/>
      <c r="M62" s="114"/>
      <c r="N62" s="63">
        <v>3</v>
      </c>
      <c r="O62" s="63">
        <v>6</v>
      </c>
      <c r="P62" s="63">
        <v>7</v>
      </c>
      <c r="Q62" s="63">
        <v>9</v>
      </c>
      <c r="R62" s="63">
        <v>5</v>
      </c>
      <c r="S62" s="63">
        <v>1</v>
      </c>
      <c r="T62" s="63">
        <v>8</v>
      </c>
      <c r="U62" s="63">
        <v>2</v>
      </c>
      <c r="V62" s="63">
        <v>4</v>
      </c>
      <c r="W62" s="62">
        <f>SUM(N62:V62)</f>
        <v>45</v>
      </c>
      <c r="X62" s="118">
        <f>SUM(W62,K62)</f>
        <v>90</v>
      </c>
      <c r="Z62" s="1"/>
      <c r="AB62" s="33"/>
    </row>
    <row r="63" spans="1:28" x14ac:dyDescent="0.25">
      <c r="A63" s="1" t="s">
        <v>14</v>
      </c>
      <c r="B63" s="66">
        <v>1</v>
      </c>
      <c r="C63" s="66">
        <v>2</v>
      </c>
      <c r="D63" s="66">
        <v>3</v>
      </c>
      <c r="E63" s="66">
        <v>4</v>
      </c>
      <c r="F63" s="66">
        <v>5</v>
      </c>
      <c r="G63" s="66">
        <v>6</v>
      </c>
      <c r="H63" s="66">
        <v>7</v>
      </c>
      <c r="I63" s="66">
        <v>8</v>
      </c>
      <c r="J63" s="66">
        <v>9</v>
      </c>
      <c r="K63" s="115"/>
      <c r="L63" s="1" t="s">
        <v>27</v>
      </c>
      <c r="M63" s="1" t="s">
        <v>28</v>
      </c>
      <c r="N63" s="66">
        <v>10</v>
      </c>
      <c r="O63" s="66">
        <v>11</v>
      </c>
      <c r="P63" s="66">
        <v>12</v>
      </c>
      <c r="Q63" s="66">
        <v>13</v>
      </c>
      <c r="R63" s="66">
        <v>14</v>
      </c>
      <c r="S63" s="66">
        <v>15</v>
      </c>
      <c r="T63" s="66">
        <v>16</v>
      </c>
      <c r="U63" s="66">
        <v>17</v>
      </c>
      <c r="V63" s="66">
        <v>18</v>
      </c>
      <c r="W63" s="10" t="s">
        <v>15</v>
      </c>
      <c r="X63" s="1"/>
      <c r="Y63" s="1" t="s">
        <v>29</v>
      </c>
      <c r="Z63" s="113" t="s">
        <v>15</v>
      </c>
      <c r="AB63" s="33"/>
    </row>
    <row r="64" spans="1:28" x14ac:dyDescent="0.25">
      <c r="A64" s="61" t="str">
        <f>A58</f>
        <v>Adam</v>
      </c>
      <c r="B64" s="76">
        <v>5</v>
      </c>
      <c r="C64" s="76">
        <v>2</v>
      </c>
      <c r="D64" s="76">
        <v>4</v>
      </c>
      <c r="E64" s="76">
        <v>5</v>
      </c>
      <c r="F64" s="76">
        <v>5</v>
      </c>
      <c r="G64" s="76">
        <v>4</v>
      </c>
      <c r="H64" s="76">
        <v>4</v>
      </c>
      <c r="I64" s="76">
        <v>6</v>
      </c>
      <c r="J64" s="76">
        <v>5</v>
      </c>
      <c r="K64" s="116">
        <f t="shared" ref="K64:K69" si="35">SUM(B64:J64)</f>
        <v>40</v>
      </c>
      <c r="L64" s="10">
        <f>K64-B58</f>
        <v>32</v>
      </c>
      <c r="M64" s="10"/>
      <c r="N64" s="76">
        <v>6</v>
      </c>
      <c r="O64" s="109">
        <v>7</v>
      </c>
      <c r="P64" s="109">
        <v>5</v>
      </c>
      <c r="Q64" s="109">
        <v>4</v>
      </c>
      <c r="R64" s="109">
        <v>6</v>
      </c>
      <c r="S64" s="109">
        <v>6</v>
      </c>
      <c r="T64" s="109">
        <v>5</v>
      </c>
      <c r="U64" s="109">
        <v>4</v>
      </c>
      <c r="V64" s="109">
        <v>6</v>
      </c>
      <c r="W64" s="72">
        <f t="shared" ref="W64:W69" si="36">SUM(N64:V64)</f>
        <v>49</v>
      </c>
      <c r="X64" s="52">
        <f t="shared" ref="X64:X69" si="37">SUM(W64,K64)</f>
        <v>89</v>
      </c>
      <c r="Y64" s="10">
        <f>W64-B58</f>
        <v>41</v>
      </c>
      <c r="Z64" s="117"/>
      <c r="AA64" s="73"/>
      <c r="AB64" s="33"/>
    </row>
    <row r="65" spans="1:28" x14ac:dyDescent="0.25">
      <c r="A65" s="61" t="str">
        <f>A59</f>
        <v>Alek</v>
      </c>
      <c r="B65" s="76">
        <v>5</v>
      </c>
      <c r="C65" s="76">
        <v>3</v>
      </c>
      <c r="D65" s="76">
        <v>4</v>
      </c>
      <c r="E65" s="76">
        <v>4</v>
      </c>
      <c r="F65" s="76">
        <v>5</v>
      </c>
      <c r="G65" s="76">
        <v>4</v>
      </c>
      <c r="H65" s="76">
        <v>4</v>
      </c>
      <c r="I65" s="76">
        <v>3</v>
      </c>
      <c r="J65" s="76">
        <v>5</v>
      </c>
      <c r="K65" s="116">
        <f t="shared" si="35"/>
        <v>37</v>
      </c>
      <c r="L65" s="10">
        <f>K65-B59</f>
        <v>33</v>
      </c>
      <c r="M65" s="10"/>
      <c r="N65" s="76">
        <v>5</v>
      </c>
      <c r="O65" s="109">
        <v>4</v>
      </c>
      <c r="P65" s="109">
        <v>5</v>
      </c>
      <c r="Q65" s="109">
        <v>4</v>
      </c>
      <c r="R65" s="109">
        <v>5</v>
      </c>
      <c r="S65" s="109">
        <v>4</v>
      </c>
      <c r="T65" s="109">
        <v>4</v>
      </c>
      <c r="U65" s="109">
        <v>5</v>
      </c>
      <c r="V65" s="109">
        <v>6</v>
      </c>
      <c r="W65" s="72">
        <f t="shared" si="36"/>
        <v>42</v>
      </c>
      <c r="X65" s="52">
        <f t="shared" si="37"/>
        <v>79</v>
      </c>
      <c r="Y65" s="10">
        <f>W65-B59</f>
        <v>38</v>
      </c>
      <c r="Z65" s="58"/>
      <c r="AA65" s="73"/>
      <c r="AB65" s="33"/>
    </row>
    <row r="66" spans="1:28" x14ac:dyDescent="0.25">
      <c r="A66" s="32" t="str">
        <f>A58</f>
        <v>Adam</v>
      </c>
      <c r="B66" s="67">
        <f t="shared" ref="B66:J66" si="38">IF($C$2&gt;=B62,IF(($C$2-B62)&gt;=27,4,IF(($C$2-B62)&gt;=18,3,IF($C$2-B62&gt;=9,2,1))),0)</f>
        <v>1</v>
      </c>
      <c r="C66" s="67">
        <f t="shared" si="38"/>
        <v>0</v>
      </c>
      <c r="D66" s="67">
        <f t="shared" si="38"/>
        <v>0</v>
      </c>
      <c r="E66" s="67">
        <f t="shared" si="38"/>
        <v>1</v>
      </c>
      <c r="F66" s="67">
        <f t="shared" si="38"/>
        <v>1</v>
      </c>
      <c r="G66" s="67">
        <f t="shared" si="38"/>
        <v>0</v>
      </c>
      <c r="H66" s="67">
        <f t="shared" si="38"/>
        <v>1</v>
      </c>
      <c r="I66" s="67">
        <f t="shared" si="38"/>
        <v>0</v>
      </c>
      <c r="J66" s="67">
        <f t="shared" si="38"/>
        <v>1</v>
      </c>
      <c r="K66" s="116">
        <f t="shared" si="35"/>
        <v>5</v>
      </c>
      <c r="N66" s="67">
        <f t="shared" ref="N66:V66" si="39">IF($C$2&gt;=N62,IF(($C$2-N62)&gt;=27,4,IF(($C$2-N62)&gt;=18,3,IF($C$2-N62&gt;=9,2,1))),0)</f>
        <v>1</v>
      </c>
      <c r="O66" s="67">
        <f t="shared" si="39"/>
        <v>0</v>
      </c>
      <c r="P66" s="67">
        <f t="shared" si="39"/>
        <v>0</v>
      </c>
      <c r="Q66" s="67">
        <f t="shared" si="39"/>
        <v>0</v>
      </c>
      <c r="R66" s="67">
        <f t="shared" si="39"/>
        <v>1</v>
      </c>
      <c r="S66" s="67">
        <f t="shared" si="39"/>
        <v>1</v>
      </c>
      <c r="T66" s="67">
        <f t="shared" si="39"/>
        <v>0</v>
      </c>
      <c r="U66" s="67">
        <f t="shared" si="39"/>
        <v>1</v>
      </c>
      <c r="V66" s="67">
        <f t="shared" si="39"/>
        <v>1</v>
      </c>
      <c r="W66" s="114">
        <f t="shared" si="36"/>
        <v>5</v>
      </c>
      <c r="X66" s="1">
        <f t="shared" si="37"/>
        <v>10</v>
      </c>
      <c r="Z66" s="113">
        <v>0</v>
      </c>
      <c r="AB66" s="33"/>
    </row>
    <row r="67" spans="1:28" x14ac:dyDescent="0.25">
      <c r="A67" s="32" t="str">
        <f>A59</f>
        <v>Alek</v>
      </c>
      <c r="B67" s="67">
        <f t="shared" ref="B67:J67" si="40">IF($C$3&gt;=B62,IF(($C$3-B62)&gt;=27,4,IF(($C$3-B62)&gt;=18,3,IF($C$3-B62&gt;=9,2,1))),0)</f>
        <v>0</v>
      </c>
      <c r="C67" s="67">
        <f t="shared" si="40"/>
        <v>0</v>
      </c>
      <c r="D67" s="67">
        <f t="shared" si="40"/>
        <v>0</v>
      </c>
      <c r="E67" s="67">
        <f t="shared" si="40"/>
        <v>0</v>
      </c>
      <c r="F67" s="67">
        <f t="shared" si="40"/>
        <v>0</v>
      </c>
      <c r="G67" s="67">
        <f t="shared" si="40"/>
        <v>0</v>
      </c>
      <c r="H67" s="67">
        <f t="shared" si="40"/>
        <v>0</v>
      </c>
      <c r="I67" s="67">
        <f t="shared" si="40"/>
        <v>0</v>
      </c>
      <c r="J67" s="67">
        <f t="shared" si="40"/>
        <v>0</v>
      </c>
      <c r="K67" s="116">
        <f t="shared" si="35"/>
        <v>0</v>
      </c>
      <c r="L67" s="1"/>
      <c r="M67" s="1"/>
      <c r="N67" s="67">
        <f t="shared" ref="N67:V67" si="41">IF($C$3&gt;=N62,IF(($C$3-N62)&gt;=27,4,IF(($C$3-N62)&gt;=18,3,IF($C$3-N62&gt;=9,2,1))),0)</f>
        <v>0</v>
      </c>
      <c r="O67" s="67">
        <f t="shared" si="41"/>
        <v>0</v>
      </c>
      <c r="P67" s="67">
        <f t="shared" si="41"/>
        <v>0</v>
      </c>
      <c r="Q67" s="67">
        <f t="shared" si="41"/>
        <v>0</v>
      </c>
      <c r="R67" s="67">
        <f t="shared" si="41"/>
        <v>0</v>
      </c>
      <c r="S67" s="67">
        <f t="shared" si="41"/>
        <v>0</v>
      </c>
      <c r="T67" s="67">
        <f t="shared" si="41"/>
        <v>0</v>
      </c>
      <c r="U67" s="67">
        <f t="shared" si="41"/>
        <v>0</v>
      </c>
      <c r="V67" s="67">
        <f t="shared" si="41"/>
        <v>0</v>
      </c>
      <c r="W67" s="114">
        <f t="shared" si="36"/>
        <v>0</v>
      </c>
      <c r="X67" s="1">
        <f t="shared" si="37"/>
        <v>0</v>
      </c>
      <c r="Y67" s="1"/>
      <c r="Z67" s="113" t="s">
        <v>17</v>
      </c>
      <c r="AB67" s="33" t="s">
        <v>18</v>
      </c>
    </row>
    <row r="68" spans="1:28" x14ac:dyDescent="0.25">
      <c r="A68" s="32" t="str">
        <f>A58</f>
        <v>Adam</v>
      </c>
      <c r="B68" s="66">
        <f t="shared" ref="B68:J68" si="42">IF((B64-B66)&lt;(B65-B67),1,IF((B64-B66)=(B65-B67),0.5,0))</f>
        <v>1</v>
      </c>
      <c r="C68" s="66">
        <f t="shared" si="42"/>
        <v>1</v>
      </c>
      <c r="D68" s="66">
        <f t="shared" si="42"/>
        <v>0.5</v>
      </c>
      <c r="E68" s="66">
        <f t="shared" si="42"/>
        <v>0.5</v>
      </c>
      <c r="F68" s="66">
        <f t="shared" si="42"/>
        <v>1</v>
      </c>
      <c r="G68" s="66">
        <f t="shared" si="42"/>
        <v>0.5</v>
      </c>
      <c r="H68" s="66">
        <f t="shared" si="42"/>
        <v>1</v>
      </c>
      <c r="I68" s="66">
        <f t="shared" si="42"/>
        <v>0</v>
      </c>
      <c r="J68" s="66">
        <f t="shared" si="42"/>
        <v>1</v>
      </c>
      <c r="K68" s="116">
        <f t="shared" si="35"/>
        <v>6.5</v>
      </c>
      <c r="L68" s="10">
        <f>IF((K64-B58)&lt;(K65-B59),3,IF((K64-B58)=(K65-B59),1.5,0))</f>
        <v>3</v>
      </c>
      <c r="M68" s="10">
        <f>SUM(K68:L68)</f>
        <v>9.5</v>
      </c>
      <c r="N68" s="66">
        <f t="shared" ref="N68:V68" si="43">IF((N64-N66)&lt;(N65-N67),1,IF((N64-N66)=(N65-N67),0.5,0))</f>
        <v>0.5</v>
      </c>
      <c r="O68" s="66">
        <f t="shared" si="43"/>
        <v>0</v>
      </c>
      <c r="P68" s="66">
        <f t="shared" si="43"/>
        <v>0.5</v>
      </c>
      <c r="Q68" s="66">
        <f t="shared" si="43"/>
        <v>0.5</v>
      </c>
      <c r="R68" s="66">
        <f t="shared" si="43"/>
        <v>0.5</v>
      </c>
      <c r="S68" s="66">
        <f t="shared" si="43"/>
        <v>0</v>
      </c>
      <c r="T68" s="66">
        <f t="shared" si="43"/>
        <v>0</v>
      </c>
      <c r="U68" s="66">
        <f t="shared" si="43"/>
        <v>1</v>
      </c>
      <c r="V68" s="66">
        <f t="shared" si="43"/>
        <v>1</v>
      </c>
      <c r="W68" s="114">
        <f t="shared" si="36"/>
        <v>4</v>
      </c>
      <c r="X68" s="1">
        <f t="shared" si="37"/>
        <v>10.5</v>
      </c>
      <c r="Y68" s="1">
        <f>IF((W64-B58)&lt;(W65-B59),3,IF((W64-B58)=(W65-B59),1.5,0))</f>
        <v>0</v>
      </c>
      <c r="Z68" s="113">
        <f>SUM(Y68,W68,M68)</f>
        <v>13.5</v>
      </c>
      <c r="AA68" s="32" t="str">
        <f>H58</f>
        <v>Adam</v>
      </c>
      <c r="AB68" s="34" t="s">
        <v>19</v>
      </c>
    </row>
    <row r="69" spans="1:28" x14ac:dyDescent="0.25">
      <c r="A69" s="32" t="str">
        <f>A59</f>
        <v>Alek</v>
      </c>
      <c r="B69" s="66">
        <f t="shared" ref="B69:J69" si="44">IF((B65-B67)&lt;(B64-B66),1,IF((B65-B67)=(B64-B66),0.5,0))</f>
        <v>0</v>
      </c>
      <c r="C69" s="66">
        <f t="shared" si="44"/>
        <v>0</v>
      </c>
      <c r="D69" s="66">
        <f t="shared" si="44"/>
        <v>0.5</v>
      </c>
      <c r="E69" s="66">
        <f t="shared" si="44"/>
        <v>0.5</v>
      </c>
      <c r="F69" s="66">
        <f t="shared" si="44"/>
        <v>0</v>
      </c>
      <c r="G69" s="66">
        <f t="shared" si="44"/>
        <v>0.5</v>
      </c>
      <c r="H69" s="66">
        <f t="shared" si="44"/>
        <v>0</v>
      </c>
      <c r="I69" s="66">
        <f t="shared" si="44"/>
        <v>1</v>
      </c>
      <c r="J69" s="66">
        <f t="shared" si="44"/>
        <v>0</v>
      </c>
      <c r="K69" s="115">
        <f t="shared" si="35"/>
        <v>2.5</v>
      </c>
      <c r="L69" s="10">
        <f>IF((K65-B59)&lt;(K64-B58),3,IF((K65-B59)=(K64-B58),1.5,0))</f>
        <v>0</v>
      </c>
      <c r="M69" s="10">
        <f>SUM(K69:L69)</f>
        <v>2.5</v>
      </c>
      <c r="N69" s="66">
        <f t="shared" ref="N69:V69" si="45">IF((N65-N67)&lt;(N64-N66),1,IF((N65-N67)=(N64-N66),0.5,0))</f>
        <v>0.5</v>
      </c>
      <c r="O69" s="66">
        <f t="shared" si="45"/>
        <v>1</v>
      </c>
      <c r="P69" s="66">
        <f t="shared" si="45"/>
        <v>0.5</v>
      </c>
      <c r="Q69" s="66">
        <f t="shared" si="45"/>
        <v>0.5</v>
      </c>
      <c r="R69" s="66">
        <f t="shared" si="45"/>
        <v>0.5</v>
      </c>
      <c r="S69" s="66">
        <f t="shared" si="45"/>
        <v>1</v>
      </c>
      <c r="T69" s="66">
        <f t="shared" si="45"/>
        <v>1</v>
      </c>
      <c r="U69" s="66">
        <f t="shared" si="45"/>
        <v>0</v>
      </c>
      <c r="V69" s="66">
        <f t="shared" si="45"/>
        <v>0</v>
      </c>
      <c r="W69" s="114">
        <f t="shared" si="36"/>
        <v>5</v>
      </c>
      <c r="X69" s="1">
        <f t="shared" si="37"/>
        <v>7.5</v>
      </c>
      <c r="Y69" s="1">
        <f>IF((W65-B59)&lt;(W64-B58),3,IF((W65-B59)=(W64-B58),1.5,0))</f>
        <v>3</v>
      </c>
      <c r="Z69" s="113">
        <f>SUM(Y69,W69,M69)</f>
        <v>10.5</v>
      </c>
      <c r="AA69" s="32" t="str">
        <f>H59</f>
        <v>Alek</v>
      </c>
      <c r="AB69" s="34" t="s">
        <v>19</v>
      </c>
    </row>
    <row r="71" spans="1:28" ht="13.8" thickBot="1" x14ac:dyDescent="0.3">
      <c r="B71" s="1" t="s"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">
        <v>1</v>
      </c>
      <c r="R71" s="1"/>
      <c r="S71" s="1"/>
      <c r="T71" s="1"/>
      <c r="U71" s="1"/>
      <c r="V71" s="1"/>
      <c r="Z71" s="1"/>
      <c r="AB71" s="33"/>
    </row>
    <row r="72" spans="1:28" x14ac:dyDescent="0.25">
      <c r="A72" s="61" t="s">
        <v>39</v>
      </c>
      <c r="B72" s="1">
        <v>11</v>
      </c>
      <c r="C72" s="1">
        <f>B72-B73</f>
        <v>-3</v>
      </c>
      <c r="D72" s="52" t="s">
        <v>31</v>
      </c>
      <c r="E72" s="1"/>
      <c r="F72" s="1"/>
      <c r="G72" s="126" t="s">
        <v>3</v>
      </c>
      <c r="H72" s="125" t="str">
        <f>A72</f>
        <v>Brian S</v>
      </c>
      <c r="I72" s="124"/>
      <c r="J72" s="27" t="s">
        <v>5</v>
      </c>
      <c r="K72" s="1"/>
      <c r="L72" s="1"/>
      <c r="M72" s="1"/>
      <c r="N72" s="1"/>
      <c r="O72" s="123"/>
      <c r="P72" s="1"/>
      <c r="Q72" s="1"/>
      <c r="R72" s="1"/>
      <c r="S72" s="119"/>
      <c r="T72" s="1"/>
      <c r="U72" s="27"/>
      <c r="V72" s="1"/>
      <c r="Z72" s="1"/>
      <c r="AB72" s="33"/>
    </row>
    <row r="73" spans="1:28" ht="13.8" thickBot="1" x14ac:dyDescent="0.3">
      <c r="A73" s="61" t="s">
        <v>40</v>
      </c>
      <c r="B73" s="1">
        <v>14</v>
      </c>
      <c r="C73" s="1">
        <f>B73-B72</f>
        <v>3</v>
      </c>
      <c r="D73" t="s">
        <v>7</v>
      </c>
      <c r="E73" s="1"/>
      <c r="F73" s="1"/>
      <c r="G73" s="122" t="s">
        <v>8</v>
      </c>
      <c r="H73" s="121" t="str">
        <f>A73</f>
        <v>Jim R</v>
      </c>
      <c r="I73" s="120"/>
      <c r="J73" s="27" t="s">
        <v>5</v>
      </c>
      <c r="K73" s="1"/>
      <c r="L73" s="1"/>
      <c r="M73" s="1"/>
      <c r="N73" s="1"/>
      <c r="P73" s="1"/>
      <c r="Q73" s="1"/>
      <c r="R73" s="1"/>
      <c r="S73" s="119"/>
      <c r="T73" s="1"/>
      <c r="U73" s="27"/>
      <c r="V73" s="1"/>
      <c r="Z73" s="1"/>
      <c r="AB73" s="33"/>
    </row>
    <row r="74" spans="1:2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Z74" s="1"/>
      <c r="AB74" s="33"/>
    </row>
    <row r="75" spans="1:28" x14ac:dyDescent="0.25">
      <c r="A75" s="1" t="s">
        <v>12</v>
      </c>
      <c r="B75" s="65">
        <v>7</v>
      </c>
      <c r="C75" s="65">
        <v>17</v>
      </c>
      <c r="D75" s="65">
        <v>11</v>
      </c>
      <c r="E75" s="65">
        <v>9</v>
      </c>
      <c r="F75" s="65">
        <v>3</v>
      </c>
      <c r="G75" s="65">
        <v>13</v>
      </c>
      <c r="H75" s="65">
        <v>5</v>
      </c>
      <c r="I75" s="65">
        <v>15</v>
      </c>
      <c r="J75" s="65">
        <v>1</v>
      </c>
      <c r="K75" s="115">
        <f>SUM(B75:J75)</f>
        <v>81</v>
      </c>
      <c r="L75" s="114"/>
      <c r="M75" s="114"/>
      <c r="N75" s="63">
        <v>6</v>
      </c>
      <c r="O75" s="63">
        <v>12</v>
      </c>
      <c r="P75" s="63">
        <v>14</v>
      </c>
      <c r="Q75" s="63">
        <v>18</v>
      </c>
      <c r="R75" s="63">
        <v>10</v>
      </c>
      <c r="S75" s="63">
        <v>2</v>
      </c>
      <c r="T75" s="63">
        <v>16</v>
      </c>
      <c r="U75" s="63">
        <v>4</v>
      </c>
      <c r="V75" s="63">
        <v>8</v>
      </c>
      <c r="W75" s="62">
        <f>SUM(N75:V75)</f>
        <v>90</v>
      </c>
      <c r="X75" s="118">
        <f>SUM(W75,K75)</f>
        <v>171</v>
      </c>
      <c r="Z75" s="1"/>
      <c r="AB75" s="33"/>
    </row>
    <row r="76" spans="1:28" x14ac:dyDescent="0.25">
      <c r="A76" s="1" t="s">
        <v>13</v>
      </c>
      <c r="B76" s="65">
        <v>4</v>
      </c>
      <c r="C76" s="65">
        <v>9</v>
      </c>
      <c r="D76" s="65">
        <v>6</v>
      </c>
      <c r="E76" s="65">
        <v>5</v>
      </c>
      <c r="F76" s="65">
        <v>2</v>
      </c>
      <c r="G76" s="65">
        <v>7</v>
      </c>
      <c r="H76" s="65">
        <v>3</v>
      </c>
      <c r="I76" s="65">
        <v>8</v>
      </c>
      <c r="J76" s="65">
        <v>1</v>
      </c>
      <c r="K76" s="115">
        <f>SUM(B76:J76)</f>
        <v>45</v>
      </c>
      <c r="L76" s="114"/>
      <c r="M76" s="114"/>
      <c r="N76" s="63">
        <v>3</v>
      </c>
      <c r="O76" s="63">
        <v>6</v>
      </c>
      <c r="P76" s="63">
        <v>7</v>
      </c>
      <c r="Q76" s="63">
        <v>9</v>
      </c>
      <c r="R76" s="63">
        <v>5</v>
      </c>
      <c r="S76" s="63">
        <v>1</v>
      </c>
      <c r="T76" s="63">
        <v>8</v>
      </c>
      <c r="U76" s="63">
        <v>2</v>
      </c>
      <c r="V76" s="63">
        <v>4</v>
      </c>
      <c r="W76" s="62">
        <f>SUM(N76:V76)</f>
        <v>45</v>
      </c>
      <c r="X76" s="118">
        <f>SUM(W76,K76)</f>
        <v>90</v>
      </c>
      <c r="Z76" s="1"/>
      <c r="AB76" s="33"/>
    </row>
    <row r="77" spans="1:28" x14ac:dyDescent="0.25">
      <c r="A77" s="1" t="s">
        <v>14</v>
      </c>
      <c r="B77" s="66">
        <v>1</v>
      </c>
      <c r="C77" s="66">
        <v>2</v>
      </c>
      <c r="D77" s="66">
        <v>3</v>
      </c>
      <c r="E77" s="66">
        <v>4</v>
      </c>
      <c r="F77" s="66">
        <v>5</v>
      </c>
      <c r="G77" s="66">
        <v>6</v>
      </c>
      <c r="H77" s="66">
        <v>7</v>
      </c>
      <c r="I77" s="66">
        <v>8</v>
      </c>
      <c r="J77" s="66">
        <v>9</v>
      </c>
      <c r="K77" s="115"/>
      <c r="L77" s="1" t="s">
        <v>27</v>
      </c>
      <c r="M77" s="1" t="s">
        <v>28</v>
      </c>
      <c r="N77" s="66">
        <v>10</v>
      </c>
      <c r="O77" s="66">
        <v>11</v>
      </c>
      <c r="P77" s="66">
        <v>12</v>
      </c>
      <c r="Q77" s="66">
        <v>13</v>
      </c>
      <c r="R77" s="66">
        <v>14</v>
      </c>
      <c r="S77" s="66">
        <v>15</v>
      </c>
      <c r="T77" s="66">
        <v>16</v>
      </c>
      <c r="U77" s="66">
        <v>17</v>
      </c>
      <c r="V77" s="66">
        <v>18</v>
      </c>
      <c r="W77" s="10" t="s">
        <v>15</v>
      </c>
      <c r="X77" s="1"/>
      <c r="Y77" s="1" t="s">
        <v>29</v>
      </c>
      <c r="Z77" s="113" t="s">
        <v>15</v>
      </c>
      <c r="AB77" s="33"/>
    </row>
    <row r="78" spans="1:28" x14ac:dyDescent="0.25">
      <c r="A78" s="61" t="str">
        <f>A72</f>
        <v>Brian S</v>
      </c>
      <c r="B78" s="76">
        <v>7</v>
      </c>
      <c r="C78" s="76">
        <v>5</v>
      </c>
      <c r="D78" s="76">
        <v>4</v>
      </c>
      <c r="E78" s="76">
        <v>5</v>
      </c>
      <c r="F78" s="76">
        <v>4</v>
      </c>
      <c r="G78" s="76">
        <v>4</v>
      </c>
      <c r="H78" s="76">
        <v>6</v>
      </c>
      <c r="I78" s="76">
        <v>5</v>
      </c>
      <c r="J78" s="76">
        <v>4</v>
      </c>
      <c r="K78" s="116">
        <f t="shared" ref="K78:K83" si="46">SUM(B78:J78)</f>
        <v>44</v>
      </c>
      <c r="L78" s="10">
        <f>K78-B72</f>
        <v>33</v>
      </c>
      <c r="M78" s="10"/>
      <c r="N78" s="76">
        <v>4</v>
      </c>
      <c r="O78" s="109">
        <v>4</v>
      </c>
      <c r="P78" s="109">
        <v>5</v>
      </c>
      <c r="Q78" s="109">
        <v>4</v>
      </c>
      <c r="R78" s="109">
        <v>7</v>
      </c>
      <c r="S78" s="109">
        <v>5</v>
      </c>
      <c r="T78" s="109">
        <v>3</v>
      </c>
      <c r="U78" s="109">
        <v>9</v>
      </c>
      <c r="V78" s="109">
        <v>6</v>
      </c>
      <c r="W78" s="72">
        <f t="shared" ref="W78:W83" si="47">SUM(N78:V78)</f>
        <v>47</v>
      </c>
      <c r="X78" s="52">
        <f t="shared" ref="X78:X83" si="48">SUM(W78,K78)</f>
        <v>91</v>
      </c>
      <c r="Y78" s="10">
        <f>W78-B72</f>
        <v>36</v>
      </c>
      <c r="Z78" s="117"/>
      <c r="AA78" s="73"/>
      <c r="AB78" s="33"/>
    </row>
    <row r="79" spans="1:28" x14ac:dyDescent="0.25">
      <c r="A79" s="61" t="str">
        <f>A73</f>
        <v>Jim R</v>
      </c>
      <c r="B79" s="76">
        <v>6</v>
      </c>
      <c r="C79" s="76">
        <v>5</v>
      </c>
      <c r="D79" s="76">
        <v>5</v>
      </c>
      <c r="E79" s="76">
        <v>6</v>
      </c>
      <c r="F79" s="76">
        <v>6</v>
      </c>
      <c r="G79" s="76">
        <v>5</v>
      </c>
      <c r="H79" s="76">
        <v>4</v>
      </c>
      <c r="I79" s="76">
        <v>5</v>
      </c>
      <c r="J79" s="76">
        <v>5</v>
      </c>
      <c r="K79" s="116">
        <f t="shared" si="46"/>
        <v>47</v>
      </c>
      <c r="L79" s="10">
        <f>K79-B73</f>
        <v>33</v>
      </c>
      <c r="M79" s="10"/>
      <c r="N79" s="76">
        <v>5</v>
      </c>
      <c r="O79" s="109">
        <v>7</v>
      </c>
      <c r="P79" s="109">
        <v>5</v>
      </c>
      <c r="Q79" s="109">
        <v>5</v>
      </c>
      <c r="R79" s="109">
        <v>8</v>
      </c>
      <c r="S79" s="109">
        <v>5</v>
      </c>
      <c r="T79" s="109">
        <v>4</v>
      </c>
      <c r="U79" s="109">
        <v>4</v>
      </c>
      <c r="V79" s="109">
        <v>6</v>
      </c>
      <c r="W79" s="72">
        <f t="shared" si="47"/>
        <v>49</v>
      </c>
      <c r="X79" s="52">
        <f t="shared" si="48"/>
        <v>96</v>
      </c>
      <c r="Y79" s="10">
        <f>W79-B73</f>
        <v>35</v>
      </c>
      <c r="Z79" s="58"/>
      <c r="AA79" s="73"/>
      <c r="AB79" s="33"/>
    </row>
    <row r="80" spans="1:28" x14ac:dyDescent="0.25">
      <c r="A80" s="32" t="str">
        <f>A72</f>
        <v>Brian S</v>
      </c>
      <c r="B80" s="67">
        <f t="shared" ref="B80:J80" si="49">IF($C$2&gt;=B76,IF(($C$2-B76)&gt;=27,4,IF(($C$2-B76)&gt;=18,3,IF($C$2-B76&gt;=9,2,1))),0)</f>
        <v>1</v>
      </c>
      <c r="C80" s="67">
        <f t="shared" si="49"/>
        <v>0</v>
      </c>
      <c r="D80" s="67">
        <f t="shared" si="49"/>
        <v>0</v>
      </c>
      <c r="E80" s="67">
        <f t="shared" si="49"/>
        <v>1</v>
      </c>
      <c r="F80" s="67">
        <f t="shared" si="49"/>
        <v>1</v>
      </c>
      <c r="G80" s="67">
        <f t="shared" si="49"/>
        <v>0</v>
      </c>
      <c r="H80" s="67">
        <f t="shared" si="49"/>
        <v>1</v>
      </c>
      <c r="I80" s="67">
        <f t="shared" si="49"/>
        <v>0</v>
      </c>
      <c r="J80" s="67">
        <f t="shared" si="49"/>
        <v>1</v>
      </c>
      <c r="K80" s="116">
        <f t="shared" si="46"/>
        <v>5</v>
      </c>
      <c r="N80" s="67">
        <f t="shared" ref="N80:V80" si="50">IF($C$2&gt;=N76,IF(($C$2-N76)&gt;=27,4,IF(($C$2-N76)&gt;=18,3,IF($C$2-N76&gt;=9,2,1))),0)</f>
        <v>1</v>
      </c>
      <c r="O80" s="67">
        <f t="shared" si="50"/>
        <v>0</v>
      </c>
      <c r="P80" s="67">
        <f t="shared" si="50"/>
        <v>0</v>
      </c>
      <c r="Q80" s="67">
        <f t="shared" si="50"/>
        <v>0</v>
      </c>
      <c r="R80" s="67">
        <f t="shared" si="50"/>
        <v>1</v>
      </c>
      <c r="S80" s="67">
        <f t="shared" si="50"/>
        <v>1</v>
      </c>
      <c r="T80" s="67">
        <f t="shared" si="50"/>
        <v>0</v>
      </c>
      <c r="U80" s="67">
        <f t="shared" si="50"/>
        <v>1</v>
      </c>
      <c r="V80" s="67">
        <f t="shared" si="50"/>
        <v>1</v>
      </c>
      <c r="W80" s="114">
        <f t="shared" si="47"/>
        <v>5</v>
      </c>
      <c r="X80" s="1">
        <f t="shared" si="48"/>
        <v>10</v>
      </c>
      <c r="Z80" s="113">
        <v>0</v>
      </c>
      <c r="AB80" s="33"/>
    </row>
    <row r="81" spans="1:28" x14ac:dyDescent="0.25">
      <c r="A81" s="32" t="str">
        <f>A73</f>
        <v>Jim R</v>
      </c>
      <c r="B81" s="67">
        <f t="shared" ref="B81:J81" si="51">IF($C$3&gt;=B76,IF(($C$3-B76)&gt;=27,4,IF(($C$3-B76)&gt;=18,3,IF($C$3-B76&gt;=9,2,1))),0)</f>
        <v>0</v>
      </c>
      <c r="C81" s="67">
        <f t="shared" si="51"/>
        <v>0</v>
      </c>
      <c r="D81" s="67">
        <f t="shared" si="51"/>
        <v>0</v>
      </c>
      <c r="E81" s="67">
        <f t="shared" si="51"/>
        <v>0</v>
      </c>
      <c r="F81" s="67">
        <f t="shared" si="51"/>
        <v>0</v>
      </c>
      <c r="G81" s="67">
        <f t="shared" si="51"/>
        <v>0</v>
      </c>
      <c r="H81" s="67">
        <f t="shared" si="51"/>
        <v>0</v>
      </c>
      <c r="I81" s="67">
        <f t="shared" si="51"/>
        <v>0</v>
      </c>
      <c r="J81" s="67">
        <f t="shared" si="51"/>
        <v>0</v>
      </c>
      <c r="K81" s="116">
        <f t="shared" si="46"/>
        <v>0</v>
      </c>
      <c r="L81" s="1"/>
      <c r="M81" s="1"/>
      <c r="N81" s="67">
        <f t="shared" ref="N81:V81" si="52">IF($C$3&gt;=N76,IF(($C$3-N76)&gt;=27,4,IF(($C$3-N76)&gt;=18,3,IF($C$3-N76&gt;=9,2,1))),0)</f>
        <v>0</v>
      </c>
      <c r="O81" s="67">
        <f t="shared" si="52"/>
        <v>0</v>
      </c>
      <c r="P81" s="67">
        <f t="shared" si="52"/>
        <v>0</v>
      </c>
      <c r="Q81" s="67">
        <f t="shared" si="52"/>
        <v>0</v>
      </c>
      <c r="R81" s="67">
        <f t="shared" si="52"/>
        <v>0</v>
      </c>
      <c r="S81" s="67">
        <f t="shared" si="52"/>
        <v>0</v>
      </c>
      <c r="T81" s="67">
        <f t="shared" si="52"/>
        <v>0</v>
      </c>
      <c r="U81" s="67">
        <f t="shared" si="52"/>
        <v>0</v>
      </c>
      <c r="V81" s="67">
        <f t="shared" si="52"/>
        <v>0</v>
      </c>
      <c r="W81" s="114">
        <f t="shared" si="47"/>
        <v>0</v>
      </c>
      <c r="X81" s="1">
        <f t="shared" si="48"/>
        <v>0</v>
      </c>
      <c r="Y81" s="1"/>
      <c r="Z81" s="113" t="s">
        <v>17</v>
      </c>
      <c r="AB81" s="33" t="s">
        <v>18</v>
      </c>
    </row>
    <row r="82" spans="1:28" x14ac:dyDescent="0.25">
      <c r="A82" s="32" t="str">
        <f>A72</f>
        <v>Brian S</v>
      </c>
      <c r="B82" s="66">
        <f t="shared" ref="B82:J82" si="53">IF((B78-B80)&lt;(B79-B81),1,IF((B78-B80)=(B79-B81),0.5,0))</f>
        <v>0.5</v>
      </c>
      <c r="C82" s="66">
        <f t="shared" si="53"/>
        <v>0.5</v>
      </c>
      <c r="D82" s="66">
        <f t="shared" si="53"/>
        <v>1</v>
      </c>
      <c r="E82" s="66">
        <f t="shared" si="53"/>
        <v>1</v>
      </c>
      <c r="F82" s="66">
        <f t="shared" si="53"/>
        <v>1</v>
      </c>
      <c r="G82" s="66">
        <f t="shared" si="53"/>
        <v>1</v>
      </c>
      <c r="H82" s="66">
        <f t="shared" si="53"/>
        <v>0</v>
      </c>
      <c r="I82" s="66">
        <f t="shared" si="53"/>
        <v>0.5</v>
      </c>
      <c r="J82" s="66">
        <f t="shared" si="53"/>
        <v>1</v>
      </c>
      <c r="K82" s="116">
        <f t="shared" si="46"/>
        <v>6.5</v>
      </c>
      <c r="L82" s="10">
        <f>IF((K78-B72)&lt;(K79-B73),3,IF((K78-B72)=(K79-B73),1.5,0))</f>
        <v>1.5</v>
      </c>
      <c r="M82" s="10">
        <f>SUM(K82:L82)</f>
        <v>8</v>
      </c>
      <c r="N82" s="66">
        <f t="shared" ref="N82:V82" si="54">IF((N78-N80)&lt;(N79-N81),1,IF((N78-N80)=(N79-N81),0.5,0))</f>
        <v>1</v>
      </c>
      <c r="O82" s="66">
        <f t="shared" si="54"/>
        <v>1</v>
      </c>
      <c r="P82" s="66">
        <f t="shared" si="54"/>
        <v>0.5</v>
      </c>
      <c r="Q82" s="66">
        <f t="shared" si="54"/>
        <v>1</v>
      </c>
      <c r="R82" s="66">
        <f t="shared" si="54"/>
        <v>1</v>
      </c>
      <c r="S82" s="66">
        <f t="shared" si="54"/>
        <v>1</v>
      </c>
      <c r="T82" s="66">
        <f t="shared" si="54"/>
        <v>1</v>
      </c>
      <c r="U82" s="66">
        <f t="shared" si="54"/>
        <v>0</v>
      </c>
      <c r="V82" s="66">
        <f t="shared" si="54"/>
        <v>1</v>
      </c>
      <c r="W82" s="114">
        <f t="shared" si="47"/>
        <v>7.5</v>
      </c>
      <c r="X82" s="1">
        <f t="shared" si="48"/>
        <v>14</v>
      </c>
      <c r="Y82" s="1">
        <f>IF((W78-B72)&lt;(W79-B73),3,IF((W78-B72)=(W79-B73),1.5,0))</f>
        <v>0</v>
      </c>
      <c r="Z82" s="113">
        <f>SUM(Y82,W82,M82)</f>
        <v>15.5</v>
      </c>
      <c r="AA82" s="32" t="str">
        <f>H72</f>
        <v>Brian S</v>
      </c>
      <c r="AB82" s="34" t="s">
        <v>19</v>
      </c>
    </row>
    <row r="83" spans="1:28" x14ac:dyDescent="0.25">
      <c r="A83" s="32" t="str">
        <f>A73</f>
        <v>Jim R</v>
      </c>
      <c r="B83" s="66">
        <f t="shared" ref="B83:J83" si="55">IF((B79-B81)&lt;(B78-B80),1,IF((B79-B81)=(B78-B80),0.5,0))</f>
        <v>0.5</v>
      </c>
      <c r="C83" s="66">
        <f t="shared" si="55"/>
        <v>0.5</v>
      </c>
      <c r="D83" s="66">
        <f t="shared" si="55"/>
        <v>0</v>
      </c>
      <c r="E83" s="66">
        <f t="shared" si="55"/>
        <v>0</v>
      </c>
      <c r="F83" s="66">
        <f t="shared" si="55"/>
        <v>0</v>
      </c>
      <c r="G83" s="66">
        <f t="shared" si="55"/>
        <v>0</v>
      </c>
      <c r="H83" s="66">
        <f t="shared" si="55"/>
        <v>1</v>
      </c>
      <c r="I83" s="66">
        <f t="shared" si="55"/>
        <v>0.5</v>
      </c>
      <c r="J83" s="66">
        <f t="shared" si="55"/>
        <v>0</v>
      </c>
      <c r="K83" s="115">
        <f t="shared" si="46"/>
        <v>2.5</v>
      </c>
      <c r="L83" s="10">
        <f>IF((K79-B73)&lt;(K78-B72),3,IF((K79-B73)=(K78-B72),1.5,0))</f>
        <v>1.5</v>
      </c>
      <c r="M83" s="10">
        <f>SUM(K83:L83)</f>
        <v>4</v>
      </c>
      <c r="N83" s="66">
        <f t="shared" ref="N83:V83" si="56">IF((N79-N81)&lt;(N78-N80),1,IF((N79-N81)=(N78-N80),0.5,0))</f>
        <v>0</v>
      </c>
      <c r="O83" s="66">
        <f t="shared" si="56"/>
        <v>0</v>
      </c>
      <c r="P83" s="66">
        <f t="shared" si="56"/>
        <v>0.5</v>
      </c>
      <c r="Q83" s="66">
        <f t="shared" si="56"/>
        <v>0</v>
      </c>
      <c r="R83" s="66">
        <f t="shared" si="56"/>
        <v>0</v>
      </c>
      <c r="S83" s="66">
        <f t="shared" si="56"/>
        <v>0</v>
      </c>
      <c r="T83" s="66">
        <f t="shared" si="56"/>
        <v>0</v>
      </c>
      <c r="U83" s="66">
        <f t="shared" si="56"/>
        <v>1</v>
      </c>
      <c r="V83" s="66">
        <f t="shared" si="56"/>
        <v>0</v>
      </c>
      <c r="W83" s="114">
        <f t="shared" si="47"/>
        <v>1.5</v>
      </c>
      <c r="X83" s="1">
        <f t="shared" si="48"/>
        <v>4</v>
      </c>
      <c r="Y83" s="1">
        <f>IF((W79-B73)&lt;(W78-B72),3,IF((W79-B73)=(W78-B72),1.5,0))</f>
        <v>3</v>
      </c>
      <c r="Z83" s="113">
        <f>SUM(Y83,W83,M83)</f>
        <v>8.5</v>
      </c>
      <c r="AA83" s="32" t="str">
        <f>H73</f>
        <v>Jim R</v>
      </c>
      <c r="AB83" s="34" t="s">
        <v>19</v>
      </c>
    </row>
    <row r="85" spans="1:28" ht="13.8" thickBot="1" x14ac:dyDescent="0.3">
      <c r="B85" s="1" t="s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 t="s">
        <v>1</v>
      </c>
      <c r="R85" s="1"/>
      <c r="S85" s="1"/>
      <c r="T85" s="1"/>
      <c r="U85" s="1"/>
      <c r="V85" s="1"/>
      <c r="Z85" s="1"/>
      <c r="AB85" s="33"/>
    </row>
    <row r="86" spans="1:28" x14ac:dyDescent="0.25">
      <c r="A86" s="61" t="s">
        <v>41</v>
      </c>
      <c r="B86" s="1">
        <v>6</v>
      </c>
      <c r="C86" s="1">
        <f>B86-B87</f>
        <v>1</v>
      </c>
      <c r="D86" s="52" t="s">
        <v>31</v>
      </c>
      <c r="E86" s="1"/>
      <c r="F86" s="1"/>
      <c r="G86" s="126" t="s">
        <v>3</v>
      </c>
      <c r="H86" s="125" t="str">
        <f>A86</f>
        <v>Mark</v>
      </c>
      <c r="I86" s="124"/>
      <c r="J86" s="27" t="s">
        <v>5</v>
      </c>
      <c r="K86" s="1"/>
      <c r="L86" s="1"/>
      <c r="M86" s="1"/>
      <c r="N86" s="1"/>
      <c r="O86" s="123"/>
      <c r="P86" s="1"/>
      <c r="Q86" s="1"/>
      <c r="R86" s="1"/>
      <c r="S86" s="119"/>
      <c r="T86" s="1"/>
      <c r="U86" s="27"/>
      <c r="V86" s="1"/>
      <c r="Z86" s="1"/>
      <c r="AB86" s="33"/>
    </row>
    <row r="87" spans="1:28" ht="13.8" thickBot="1" x14ac:dyDescent="0.3">
      <c r="A87" s="61" t="s">
        <v>42</v>
      </c>
      <c r="B87" s="1">
        <v>5</v>
      </c>
      <c r="C87" s="1">
        <f>B87-B86</f>
        <v>-1</v>
      </c>
      <c r="D87" t="s">
        <v>7</v>
      </c>
      <c r="E87" s="1"/>
      <c r="F87" s="1"/>
      <c r="G87" s="122" t="s">
        <v>8</v>
      </c>
      <c r="H87" s="121" t="str">
        <f>A87</f>
        <v>Andy</v>
      </c>
      <c r="I87" s="120"/>
      <c r="J87" s="27" t="s">
        <v>5</v>
      </c>
      <c r="K87" s="1"/>
      <c r="L87" s="1"/>
      <c r="M87" s="1"/>
      <c r="N87" s="1"/>
      <c r="P87" s="1"/>
      <c r="Q87" s="1"/>
      <c r="R87" s="1"/>
      <c r="S87" s="119"/>
      <c r="T87" s="1"/>
      <c r="U87" s="27"/>
      <c r="V87" s="1"/>
      <c r="Z87" s="1"/>
      <c r="AB87" s="33"/>
    </row>
    <row r="88" spans="1:2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Z88" s="1"/>
      <c r="AB88" s="33"/>
    </row>
    <row r="89" spans="1:28" x14ac:dyDescent="0.25">
      <c r="A89" s="1" t="s">
        <v>12</v>
      </c>
      <c r="B89" s="65">
        <v>7</v>
      </c>
      <c r="C89" s="65">
        <v>17</v>
      </c>
      <c r="D89" s="65">
        <v>11</v>
      </c>
      <c r="E89" s="65">
        <v>9</v>
      </c>
      <c r="F89" s="65">
        <v>3</v>
      </c>
      <c r="G89" s="65">
        <v>13</v>
      </c>
      <c r="H89" s="65">
        <v>5</v>
      </c>
      <c r="I89" s="65">
        <v>15</v>
      </c>
      <c r="J89" s="65">
        <v>1</v>
      </c>
      <c r="K89" s="115">
        <f>SUM(B89:J89)</f>
        <v>81</v>
      </c>
      <c r="L89" s="114"/>
      <c r="M89" s="114"/>
      <c r="N89" s="63">
        <v>6</v>
      </c>
      <c r="O89" s="63">
        <v>12</v>
      </c>
      <c r="P89" s="63">
        <v>14</v>
      </c>
      <c r="Q89" s="63">
        <v>18</v>
      </c>
      <c r="R89" s="63">
        <v>10</v>
      </c>
      <c r="S89" s="63">
        <v>2</v>
      </c>
      <c r="T89" s="63">
        <v>16</v>
      </c>
      <c r="U89" s="63">
        <v>4</v>
      </c>
      <c r="V89" s="63">
        <v>8</v>
      </c>
      <c r="W89" s="62">
        <f>SUM(N89:V89)</f>
        <v>90</v>
      </c>
      <c r="X89" s="118">
        <f>SUM(W89,K89)</f>
        <v>171</v>
      </c>
      <c r="Z89" s="1"/>
      <c r="AB89" s="33"/>
    </row>
    <row r="90" spans="1:28" x14ac:dyDescent="0.25">
      <c r="A90" s="1" t="s">
        <v>13</v>
      </c>
      <c r="B90" s="65">
        <v>4</v>
      </c>
      <c r="C90" s="65">
        <v>9</v>
      </c>
      <c r="D90" s="65">
        <v>6</v>
      </c>
      <c r="E90" s="65">
        <v>5</v>
      </c>
      <c r="F90" s="65">
        <v>2</v>
      </c>
      <c r="G90" s="65">
        <v>7</v>
      </c>
      <c r="H90" s="65">
        <v>3</v>
      </c>
      <c r="I90" s="65">
        <v>8</v>
      </c>
      <c r="J90" s="65">
        <v>1</v>
      </c>
      <c r="K90" s="115">
        <f>SUM(B90:J90)</f>
        <v>45</v>
      </c>
      <c r="L90" s="114"/>
      <c r="M90" s="114"/>
      <c r="N90" s="63">
        <v>3</v>
      </c>
      <c r="O90" s="63">
        <v>6</v>
      </c>
      <c r="P90" s="63">
        <v>7</v>
      </c>
      <c r="Q90" s="63">
        <v>9</v>
      </c>
      <c r="R90" s="63">
        <v>5</v>
      </c>
      <c r="S90" s="63">
        <v>1</v>
      </c>
      <c r="T90" s="63">
        <v>8</v>
      </c>
      <c r="U90" s="63">
        <v>2</v>
      </c>
      <c r="V90" s="63">
        <v>4</v>
      </c>
      <c r="W90" s="62">
        <f>SUM(N90:V90)</f>
        <v>45</v>
      </c>
      <c r="X90" s="118">
        <f>SUM(W90,K90)</f>
        <v>90</v>
      </c>
      <c r="Z90" s="1"/>
      <c r="AB90" s="33"/>
    </row>
    <row r="91" spans="1:28" x14ac:dyDescent="0.25">
      <c r="A91" s="1" t="s">
        <v>14</v>
      </c>
      <c r="B91" s="66">
        <v>1</v>
      </c>
      <c r="C91" s="66">
        <v>2</v>
      </c>
      <c r="D91" s="66">
        <v>3</v>
      </c>
      <c r="E91" s="66">
        <v>4</v>
      </c>
      <c r="F91" s="66">
        <v>5</v>
      </c>
      <c r="G91" s="66">
        <v>6</v>
      </c>
      <c r="H91" s="66">
        <v>7</v>
      </c>
      <c r="I91" s="66">
        <v>8</v>
      </c>
      <c r="J91" s="66">
        <v>9</v>
      </c>
      <c r="K91" s="115"/>
      <c r="L91" s="1" t="s">
        <v>27</v>
      </c>
      <c r="M91" s="1" t="s">
        <v>28</v>
      </c>
      <c r="N91" s="66">
        <v>10</v>
      </c>
      <c r="O91" s="66">
        <v>11</v>
      </c>
      <c r="P91" s="66">
        <v>12</v>
      </c>
      <c r="Q91" s="66">
        <v>13</v>
      </c>
      <c r="R91" s="66">
        <v>14</v>
      </c>
      <c r="S91" s="66">
        <v>15</v>
      </c>
      <c r="T91" s="66">
        <v>16</v>
      </c>
      <c r="U91" s="66">
        <v>17</v>
      </c>
      <c r="V91" s="66">
        <v>18</v>
      </c>
      <c r="W91" s="10" t="s">
        <v>15</v>
      </c>
      <c r="X91" s="1"/>
      <c r="Y91" s="1" t="s">
        <v>29</v>
      </c>
      <c r="Z91" s="113" t="s">
        <v>15</v>
      </c>
      <c r="AB91" s="33"/>
    </row>
    <row r="92" spans="1:28" x14ac:dyDescent="0.25">
      <c r="A92" s="61" t="str">
        <f>A86</f>
        <v>Mark</v>
      </c>
      <c r="B92" s="76">
        <v>8</v>
      </c>
      <c r="C92" s="76">
        <v>3</v>
      </c>
      <c r="D92" s="76">
        <v>5</v>
      </c>
      <c r="E92" s="76">
        <v>6</v>
      </c>
      <c r="F92" s="76">
        <v>5</v>
      </c>
      <c r="G92" s="76">
        <v>3</v>
      </c>
      <c r="H92" s="76">
        <v>4</v>
      </c>
      <c r="I92" s="76">
        <v>5</v>
      </c>
      <c r="J92" s="76">
        <v>7</v>
      </c>
      <c r="K92" s="116">
        <f t="shared" ref="K92:K97" si="57">SUM(B92:J92)</f>
        <v>46</v>
      </c>
      <c r="L92" s="10">
        <f>K92-B86</f>
        <v>40</v>
      </c>
      <c r="M92" s="10"/>
      <c r="N92" s="76">
        <v>6</v>
      </c>
      <c r="O92" s="109">
        <v>4</v>
      </c>
      <c r="P92" s="109">
        <v>7</v>
      </c>
      <c r="Q92" s="109">
        <v>4</v>
      </c>
      <c r="R92" s="109">
        <v>6</v>
      </c>
      <c r="S92" s="109">
        <v>5</v>
      </c>
      <c r="T92" s="109">
        <v>4</v>
      </c>
      <c r="U92" s="109">
        <v>6</v>
      </c>
      <c r="V92" s="109">
        <v>8</v>
      </c>
      <c r="W92" s="72">
        <f t="shared" ref="W92:W97" si="58">SUM(N92:V92)</f>
        <v>50</v>
      </c>
      <c r="X92" s="52">
        <f t="shared" ref="X92:X97" si="59">SUM(W92,K92)</f>
        <v>96</v>
      </c>
      <c r="Y92" s="10">
        <f>W92-B86</f>
        <v>44</v>
      </c>
      <c r="Z92" s="117"/>
      <c r="AA92" s="73"/>
      <c r="AB92" s="33"/>
    </row>
    <row r="93" spans="1:28" x14ac:dyDescent="0.25">
      <c r="A93" s="61" t="str">
        <f>A87</f>
        <v>Andy</v>
      </c>
      <c r="B93" s="76">
        <v>7</v>
      </c>
      <c r="C93" s="76">
        <v>2</v>
      </c>
      <c r="D93" s="76">
        <v>4</v>
      </c>
      <c r="E93" s="76">
        <v>5</v>
      </c>
      <c r="F93" s="76">
        <v>5</v>
      </c>
      <c r="G93" s="76">
        <v>5</v>
      </c>
      <c r="H93" s="76">
        <v>5</v>
      </c>
      <c r="I93" s="76">
        <v>6</v>
      </c>
      <c r="J93" s="76">
        <v>6</v>
      </c>
      <c r="K93" s="116">
        <f t="shared" si="57"/>
        <v>45</v>
      </c>
      <c r="L93" s="10">
        <f>K93-B87</f>
        <v>40</v>
      </c>
      <c r="M93" s="10"/>
      <c r="N93" s="76">
        <v>6</v>
      </c>
      <c r="O93" s="109">
        <v>6</v>
      </c>
      <c r="P93" s="109">
        <v>4</v>
      </c>
      <c r="Q93" s="109">
        <v>4</v>
      </c>
      <c r="R93" s="109">
        <v>7</v>
      </c>
      <c r="S93" s="109">
        <v>4</v>
      </c>
      <c r="T93" s="109">
        <v>5</v>
      </c>
      <c r="U93" s="109">
        <v>7</v>
      </c>
      <c r="V93" s="109">
        <v>5</v>
      </c>
      <c r="W93" s="72">
        <f t="shared" si="58"/>
        <v>48</v>
      </c>
      <c r="X93" s="52">
        <f t="shared" si="59"/>
        <v>93</v>
      </c>
      <c r="Y93" s="10">
        <f>W93-B87</f>
        <v>43</v>
      </c>
      <c r="Z93" s="58"/>
      <c r="AA93" s="73"/>
      <c r="AB93" s="33"/>
    </row>
    <row r="94" spans="1:28" x14ac:dyDescent="0.25">
      <c r="A94" s="32" t="str">
        <f>A86</f>
        <v>Mark</v>
      </c>
      <c r="B94" s="67">
        <f t="shared" ref="B94:J94" si="60">IF($C$2&gt;=B90,IF(($C$2-B90)&gt;=27,4,IF(($C$2-B90)&gt;=18,3,IF($C$2-B90&gt;=9,2,1))),0)</f>
        <v>1</v>
      </c>
      <c r="C94" s="67">
        <f t="shared" si="60"/>
        <v>0</v>
      </c>
      <c r="D94" s="67">
        <f t="shared" si="60"/>
        <v>0</v>
      </c>
      <c r="E94" s="67">
        <f t="shared" si="60"/>
        <v>1</v>
      </c>
      <c r="F94" s="67">
        <f t="shared" si="60"/>
        <v>1</v>
      </c>
      <c r="G94" s="67">
        <f t="shared" si="60"/>
        <v>0</v>
      </c>
      <c r="H94" s="67">
        <f t="shared" si="60"/>
        <v>1</v>
      </c>
      <c r="I94" s="67">
        <f t="shared" si="60"/>
        <v>0</v>
      </c>
      <c r="J94" s="67">
        <f t="shared" si="60"/>
        <v>1</v>
      </c>
      <c r="K94" s="116">
        <f t="shared" si="57"/>
        <v>5</v>
      </c>
      <c r="N94" s="67">
        <f t="shared" ref="N94:V94" si="61">IF($C$2&gt;=N90,IF(($C$2-N90)&gt;=27,4,IF(($C$2-N90)&gt;=18,3,IF($C$2-N90&gt;=9,2,1))),0)</f>
        <v>1</v>
      </c>
      <c r="O94" s="67">
        <f t="shared" si="61"/>
        <v>0</v>
      </c>
      <c r="P94" s="67">
        <f t="shared" si="61"/>
        <v>0</v>
      </c>
      <c r="Q94" s="67">
        <f t="shared" si="61"/>
        <v>0</v>
      </c>
      <c r="R94" s="67">
        <f t="shared" si="61"/>
        <v>1</v>
      </c>
      <c r="S94" s="67">
        <f t="shared" si="61"/>
        <v>1</v>
      </c>
      <c r="T94" s="67">
        <f t="shared" si="61"/>
        <v>0</v>
      </c>
      <c r="U94" s="67">
        <f t="shared" si="61"/>
        <v>1</v>
      </c>
      <c r="V94" s="67">
        <f t="shared" si="61"/>
        <v>1</v>
      </c>
      <c r="W94" s="114">
        <f t="shared" si="58"/>
        <v>5</v>
      </c>
      <c r="X94" s="1">
        <f t="shared" si="59"/>
        <v>10</v>
      </c>
      <c r="Z94" s="113">
        <v>0</v>
      </c>
      <c r="AB94" s="33"/>
    </row>
    <row r="95" spans="1:28" x14ac:dyDescent="0.25">
      <c r="A95" s="32" t="str">
        <f>A87</f>
        <v>Andy</v>
      </c>
      <c r="B95" s="67">
        <f t="shared" ref="B95:J95" si="62">IF($C$3&gt;=B90,IF(($C$3-B90)&gt;=27,4,IF(($C$3-B90)&gt;=18,3,IF($C$3-B90&gt;=9,2,1))),0)</f>
        <v>0</v>
      </c>
      <c r="C95" s="67">
        <f t="shared" si="62"/>
        <v>0</v>
      </c>
      <c r="D95" s="67">
        <f t="shared" si="62"/>
        <v>0</v>
      </c>
      <c r="E95" s="67">
        <f t="shared" si="62"/>
        <v>0</v>
      </c>
      <c r="F95" s="67">
        <f t="shared" si="62"/>
        <v>0</v>
      </c>
      <c r="G95" s="67">
        <f t="shared" si="62"/>
        <v>0</v>
      </c>
      <c r="H95" s="67">
        <f t="shared" si="62"/>
        <v>0</v>
      </c>
      <c r="I95" s="67">
        <f t="shared" si="62"/>
        <v>0</v>
      </c>
      <c r="J95" s="67">
        <f t="shared" si="62"/>
        <v>0</v>
      </c>
      <c r="K95" s="116">
        <f t="shared" si="57"/>
        <v>0</v>
      </c>
      <c r="L95" s="1"/>
      <c r="M95" s="1"/>
      <c r="N95" s="67">
        <f t="shared" ref="N95:V95" si="63">IF($C$3&gt;=N90,IF(($C$3-N90)&gt;=27,4,IF(($C$3-N90)&gt;=18,3,IF($C$3-N90&gt;=9,2,1))),0)</f>
        <v>0</v>
      </c>
      <c r="O95" s="67">
        <f t="shared" si="63"/>
        <v>0</v>
      </c>
      <c r="P95" s="67">
        <f t="shared" si="63"/>
        <v>0</v>
      </c>
      <c r="Q95" s="67">
        <f t="shared" si="63"/>
        <v>0</v>
      </c>
      <c r="R95" s="67">
        <f t="shared" si="63"/>
        <v>0</v>
      </c>
      <c r="S95" s="67">
        <f t="shared" si="63"/>
        <v>0</v>
      </c>
      <c r="T95" s="67">
        <f t="shared" si="63"/>
        <v>0</v>
      </c>
      <c r="U95" s="67">
        <f t="shared" si="63"/>
        <v>0</v>
      </c>
      <c r="V95" s="67">
        <f t="shared" si="63"/>
        <v>0</v>
      </c>
      <c r="W95" s="114">
        <f t="shared" si="58"/>
        <v>0</v>
      </c>
      <c r="X95" s="1">
        <f t="shared" si="59"/>
        <v>0</v>
      </c>
      <c r="Y95" s="1"/>
      <c r="Z95" s="113" t="s">
        <v>17</v>
      </c>
      <c r="AB95" s="33" t="s">
        <v>18</v>
      </c>
    </row>
    <row r="96" spans="1:28" x14ac:dyDescent="0.25">
      <c r="A96" s="32" t="str">
        <f>A86</f>
        <v>Mark</v>
      </c>
      <c r="B96" s="66">
        <f t="shared" ref="B96:J96" si="64">IF((B92-B94)&lt;(B93-B95),1,IF((B92-B94)=(B93-B95),0.5,0))</f>
        <v>0.5</v>
      </c>
      <c r="C96" s="66">
        <f t="shared" si="64"/>
        <v>0</v>
      </c>
      <c r="D96" s="66">
        <f t="shared" si="64"/>
        <v>0</v>
      </c>
      <c r="E96" s="66">
        <f t="shared" si="64"/>
        <v>0.5</v>
      </c>
      <c r="F96" s="66">
        <f t="shared" si="64"/>
        <v>1</v>
      </c>
      <c r="G96" s="66">
        <f t="shared" si="64"/>
        <v>1</v>
      </c>
      <c r="H96" s="66">
        <f t="shared" si="64"/>
        <v>1</v>
      </c>
      <c r="I96" s="66">
        <f t="shared" si="64"/>
        <v>1</v>
      </c>
      <c r="J96" s="66">
        <f t="shared" si="64"/>
        <v>0.5</v>
      </c>
      <c r="K96" s="116">
        <f t="shared" si="57"/>
        <v>5.5</v>
      </c>
      <c r="L96" s="10">
        <f>IF((K92-B86)&lt;(K93-B87),3,IF((K92-B86)=(K93-B87),1.5,0))</f>
        <v>1.5</v>
      </c>
      <c r="M96" s="10">
        <f>SUM(K96:L96)</f>
        <v>7</v>
      </c>
      <c r="N96" s="66">
        <f t="shared" ref="N96:V96" si="65">IF((N92-N94)&lt;(N93-N95),1,IF((N92-N94)=(N93-N95),0.5,0))</f>
        <v>1</v>
      </c>
      <c r="O96" s="66">
        <f t="shared" si="65"/>
        <v>1</v>
      </c>
      <c r="P96" s="66">
        <f t="shared" si="65"/>
        <v>0</v>
      </c>
      <c r="Q96" s="66">
        <f t="shared" si="65"/>
        <v>0.5</v>
      </c>
      <c r="R96" s="66">
        <f t="shared" si="65"/>
        <v>1</v>
      </c>
      <c r="S96" s="66">
        <f t="shared" si="65"/>
        <v>0.5</v>
      </c>
      <c r="T96" s="66">
        <f t="shared" si="65"/>
        <v>1</v>
      </c>
      <c r="U96" s="66">
        <f t="shared" si="65"/>
        <v>1</v>
      </c>
      <c r="V96" s="66">
        <f t="shared" si="65"/>
        <v>0</v>
      </c>
      <c r="W96" s="114">
        <f t="shared" si="58"/>
        <v>6</v>
      </c>
      <c r="X96" s="1">
        <f t="shared" si="59"/>
        <v>11.5</v>
      </c>
      <c r="Y96" s="1">
        <f>IF((W92-B86)&lt;(W93-B87),3,IF((W92-B86)=(W93-B87),1.5,0))</f>
        <v>0</v>
      </c>
      <c r="Z96" s="113">
        <f>SUM(Y96,W96,M96)</f>
        <v>13</v>
      </c>
      <c r="AA96" s="32" t="str">
        <f>H86</f>
        <v>Mark</v>
      </c>
      <c r="AB96" s="34" t="s">
        <v>19</v>
      </c>
    </row>
    <row r="97" spans="1:28" x14ac:dyDescent="0.25">
      <c r="A97" s="32" t="str">
        <f>A87</f>
        <v>Andy</v>
      </c>
      <c r="B97" s="66">
        <f t="shared" ref="B97:J97" si="66">IF((B93-B95)&lt;(B92-B94),1,IF((B93-B95)=(B92-B94),0.5,0))</f>
        <v>0.5</v>
      </c>
      <c r="C97" s="66">
        <f t="shared" si="66"/>
        <v>1</v>
      </c>
      <c r="D97" s="66">
        <f t="shared" si="66"/>
        <v>1</v>
      </c>
      <c r="E97" s="66">
        <f t="shared" si="66"/>
        <v>0.5</v>
      </c>
      <c r="F97" s="66">
        <f t="shared" si="66"/>
        <v>0</v>
      </c>
      <c r="G97" s="66">
        <f t="shared" si="66"/>
        <v>0</v>
      </c>
      <c r="H97" s="66">
        <f t="shared" si="66"/>
        <v>0</v>
      </c>
      <c r="I97" s="66">
        <f t="shared" si="66"/>
        <v>0</v>
      </c>
      <c r="J97" s="66">
        <f t="shared" si="66"/>
        <v>0.5</v>
      </c>
      <c r="K97" s="115">
        <f t="shared" si="57"/>
        <v>3.5</v>
      </c>
      <c r="L97" s="10">
        <f>IF((K93-B87)&lt;(K92-B86),3,IF((K93-B87)=(K92-B86),1.5,0))</f>
        <v>1.5</v>
      </c>
      <c r="M97" s="10">
        <f>SUM(K97:L97)</f>
        <v>5</v>
      </c>
      <c r="N97" s="66">
        <f t="shared" ref="N97:V97" si="67">IF((N93-N95)&lt;(N92-N94),1,IF((N93-N95)=(N92-N94),0.5,0))</f>
        <v>0</v>
      </c>
      <c r="O97" s="66">
        <f t="shared" si="67"/>
        <v>0</v>
      </c>
      <c r="P97" s="66">
        <f t="shared" si="67"/>
        <v>1</v>
      </c>
      <c r="Q97" s="66">
        <f t="shared" si="67"/>
        <v>0.5</v>
      </c>
      <c r="R97" s="66">
        <f t="shared" si="67"/>
        <v>0</v>
      </c>
      <c r="S97" s="66">
        <f t="shared" si="67"/>
        <v>0.5</v>
      </c>
      <c r="T97" s="66">
        <f t="shared" si="67"/>
        <v>0</v>
      </c>
      <c r="U97" s="66">
        <f t="shared" si="67"/>
        <v>0</v>
      </c>
      <c r="V97" s="66">
        <f t="shared" si="67"/>
        <v>1</v>
      </c>
      <c r="W97" s="114">
        <f t="shared" si="58"/>
        <v>3</v>
      </c>
      <c r="X97" s="1">
        <f t="shared" si="59"/>
        <v>6.5</v>
      </c>
      <c r="Y97" s="1">
        <f>IF((W93-B87)&lt;(W92-B86),3,IF((W93-B87)=(W92-B86),1.5,0))</f>
        <v>3</v>
      </c>
      <c r="Z97" s="113">
        <f>SUM(Y97,W97,M97)</f>
        <v>11</v>
      </c>
      <c r="AA97" s="32" t="str">
        <f>H87</f>
        <v>Andy</v>
      </c>
      <c r="AB97" s="34" t="s">
        <v>19</v>
      </c>
    </row>
    <row r="99" spans="1:28" ht="13.8" thickBot="1" x14ac:dyDescent="0.3">
      <c r="B99" s="1" t="s"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</v>
      </c>
      <c r="R99" s="1"/>
      <c r="S99" s="1"/>
      <c r="T99" s="1"/>
      <c r="U99" s="1"/>
      <c r="V99" s="1"/>
      <c r="Z99" s="1"/>
      <c r="AB99" s="33"/>
    </row>
    <row r="100" spans="1:28" x14ac:dyDescent="0.25">
      <c r="A100" s="61" t="s">
        <v>43</v>
      </c>
      <c r="B100" s="1">
        <v>16</v>
      </c>
      <c r="C100" s="1">
        <f>B100-B101</f>
        <v>5</v>
      </c>
      <c r="D100" s="52" t="s">
        <v>31</v>
      </c>
      <c r="E100" s="1"/>
      <c r="F100" s="1"/>
      <c r="G100" s="126" t="s">
        <v>3</v>
      </c>
      <c r="H100" s="125" t="str">
        <f>A100</f>
        <v>Randy</v>
      </c>
      <c r="I100" s="124"/>
      <c r="J100" s="27" t="s">
        <v>5</v>
      </c>
      <c r="K100" s="1"/>
      <c r="L100" s="1"/>
      <c r="M100" s="1"/>
      <c r="N100" s="1"/>
      <c r="O100" s="123"/>
      <c r="P100" s="1"/>
      <c r="Q100" s="1"/>
      <c r="R100" s="1"/>
      <c r="S100" s="119"/>
      <c r="T100" s="1"/>
      <c r="U100" s="27"/>
      <c r="V100" s="1"/>
      <c r="Z100" s="1"/>
      <c r="AB100" s="33"/>
    </row>
    <row r="101" spans="1:28" ht="13.8" thickBot="1" x14ac:dyDescent="0.3">
      <c r="A101" s="61" t="s">
        <v>44</v>
      </c>
      <c r="B101" s="1">
        <v>11</v>
      </c>
      <c r="C101" s="1">
        <f>B101-B100</f>
        <v>-5</v>
      </c>
      <c r="D101" t="s">
        <v>7</v>
      </c>
      <c r="E101" s="1"/>
      <c r="F101" s="1"/>
      <c r="G101" s="122" t="s">
        <v>8</v>
      </c>
      <c r="H101" s="121" t="str">
        <f>A101</f>
        <v>Simon</v>
      </c>
      <c r="I101" s="120"/>
      <c r="J101" s="27" t="s">
        <v>5</v>
      </c>
      <c r="K101" s="1"/>
      <c r="L101" s="1"/>
      <c r="M101" s="1"/>
      <c r="N101" s="1"/>
      <c r="P101" s="1"/>
      <c r="Q101" s="1"/>
      <c r="R101" s="1"/>
      <c r="S101" s="119"/>
      <c r="T101" s="1"/>
      <c r="U101" s="27"/>
      <c r="V101" s="1"/>
      <c r="Z101" s="1"/>
      <c r="AB101" s="33"/>
    </row>
    <row r="102" spans="1:2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Z102" s="1"/>
      <c r="AB102" s="33"/>
    </row>
    <row r="103" spans="1:28" x14ac:dyDescent="0.25">
      <c r="A103" s="1" t="s">
        <v>12</v>
      </c>
      <c r="B103" s="65">
        <v>7</v>
      </c>
      <c r="C103" s="65">
        <v>17</v>
      </c>
      <c r="D103" s="65">
        <v>11</v>
      </c>
      <c r="E103" s="65">
        <v>9</v>
      </c>
      <c r="F103" s="65">
        <v>3</v>
      </c>
      <c r="G103" s="65">
        <v>13</v>
      </c>
      <c r="H103" s="65">
        <v>5</v>
      </c>
      <c r="I103" s="65">
        <v>15</v>
      </c>
      <c r="J103" s="65">
        <v>1</v>
      </c>
      <c r="K103" s="115">
        <f>SUM(B103:J103)</f>
        <v>81</v>
      </c>
      <c r="L103" s="114"/>
      <c r="M103" s="114"/>
      <c r="N103" s="63">
        <v>6</v>
      </c>
      <c r="O103" s="63">
        <v>12</v>
      </c>
      <c r="P103" s="63">
        <v>14</v>
      </c>
      <c r="Q103" s="63">
        <v>18</v>
      </c>
      <c r="R103" s="63">
        <v>10</v>
      </c>
      <c r="S103" s="63">
        <v>2</v>
      </c>
      <c r="T103" s="63">
        <v>16</v>
      </c>
      <c r="U103" s="63">
        <v>4</v>
      </c>
      <c r="V103" s="63">
        <v>8</v>
      </c>
      <c r="W103" s="62">
        <f>SUM(N103:V103)</f>
        <v>90</v>
      </c>
      <c r="X103" s="118">
        <f>SUM(W103,K103)</f>
        <v>171</v>
      </c>
      <c r="Z103" s="1"/>
      <c r="AB103" s="33"/>
    </row>
    <row r="104" spans="1:28" x14ac:dyDescent="0.25">
      <c r="A104" s="1" t="s">
        <v>13</v>
      </c>
      <c r="B104" s="65">
        <v>4</v>
      </c>
      <c r="C104" s="65">
        <v>9</v>
      </c>
      <c r="D104" s="65">
        <v>6</v>
      </c>
      <c r="E104" s="65">
        <v>5</v>
      </c>
      <c r="F104" s="65">
        <v>2</v>
      </c>
      <c r="G104" s="65">
        <v>7</v>
      </c>
      <c r="H104" s="65">
        <v>3</v>
      </c>
      <c r="I104" s="65">
        <v>8</v>
      </c>
      <c r="J104" s="65">
        <v>1</v>
      </c>
      <c r="K104" s="115">
        <f>SUM(B104:J104)</f>
        <v>45</v>
      </c>
      <c r="L104" s="114"/>
      <c r="M104" s="114"/>
      <c r="N104" s="63">
        <v>3</v>
      </c>
      <c r="O104" s="63">
        <v>6</v>
      </c>
      <c r="P104" s="63">
        <v>7</v>
      </c>
      <c r="Q104" s="63">
        <v>9</v>
      </c>
      <c r="R104" s="63">
        <v>5</v>
      </c>
      <c r="S104" s="63">
        <v>1</v>
      </c>
      <c r="T104" s="63">
        <v>8</v>
      </c>
      <c r="U104" s="63">
        <v>2</v>
      </c>
      <c r="V104" s="63">
        <v>4</v>
      </c>
      <c r="W104" s="62">
        <f>SUM(N104:V104)</f>
        <v>45</v>
      </c>
      <c r="X104" s="118">
        <f>SUM(W104,K104)</f>
        <v>90</v>
      </c>
      <c r="Z104" s="1"/>
      <c r="AB104" s="33"/>
    </row>
    <row r="105" spans="1:28" x14ac:dyDescent="0.25">
      <c r="A105" s="1" t="s">
        <v>14</v>
      </c>
      <c r="B105" s="66">
        <v>1</v>
      </c>
      <c r="C105" s="66">
        <v>2</v>
      </c>
      <c r="D105" s="66">
        <v>3</v>
      </c>
      <c r="E105" s="66">
        <v>4</v>
      </c>
      <c r="F105" s="66">
        <v>5</v>
      </c>
      <c r="G105" s="66">
        <v>6</v>
      </c>
      <c r="H105" s="66">
        <v>7</v>
      </c>
      <c r="I105" s="66">
        <v>8</v>
      </c>
      <c r="J105" s="66">
        <v>9</v>
      </c>
      <c r="K105" s="115"/>
      <c r="L105" s="1" t="s">
        <v>27</v>
      </c>
      <c r="M105" s="1" t="s">
        <v>28</v>
      </c>
      <c r="N105" s="66">
        <v>10</v>
      </c>
      <c r="O105" s="66">
        <v>11</v>
      </c>
      <c r="P105" s="66">
        <v>12</v>
      </c>
      <c r="Q105" s="66">
        <v>13</v>
      </c>
      <c r="R105" s="66">
        <v>14</v>
      </c>
      <c r="S105" s="66">
        <v>15</v>
      </c>
      <c r="T105" s="66">
        <v>16</v>
      </c>
      <c r="U105" s="66">
        <v>17</v>
      </c>
      <c r="V105" s="66">
        <v>18</v>
      </c>
      <c r="W105" s="10" t="s">
        <v>15</v>
      </c>
      <c r="X105" s="1"/>
      <c r="Y105" s="1" t="s">
        <v>29</v>
      </c>
      <c r="Z105" s="113" t="s">
        <v>15</v>
      </c>
      <c r="AB105" s="33"/>
    </row>
    <row r="106" spans="1:28" x14ac:dyDescent="0.25">
      <c r="A106" s="61" t="str">
        <f>A100</f>
        <v>Randy</v>
      </c>
      <c r="B106" s="76">
        <v>6</v>
      </c>
      <c r="C106" s="76">
        <v>5</v>
      </c>
      <c r="D106" s="76">
        <v>5</v>
      </c>
      <c r="E106" s="76">
        <v>7</v>
      </c>
      <c r="F106" s="76">
        <v>6</v>
      </c>
      <c r="G106" s="76">
        <v>3</v>
      </c>
      <c r="H106" s="76">
        <v>6</v>
      </c>
      <c r="I106" s="76">
        <v>4</v>
      </c>
      <c r="J106" s="76">
        <v>6</v>
      </c>
      <c r="K106" s="116">
        <f t="shared" ref="K106:K111" si="68">SUM(B106:J106)</f>
        <v>48</v>
      </c>
      <c r="L106" s="10">
        <f>K106-B100</f>
        <v>32</v>
      </c>
      <c r="M106" s="10"/>
      <c r="N106" s="76">
        <v>5</v>
      </c>
      <c r="O106" s="109">
        <v>7</v>
      </c>
      <c r="P106" s="109">
        <v>5</v>
      </c>
      <c r="Q106" s="109">
        <v>3</v>
      </c>
      <c r="R106" s="109">
        <v>10</v>
      </c>
      <c r="S106" s="109">
        <v>7</v>
      </c>
      <c r="T106" s="109">
        <v>5</v>
      </c>
      <c r="U106" s="109">
        <v>8</v>
      </c>
      <c r="V106" s="109">
        <v>7</v>
      </c>
      <c r="W106" s="72">
        <f t="shared" ref="W106:W111" si="69">SUM(N106:V106)</f>
        <v>57</v>
      </c>
      <c r="X106" s="52">
        <f t="shared" ref="X106:X111" si="70">SUM(W106,K106)</f>
        <v>105</v>
      </c>
      <c r="Y106" s="10">
        <f>W106-B100</f>
        <v>41</v>
      </c>
      <c r="Z106" s="117"/>
      <c r="AA106" s="73"/>
      <c r="AB106" s="33"/>
    </row>
    <row r="107" spans="1:28" x14ac:dyDescent="0.25">
      <c r="A107" s="61" t="str">
        <f>A101</f>
        <v>Simon</v>
      </c>
      <c r="B107" s="76">
        <v>7</v>
      </c>
      <c r="C107" s="76">
        <v>4</v>
      </c>
      <c r="D107" s="76">
        <v>6</v>
      </c>
      <c r="E107" s="76">
        <v>8</v>
      </c>
      <c r="F107" s="76">
        <v>8</v>
      </c>
      <c r="G107" s="76">
        <v>4</v>
      </c>
      <c r="H107" s="76">
        <v>4</v>
      </c>
      <c r="I107" s="76">
        <v>5</v>
      </c>
      <c r="J107" s="76">
        <v>6</v>
      </c>
      <c r="K107" s="116">
        <f t="shared" si="68"/>
        <v>52</v>
      </c>
      <c r="L107" s="10">
        <f>K107-B101</f>
        <v>41</v>
      </c>
      <c r="M107" s="10"/>
      <c r="N107" s="76">
        <v>5</v>
      </c>
      <c r="O107" s="109">
        <v>8</v>
      </c>
      <c r="P107" s="109">
        <v>7</v>
      </c>
      <c r="Q107" s="109">
        <v>4</v>
      </c>
      <c r="R107" s="109">
        <v>8</v>
      </c>
      <c r="S107" s="109">
        <v>5</v>
      </c>
      <c r="T107" s="109">
        <v>5</v>
      </c>
      <c r="U107" s="109">
        <v>6</v>
      </c>
      <c r="V107" s="109">
        <v>7</v>
      </c>
      <c r="W107" s="72">
        <f t="shared" si="69"/>
        <v>55</v>
      </c>
      <c r="X107" s="52">
        <f t="shared" si="70"/>
        <v>107</v>
      </c>
      <c r="Y107" s="10">
        <f>W107-B101</f>
        <v>44</v>
      </c>
      <c r="Z107" s="58"/>
      <c r="AA107" s="73"/>
      <c r="AB107" s="33"/>
    </row>
    <row r="108" spans="1:28" x14ac:dyDescent="0.25">
      <c r="A108" s="32" t="str">
        <f>A100</f>
        <v>Randy</v>
      </c>
      <c r="B108" s="67">
        <f t="shared" ref="B108:J108" si="71">IF($C$2&gt;=B104,IF(($C$2-B104)&gt;=27,4,IF(($C$2-B104)&gt;=18,3,IF($C$2-B104&gt;=9,2,1))),0)</f>
        <v>1</v>
      </c>
      <c r="C108" s="67">
        <f t="shared" si="71"/>
        <v>0</v>
      </c>
      <c r="D108" s="67">
        <f t="shared" si="71"/>
        <v>0</v>
      </c>
      <c r="E108" s="67">
        <f t="shared" si="71"/>
        <v>1</v>
      </c>
      <c r="F108" s="67">
        <f t="shared" si="71"/>
        <v>1</v>
      </c>
      <c r="G108" s="67">
        <f t="shared" si="71"/>
        <v>0</v>
      </c>
      <c r="H108" s="67">
        <f t="shared" si="71"/>
        <v>1</v>
      </c>
      <c r="I108" s="67">
        <f t="shared" si="71"/>
        <v>0</v>
      </c>
      <c r="J108" s="67">
        <f t="shared" si="71"/>
        <v>1</v>
      </c>
      <c r="K108" s="116">
        <f t="shared" si="68"/>
        <v>5</v>
      </c>
      <c r="N108" s="67">
        <f t="shared" ref="N108:V108" si="72">IF($C$2&gt;=N104,IF(($C$2-N104)&gt;=27,4,IF(($C$2-N104)&gt;=18,3,IF($C$2-N104&gt;=9,2,1))),0)</f>
        <v>1</v>
      </c>
      <c r="O108" s="67">
        <f t="shared" si="72"/>
        <v>0</v>
      </c>
      <c r="P108" s="67">
        <f t="shared" si="72"/>
        <v>0</v>
      </c>
      <c r="Q108" s="67">
        <f t="shared" si="72"/>
        <v>0</v>
      </c>
      <c r="R108" s="67">
        <f t="shared" si="72"/>
        <v>1</v>
      </c>
      <c r="S108" s="67">
        <f t="shared" si="72"/>
        <v>1</v>
      </c>
      <c r="T108" s="67">
        <f t="shared" si="72"/>
        <v>0</v>
      </c>
      <c r="U108" s="67">
        <f t="shared" si="72"/>
        <v>1</v>
      </c>
      <c r="V108" s="67">
        <f t="shared" si="72"/>
        <v>1</v>
      </c>
      <c r="W108" s="114">
        <f t="shared" si="69"/>
        <v>5</v>
      </c>
      <c r="X108" s="1">
        <f t="shared" si="70"/>
        <v>10</v>
      </c>
      <c r="Z108" s="113">
        <v>0</v>
      </c>
      <c r="AB108" s="33"/>
    </row>
    <row r="109" spans="1:28" x14ac:dyDescent="0.25">
      <c r="A109" s="32" t="str">
        <f>A101</f>
        <v>Simon</v>
      </c>
      <c r="B109" s="67">
        <f t="shared" ref="B109:J109" si="73">IF($C$3&gt;=B104,IF(($C$3-B104)&gt;=27,4,IF(($C$3-B104)&gt;=18,3,IF($C$3-B104&gt;=9,2,1))),0)</f>
        <v>0</v>
      </c>
      <c r="C109" s="67">
        <f t="shared" si="73"/>
        <v>0</v>
      </c>
      <c r="D109" s="67">
        <f t="shared" si="73"/>
        <v>0</v>
      </c>
      <c r="E109" s="67">
        <f t="shared" si="73"/>
        <v>0</v>
      </c>
      <c r="F109" s="67">
        <f t="shared" si="73"/>
        <v>0</v>
      </c>
      <c r="G109" s="67">
        <f t="shared" si="73"/>
        <v>0</v>
      </c>
      <c r="H109" s="67">
        <f t="shared" si="73"/>
        <v>0</v>
      </c>
      <c r="I109" s="67">
        <f t="shared" si="73"/>
        <v>0</v>
      </c>
      <c r="J109" s="67">
        <f t="shared" si="73"/>
        <v>0</v>
      </c>
      <c r="K109" s="116">
        <f t="shared" si="68"/>
        <v>0</v>
      </c>
      <c r="L109" s="1"/>
      <c r="M109" s="1"/>
      <c r="N109" s="67">
        <f t="shared" ref="N109:V109" si="74">IF($C$3&gt;=N104,IF(($C$3-N104)&gt;=27,4,IF(($C$3-N104)&gt;=18,3,IF($C$3-N104&gt;=9,2,1))),0)</f>
        <v>0</v>
      </c>
      <c r="O109" s="67">
        <f t="shared" si="74"/>
        <v>0</v>
      </c>
      <c r="P109" s="67">
        <f t="shared" si="74"/>
        <v>0</v>
      </c>
      <c r="Q109" s="67">
        <f t="shared" si="74"/>
        <v>0</v>
      </c>
      <c r="R109" s="67">
        <f t="shared" si="74"/>
        <v>0</v>
      </c>
      <c r="S109" s="67">
        <f t="shared" si="74"/>
        <v>0</v>
      </c>
      <c r="T109" s="67">
        <f t="shared" si="74"/>
        <v>0</v>
      </c>
      <c r="U109" s="67">
        <f t="shared" si="74"/>
        <v>0</v>
      </c>
      <c r="V109" s="67">
        <f t="shared" si="74"/>
        <v>0</v>
      </c>
      <c r="W109" s="114">
        <f t="shared" si="69"/>
        <v>0</v>
      </c>
      <c r="X109" s="1">
        <f t="shared" si="70"/>
        <v>0</v>
      </c>
      <c r="Y109" s="1"/>
      <c r="Z109" s="113" t="s">
        <v>17</v>
      </c>
      <c r="AB109" s="33" t="s">
        <v>18</v>
      </c>
    </row>
    <row r="110" spans="1:28" x14ac:dyDescent="0.25">
      <c r="A110" s="32" t="str">
        <f>A100</f>
        <v>Randy</v>
      </c>
      <c r="B110" s="66">
        <f t="shared" ref="B110:J110" si="75">IF((B106-B108)&lt;(B107-B109),1,IF((B106-B108)=(B107-B109),0.5,0))</f>
        <v>1</v>
      </c>
      <c r="C110" s="66">
        <f t="shared" si="75"/>
        <v>0</v>
      </c>
      <c r="D110" s="66">
        <f t="shared" si="75"/>
        <v>1</v>
      </c>
      <c r="E110" s="66">
        <f t="shared" si="75"/>
        <v>1</v>
      </c>
      <c r="F110" s="66">
        <f t="shared" si="75"/>
        <v>1</v>
      </c>
      <c r="G110" s="66">
        <f t="shared" si="75"/>
        <v>1</v>
      </c>
      <c r="H110" s="66">
        <f t="shared" si="75"/>
        <v>0</v>
      </c>
      <c r="I110" s="66">
        <f t="shared" si="75"/>
        <v>1</v>
      </c>
      <c r="J110" s="66">
        <f t="shared" si="75"/>
        <v>1</v>
      </c>
      <c r="K110" s="116">
        <f t="shared" si="68"/>
        <v>7</v>
      </c>
      <c r="L110" s="10">
        <f>IF((K106-B100)&lt;(K107-B101),3,IF((K106-B100)=(K107-B101),1.5,0))</f>
        <v>3</v>
      </c>
      <c r="M110" s="10">
        <f>SUM(K110:L110)</f>
        <v>10</v>
      </c>
      <c r="N110" s="66">
        <f t="shared" ref="N110:V110" si="76">IF((N106-N108)&lt;(N107-N109),1,IF((N106-N108)=(N107-N109),0.5,0))</f>
        <v>1</v>
      </c>
      <c r="O110" s="66">
        <f t="shared" si="76"/>
        <v>1</v>
      </c>
      <c r="P110" s="66">
        <f t="shared" si="76"/>
        <v>1</v>
      </c>
      <c r="Q110" s="66">
        <f t="shared" si="76"/>
        <v>1</v>
      </c>
      <c r="R110" s="66">
        <f t="shared" si="76"/>
        <v>0</v>
      </c>
      <c r="S110" s="66">
        <f t="shared" si="76"/>
        <v>0</v>
      </c>
      <c r="T110" s="66">
        <f t="shared" si="76"/>
        <v>0.5</v>
      </c>
      <c r="U110" s="66">
        <f t="shared" si="76"/>
        <v>0</v>
      </c>
      <c r="V110" s="66">
        <f t="shared" si="76"/>
        <v>1</v>
      </c>
      <c r="W110" s="114">
        <f t="shared" si="69"/>
        <v>5.5</v>
      </c>
      <c r="X110" s="1">
        <f t="shared" si="70"/>
        <v>12.5</v>
      </c>
      <c r="Y110" s="1">
        <f>IF((W106-B100)&lt;(W107-B101),3,IF((W106-B100)=(W107-B101),1.5,0))</f>
        <v>3</v>
      </c>
      <c r="Z110" s="113">
        <f>SUM(Y110,W110,M110)</f>
        <v>18.5</v>
      </c>
      <c r="AA110" s="32" t="str">
        <f>H100</f>
        <v>Randy</v>
      </c>
      <c r="AB110" s="34" t="s">
        <v>19</v>
      </c>
    </row>
    <row r="111" spans="1:28" x14ac:dyDescent="0.25">
      <c r="A111" s="32" t="str">
        <f>A101</f>
        <v>Simon</v>
      </c>
      <c r="B111" s="66">
        <f t="shared" ref="B111:J111" si="77">IF((B107-B109)&lt;(B106-B108),1,IF((B107-B109)=(B106-B108),0.5,0))</f>
        <v>0</v>
      </c>
      <c r="C111" s="66">
        <f t="shared" si="77"/>
        <v>1</v>
      </c>
      <c r="D111" s="66">
        <f t="shared" si="77"/>
        <v>0</v>
      </c>
      <c r="E111" s="66">
        <f t="shared" si="77"/>
        <v>0</v>
      </c>
      <c r="F111" s="66">
        <f t="shared" si="77"/>
        <v>0</v>
      </c>
      <c r="G111" s="66">
        <f t="shared" si="77"/>
        <v>0</v>
      </c>
      <c r="H111" s="66">
        <f t="shared" si="77"/>
        <v>1</v>
      </c>
      <c r="I111" s="66">
        <f t="shared" si="77"/>
        <v>0</v>
      </c>
      <c r="J111" s="66">
        <f t="shared" si="77"/>
        <v>0</v>
      </c>
      <c r="K111" s="115">
        <f t="shared" si="68"/>
        <v>2</v>
      </c>
      <c r="L111" s="10">
        <f>IF((K107-B101)&lt;(K106-B100),3,IF((K107-B101)=(K106-B100),1.5,0))</f>
        <v>0</v>
      </c>
      <c r="M111" s="10">
        <f>SUM(K111:L111)</f>
        <v>2</v>
      </c>
      <c r="N111" s="66">
        <f t="shared" ref="N111:V111" si="78">IF((N107-N109)&lt;(N106-N108),1,IF((N107-N109)=(N106-N108),0.5,0))</f>
        <v>0</v>
      </c>
      <c r="O111" s="66">
        <f t="shared" si="78"/>
        <v>0</v>
      </c>
      <c r="P111" s="66">
        <f t="shared" si="78"/>
        <v>0</v>
      </c>
      <c r="Q111" s="66">
        <f t="shared" si="78"/>
        <v>0</v>
      </c>
      <c r="R111" s="66">
        <f t="shared" si="78"/>
        <v>1</v>
      </c>
      <c r="S111" s="66">
        <f t="shared" si="78"/>
        <v>1</v>
      </c>
      <c r="T111" s="66">
        <f t="shared" si="78"/>
        <v>0.5</v>
      </c>
      <c r="U111" s="66">
        <f t="shared" si="78"/>
        <v>1</v>
      </c>
      <c r="V111" s="66">
        <f t="shared" si="78"/>
        <v>0</v>
      </c>
      <c r="W111" s="114">
        <f t="shared" si="69"/>
        <v>3.5</v>
      </c>
      <c r="X111" s="1">
        <f t="shared" si="70"/>
        <v>5.5</v>
      </c>
      <c r="Y111" s="1">
        <f>IF((W107-B101)&lt;(W106-B100),3,IF((W107-B101)=(W106-B100),1.5,0))</f>
        <v>0</v>
      </c>
      <c r="Z111" s="113">
        <f>SUM(Y111,W111,M111)</f>
        <v>5.5</v>
      </c>
      <c r="AA111" s="32" t="str">
        <f>H101</f>
        <v>Simon</v>
      </c>
      <c r="AB111" s="34" t="s">
        <v>19</v>
      </c>
    </row>
    <row r="113" spans="1:28" ht="13.8" thickBot="1" x14ac:dyDescent="0.3">
      <c r="B113" s="1" t="s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 t="s">
        <v>1</v>
      </c>
      <c r="R113" s="1"/>
      <c r="S113" s="1"/>
      <c r="T113" s="1"/>
      <c r="U113" s="1"/>
      <c r="V113" s="1"/>
      <c r="Z113" s="1"/>
      <c r="AB113" s="33"/>
    </row>
    <row r="114" spans="1:28" x14ac:dyDescent="0.25">
      <c r="A114" s="61" t="s">
        <v>45</v>
      </c>
      <c r="B114" s="1">
        <v>7</v>
      </c>
      <c r="C114" s="1">
        <f>B114-B115</f>
        <v>3</v>
      </c>
      <c r="D114" s="52" t="s">
        <v>31</v>
      </c>
      <c r="E114" s="1"/>
      <c r="F114" s="1"/>
      <c r="G114" s="126" t="s">
        <v>3</v>
      </c>
      <c r="H114" s="125" t="str">
        <f>A114</f>
        <v>Michael</v>
      </c>
      <c r="I114" s="124"/>
      <c r="J114" s="27" t="s">
        <v>5</v>
      </c>
      <c r="K114" s="1"/>
      <c r="L114" s="1"/>
      <c r="M114" s="1"/>
      <c r="N114" s="1"/>
      <c r="O114" s="123"/>
      <c r="P114" s="1"/>
      <c r="Q114" s="1"/>
      <c r="R114" s="1"/>
      <c r="S114" s="119"/>
      <c r="T114" s="1"/>
      <c r="U114" s="27"/>
      <c r="V114" s="1"/>
      <c r="Z114" s="1"/>
      <c r="AB114" s="33"/>
    </row>
    <row r="115" spans="1:28" ht="13.8" thickBot="1" x14ac:dyDescent="0.3">
      <c r="A115" s="61" t="s">
        <v>46</v>
      </c>
      <c r="B115" s="1">
        <v>4</v>
      </c>
      <c r="C115" s="1">
        <f>B115-B114</f>
        <v>-3</v>
      </c>
      <c r="D115" t="s">
        <v>7</v>
      </c>
      <c r="E115" s="1"/>
      <c r="F115" s="1"/>
      <c r="G115" s="122" t="s">
        <v>8</v>
      </c>
      <c r="H115" s="121" t="str">
        <f>A115</f>
        <v>Jeff</v>
      </c>
      <c r="I115" s="120"/>
      <c r="J115" s="27" t="s">
        <v>5</v>
      </c>
      <c r="K115" s="1"/>
      <c r="L115" s="1"/>
      <c r="M115" s="1"/>
      <c r="N115" s="1"/>
      <c r="P115" s="1"/>
      <c r="Q115" s="1"/>
      <c r="R115" s="1"/>
      <c r="S115" s="119"/>
      <c r="T115" s="1"/>
      <c r="U115" s="27"/>
      <c r="V115" s="1"/>
      <c r="Z115" s="1"/>
      <c r="AB115" s="33"/>
    </row>
    <row r="116" spans="1:2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Z116" s="1"/>
      <c r="AB116" s="33"/>
    </row>
    <row r="117" spans="1:28" x14ac:dyDescent="0.25">
      <c r="A117" s="1" t="s">
        <v>12</v>
      </c>
      <c r="B117" s="65">
        <v>7</v>
      </c>
      <c r="C117" s="65">
        <v>17</v>
      </c>
      <c r="D117" s="65">
        <v>11</v>
      </c>
      <c r="E117" s="65">
        <v>9</v>
      </c>
      <c r="F117" s="65">
        <v>3</v>
      </c>
      <c r="G117" s="65">
        <v>13</v>
      </c>
      <c r="H117" s="65">
        <v>5</v>
      </c>
      <c r="I117" s="65">
        <v>15</v>
      </c>
      <c r="J117" s="65">
        <v>1</v>
      </c>
      <c r="K117" s="115">
        <f>SUM(B117:J117)</f>
        <v>81</v>
      </c>
      <c r="L117" s="114"/>
      <c r="M117" s="114"/>
      <c r="N117" s="63">
        <v>6</v>
      </c>
      <c r="O117" s="63">
        <v>12</v>
      </c>
      <c r="P117" s="63">
        <v>14</v>
      </c>
      <c r="Q117" s="63">
        <v>18</v>
      </c>
      <c r="R117" s="63">
        <v>10</v>
      </c>
      <c r="S117" s="63">
        <v>2</v>
      </c>
      <c r="T117" s="63">
        <v>16</v>
      </c>
      <c r="U117" s="63">
        <v>4</v>
      </c>
      <c r="V117" s="63">
        <v>8</v>
      </c>
      <c r="W117" s="62">
        <f>SUM(N117:V117)</f>
        <v>90</v>
      </c>
      <c r="X117" s="118">
        <f>SUM(W117,K117)</f>
        <v>171</v>
      </c>
      <c r="Z117" s="1"/>
      <c r="AB117" s="33"/>
    </row>
    <row r="118" spans="1:28" x14ac:dyDescent="0.25">
      <c r="A118" s="1" t="s">
        <v>13</v>
      </c>
      <c r="B118" s="65">
        <v>4</v>
      </c>
      <c r="C118" s="65">
        <v>9</v>
      </c>
      <c r="D118" s="65">
        <v>6</v>
      </c>
      <c r="E118" s="65">
        <v>5</v>
      </c>
      <c r="F118" s="65">
        <v>2</v>
      </c>
      <c r="G118" s="65">
        <v>7</v>
      </c>
      <c r="H118" s="65">
        <v>3</v>
      </c>
      <c r="I118" s="65">
        <v>8</v>
      </c>
      <c r="J118" s="65">
        <v>1</v>
      </c>
      <c r="K118" s="115">
        <f>SUM(B118:J118)</f>
        <v>45</v>
      </c>
      <c r="L118" s="114"/>
      <c r="M118" s="114"/>
      <c r="N118" s="63">
        <v>3</v>
      </c>
      <c r="O118" s="63">
        <v>6</v>
      </c>
      <c r="P118" s="63">
        <v>7</v>
      </c>
      <c r="Q118" s="63">
        <v>9</v>
      </c>
      <c r="R118" s="63">
        <v>5</v>
      </c>
      <c r="S118" s="63">
        <v>1</v>
      </c>
      <c r="T118" s="63">
        <v>8</v>
      </c>
      <c r="U118" s="63">
        <v>2</v>
      </c>
      <c r="V118" s="63">
        <v>4</v>
      </c>
      <c r="W118" s="62">
        <f>SUM(N118:V118)</f>
        <v>45</v>
      </c>
      <c r="X118" s="118">
        <f>SUM(W118,K118)</f>
        <v>90</v>
      </c>
      <c r="Z118" s="1"/>
      <c r="AB118" s="33"/>
    </row>
    <row r="119" spans="1:28" x14ac:dyDescent="0.25">
      <c r="A119" s="1" t="s">
        <v>14</v>
      </c>
      <c r="B119" s="66">
        <v>1</v>
      </c>
      <c r="C119" s="66">
        <v>2</v>
      </c>
      <c r="D119" s="66">
        <v>3</v>
      </c>
      <c r="E119" s="66">
        <v>4</v>
      </c>
      <c r="F119" s="66">
        <v>5</v>
      </c>
      <c r="G119" s="66">
        <v>6</v>
      </c>
      <c r="H119" s="66">
        <v>7</v>
      </c>
      <c r="I119" s="66">
        <v>8</v>
      </c>
      <c r="J119" s="66">
        <v>9</v>
      </c>
      <c r="K119" s="115"/>
      <c r="L119" s="1" t="s">
        <v>27</v>
      </c>
      <c r="M119" s="1" t="s">
        <v>28</v>
      </c>
      <c r="N119" s="66">
        <v>10</v>
      </c>
      <c r="O119" s="66">
        <v>11</v>
      </c>
      <c r="P119" s="66">
        <v>12</v>
      </c>
      <c r="Q119" s="66">
        <v>13</v>
      </c>
      <c r="R119" s="66">
        <v>14</v>
      </c>
      <c r="S119" s="66">
        <v>15</v>
      </c>
      <c r="T119" s="66">
        <v>16</v>
      </c>
      <c r="U119" s="66">
        <v>17</v>
      </c>
      <c r="V119" s="66">
        <v>18</v>
      </c>
      <c r="W119" s="10" t="s">
        <v>15</v>
      </c>
      <c r="X119" s="1"/>
      <c r="Y119" s="1" t="s">
        <v>29</v>
      </c>
      <c r="Z119" s="113" t="s">
        <v>15</v>
      </c>
      <c r="AB119" s="33"/>
    </row>
    <row r="120" spans="1:28" x14ac:dyDescent="0.25">
      <c r="A120" s="61" t="str">
        <f>A114</f>
        <v>Michael</v>
      </c>
      <c r="B120" s="76">
        <v>6</v>
      </c>
      <c r="C120" s="76">
        <v>4</v>
      </c>
      <c r="D120" s="76">
        <v>5</v>
      </c>
      <c r="E120" s="76">
        <v>6</v>
      </c>
      <c r="F120" s="76">
        <v>6</v>
      </c>
      <c r="G120" s="76">
        <v>4</v>
      </c>
      <c r="H120" s="76">
        <v>5</v>
      </c>
      <c r="I120" s="76">
        <v>4</v>
      </c>
      <c r="J120" s="76">
        <v>5</v>
      </c>
      <c r="K120" s="116">
        <f t="shared" ref="K120:K125" si="79">SUM(B120:J120)</f>
        <v>45</v>
      </c>
      <c r="L120" s="10">
        <f>K120-B114</f>
        <v>38</v>
      </c>
      <c r="M120" s="10"/>
      <c r="N120" s="76">
        <v>4</v>
      </c>
      <c r="O120" s="109">
        <v>7</v>
      </c>
      <c r="P120" s="109">
        <v>5</v>
      </c>
      <c r="Q120" s="109">
        <v>3</v>
      </c>
      <c r="R120" s="109">
        <v>7</v>
      </c>
      <c r="S120" s="109">
        <v>5</v>
      </c>
      <c r="T120" s="109">
        <v>3</v>
      </c>
      <c r="U120" s="109">
        <v>6</v>
      </c>
      <c r="V120" s="109">
        <v>7</v>
      </c>
      <c r="W120" s="72">
        <f t="shared" ref="W120:W125" si="80">SUM(N120:V120)</f>
        <v>47</v>
      </c>
      <c r="X120" s="52">
        <f t="shared" ref="X120:X125" si="81">SUM(W120,K120)</f>
        <v>92</v>
      </c>
      <c r="Y120" s="10">
        <f>W120-B114</f>
        <v>40</v>
      </c>
      <c r="Z120" s="117"/>
      <c r="AA120" s="73"/>
      <c r="AB120" s="33"/>
    </row>
    <row r="121" spans="1:28" x14ac:dyDescent="0.25">
      <c r="A121" s="61" t="str">
        <f>A115</f>
        <v>Jeff</v>
      </c>
      <c r="B121" s="76">
        <v>5</v>
      </c>
      <c r="C121" s="76">
        <v>4</v>
      </c>
      <c r="D121" s="76">
        <v>3</v>
      </c>
      <c r="E121" s="76">
        <v>6</v>
      </c>
      <c r="F121" s="76">
        <v>4</v>
      </c>
      <c r="G121" s="76">
        <v>4</v>
      </c>
      <c r="H121" s="76">
        <v>5</v>
      </c>
      <c r="I121" s="76">
        <v>4</v>
      </c>
      <c r="J121" s="76">
        <v>4</v>
      </c>
      <c r="K121" s="116">
        <f t="shared" si="79"/>
        <v>39</v>
      </c>
      <c r="L121" s="10">
        <f>K121-B115</f>
        <v>35</v>
      </c>
      <c r="M121" s="10"/>
      <c r="N121" s="76">
        <v>4</v>
      </c>
      <c r="O121" s="109">
        <v>5</v>
      </c>
      <c r="P121" s="109">
        <v>4</v>
      </c>
      <c r="Q121" s="109">
        <v>4</v>
      </c>
      <c r="R121" s="109">
        <v>4</v>
      </c>
      <c r="S121" s="109">
        <v>4</v>
      </c>
      <c r="T121" s="109">
        <v>3</v>
      </c>
      <c r="U121" s="109">
        <v>5</v>
      </c>
      <c r="V121" s="109">
        <v>6</v>
      </c>
      <c r="W121" s="72">
        <f t="shared" si="80"/>
        <v>39</v>
      </c>
      <c r="X121" s="52">
        <f t="shared" si="81"/>
        <v>78</v>
      </c>
      <c r="Y121" s="10">
        <f>W121-B115</f>
        <v>35</v>
      </c>
      <c r="Z121" s="58"/>
      <c r="AA121" s="73"/>
      <c r="AB121" s="33"/>
    </row>
    <row r="122" spans="1:28" x14ac:dyDescent="0.25">
      <c r="A122" s="32" t="str">
        <f>A114</f>
        <v>Michael</v>
      </c>
      <c r="B122" s="67">
        <f t="shared" ref="B122:J122" si="82">IF($C$2&gt;=B118,IF(($C$2-B118)&gt;=27,4,IF(($C$2-B118)&gt;=18,3,IF($C$2-B118&gt;=9,2,1))),0)</f>
        <v>1</v>
      </c>
      <c r="C122" s="67">
        <f t="shared" si="82"/>
        <v>0</v>
      </c>
      <c r="D122" s="67">
        <f t="shared" si="82"/>
        <v>0</v>
      </c>
      <c r="E122" s="67">
        <f t="shared" si="82"/>
        <v>1</v>
      </c>
      <c r="F122" s="67">
        <f t="shared" si="82"/>
        <v>1</v>
      </c>
      <c r="G122" s="67">
        <f t="shared" si="82"/>
        <v>0</v>
      </c>
      <c r="H122" s="67">
        <f t="shared" si="82"/>
        <v>1</v>
      </c>
      <c r="I122" s="67">
        <f t="shared" si="82"/>
        <v>0</v>
      </c>
      <c r="J122" s="67">
        <f t="shared" si="82"/>
        <v>1</v>
      </c>
      <c r="K122" s="116">
        <f t="shared" si="79"/>
        <v>5</v>
      </c>
      <c r="N122" s="67">
        <f t="shared" ref="N122:V122" si="83">IF($C$2&gt;=N118,IF(($C$2-N118)&gt;=27,4,IF(($C$2-N118)&gt;=18,3,IF($C$2-N118&gt;=9,2,1))),0)</f>
        <v>1</v>
      </c>
      <c r="O122" s="67">
        <f t="shared" si="83"/>
        <v>0</v>
      </c>
      <c r="P122" s="67">
        <f t="shared" si="83"/>
        <v>0</v>
      </c>
      <c r="Q122" s="67">
        <f t="shared" si="83"/>
        <v>0</v>
      </c>
      <c r="R122" s="67">
        <f t="shared" si="83"/>
        <v>1</v>
      </c>
      <c r="S122" s="67">
        <f t="shared" si="83"/>
        <v>1</v>
      </c>
      <c r="T122" s="67">
        <f t="shared" si="83"/>
        <v>0</v>
      </c>
      <c r="U122" s="67">
        <f t="shared" si="83"/>
        <v>1</v>
      </c>
      <c r="V122" s="67">
        <f t="shared" si="83"/>
        <v>1</v>
      </c>
      <c r="W122" s="114">
        <f t="shared" si="80"/>
        <v>5</v>
      </c>
      <c r="X122" s="1">
        <f t="shared" si="81"/>
        <v>10</v>
      </c>
      <c r="Z122" s="113">
        <v>0</v>
      </c>
      <c r="AB122" s="33"/>
    </row>
    <row r="123" spans="1:28" x14ac:dyDescent="0.25">
      <c r="A123" s="32" t="str">
        <f>A115</f>
        <v>Jeff</v>
      </c>
      <c r="B123" s="67">
        <f t="shared" ref="B123:J123" si="84">IF($C$3&gt;=B118,IF(($C$3-B118)&gt;=27,4,IF(($C$3-B118)&gt;=18,3,IF($C$3-B118&gt;=9,2,1))),0)</f>
        <v>0</v>
      </c>
      <c r="C123" s="67">
        <f t="shared" si="84"/>
        <v>0</v>
      </c>
      <c r="D123" s="67">
        <f t="shared" si="84"/>
        <v>0</v>
      </c>
      <c r="E123" s="67">
        <f t="shared" si="84"/>
        <v>0</v>
      </c>
      <c r="F123" s="67">
        <f t="shared" si="84"/>
        <v>0</v>
      </c>
      <c r="G123" s="67">
        <f t="shared" si="84"/>
        <v>0</v>
      </c>
      <c r="H123" s="67">
        <f t="shared" si="84"/>
        <v>0</v>
      </c>
      <c r="I123" s="67">
        <f t="shared" si="84"/>
        <v>0</v>
      </c>
      <c r="J123" s="67">
        <f t="shared" si="84"/>
        <v>0</v>
      </c>
      <c r="K123" s="116">
        <f t="shared" si="79"/>
        <v>0</v>
      </c>
      <c r="L123" s="1"/>
      <c r="M123" s="1"/>
      <c r="N123" s="67">
        <f t="shared" ref="N123:V123" si="85">IF($C$3&gt;=N118,IF(($C$3-N118)&gt;=27,4,IF(($C$3-N118)&gt;=18,3,IF($C$3-N118&gt;=9,2,1))),0)</f>
        <v>0</v>
      </c>
      <c r="O123" s="67">
        <f t="shared" si="85"/>
        <v>0</v>
      </c>
      <c r="P123" s="67">
        <f t="shared" si="85"/>
        <v>0</v>
      </c>
      <c r="Q123" s="67">
        <f t="shared" si="85"/>
        <v>0</v>
      </c>
      <c r="R123" s="67">
        <f t="shared" si="85"/>
        <v>0</v>
      </c>
      <c r="S123" s="67">
        <f t="shared" si="85"/>
        <v>0</v>
      </c>
      <c r="T123" s="67">
        <f t="shared" si="85"/>
        <v>0</v>
      </c>
      <c r="U123" s="67">
        <f t="shared" si="85"/>
        <v>0</v>
      </c>
      <c r="V123" s="67">
        <f t="shared" si="85"/>
        <v>0</v>
      </c>
      <c r="W123" s="114">
        <f t="shared" si="80"/>
        <v>0</v>
      </c>
      <c r="X123" s="1">
        <f t="shared" si="81"/>
        <v>0</v>
      </c>
      <c r="Y123" s="1"/>
      <c r="Z123" s="113" t="s">
        <v>17</v>
      </c>
      <c r="AB123" s="33" t="s">
        <v>18</v>
      </c>
    </row>
    <row r="124" spans="1:28" x14ac:dyDescent="0.25">
      <c r="A124" s="32" t="str">
        <f>A114</f>
        <v>Michael</v>
      </c>
      <c r="B124" s="66">
        <f t="shared" ref="B124:J124" si="86">IF((B120-B122)&lt;(B121-B123),1,IF((B120-B122)=(B121-B123),0.5,0))</f>
        <v>0.5</v>
      </c>
      <c r="C124" s="66">
        <f t="shared" si="86"/>
        <v>0.5</v>
      </c>
      <c r="D124" s="66">
        <f t="shared" si="86"/>
        <v>0</v>
      </c>
      <c r="E124" s="66">
        <f t="shared" si="86"/>
        <v>1</v>
      </c>
      <c r="F124" s="66">
        <f t="shared" si="86"/>
        <v>0</v>
      </c>
      <c r="G124" s="66">
        <f t="shared" si="86"/>
        <v>0.5</v>
      </c>
      <c r="H124" s="66">
        <f t="shared" si="86"/>
        <v>1</v>
      </c>
      <c r="I124" s="66">
        <f t="shared" si="86"/>
        <v>0.5</v>
      </c>
      <c r="J124" s="66">
        <f t="shared" si="86"/>
        <v>0.5</v>
      </c>
      <c r="K124" s="116">
        <f t="shared" si="79"/>
        <v>4.5</v>
      </c>
      <c r="L124" s="10">
        <f>IF((K120-B114)&lt;(K121-B115),3,IF((K120-B114)=(K121-B115),1.5,0))</f>
        <v>0</v>
      </c>
      <c r="M124" s="10">
        <f>SUM(K124:L124)</f>
        <v>4.5</v>
      </c>
      <c r="N124" s="66">
        <f t="shared" ref="N124:V124" si="87">IF((N120-N122)&lt;(N121-N123),1,IF((N120-N122)=(N121-N123),0.5,0))</f>
        <v>1</v>
      </c>
      <c r="O124" s="66">
        <f t="shared" si="87"/>
        <v>0</v>
      </c>
      <c r="P124" s="66">
        <f t="shared" si="87"/>
        <v>0</v>
      </c>
      <c r="Q124" s="66">
        <f t="shared" si="87"/>
        <v>1</v>
      </c>
      <c r="R124" s="66">
        <f t="shared" si="87"/>
        <v>0</v>
      </c>
      <c r="S124" s="66">
        <f t="shared" si="87"/>
        <v>0.5</v>
      </c>
      <c r="T124" s="66">
        <f t="shared" si="87"/>
        <v>0.5</v>
      </c>
      <c r="U124" s="66">
        <f t="shared" si="87"/>
        <v>0.5</v>
      </c>
      <c r="V124" s="66">
        <f t="shared" si="87"/>
        <v>0.5</v>
      </c>
      <c r="W124" s="114">
        <f t="shared" si="80"/>
        <v>4</v>
      </c>
      <c r="X124" s="1">
        <f t="shared" si="81"/>
        <v>8.5</v>
      </c>
      <c r="Y124" s="1">
        <f>IF((W120-B114)&lt;(W121-B115),3,IF((W120-B114)=(W121-B115),1.5,0))</f>
        <v>0</v>
      </c>
      <c r="Z124" s="113">
        <f>SUM(Y124,W124,M124)</f>
        <v>8.5</v>
      </c>
      <c r="AA124" s="32" t="str">
        <f>H114</f>
        <v>Michael</v>
      </c>
      <c r="AB124" s="34" t="s">
        <v>19</v>
      </c>
    </row>
    <row r="125" spans="1:28" x14ac:dyDescent="0.25">
      <c r="A125" s="32" t="str">
        <f>A115</f>
        <v>Jeff</v>
      </c>
      <c r="B125" s="66">
        <f t="shared" ref="B125:J125" si="88">IF((B121-B123)&lt;(B120-B122),1,IF((B121-B123)=(B120-B122),0.5,0))</f>
        <v>0.5</v>
      </c>
      <c r="C125" s="66">
        <f t="shared" si="88"/>
        <v>0.5</v>
      </c>
      <c r="D125" s="66">
        <f t="shared" si="88"/>
        <v>1</v>
      </c>
      <c r="E125" s="66">
        <f t="shared" si="88"/>
        <v>0</v>
      </c>
      <c r="F125" s="66">
        <f t="shared" si="88"/>
        <v>1</v>
      </c>
      <c r="G125" s="66">
        <f t="shared" si="88"/>
        <v>0.5</v>
      </c>
      <c r="H125" s="66">
        <f t="shared" si="88"/>
        <v>0</v>
      </c>
      <c r="I125" s="66">
        <f t="shared" si="88"/>
        <v>0.5</v>
      </c>
      <c r="J125" s="66">
        <f t="shared" si="88"/>
        <v>0.5</v>
      </c>
      <c r="K125" s="115">
        <f t="shared" si="79"/>
        <v>4.5</v>
      </c>
      <c r="L125" s="10">
        <f>IF((K121-B115)&lt;(K120-B114),3,IF((K121-B115)=(K120-B114),1.5,0))</f>
        <v>3</v>
      </c>
      <c r="M125" s="10">
        <f>SUM(K125:L125)</f>
        <v>7.5</v>
      </c>
      <c r="N125" s="66">
        <f t="shared" ref="N125:V125" si="89">IF((N121-N123)&lt;(N120-N122),1,IF((N121-N123)=(N120-N122),0.5,0))</f>
        <v>0</v>
      </c>
      <c r="O125" s="66">
        <f t="shared" si="89"/>
        <v>1</v>
      </c>
      <c r="P125" s="66">
        <f t="shared" si="89"/>
        <v>1</v>
      </c>
      <c r="Q125" s="66">
        <f t="shared" si="89"/>
        <v>0</v>
      </c>
      <c r="R125" s="66">
        <f t="shared" si="89"/>
        <v>1</v>
      </c>
      <c r="S125" s="66">
        <f t="shared" si="89"/>
        <v>0.5</v>
      </c>
      <c r="T125" s="66">
        <f t="shared" si="89"/>
        <v>0.5</v>
      </c>
      <c r="U125" s="66">
        <f t="shared" si="89"/>
        <v>0.5</v>
      </c>
      <c r="V125" s="66">
        <f t="shared" si="89"/>
        <v>0.5</v>
      </c>
      <c r="W125" s="114">
        <f t="shared" si="80"/>
        <v>5</v>
      </c>
      <c r="X125" s="1">
        <f t="shared" si="81"/>
        <v>9.5</v>
      </c>
      <c r="Y125" s="1">
        <f>IF((W121-B115)&lt;(W120-B114),3,IF((W121-B115)=(W120-B114),1.5,0))</f>
        <v>3</v>
      </c>
      <c r="Z125" s="113">
        <f>SUM(Y125,W125,M125)</f>
        <v>15.5</v>
      </c>
      <c r="AA125" s="32" t="str">
        <f>H115</f>
        <v>Jeff</v>
      </c>
      <c r="AB125" s="34" t="s">
        <v>19</v>
      </c>
    </row>
    <row r="127" spans="1:28" ht="13.8" thickBot="1" x14ac:dyDescent="0.3">
      <c r="B127" s="1" t="s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 t="s">
        <v>1</v>
      </c>
      <c r="R127" s="1"/>
      <c r="S127" s="1"/>
      <c r="T127" s="1"/>
      <c r="U127" s="1"/>
      <c r="V127" s="1"/>
      <c r="Z127" s="1"/>
      <c r="AB127" s="33"/>
    </row>
    <row r="128" spans="1:28" x14ac:dyDescent="0.25">
      <c r="A128" s="61" t="s">
        <v>47</v>
      </c>
      <c r="B128" s="1">
        <v>20</v>
      </c>
      <c r="C128" s="1">
        <f>B128-B129</f>
        <v>11</v>
      </c>
      <c r="D128" s="52" t="s">
        <v>31</v>
      </c>
      <c r="E128" s="1"/>
      <c r="F128" s="1"/>
      <c r="G128" s="126" t="s">
        <v>3</v>
      </c>
      <c r="H128" s="125" t="str">
        <f>A128</f>
        <v>Paul</v>
      </c>
      <c r="I128" s="124"/>
      <c r="J128" s="27" t="s">
        <v>5</v>
      </c>
      <c r="K128" s="1"/>
      <c r="L128" s="1"/>
      <c r="M128" s="1"/>
      <c r="N128" s="1"/>
      <c r="O128" s="123"/>
      <c r="P128" s="1"/>
      <c r="Q128" s="1"/>
      <c r="R128" s="1"/>
      <c r="S128" s="119"/>
      <c r="T128" s="1"/>
      <c r="U128" s="27"/>
      <c r="V128" s="1"/>
      <c r="Z128" s="1"/>
      <c r="AB128" s="33"/>
    </row>
    <row r="129" spans="1:28" ht="13.8" thickBot="1" x14ac:dyDescent="0.3">
      <c r="A129" s="61" t="s">
        <v>48</v>
      </c>
      <c r="B129" s="1">
        <v>9</v>
      </c>
      <c r="C129" s="1">
        <f>B129-B128</f>
        <v>-11</v>
      </c>
      <c r="D129" t="s">
        <v>7</v>
      </c>
      <c r="E129" s="1"/>
      <c r="F129" s="1"/>
      <c r="G129" s="122" t="s">
        <v>8</v>
      </c>
      <c r="H129" s="121" t="str">
        <f>A129</f>
        <v>Mike</v>
      </c>
      <c r="I129" s="120"/>
      <c r="J129" s="27" t="s">
        <v>5</v>
      </c>
      <c r="K129" s="1"/>
      <c r="L129" s="1"/>
      <c r="M129" s="1"/>
      <c r="N129" s="1"/>
      <c r="P129" s="1"/>
      <c r="Q129" s="1"/>
      <c r="R129" s="1"/>
      <c r="S129" s="119"/>
      <c r="T129" s="1"/>
      <c r="U129" s="27"/>
      <c r="V129" s="1"/>
      <c r="Z129" s="1"/>
      <c r="AB129" s="33"/>
    </row>
    <row r="130" spans="1:2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Z130" s="1"/>
      <c r="AB130" s="33"/>
    </row>
    <row r="131" spans="1:28" x14ac:dyDescent="0.25">
      <c r="A131" s="1" t="s">
        <v>12</v>
      </c>
      <c r="B131" s="65">
        <v>7</v>
      </c>
      <c r="C131" s="65">
        <v>17</v>
      </c>
      <c r="D131" s="65">
        <v>11</v>
      </c>
      <c r="E131" s="65">
        <v>9</v>
      </c>
      <c r="F131" s="65">
        <v>3</v>
      </c>
      <c r="G131" s="65">
        <v>13</v>
      </c>
      <c r="H131" s="65">
        <v>5</v>
      </c>
      <c r="I131" s="65">
        <v>15</v>
      </c>
      <c r="J131" s="65">
        <v>1</v>
      </c>
      <c r="K131" s="115">
        <f>SUM(B131:J131)</f>
        <v>81</v>
      </c>
      <c r="L131" s="114"/>
      <c r="M131" s="114"/>
      <c r="N131" s="63">
        <v>6</v>
      </c>
      <c r="O131" s="63">
        <v>12</v>
      </c>
      <c r="P131" s="63">
        <v>14</v>
      </c>
      <c r="Q131" s="63">
        <v>18</v>
      </c>
      <c r="R131" s="63">
        <v>10</v>
      </c>
      <c r="S131" s="63">
        <v>2</v>
      </c>
      <c r="T131" s="63">
        <v>16</v>
      </c>
      <c r="U131" s="63">
        <v>4</v>
      </c>
      <c r="V131" s="63">
        <v>8</v>
      </c>
      <c r="W131" s="62">
        <f>SUM(N131:V131)</f>
        <v>90</v>
      </c>
      <c r="X131" s="118">
        <f>SUM(W131,K131)</f>
        <v>171</v>
      </c>
      <c r="Z131" s="1"/>
      <c r="AB131" s="33"/>
    </row>
    <row r="132" spans="1:28" x14ac:dyDescent="0.25">
      <c r="A132" s="1" t="s">
        <v>13</v>
      </c>
      <c r="B132" s="65">
        <v>4</v>
      </c>
      <c r="C132" s="65">
        <v>9</v>
      </c>
      <c r="D132" s="65">
        <v>6</v>
      </c>
      <c r="E132" s="65">
        <v>5</v>
      </c>
      <c r="F132" s="65">
        <v>2</v>
      </c>
      <c r="G132" s="65">
        <v>7</v>
      </c>
      <c r="H132" s="65">
        <v>3</v>
      </c>
      <c r="I132" s="65">
        <v>8</v>
      </c>
      <c r="J132" s="65">
        <v>1</v>
      </c>
      <c r="K132" s="115">
        <f>SUM(B132:J132)</f>
        <v>45</v>
      </c>
      <c r="L132" s="114"/>
      <c r="M132" s="114"/>
      <c r="N132" s="63">
        <v>3</v>
      </c>
      <c r="O132" s="63">
        <v>6</v>
      </c>
      <c r="P132" s="63">
        <v>7</v>
      </c>
      <c r="Q132" s="63">
        <v>9</v>
      </c>
      <c r="R132" s="63">
        <v>5</v>
      </c>
      <c r="S132" s="63">
        <v>1</v>
      </c>
      <c r="T132" s="63">
        <v>8</v>
      </c>
      <c r="U132" s="63">
        <v>2</v>
      </c>
      <c r="V132" s="63">
        <v>4</v>
      </c>
      <c r="W132" s="62">
        <f>SUM(N132:V132)</f>
        <v>45</v>
      </c>
      <c r="X132" s="118">
        <f>SUM(W132,K132)</f>
        <v>90</v>
      </c>
      <c r="Z132" s="1"/>
      <c r="AB132" s="33"/>
    </row>
    <row r="133" spans="1:28" x14ac:dyDescent="0.25">
      <c r="A133" s="1" t="s">
        <v>14</v>
      </c>
      <c r="B133" s="66">
        <v>1</v>
      </c>
      <c r="C133" s="66">
        <v>2</v>
      </c>
      <c r="D133" s="66">
        <v>3</v>
      </c>
      <c r="E133" s="66">
        <v>4</v>
      </c>
      <c r="F133" s="66">
        <v>5</v>
      </c>
      <c r="G133" s="66">
        <v>6</v>
      </c>
      <c r="H133" s="66">
        <v>7</v>
      </c>
      <c r="I133" s="66">
        <v>8</v>
      </c>
      <c r="J133" s="66">
        <v>9</v>
      </c>
      <c r="K133" s="115"/>
      <c r="L133" s="1" t="s">
        <v>27</v>
      </c>
      <c r="M133" s="1" t="s">
        <v>28</v>
      </c>
      <c r="N133" s="66">
        <v>10</v>
      </c>
      <c r="O133" s="66">
        <v>11</v>
      </c>
      <c r="P133" s="66">
        <v>12</v>
      </c>
      <c r="Q133" s="66">
        <v>13</v>
      </c>
      <c r="R133" s="66">
        <v>14</v>
      </c>
      <c r="S133" s="66">
        <v>15</v>
      </c>
      <c r="T133" s="66">
        <v>16</v>
      </c>
      <c r="U133" s="66">
        <v>17</v>
      </c>
      <c r="V133" s="66">
        <v>18</v>
      </c>
      <c r="W133" s="10" t="s">
        <v>15</v>
      </c>
      <c r="X133" s="1"/>
      <c r="Y133" s="1" t="s">
        <v>29</v>
      </c>
      <c r="Z133" s="113" t="s">
        <v>15</v>
      </c>
      <c r="AB133" s="33"/>
    </row>
    <row r="134" spans="1:28" x14ac:dyDescent="0.25">
      <c r="A134" s="61" t="str">
        <f>A128</f>
        <v>Paul</v>
      </c>
      <c r="B134" s="76">
        <v>8</v>
      </c>
      <c r="C134" s="76">
        <v>5</v>
      </c>
      <c r="D134" s="76">
        <v>5</v>
      </c>
      <c r="E134" s="76">
        <v>7</v>
      </c>
      <c r="F134" s="76">
        <v>7</v>
      </c>
      <c r="G134" s="76">
        <v>7</v>
      </c>
      <c r="H134" s="76">
        <v>5</v>
      </c>
      <c r="I134" s="76">
        <v>8</v>
      </c>
      <c r="J134" s="76">
        <v>7</v>
      </c>
      <c r="K134" s="116">
        <f t="shared" ref="K134:K139" si="90">SUM(B134:J134)</f>
        <v>59</v>
      </c>
      <c r="L134" s="10">
        <f>K134-B128</f>
        <v>39</v>
      </c>
      <c r="M134" s="10"/>
      <c r="N134" s="76">
        <v>8</v>
      </c>
      <c r="O134" s="109">
        <v>6</v>
      </c>
      <c r="P134" s="109">
        <v>7</v>
      </c>
      <c r="Q134" s="109">
        <v>4</v>
      </c>
      <c r="R134" s="109">
        <v>7</v>
      </c>
      <c r="S134" s="109">
        <v>6</v>
      </c>
      <c r="T134" s="109">
        <v>6</v>
      </c>
      <c r="U134" s="109">
        <v>10</v>
      </c>
      <c r="V134" s="109">
        <v>7</v>
      </c>
      <c r="W134" s="72">
        <f t="shared" ref="W134:W139" si="91">SUM(N134:V134)</f>
        <v>61</v>
      </c>
      <c r="X134" s="52">
        <f t="shared" ref="X134:X139" si="92">SUM(W134,K134)</f>
        <v>120</v>
      </c>
      <c r="Y134" s="10">
        <f>W134-B128</f>
        <v>41</v>
      </c>
      <c r="Z134" s="117"/>
      <c r="AA134" s="73"/>
      <c r="AB134" s="33"/>
    </row>
    <row r="135" spans="1:28" x14ac:dyDescent="0.25">
      <c r="A135" s="61" t="str">
        <f>A129</f>
        <v>Mike</v>
      </c>
      <c r="B135" s="76">
        <v>5</v>
      </c>
      <c r="C135" s="76">
        <v>4</v>
      </c>
      <c r="D135" s="76">
        <v>6</v>
      </c>
      <c r="E135" s="76">
        <v>7</v>
      </c>
      <c r="F135" s="76">
        <v>6</v>
      </c>
      <c r="G135" s="76">
        <v>4</v>
      </c>
      <c r="H135" s="76">
        <v>4</v>
      </c>
      <c r="I135" s="76">
        <v>4</v>
      </c>
      <c r="J135" s="76">
        <v>5</v>
      </c>
      <c r="K135" s="116">
        <f t="shared" si="90"/>
        <v>45</v>
      </c>
      <c r="L135" s="10">
        <f>K135-B129</f>
        <v>36</v>
      </c>
      <c r="M135" s="10"/>
      <c r="N135" s="76">
        <v>5</v>
      </c>
      <c r="O135" s="109">
        <v>4</v>
      </c>
      <c r="P135" s="109">
        <v>4</v>
      </c>
      <c r="Q135" s="109">
        <v>7</v>
      </c>
      <c r="R135" s="109">
        <v>5</v>
      </c>
      <c r="S135" s="109">
        <v>6</v>
      </c>
      <c r="T135" s="109">
        <v>7</v>
      </c>
      <c r="U135" s="109">
        <v>5</v>
      </c>
      <c r="V135" s="109">
        <v>5</v>
      </c>
      <c r="W135" s="72">
        <f t="shared" si="91"/>
        <v>48</v>
      </c>
      <c r="X135" s="52">
        <f t="shared" si="92"/>
        <v>93</v>
      </c>
      <c r="Y135" s="10">
        <f>W135-B129</f>
        <v>39</v>
      </c>
      <c r="Z135" s="58"/>
      <c r="AA135" s="73"/>
      <c r="AB135" s="33"/>
    </row>
    <row r="136" spans="1:28" x14ac:dyDescent="0.25">
      <c r="A136" s="32" t="str">
        <f>A128</f>
        <v>Paul</v>
      </c>
      <c r="B136" s="67">
        <f t="shared" ref="B136:J136" si="93">IF($C$2&gt;=B132,IF(($C$2-B132)&gt;=27,4,IF(($C$2-B132)&gt;=18,3,IF($C$2-B132&gt;=9,2,1))),0)</f>
        <v>1</v>
      </c>
      <c r="C136" s="67">
        <f t="shared" si="93"/>
        <v>0</v>
      </c>
      <c r="D136" s="67">
        <f t="shared" si="93"/>
        <v>0</v>
      </c>
      <c r="E136" s="67">
        <f t="shared" si="93"/>
        <v>1</v>
      </c>
      <c r="F136" s="67">
        <f t="shared" si="93"/>
        <v>1</v>
      </c>
      <c r="G136" s="67">
        <f t="shared" si="93"/>
        <v>0</v>
      </c>
      <c r="H136" s="67">
        <f t="shared" si="93"/>
        <v>1</v>
      </c>
      <c r="I136" s="67">
        <f t="shared" si="93"/>
        <v>0</v>
      </c>
      <c r="J136" s="67">
        <f t="shared" si="93"/>
        <v>1</v>
      </c>
      <c r="K136" s="116">
        <f t="shared" si="90"/>
        <v>5</v>
      </c>
      <c r="N136" s="67">
        <f t="shared" ref="N136:V136" si="94">IF($C$2&gt;=N132,IF(($C$2-N132)&gt;=27,4,IF(($C$2-N132)&gt;=18,3,IF($C$2-N132&gt;=9,2,1))),0)</f>
        <v>1</v>
      </c>
      <c r="O136" s="67">
        <f t="shared" si="94"/>
        <v>0</v>
      </c>
      <c r="P136" s="67">
        <f t="shared" si="94"/>
        <v>0</v>
      </c>
      <c r="Q136" s="67">
        <f t="shared" si="94"/>
        <v>0</v>
      </c>
      <c r="R136" s="67">
        <f t="shared" si="94"/>
        <v>1</v>
      </c>
      <c r="S136" s="67">
        <f t="shared" si="94"/>
        <v>1</v>
      </c>
      <c r="T136" s="67">
        <f t="shared" si="94"/>
        <v>0</v>
      </c>
      <c r="U136" s="67">
        <f t="shared" si="94"/>
        <v>1</v>
      </c>
      <c r="V136" s="67">
        <f t="shared" si="94"/>
        <v>1</v>
      </c>
      <c r="W136" s="114">
        <f t="shared" si="91"/>
        <v>5</v>
      </c>
      <c r="X136" s="1">
        <f t="shared" si="92"/>
        <v>10</v>
      </c>
      <c r="Z136" s="113">
        <v>0</v>
      </c>
      <c r="AB136" s="33"/>
    </row>
    <row r="137" spans="1:28" x14ac:dyDescent="0.25">
      <c r="A137" s="32" t="str">
        <f>A129</f>
        <v>Mike</v>
      </c>
      <c r="B137" s="67">
        <f t="shared" ref="B137:J137" si="95">IF($C$3&gt;=B132,IF(($C$3-B132)&gt;=27,4,IF(($C$3-B132)&gt;=18,3,IF($C$3-B132&gt;=9,2,1))),0)</f>
        <v>0</v>
      </c>
      <c r="C137" s="67">
        <f t="shared" si="95"/>
        <v>0</v>
      </c>
      <c r="D137" s="67">
        <f t="shared" si="95"/>
        <v>0</v>
      </c>
      <c r="E137" s="67">
        <f t="shared" si="95"/>
        <v>0</v>
      </c>
      <c r="F137" s="67">
        <f t="shared" si="95"/>
        <v>0</v>
      </c>
      <c r="G137" s="67">
        <f t="shared" si="95"/>
        <v>0</v>
      </c>
      <c r="H137" s="67">
        <f t="shared" si="95"/>
        <v>0</v>
      </c>
      <c r="I137" s="67">
        <f t="shared" si="95"/>
        <v>0</v>
      </c>
      <c r="J137" s="67">
        <f t="shared" si="95"/>
        <v>0</v>
      </c>
      <c r="K137" s="116">
        <f t="shared" si="90"/>
        <v>0</v>
      </c>
      <c r="L137" s="1"/>
      <c r="M137" s="1"/>
      <c r="N137" s="67">
        <f t="shared" ref="N137:V137" si="96">IF($C$3&gt;=N132,IF(($C$3-N132)&gt;=27,4,IF(($C$3-N132)&gt;=18,3,IF($C$3-N132&gt;=9,2,1))),0)</f>
        <v>0</v>
      </c>
      <c r="O137" s="67">
        <f t="shared" si="96"/>
        <v>0</v>
      </c>
      <c r="P137" s="67">
        <f t="shared" si="96"/>
        <v>0</v>
      </c>
      <c r="Q137" s="67">
        <f t="shared" si="96"/>
        <v>0</v>
      </c>
      <c r="R137" s="67">
        <f t="shared" si="96"/>
        <v>0</v>
      </c>
      <c r="S137" s="67">
        <f t="shared" si="96"/>
        <v>0</v>
      </c>
      <c r="T137" s="67">
        <f t="shared" si="96"/>
        <v>0</v>
      </c>
      <c r="U137" s="67">
        <f t="shared" si="96"/>
        <v>0</v>
      </c>
      <c r="V137" s="67">
        <f t="shared" si="96"/>
        <v>0</v>
      </c>
      <c r="W137" s="114">
        <f t="shared" si="91"/>
        <v>0</v>
      </c>
      <c r="X137" s="1">
        <f t="shared" si="92"/>
        <v>0</v>
      </c>
      <c r="Y137" s="1"/>
      <c r="Z137" s="113" t="s">
        <v>17</v>
      </c>
      <c r="AB137" s="33" t="s">
        <v>18</v>
      </c>
    </row>
    <row r="138" spans="1:28" x14ac:dyDescent="0.25">
      <c r="A138" s="32" t="str">
        <f>A128</f>
        <v>Paul</v>
      </c>
      <c r="B138" s="66">
        <f t="shared" ref="B138:J138" si="97">IF((B134-B136)&lt;(B135-B137),1,IF((B134-B136)=(B135-B137),0.5,0))</f>
        <v>0</v>
      </c>
      <c r="C138" s="66">
        <f t="shared" si="97"/>
        <v>0</v>
      </c>
      <c r="D138" s="66">
        <f t="shared" si="97"/>
        <v>1</v>
      </c>
      <c r="E138" s="66">
        <f t="shared" si="97"/>
        <v>1</v>
      </c>
      <c r="F138" s="66">
        <f t="shared" si="97"/>
        <v>0.5</v>
      </c>
      <c r="G138" s="66">
        <f t="shared" si="97"/>
        <v>0</v>
      </c>
      <c r="H138" s="66">
        <f t="shared" si="97"/>
        <v>0.5</v>
      </c>
      <c r="I138" s="66">
        <f t="shared" si="97"/>
        <v>0</v>
      </c>
      <c r="J138" s="66">
        <f t="shared" si="97"/>
        <v>0</v>
      </c>
      <c r="K138" s="116">
        <f t="shared" si="90"/>
        <v>3</v>
      </c>
      <c r="L138" s="10">
        <f>IF((K134-B128)&lt;(K135-B129),3,IF((K134-B128)=(K135-B129),1.5,0))</f>
        <v>0</v>
      </c>
      <c r="M138" s="10">
        <f>SUM(K138:L138)</f>
        <v>3</v>
      </c>
      <c r="N138" s="66">
        <f t="shared" ref="N138:V138" si="98">IF((N134-N136)&lt;(N135-N137),1,IF((N134-N136)=(N135-N137),0.5,0))</f>
        <v>0</v>
      </c>
      <c r="O138" s="66">
        <f t="shared" si="98"/>
        <v>0</v>
      </c>
      <c r="P138" s="66">
        <f t="shared" si="98"/>
        <v>0</v>
      </c>
      <c r="Q138" s="66">
        <f t="shared" si="98"/>
        <v>1</v>
      </c>
      <c r="R138" s="66">
        <f t="shared" si="98"/>
        <v>0</v>
      </c>
      <c r="S138" s="66">
        <f t="shared" si="98"/>
        <v>1</v>
      </c>
      <c r="T138" s="66">
        <f t="shared" si="98"/>
        <v>1</v>
      </c>
      <c r="U138" s="66">
        <f t="shared" si="98"/>
        <v>0</v>
      </c>
      <c r="V138" s="66">
        <f t="shared" si="98"/>
        <v>0</v>
      </c>
      <c r="W138" s="114">
        <f t="shared" si="91"/>
        <v>3</v>
      </c>
      <c r="X138" s="1">
        <f t="shared" si="92"/>
        <v>6</v>
      </c>
      <c r="Y138" s="1">
        <f>IF((W134-B128)&lt;(W135-B129),3,IF((W134-B128)=(W135-B129),1.5,0))</f>
        <v>0</v>
      </c>
      <c r="Z138" s="113">
        <f>SUM(Y138,W138,M138)</f>
        <v>6</v>
      </c>
      <c r="AA138" s="32" t="str">
        <f>H128</f>
        <v>Paul</v>
      </c>
      <c r="AB138" s="34" t="s">
        <v>19</v>
      </c>
    </row>
    <row r="139" spans="1:28" x14ac:dyDescent="0.25">
      <c r="A139" s="32" t="str">
        <f>A129</f>
        <v>Mike</v>
      </c>
      <c r="B139" s="66">
        <f t="shared" ref="B139:J139" si="99">IF((B135-B137)&lt;(B134-B136),1,IF((B135-B137)=(B134-B136),0.5,0))</f>
        <v>1</v>
      </c>
      <c r="C139" s="66">
        <f t="shared" si="99"/>
        <v>1</v>
      </c>
      <c r="D139" s="66">
        <f t="shared" si="99"/>
        <v>0</v>
      </c>
      <c r="E139" s="66">
        <f t="shared" si="99"/>
        <v>0</v>
      </c>
      <c r="F139" s="66">
        <f t="shared" si="99"/>
        <v>0.5</v>
      </c>
      <c r="G139" s="66">
        <f t="shared" si="99"/>
        <v>1</v>
      </c>
      <c r="H139" s="66">
        <f t="shared" si="99"/>
        <v>0.5</v>
      </c>
      <c r="I139" s="66">
        <f t="shared" si="99"/>
        <v>1</v>
      </c>
      <c r="J139" s="66">
        <f t="shared" si="99"/>
        <v>1</v>
      </c>
      <c r="K139" s="115">
        <f t="shared" si="90"/>
        <v>6</v>
      </c>
      <c r="L139" s="10">
        <f>IF((K135-B129)&lt;(K134-B128),3,IF((K135-B129)=(K134-B128),1.5,0))</f>
        <v>3</v>
      </c>
      <c r="M139" s="10">
        <f>SUM(K139:L139)</f>
        <v>9</v>
      </c>
      <c r="N139" s="66">
        <f t="shared" ref="N139:V139" si="100">IF((N135-N137)&lt;(N134-N136),1,IF((N135-N137)=(N134-N136),0.5,0))</f>
        <v>1</v>
      </c>
      <c r="O139" s="66">
        <f t="shared" si="100"/>
        <v>1</v>
      </c>
      <c r="P139" s="66">
        <f t="shared" si="100"/>
        <v>1</v>
      </c>
      <c r="Q139" s="66">
        <f t="shared" si="100"/>
        <v>0</v>
      </c>
      <c r="R139" s="66">
        <f t="shared" si="100"/>
        <v>1</v>
      </c>
      <c r="S139" s="66">
        <f t="shared" si="100"/>
        <v>0</v>
      </c>
      <c r="T139" s="66">
        <f t="shared" si="100"/>
        <v>0</v>
      </c>
      <c r="U139" s="66">
        <f t="shared" si="100"/>
        <v>1</v>
      </c>
      <c r="V139" s="66">
        <f t="shared" si="100"/>
        <v>1</v>
      </c>
      <c r="W139" s="114">
        <f t="shared" si="91"/>
        <v>6</v>
      </c>
      <c r="X139" s="1">
        <f t="shared" si="92"/>
        <v>12</v>
      </c>
      <c r="Y139" s="1">
        <f>IF((W135-B129)&lt;(W134-B128),3,IF((W135-B129)=(W134-B128),1.5,0))</f>
        <v>3</v>
      </c>
      <c r="Z139" s="113">
        <f>SUM(Y139,W139,M139)</f>
        <v>18</v>
      </c>
      <c r="AA139" s="32" t="str">
        <f>H129</f>
        <v>Mike</v>
      </c>
      <c r="AB139" s="34" t="s">
        <v>19</v>
      </c>
    </row>
    <row r="141" spans="1:28" ht="13.8" thickBot="1" x14ac:dyDescent="0.3">
      <c r="B141" s="1" t="s">
        <v>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s">
        <v>1</v>
      </c>
      <c r="R141" s="1"/>
      <c r="S141" s="1"/>
      <c r="T141" s="1"/>
      <c r="U141" s="1"/>
      <c r="V141" s="1"/>
      <c r="Z141" s="1"/>
      <c r="AB141" s="33"/>
    </row>
    <row r="142" spans="1:28" x14ac:dyDescent="0.25">
      <c r="A142" s="61" t="s">
        <v>49</v>
      </c>
      <c r="B142" s="1">
        <v>12</v>
      </c>
      <c r="C142" s="1">
        <f>B142-B143</f>
        <v>1</v>
      </c>
      <c r="D142" s="52" t="s">
        <v>31</v>
      </c>
      <c r="E142" s="1"/>
      <c r="F142" s="1"/>
      <c r="G142" s="126" t="s">
        <v>3</v>
      </c>
      <c r="H142" s="125" t="str">
        <f>A142</f>
        <v>Nick</v>
      </c>
      <c r="I142" s="124"/>
      <c r="J142" s="27" t="s">
        <v>5</v>
      </c>
      <c r="K142" s="1"/>
      <c r="L142" s="1"/>
      <c r="M142" s="1"/>
      <c r="N142" s="1"/>
      <c r="O142" s="123"/>
      <c r="P142" s="1"/>
      <c r="Q142" s="1"/>
      <c r="R142" s="1"/>
      <c r="S142" s="119"/>
      <c r="T142" s="1"/>
      <c r="U142" s="27"/>
      <c r="V142" s="1"/>
      <c r="Z142" s="1"/>
      <c r="AB142" s="33"/>
    </row>
    <row r="143" spans="1:28" ht="13.8" thickBot="1" x14ac:dyDescent="0.3">
      <c r="A143" s="61" t="s">
        <v>50</v>
      </c>
      <c r="B143" s="1">
        <v>11</v>
      </c>
      <c r="C143" s="1">
        <f>B143-B142</f>
        <v>-1</v>
      </c>
      <c r="D143" t="s">
        <v>7</v>
      </c>
      <c r="E143" s="1"/>
      <c r="F143" s="1"/>
      <c r="G143" s="122" t="s">
        <v>8</v>
      </c>
      <c r="H143" s="121" t="str">
        <f>A143</f>
        <v>Jonathan</v>
      </c>
      <c r="I143" s="120"/>
      <c r="J143" s="27" t="s">
        <v>5</v>
      </c>
      <c r="K143" s="1"/>
      <c r="L143" s="1"/>
      <c r="M143" s="1"/>
      <c r="N143" s="1"/>
      <c r="P143" s="1"/>
      <c r="Q143" s="1"/>
      <c r="R143" s="1"/>
      <c r="S143" s="119"/>
      <c r="T143" s="1"/>
      <c r="U143" s="27"/>
      <c r="V143" s="1"/>
      <c r="Z143" s="1"/>
      <c r="AB143" s="33"/>
    </row>
    <row r="144" spans="1:2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Z144" s="1"/>
      <c r="AB144" s="33"/>
    </row>
    <row r="145" spans="1:28" x14ac:dyDescent="0.25">
      <c r="A145" s="1" t="s">
        <v>12</v>
      </c>
      <c r="B145" s="65">
        <v>7</v>
      </c>
      <c r="C145" s="65">
        <v>17</v>
      </c>
      <c r="D145" s="65">
        <v>11</v>
      </c>
      <c r="E145" s="65">
        <v>9</v>
      </c>
      <c r="F145" s="65">
        <v>3</v>
      </c>
      <c r="G145" s="65">
        <v>13</v>
      </c>
      <c r="H145" s="65">
        <v>5</v>
      </c>
      <c r="I145" s="65">
        <v>15</v>
      </c>
      <c r="J145" s="65">
        <v>1</v>
      </c>
      <c r="K145" s="115">
        <f>SUM(B145:J145)</f>
        <v>81</v>
      </c>
      <c r="L145" s="114"/>
      <c r="M145" s="114"/>
      <c r="N145" s="63">
        <v>6</v>
      </c>
      <c r="O145" s="63">
        <v>12</v>
      </c>
      <c r="P145" s="63">
        <v>14</v>
      </c>
      <c r="Q145" s="63">
        <v>18</v>
      </c>
      <c r="R145" s="63">
        <v>10</v>
      </c>
      <c r="S145" s="63">
        <v>2</v>
      </c>
      <c r="T145" s="63">
        <v>16</v>
      </c>
      <c r="U145" s="63">
        <v>4</v>
      </c>
      <c r="V145" s="63">
        <v>8</v>
      </c>
      <c r="W145" s="62">
        <f>SUM(N145:V145)</f>
        <v>90</v>
      </c>
      <c r="X145" s="118">
        <f>SUM(W145,K145)</f>
        <v>171</v>
      </c>
      <c r="Z145" s="1"/>
      <c r="AB145" s="33"/>
    </row>
    <row r="146" spans="1:28" x14ac:dyDescent="0.25">
      <c r="A146" s="1" t="s">
        <v>13</v>
      </c>
      <c r="B146" s="65">
        <v>4</v>
      </c>
      <c r="C146" s="65">
        <v>9</v>
      </c>
      <c r="D146" s="65">
        <v>6</v>
      </c>
      <c r="E146" s="65">
        <v>5</v>
      </c>
      <c r="F146" s="65">
        <v>2</v>
      </c>
      <c r="G146" s="65">
        <v>7</v>
      </c>
      <c r="H146" s="65">
        <v>3</v>
      </c>
      <c r="I146" s="65">
        <v>8</v>
      </c>
      <c r="J146" s="65">
        <v>1</v>
      </c>
      <c r="K146" s="115">
        <f>SUM(B146:J146)</f>
        <v>45</v>
      </c>
      <c r="L146" s="114"/>
      <c r="M146" s="114"/>
      <c r="N146" s="63">
        <v>3</v>
      </c>
      <c r="O146" s="63">
        <v>6</v>
      </c>
      <c r="P146" s="63">
        <v>7</v>
      </c>
      <c r="Q146" s="63">
        <v>9</v>
      </c>
      <c r="R146" s="63">
        <v>5</v>
      </c>
      <c r="S146" s="63">
        <v>1</v>
      </c>
      <c r="T146" s="63">
        <v>8</v>
      </c>
      <c r="U146" s="63">
        <v>2</v>
      </c>
      <c r="V146" s="63">
        <v>4</v>
      </c>
      <c r="W146" s="62">
        <f>SUM(N146:V146)</f>
        <v>45</v>
      </c>
      <c r="X146" s="118">
        <f>SUM(W146,K146)</f>
        <v>90</v>
      </c>
      <c r="Z146" s="1"/>
      <c r="AB146" s="33"/>
    </row>
    <row r="147" spans="1:28" x14ac:dyDescent="0.25">
      <c r="A147" s="1" t="s">
        <v>14</v>
      </c>
      <c r="B147" s="66">
        <v>1</v>
      </c>
      <c r="C147" s="66">
        <v>2</v>
      </c>
      <c r="D147" s="66">
        <v>3</v>
      </c>
      <c r="E147" s="66">
        <v>4</v>
      </c>
      <c r="F147" s="66">
        <v>5</v>
      </c>
      <c r="G147" s="66">
        <v>6</v>
      </c>
      <c r="H147" s="66">
        <v>7</v>
      </c>
      <c r="I147" s="66">
        <v>8</v>
      </c>
      <c r="J147" s="66">
        <v>9</v>
      </c>
      <c r="K147" s="115"/>
      <c r="L147" s="1" t="s">
        <v>27</v>
      </c>
      <c r="M147" s="1" t="s">
        <v>28</v>
      </c>
      <c r="N147" s="66">
        <v>10</v>
      </c>
      <c r="O147" s="66">
        <v>11</v>
      </c>
      <c r="P147" s="66">
        <v>12</v>
      </c>
      <c r="Q147" s="66">
        <v>13</v>
      </c>
      <c r="R147" s="66">
        <v>14</v>
      </c>
      <c r="S147" s="66">
        <v>15</v>
      </c>
      <c r="T147" s="66">
        <v>16</v>
      </c>
      <c r="U147" s="66">
        <v>17</v>
      </c>
      <c r="V147" s="66">
        <v>18</v>
      </c>
      <c r="W147" s="10" t="s">
        <v>15</v>
      </c>
      <c r="X147" s="1"/>
      <c r="Y147" s="1" t="s">
        <v>29</v>
      </c>
      <c r="Z147" s="113" t="s">
        <v>15</v>
      </c>
      <c r="AB147" s="33"/>
    </row>
    <row r="148" spans="1:28" x14ac:dyDescent="0.25">
      <c r="A148" s="61" t="str">
        <f>A142</f>
        <v>Nick</v>
      </c>
      <c r="B148" s="76">
        <v>6</v>
      </c>
      <c r="C148" s="76">
        <v>5</v>
      </c>
      <c r="D148" s="76">
        <v>4</v>
      </c>
      <c r="E148" s="76">
        <v>4</v>
      </c>
      <c r="F148" s="76">
        <v>5</v>
      </c>
      <c r="G148" s="76">
        <v>4</v>
      </c>
      <c r="H148" s="76">
        <v>6</v>
      </c>
      <c r="I148" s="76">
        <v>4</v>
      </c>
      <c r="J148" s="76">
        <v>8</v>
      </c>
      <c r="K148" s="116">
        <f t="shared" ref="K148:K153" si="101">SUM(B148:J148)</f>
        <v>46</v>
      </c>
      <c r="L148" s="10">
        <f>K148-B142</f>
        <v>34</v>
      </c>
      <c r="M148" s="10"/>
      <c r="N148" s="76">
        <v>5</v>
      </c>
      <c r="O148" s="109">
        <v>6</v>
      </c>
      <c r="P148" s="109">
        <v>5</v>
      </c>
      <c r="Q148" s="109">
        <v>5</v>
      </c>
      <c r="R148" s="109">
        <v>5</v>
      </c>
      <c r="S148" s="109">
        <v>5</v>
      </c>
      <c r="T148" s="109">
        <v>4</v>
      </c>
      <c r="U148" s="109">
        <v>7</v>
      </c>
      <c r="V148" s="109">
        <v>5</v>
      </c>
      <c r="W148" s="72">
        <f t="shared" ref="W148:W153" si="102">SUM(N148:V148)</f>
        <v>47</v>
      </c>
      <c r="X148" s="52">
        <f t="shared" ref="X148:X153" si="103">SUM(W148,K148)</f>
        <v>93</v>
      </c>
      <c r="Y148" s="10">
        <f>W148-B142</f>
        <v>35</v>
      </c>
      <c r="Z148" s="117"/>
      <c r="AA148" s="73"/>
      <c r="AB148" s="33"/>
    </row>
    <row r="149" spans="1:28" x14ac:dyDescent="0.25">
      <c r="A149" s="61" t="str">
        <f>A143</f>
        <v>Jonathan</v>
      </c>
      <c r="B149" s="76">
        <v>5</v>
      </c>
      <c r="C149" s="76">
        <v>4</v>
      </c>
      <c r="D149" s="76">
        <v>5</v>
      </c>
      <c r="E149" s="76">
        <v>5</v>
      </c>
      <c r="F149" s="76">
        <v>7</v>
      </c>
      <c r="G149" s="76">
        <v>4</v>
      </c>
      <c r="H149" s="76">
        <v>5</v>
      </c>
      <c r="I149" s="76">
        <v>4</v>
      </c>
      <c r="J149" s="76">
        <v>6</v>
      </c>
      <c r="K149" s="116">
        <f t="shared" si="101"/>
        <v>45</v>
      </c>
      <c r="L149" s="10">
        <f>K149-B143</f>
        <v>34</v>
      </c>
      <c r="M149" s="10"/>
      <c r="N149" s="76">
        <v>6</v>
      </c>
      <c r="O149" s="109">
        <v>6</v>
      </c>
      <c r="P149" s="109">
        <v>5</v>
      </c>
      <c r="Q149" s="109">
        <v>4</v>
      </c>
      <c r="R149" s="109">
        <v>8</v>
      </c>
      <c r="S149" s="109">
        <v>7</v>
      </c>
      <c r="T149" s="109">
        <v>4</v>
      </c>
      <c r="U149" s="109">
        <v>5</v>
      </c>
      <c r="V149" s="109">
        <v>5</v>
      </c>
      <c r="W149" s="72">
        <f t="shared" si="102"/>
        <v>50</v>
      </c>
      <c r="X149" s="52">
        <f t="shared" si="103"/>
        <v>95</v>
      </c>
      <c r="Y149" s="10">
        <f>W149-B143</f>
        <v>39</v>
      </c>
      <c r="Z149" s="58"/>
      <c r="AA149" s="73"/>
      <c r="AB149" s="33"/>
    </row>
    <row r="150" spans="1:28" x14ac:dyDescent="0.25">
      <c r="A150" s="32" t="str">
        <f>A142</f>
        <v>Nick</v>
      </c>
      <c r="B150" s="67">
        <f t="shared" ref="B150:J150" si="104">IF($C$2&gt;=B146,IF(($C$2-B146)&gt;=27,4,IF(($C$2-B146)&gt;=18,3,IF($C$2-B146&gt;=9,2,1))),0)</f>
        <v>1</v>
      </c>
      <c r="C150" s="67">
        <f t="shared" si="104"/>
        <v>0</v>
      </c>
      <c r="D150" s="67">
        <f t="shared" si="104"/>
        <v>0</v>
      </c>
      <c r="E150" s="67">
        <f t="shared" si="104"/>
        <v>1</v>
      </c>
      <c r="F150" s="67">
        <f t="shared" si="104"/>
        <v>1</v>
      </c>
      <c r="G150" s="67">
        <f t="shared" si="104"/>
        <v>0</v>
      </c>
      <c r="H150" s="67">
        <f t="shared" si="104"/>
        <v>1</v>
      </c>
      <c r="I150" s="67">
        <f t="shared" si="104"/>
        <v>0</v>
      </c>
      <c r="J150" s="67">
        <f t="shared" si="104"/>
        <v>1</v>
      </c>
      <c r="K150" s="116">
        <f t="shared" si="101"/>
        <v>5</v>
      </c>
      <c r="N150" s="67">
        <f t="shared" ref="N150:V150" si="105">IF($C$2&gt;=N146,IF(($C$2-N146)&gt;=27,4,IF(($C$2-N146)&gt;=18,3,IF($C$2-N146&gt;=9,2,1))),0)</f>
        <v>1</v>
      </c>
      <c r="O150" s="67">
        <f t="shared" si="105"/>
        <v>0</v>
      </c>
      <c r="P150" s="67">
        <f t="shared" si="105"/>
        <v>0</v>
      </c>
      <c r="Q150" s="67">
        <f t="shared" si="105"/>
        <v>0</v>
      </c>
      <c r="R150" s="67">
        <f t="shared" si="105"/>
        <v>1</v>
      </c>
      <c r="S150" s="67">
        <f t="shared" si="105"/>
        <v>1</v>
      </c>
      <c r="T150" s="67">
        <f t="shared" si="105"/>
        <v>0</v>
      </c>
      <c r="U150" s="67">
        <f t="shared" si="105"/>
        <v>1</v>
      </c>
      <c r="V150" s="67">
        <f t="shared" si="105"/>
        <v>1</v>
      </c>
      <c r="W150" s="114">
        <f t="shared" si="102"/>
        <v>5</v>
      </c>
      <c r="X150" s="1">
        <f t="shared" si="103"/>
        <v>10</v>
      </c>
      <c r="Z150" s="113">
        <v>0</v>
      </c>
      <c r="AB150" s="33"/>
    </row>
    <row r="151" spans="1:28" x14ac:dyDescent="0.25">
      <c r="A151" s="32" t="str">
        <f>A143</f>
        <v>Jonathan</v>
      </c>
      <c r="B151" s="67">
        <f t="shared" ref="B151:J151" si="106">IF($C$3&gt;=B146,IF(($C$3-B146)&gt;=27,4,IF(($C$3-B146)&gt;=18,3,IF($C$3-B146&gt;=9,2,1))),0)</f>
        <v>0</v>
      </c>
      <c r="C151" s="67">
        <f t="shared" si="106"/>
        <v>0</v>
      </c>
      <c r="D151" s="67">
        <f t="shared" si="106"/>
        <v>0</v>
      </c>
      <c r="E151" s="67">
        <f t="shared" si="106"/>
        <v>0</v>
      </c>
      <c r="F151" s="67">
        <f t="shared" si="106"/>
        <v>0</v>
      </c>
      <c r="G151" s="67">
        <f t="shared" si="106"/>
        <v>0</v>
      </c>
      <c r="H151" s="67">
        <f t="shared" si="106"/>
        <v>0</v>
      </c>
      <c r="I151" s="67">
        <f t="shared" si="106"/>
        <v>0</v>
      </c>
      <c r="J151" s="67">
        <f t="shared" si="106"/>
        <v>0</v>
      </c>
      <c r="K151" s="116">
        <f t="shared" si="101"/>
        <v>0</v>
      </c>
      <c r="L151" s="1"/>
      <c r="M151" s="1"/>
      <c r="N151" s="67">
        <f t="shared" ref="N151:V151" si="107">IF($C$3&gt;=N146,IF(($C$3-N146)&gt;=27,4,IF(($C$3-N146)&gt;=18,3,IF($C$3-N146&gt;=9,2,1))),0)</f>
        <v>0</v>
      </c>
      <c r="O151" s="67">
        <f t="shared" si="107"/>
        <v>0</v>
      </c>
      <c r="P151" s="67">
        <f t="shared" si="107"/>
        <v>0</v>
      </c>
      <c r="Q151" s="67">
        <f t="shared" si="107"/>
        <v>0</v>
      </c>
      <c r="R151" s="67">
        <f t="shared" si="107"/>
        <v>0</v>
      </c>
      <c r="S151" s="67">
        <f t="shared" si="107"/>
        <v>0</v>
      </c>
      <c r="T151" s="67">
        <f t="shared" si="107"/>
        <v>0</v>
      </c>
      <c r="U151" s="67">
        <f t="shared" si="107"/>
        <v>0</v>
      </c>
      <c r="V151" s="67">
        <f t="shared" si="107"/>
        <v>0</v>
      </c>
      <c r="W151" s="114">
        <f t="shared" si="102"/>
        <v>0</v>
      </c>
      <c r="X151" s="1">
        <f t="shared" si="103"/>
        <v>0</v>
      </c>
      <c r="Y151" s="1"/>
      <c r="Z151" s="113" t="s">
        <v>17</v>
      </c>
      <c r="AB151" s="33" t="s">
        <v>18</v>
      </c>
    </row>
    <row r="152" spans="1:28" x14ac:dyDescent="0.25">
      <c r="A152" s="32" t="str">
        <f>A142</f>
        <v>Nick</v>
      </c>
      <c r="B152" s="66">
        <f t="shared" ref="B152:J152" si="108">IF((B148-B150)&lt;(B149-B151),1,IF((B148-B150)=(B149-B151),0.5,0))</f>
        <v>0.5</v>
      </c>
      <c r="C152" s="66">
        <f t="shared" si="108"/>
        <v>0</v>
      </c>
      <c r="D152" s="66">
        <f t="shared" si="108"/>
        <v>1</v>
      </c>
      <c r="E152" s="66">
        <f t="shared" si="108"/>
        <v>1</v>
      </c>
      <c r="F152" s="66">
        <f t="shared" si="108"/>
        <v>1</v>
      </c>
      <c r="G152" s="66">
        <f t="shared" si="108"/>
        <v>0.5</v>
      </c>
      <c r="H152" s="66">
        <f t="shared" si="108"/>
        <v>0.5</v>
      </c>
      <c r="I152" s="66">
        <f t="shared" si="108"/>
        <v>0.5</v>
      </c>
      <c r="J152" s="66">
        <f t="shared" si="108"/>
        <v>0</v>
      </c>
      <c r="K152" s="116">
        <f t="shared" si="101"/>
        <v>5</v>
      </c>
      <c r="L152" s="10">
        <f>IF((K148-B142)&lt;(K149-B143),3,IF((K148-B142)=(K149-B143),1.5,0))</f>
        <v>1.5</v>
      </c>
      <c r="M152" s="10">
        <f>SUM(K152:L152)</f>
        <v>6.5</v>
      </c>
      <c r="N152" s="66">
        <f t="shared" ref="N152:V152" si="109">IF((N148-N150)&lt;(N149-N151),1,IF((N148-N150)=(N149-N151),0.5,0))</f>
        <v>1</v>
      </c>
      <c r="O152" s="66">
        <f t="shared" si="109"/>
        <v>0.5</v>
      </c>
      <c r="P152" s="66">
        <f t="shared" si="109"/>
        <v>0.5</v>
      </c>
      <c r="Q152" s="66">
        <f t="shared" si="109"/>
        <v>0</v>
      </c>
      <c r="R152" s="66">
        <f t="shared" si="109"/>
        <v>1</v>
      </c>
      <c r="S152" s="66">
        <f t="shared" si="109"/>
        <v>1</v>
      </c>
      <c r="T152" s="66">
        <f t="shared" si="109"/>
        <v>0.5</v>
      </c>
      <c r="U152" s="66">
        <f t="shared" si="109"/>
        <v>0</v>
      </c>
      <c r="V152" s="66">
        <f t="shared" si="109"/>
        <v>1</v>
      </c>
      <c r="W152" s="114">
        <f t="shared" si="102"/>
        <v>5.5</v>
      </c>
      <c r="X152" s="1">
        <f t="shared" si="103"/>
        <v>10.5</v>
      </c>
      <c r="Y152" s="1">
        <f>IF((W148-B142)&lt;(W149-B143),3,IF((W148-B142)=(W149-B143),1.5,0))</f>
        <v>3</v>
      </c>
      <c r="Z152" s="113">
        <f>SUM(Y152,W152,M152)</f>
        <v>15</v>
      </c>
      <c r="AA152" s="32" t="str">
        <f>H142</f>
        <v>Nick</v>
      </c>
      <c r="AB152" s="34" t="s">
        <v>19</v>
      </c>
    </row>
    <row r="153" spans="1:28" x14ac:dyDescent="0.25">
      <c r="A153" s="32" t="str">
        <f>A143</f>
        <v>Jonathan</v>
      </c>
      <c r="B153" s="66">
        <f t="shared" ref="B153:J153" si="110">IF((B149-B151)&lt;(B148-B150),1,IF((B149-B151)=(B148-B150),0.5,0))</f>
        <v>0.5</v>
      </c>
      <c r="C153" s="66">
        <f t="shared" si="110"/>
        <v>1</v>
      </c>
      <c r="D153" s="66">
        <f t="shared" si="110"/>
        <v>0</v>
      </c>
      <c r="E153" s="66">
        <f t="shared" si="110"/>
        <v>0</v>
      </c>
      <c r="F153" s="66">
        <f t="shared" si="110"/>
        <v>0</v>
      </c>
      <c r="G153" s="66">
        <f t="shared" si="110"/>
        <v>0.5</v>
      </c>
      <c r="H153" s="66">
        <f t="shared" si="110"/>
        <v>0.5</v>
      </c>
      <c r="I153" s="66">
        <f t="shared" si="110"/>
        <v>0.5</v>
      </c>
      <c r="J153" s="66">
        <f t="shared" si="110"/>
        <v>1</v>
      </c>
      <c r="K153" s="115">
        <f t="shared" si="101"/>
        <v>4</v>
      </c>
      <c r="L153" s="10">
        <f>IF((K149-B143)&lt;(K148-B142),3,IF((K149-B143)=(K148-B142),1.5,0))</f>
        <v>1.5</v>
      </c>
      <c r="M153" s="10">
        <f>SUM(K153:L153)</f>
        <v>5.5</v>
      </c>
      <c r="N153" s="66">
        <f t="shared" ref="N153:V153" si="111">IF((N149-N151)&lt;(N148-N150),1,IF((N149-N151)=(N148-N150),0.5,0))</f>
        <v>0</v>
      </c>
      <c r="O153" s="66">
        <f t="shared" si="111"/>
        <v>0.5</v>
      </c>
      <c r="P153" s="66">
        <f t="shared" si="111"/>
        <v>0.5</v>
      </c>
      <c r="Q153" s="66">
        <f t="shared" si="111"/>
        <v>1</v>
      </c>
      <c r="R153" s="66">
        <f t="shared" si="111"/>
        <v>0</v>
      </c>
      <c r="S153" s="66">
        <f t="shared" si="111"/>
        <v>0</v>
      </c>
      <c r="T153" s="66">
        <f t="shared" si="111"/>
        <v>0.5</v>
      </c>
      <c r="U153" s="66">
        <f t="shared" si="111"/>
        <v>1</v>
      </c>
      <c r="V153" s="66">
        <f t="shared" si="111"/>
        <v>0</v>
      </c>
      <c r="W153" s="114">
        <f t="shared" si="102"/>
        <v>3.5</v>
      </c>
      <c r="X153" s="1">
        <f t="shared" si="103"/>
        <v>7.5</v>
      </c>
      <c r="Y153" s="1">
        <f>IF((W149-B143)&lt;(W148-B142),3,IF((W149-B143)=(W148-B142),1.5,0))</f>
        <v>0</v>
      </c>
      <c r="Z153" s="113">
        <f>SUM(Y153,W153,M153)</f>
        <v>9</v>
      </c>
      <c r="AA153" s="32" t="str">
        <f>H143</f>
        <v>Jonathan</v>
      </c>
      <c r="AB153" s="34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B1E2-70B6-4FED-8C99-18036B408054}">
  <sheetPr>
    <tabColor rgb="FFFFC000"/>
  </sheetPr>
  <dimension ref="A1:Z188"/>
  <sheetViews>
    <sheetView topLeftCell="A12" zoomScale="135" zoomScaleNormal="125" workbookViewId="0">
      <selection activeCell="N13" sqref="N13"/>
    </sheetView>
  </sheetViews>
  <sheetFormatPr defaultColWidth="8.77734375" defaultRowHeight="13.2" x14ac:dyDescent="0.25"/>
  <cols>
    <col min="24" max="25" width="6.33203125" customWidth="1"/>
  </cols>
  <sheetData>
    <row r="1" spans="1:21" x14ac:dyDescent="0.25">
      <c r="A1" t="s">
        <v>55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21" x14ac:dyDescent="0.25">
      <c r="A2" s="61" t="s">
        <v>56</v>
      </c>
      <c r="B2" s="1">
        <v>8</v>
      </c>
      <c r="C2" s="1">
        <v>-5</v>
      </c>
      <c r="D2" s="52" t="s">
        <v>57</v>
      </c>
      <c r="E2" s="1"/>
      <c r="F2" s="1"/>
      <c r="G2" s="28" t="s">
        <v>3</v>
      </c>
      <c r="H2" s="54" t="s">
        <v>56</v>
      </c>
      <c r="I2" s="29"/>
      <c r="J2" s="27" t="s">
        <v>5</v>
      </c>
      <c r="K2" s="1"/>
      <c r="N2" s="1"/>
      <c r="P2" s="33"/>
      <c r="R2" s="12"/>
      <c r="S2" s="12"/>
    </row>
    <row r="3" spans="1:21" ht="13.8" thickBot="1" x14ac:dyDescent="0.3">
      <c r="A3" s="61" t="s">
        <v>58</v>
      </c>
      <c r="B3" s="1">
        <v>13</v>
      </c>
      <c r="C3" s="1">
        <v>5</v>
      </c>
      <c r="D3" t="s">
        <v>7</v>
      </c>
      <c r="E3" s="1"/>
      <c r="F3" s="1"/>
      <c r="G3" s="30" t="s">
        <v>8</v>
      </c>
      <c r="H3" s="53" t="s">
        <v>58</v>
      </c>
      <c r="I3" s="31"/>
      <c r="J3" s="27" t="s">
        <v>5</v>
      </c>
      <c r="K3" s="1"/>
      <c r="N3" s="1"/>
      <c r="P3" s="33"/>
      <c r="R3" s="12"/>
      <c r="S3" s="12"/>
    </row>
    <row r="4" spans="1:21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80">
        <v>3</v>
      </c>
      <c r="T4" s="81" t="s">
        <v>59</v>
      </c>
      <c r="U4" s="82">
        <v>44</v>
      </c>
    </row>
    <row r="5" spans="1:21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83">
        <v>4</v>
      </c>
      <c r="T5" t="s">
        <v>60</v>
      </c>
      <c r="U5" s="84">
        <v>50</v>
      </c>
    </row>
    <row r="6" spans="1:21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88">
        <v>4</v>
      </c>
      <c r="T6" s="22" t="s">
        <v>61</v>
      </c>
      <c r="U6" s="96">
        <v>36</v>
      </c>
    </row>
    <row r="7" spans="1:21" ht="13.8" thickBot="1" x14ac:dyDescent="0.3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85">
        <v>6</v>
      </c>
      <c r="T7" s="110" t="s">
        <v>62</v>
      </c>
      <c r="U7" s="87">
        <v>42</v>
      </c>
    </row>
    <row r="8" spans="1:21" x14ac:dyDescent="0.25">
      <c r="A8" s="61" t="s">
        <v>56</v>
      </c>
      <c r="B8" s="57"/>
      <c r="C8" s="68">
        <v>6</v>
      </c>
      <c r="D8" s="68">
        <v>7</v>
      </c>
      <c r="E8" s="68">
        <v>4</v>
      </c>
      <c r="F8" s="68">
        <v>5</v>
      </c>
      <c r="G8" s="68">
        <v>5</v>
      </c>
      <c r="H8" s="68">
        <v>6</v>
      </c>
      <c r="I8" s="68">
        <v>7</v>
      </c>
      <c r="J8" s="68">
        <v>6</v>
      </c>
      <c r="K8" s="76">
        <v>8</v>
      </c>
      <c r="L8" s="72">
        <v>54</v>
      </c>
      <c r="M8" s="10">
        <v>46</v>
      </c>
      <c r="N8" s="58"/>
      <c r="O8" s="59"/>
      <c r="P8" s="33"/>
      <c r="R8" s="12">
        <f>M8+M9+M22+M23</f>
        <v>168</v>
      </c>
      <c r="S8" s="93">
        <v>7</v>
      </c>
      <c r="T8" s="94" t="s">
        <v>63</v>
      </c>
      <c r="U8" s="95">
        <v>41</v>
      </c>
    </row>
    <row r="9" spans="1:21" x14ac:dyDescent="0.25">
      <c r="A9" s="61" t="s">
        <v>58</v>
      </c>
      <c r="B9" s="35"/>
      <c r="C9" s="66">
        <v>6</v>
      </c>
      <c r="D9" s="66">
        <v>5</v>
      </c>
      <c r="E9" s="66">
        <v>6</v>
      </c>
      <c r="F9" s="66">
        <v>4</v>
      </c>
      <c r="G9" s="66">
        <v>7</v>
      </c>
      <c r="H9" s="66">
        <v>8</v>
      </c>
      <c r="I9" s="66">
        <v>5</v>
      </c>
      <c r="J9" s="66">
        <v>5</v>
      </c>
      <c r="K9" s="66">
        <v>7</v>
      </c>
      <c r="L9" s="72">
        <v>53</v>
      </c>
      <c r="M9" s="10">
        <v>40</v>
      </c>
      <c r="N9" s="58"/>
      <c r="O9" s="59"/>
      <c r="P9" s="33"/>
      <c r="R9" s="12"/>
      <c r="S9" s="83">
        <v>8</v>
      </c>
      <c r="T9" t="s">
        <v>64</v>
      </c>
      <c r="U9" s="84">
        <v>46</v>
      </c>
    </row>
    <row r="10" spans="1:21" x14ac:dyDescent="0.25">
      <c r="A10" s="32" t="s">
        <v>56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88">
        <v>8</v>
      </c>
      <c r="T10" s="22" t="s">
        <v>65</v>
      </c>
      <c r="U10" s="96">
        <v>41</v>
      </c>
    </row>
    <row r="11" spans="1:21" ht="13.8" thickBot="1" x14ac:dyDescent="0.3">
      <c r="A11" s="32" t="s">
        <v>58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1</v>
      </c>
      <c r="H11" s="66">
        <v>1</v>
      </c>
      <c r="I11" s="66">
        <v>0</v>
      </c>
      <c r="J11" s="66">
        <v>1</v>
      </c>
      <c r="K11" s="66">
        <v>1</v>
      </c>
      <c r="L11" s="66">
        <v>5</v>
      </c>
      <c r="M11" s="1"/>
      <c r="N11" s="1" t="s">
        <v>17</v>
      </c>
      <c r="P11" s="33" t="s">
        <v>18</v>
      </c>
      <c r="R11" s="12"/>
      <c r="S11" s="85">
        <v>8</v>
      </c>
      <c r="T11" s="110" t="s">
        <v>66</v>
      </c>
      <c r="U11" s="87">
        <v>45</v>
      </c>
    </row>
    <row r="12" spans="1:21" x14ac:dyDescent="0.25">
      <c r="A12" s="32" t="s">
        <v>56</v>
      </c>
      <c r="B12" s="1"/>
      <c r="C12" s="66">
        <v>0</v>
      </c>
      <c r="D12" s="66">
        <v>0</v>
      </c>
      <c r="E12" s="66">
        <v>1</v>
      </c>
      <c r="F12" s="66">
        <v>0</v>
      </c>
      <c r="G12" s="66">
        <v>1</v>
      </c>
      <c r="H12" s="66">
        <v>1</v>
      </c>
      <c r="I12" s="66">
        <v>0</v>
      </c>
      <c r="J12" s="66">
        <v>0</v>
      </c>
      <c r="K12" s="66">
        <v>0</v>
      </c>
      <c r="L12" s="66">
        <v>3</v>
      </c>
      <c r="M12" s="1">
        <v>0</v>
      </c>
      <c r="N12" s="10">
        <v>3</v>
      </c>
      <c r="O12" s="32" t="s">
        <v>56</v>
      </c>
      <c r="P12" s="34" t="s">
        <v>19</v>
      </c>
      <c r="R12" s="12">
        <f>M8+M22</f>
        <v>83</v>
      </c>
      <c r="S12" s="80">
        <v>9</v>
      </c>
      <c r="T12" s="81" t="s">
        <v>67</v>
      </c>
      <c r="U12" s="82">
        <v>40</v>
      </c>
    </row>
    <row r="13" spans="1:21" x14ac:dyDescent="0.25">
      <c r="A13" s="32" t="s">
        <v>58</v>
      </c>
      <c r="B13" s="1"/>
      <c r="C13" s="66">
        <v>1</v>
      </c>
      <c r="D13" s="66">
        <v>1</v>
      </c>
      <c r="E13" s="66">
        <v>0</v>
      </c>
      <c r="F13" s="66">
        <v>1</v>
      </c>
      <c r="G13" s="66">
        <v>0</v>
      </c>
      <c r="H13" s="66">
        <v>0</v>
      </c>
      <c r="I13" s="66">
        <v>1</v>
      </c>
      <c r="J13" s="66">
        <v>1</v>
      </c>
      <c r="K13" s="66">
        <v>1</v>
      </c>
      <c r="L13" s="66">
        <v>6</v>
      </c>
      <c r="M13" s="1">
        <v>3</v>
      </c>
      <c r="N13" s="10">
        <v>9</v>
      </c>
      <c r="O13" s="32" t="s">
        <v>58</v>
      </c>
      <c r="P13" s="34" t="s">
        <v>19</v>
      </c>
      <c r="R13" s="12">
        <f>M9+M23</f>
        <v>85</v>
      </c>
      <c r="S13" s="88">
        <v>10.6</v>
      </c>
      <c r="T13" s="22" t="s">
        <v>68</v>
      </c>
      <c r="U13" s="96">
        <v>36</v>
      </c>
    </row>
    <row r="14" spans="1:2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  <c r="S14" s="83">
        <v>10.7</v>
      </c>
      <c r="T14" t="s">
        <v>69</v>
      </c>
      <c r="U14" s="84">
        <v>37</v>
      </c>
    </row>
    <row r="15" spans="1:21" ht="13.8" thickBot="1" x14ac:dyDescent="0.3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  <c r="S15" s="85">
        <v>11.2</v>
      </c>
      <c r="T15" s="110" t="s">
        <v>70</v>
      </c>
      <c r="U15" s="87">
        <v>37</v>
      </c>
    </row>
    <row r="16" spans="1:21" x14ac:dyDescent="0.25">
      <c r="A16" s="61" t="s">
        <v>71</v>
      </c>
      <c r="B16" s="1">
        <v>11</v>
      </c>
      <c r="C16" s="1">
        <v>-8</v>
      </c>
      <c r="D16" s="52" t="s">
        <v>57</v>
      </c>
      <c r="E16" s="1"/>
      <c r="F16" s="1"/>
      <c r="G16" s="28" t="s">
        <v>3</v>
      </c>
      <c r="H16" s="54" t="s">
        <v>71</v>
      </c>
      <c r="I16" s="29"/>
      <c r="J16" s="27" t="s">
        <v>5</v>
      </c>
      <c r="K16" s="1"/>
      <c r="N16" s="1"/>
      <c r="P16" s="33"/>
      <c r="S16" s="93">
        <v>11.2</v>
      </c>
      <c r="T16" s="94" t="s">
        <v>72</v>
      </c>
      <c r="U16" s="95">
        <v>37</v>
      </c>
    </row>
    <row r="17" spans="1:26" ht="13.8" thickBot="1" x14ac:dyDescent="0.3">
      <c r="A17" s="61" t="s">
        <v>73</v>
      </c>
      <c r="B17" s="1">
        <v>19</v>
      </c>
      <c r="C17" s="1">
        <v>8</v>
      </c>
      <c r="D17" t="s">
        <v>7</v>
      </c>
      <c r="E17" s="1"/>
      <c r="F17" s="1"/>
      <c r="G17" s="30" t="s">
        <v>8</v>
      </c>
      <c r="H17" s="53" t="s">
        <v>73</v>
      </c>
      <c r="I17" s="31"/>
      <c r="J17" s="27" t="s">
        <v>5</v>
      </c>
      <c r="K17" s="1"/>
      <c r="N17" s="1"/>
      <c r="P17" s="33"/>
      <c r="S17" s="83">
        <v>12</v>
      </c>
      <c r="T17" t="s">
        <v>74</v>
      </c>
      <c r="U17" s="84">
        <v>39</v>
      </c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  <c r="S18" s="83">
        <v>12</v>
      </c>
      <c r="T18" s="12" t="s">
        <v>75</v>
      </c>
      <c r="U18" s="84">
        <v>40</v>
      </c>
    </row>
    <row r="19" spans="1:26" ht="13.8" thickBot="1" x14ac:dyDescent="0.3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  <c r="S19" s="85">
        <v>12.8</v>
      </c>
      <c r="T19" s="110" t="s">
        <v>76</v>
      </c>
      <c r="U19" s="87">
        <v>39</v>
      </c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  <c r="S20" s="80">
        <v>13.1</v>
      </c>
      <c r="T20" s="81" t="s">
        <v>77</v>
      </c>
      <c r="U20" s="82">
        <v>40</v>
      </c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  <c r="S21" s="83">
        <v>14</v>
      </c>
      <c r="T21" t="s">
        <v>78</v>
      </c>
      <c r="U21" s="84">
        <v>41</v>
      </c>
    </row>
    <row r="22" spans="1:26" x14ac:dyDescent="0.25">
      <c r="A22" s="61" t="s">
        <v>71</v>
      </c>
      <c r="B22" s="57"/>
      <c r="C22" s="76">
        <v>7</v>
      </c>
      <c r="D22" s="109">
        <v>4</v>
      </c>
      <c r="E22" s="109">
        <v>5</v>
      </c>
      <c r="F22" s="109">
        <v>4</v>
      </c>
      <c r="G22" s="109">
        <v>6</v>
      </c>
      <c r="H22" s="109">
        <v>7</v>
      </c>
      <c r="I22" s="109">
        <v>4</v>
      </c>
      <c r="J22" s="109">
        <v>5</v>
      </c>
      <c r="K22" s="109">
        <v>6</v>
      </c>
      <c r="L22" s="72">
        <v>48</v>
      </c>
      <c r="M22" s="10">
        <v>37</v>
      </c>
      <c r="N22" s="108"/>
      <c r="O22" s="59"/>
      <c r="P22" s="33"/>
      <c r="Q22" s="1"/>
      <c r="R22" s="1"/>
      <c r="S22" s="83">
        <v>15.9</v>
      </c>
      <c r="T22" t="s">
        <v>79</v>
      </c>
      <c r="U22" s="84">
        <v>47</v>
      </c>
      <c r="V22" s="1"/>
      <c r="W22" s="1"/>
      <c r="X22" s="1"/>
    </row>
    <row r="23" spans="1:26" ht="13.8" thickBot="1" x14ac:dyDescent="0.3">
      <c r="A23" s="61" t="s">
        <v>73</v>
      </c>
      <c r="B23" s="35"/>
      <c r="C23" s="76">
        <v>10</v>
      </c>
      <c r="D23" s="109">
        <v>7</v>
      </c>
      <c r="E23" s="109">
        <v>5</v>
      </c>
      <c r="F23" s="109">
        <v>9</v>
      </c>
      <c r="G23" s="109">
        <v>8</v>
      </c>
      <c r="H23" s="109">
        <v>9</v>
      </c>
      <c r="I23" s="109">
        <v>5</v>
      </c>
      <c r="J23" s="109">
        <v>4</v>
      </c>
      <c r="K23" s="109">
        <v>7</v>
      </c>
      <c r="L23" s="72">
        <v>64</v>
      </c>
      <c r="M23" s="10">
        <v>45</v>
      </c>
      <c r="N23" s="58"/>
      <c r="O23" s="59"/>
      <c r="P23" s="33"/>
      <c r="S23" s="90">
        <v>16.100000000000001</v>
      </c>
      <c r="T23" s="112" t="s">
        <v>80</v>
      </c>
      <c r="U23" s="92">
        <v>38</v>
      </c>
    </row>
    <row r="24" spans="1:26" x14ac:dyDescent="0.25">
      <c r="A24" s="32" t="s">
        <v>71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  <c r="S24" s="80">
        <v>16.399999999999999</v>
      </c>
      <c r="T24" s="111" t="s">
        <v>81</v>
      </c>
      <c r="U24" s="82">
        <v>41</v>
      </c>
    </row>
    <row r="25" spans="1:26" x14ac:dyDescent="0.25">
      <c r="A25" s="32" t="s">
        <v>73</v>
      </c>
      <c r="B25" s="35"/>
      <c r="C25" s="67">
        <v>1</v>
      </c>
      <c r="D25" s="67">
        <v>1</v>
      </c>
      <c r="E25" s="67">
        <v>1</v>
      </c>
      <c r="F25" s="67">
        <v>0</v>
      </c>
      <c r="G25" s="66">
        <v>1</v>
      </c>
      <c r="H25" s="66">
        <v>1</v>
      </c>
      <c r="I25" s="66">
        <v>1</v>
      </c>
      <c r="J25" s="66">
        <v>1</v>
      </c>
      <c r="K25" s="66">
        <v>1</v>
      </c>
      <c r="L25" s="66">
        <v>8</v>
      </c>
      <c r="M25" s="1"/>
      <c r="N25" s="1" t="s">
        <v>17</v>
      </c>
      <c r="P25" s="33" t="s">
        <v>18</v>
      </c>
      <c r="S25" s="88">
        <v>17</v>
      </c>
      <c r="T25" s="9" t="s">
        <v>82</v>
      </c>
      <c r="U25" s="96">
        <v>36</v>
      </c>
    </row>
    <row r="26" spans="1:26" x14ac:dyDescent="0.25">
      <c r="A26" s="32" t="s">
        <v>71</v>
      </c>
      <c r="B26" s="1"/>
      <c r="C26" s="66">
        <v>1</v>
      </c>
      <c r="D26" s="66">
        <v>1</v>
      </c>
      <c r="E26" s="66">
        <v>0</v>
      </c>
      <c r="F26" s="66">
        <v>1</v>
      </c>
      <c r="G26" s="66">
        <v>1</v>
      </c>
      <c r="H26" s="66">
        <v>1</v>
      </c>
      <c r="I26" s="66">
        <v>0.5</v>
      </c>
      <c r="J26" s="66">
        <v>0</v>
      </c>
      <c r="K26" s="66">
        <v>0.5</v>
      </c>
      <c r="L26" s="66">
        <v>6</v>
      </c>
      <c r="M26" s="1">
        <v>3</v>
      </c>
      <c r="N26" s="1">
        <v>9</v>
      </c>
      <c r="O26" s="32" t="s">
        <v>71</v>
      </c>
      <c r="P26" s="34" t="s">
        <v>19</v>
      </c>
      <c r="S26" s="83">
        <v>19</v>
      </c>
      <c r="T26" s="12" t="s">
        <v>83</v>
      </c>
      <c r="U26" s="84">
        <v>45</v>
      </c>
    </row>
    <row r="27" spans="1:26" s="75" customFormat="1" ht="13.8" thickBot="1" x14ac:dyDescent="0.3">
      <c r="A27" s="32" t="s">
        <v>73</v>
      </c>
      <c r="B27" s="1"/>
      <c r="C27" s="66">
        <v>0</v>
      </c>
      <c r="D27" s="66">
        <v>0</v>
      </c>
      <c r="E27" s="66">
        <v>1</v>
      </c>
      <c r="F27" s="66">
        <v>0</v>
      </c>
      <c r="G27" s="66">
        <v>0</v>
      </c>
      <c r="H27" s="66">
        <v>0</v>
      </c>
      <c r="I27" s="66">
        <v>0.5</v>
      </c>
      <c r="J27" s="66">
        <v>1</v>
      </c>
      <c r="K27" s="66">
        <v>0.5</v>
      </c>
      <c r="L27" s="66">
        <v>3</v>
      </c>
      <c r="M27" s="1">
        <v>0</v>
      </c>
      <c r="N27" s="1">
        <v>3</v>
      </c>
      <c r="O27" s="32" t="s">
        <v>73</v>
      </c>
      <c r="P27" s="34" t="s">
        <v>19</v>
      </c>
      <c r="Q27"/>
      <c r="R27"/>
      <c r="S27" s="85">
        <v>20</v>
      </c>
      <c r="T27" s="110" t="s">
        <v>84</v>
      </c>
      <c r="U27" s="87">
        <v>51</v>
      </c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86</v>
      </c>
      <c r="B31" s="1">
        <v>4</v>
      </c>
      <c r="C31" s="1">
        <v>-9</v>
      </c>
      <c r="D31" s="52" t="s">
        <v>57</v>
      </c>
      <c r="E31" s="1"/>
      <c r="F31" s="1"/>
      <c r="G31" s="28" t="s">
        <v>3</v>
      </c>
      <c r="H31" s="54" t="s">
        <v>86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87</v>
      </c>
      <c r="B32" s="1">
        <v>13</v>
      </c>
      <c r="C32" s="1">
        <v>9</v>
      </c>
      <c r="D32" t="s">
        <v>7</v>
      </c>
      <c r="E32" s="1"/>
      <c r="F32" s="1"/>
      <c r="G32" s="30" t="s">
        <v>8</v>
      </c>
      <c r="H32" s="53" t="s">
        <v>87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86</v>
      </c>
      <c r="B37" s="57"/>
      <c r="C37" s="104">
        <v>4</v>
      </c>
      <c r="D37" s="104">
        <v>4</v>
      </c>
      <c r="E37" s="104">
        <v>5</v>
      </c>
      <c r="F37" s="104">
        <v>4</v>
      </c>
      <c r="G37" s="104">
        <v>5</v>
      </c>
      <c r="H37" s="104">
        <v>5</v>
      </c>
      <c r="I37" s="104">
        <v>4</v>
      </c>
      <c r="J37" s="104">
        <v>4</v>
      </c>
      <c r="K37" s="105">
        <v>5</v>
      </c>
      <c r="L37" s="72">
        <v>40</v>
      </c>
      <c r="M37" s="10">
        <v>36</v>
      </c>
      <c r="N37" s="58"/>
      <c r="O37" s="59"/>
      <c r="P37" s="33"/>
      <c r="R37" s="12">
        <f>M37+M38+M51+M52</f>
        <v>156</v>
      </c>
    </row>
    <row r="38" spans="1:18" x14ac:dyDescent="0.25">
      <c r="A38" s="61" t="s">
        <v>87</v>
      </c>
      <c r="B38" s="35"/>
      <c r="C38" s="103">
        <v>6</v>
      </c>
      <c r="D38" s="103">
        <v>6</v>
      </c>
      <c r="E38" s="103">
        <v>6</v>
      </c>
      <c r="F38" s="103">
        <v>4</v>
      </c>
      <c r="G38" s="103">
        <v>8</v>
      </c>
      <c r="H38" s="103">
        <v>5</v>
      </c>
      <c r="I38" s="103">
        <v>4</v>
      </c>
      <c r="J38" s="103">
        <v>6</v>
      </c>
      <c r="K38" s="103">
        <v>7</v>
      </c>
      <c r="L38" s="72">
        <v>52</v>
      </c>
      <c r="M38" s="10">
        <v>39</v>
      </c>
      <c r="N38" s="58"/>
      <c r="O38" s="59"/>
      <c r="P38" s="33"/>
    </row>
    <row r="39" spans="1:18" x14ac:dyDescent="0.25">
      <c r="A39" s="32" t="s">
        <v>86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87</v>
      </c>
      <c r="B40" s="35"/>
      <c r="C40" s="67">
        <v>1</v>
      </c>
      <c r="D40" s="67">
        <v>1</v>
      </c>
      <c r="E40" s="67">
        <v>1</v>
      </c>
      <c r="F40" s="67">
        <v>1</v>
      </c>
      <c r="G40" s="66">
        <v>1</v>
      </c>
      <c r="H40" s="66">
        <v>1</v>
      </c>
      <c r="I40" s="66">
        <v>1</v>
      </c>
      <c r="J40" s="66">
        <v>1</v>
      </c>
      <c r="K40" s="66">
        <v>1</v>
      </c>
      <c r="L40" s="66">
        <v>9</v>
      </c>
      <c r="M40" s="1"/>
      <c r="N40" s="1" t="s">
        <v>17</v>
      </c>
      <c r="P40" s="33" t="s">
        <v>18</v>
      </c>
    </row>
    <row r="41" spans="1:18" x14ac:dyDescent="0.25">
      <c r="A41" s="32" t="s">
        <v>86</v>
      </c>
      <c r="B41" s="1"/>
      <c r="C41" s="66">
        <v>1</v>
      </c>
      <c r="D41" s="66">
        <v>1</v>
      </c>
      <c r="E41" s="66">
        <v>0.5</v>
      </c>
      <c r="F41" s="66">
        <v>0</v>
      </c>
      <c r="G41" s="66">
        <v>1</v>
      </c>
      <c r="H41" s="66">
        <v>0</v>
      </c>
      <c r="I41" s="66">
        <v>0</v>
      </c>
      <c r="J41" s="66">
        <v>1</v>
      </c>
      <c r="K41" s="66">
        <v>1</v>
      </c>
      <c r="L41" s="66">
        <v>5.5</v>
      </c>
      <c r="M41" s="1">
        <v>3</v>
      </c>
      <c r="N41" s="10">
        <v>8.5</v>
      </c>
      <c r="O41" s="32" t="s">
        <v>86</v>
      </c>
      <c r="P41" s="34" t="s">
        <v>19</v>
      </c>
      <c r="Q41">
        <f>M37+M52</f>
        <v>77</v>
      </c>
      <c r="R41" s="12">
        <f>M37+M51</f>
        <v>76</v>
      </c>
    </row>
    <row r="42" spans="1:18" x14ac:dyDescent="0.25">
      <c r="A42" s="32" t="s">
        <v>87</v>
      </c>
      <c r="B42" s="1"/>
      <c r="C42" s="66">
        <v>0</v>
      </c>
      <c r="D42" s="66">
        <v>0</v>
      </c>
      <c r="E42" s="66">
        <v>0.5</v>
      </c>
      <c r="F42" s="66">
        <v>1</v>
      </c>
      <c r="G42" s="66">
        <v>0</v>
      </c>
      <c r="H42" s="66">
        <v>1</v>
      </c>
      <c r="I42" s="66">
        <v>1</v>
      </c>
      <c r="J42" s="66">
        <v>0</v>
      </c>
      <c r="K42" s="66">
        <v>0</v>
      </c>
      <c r="L42" s="66">
        <v>3.5</v>
      </c>
      <c r="M42" s="1">
        <v>0</v>
      </c>
      <c r="N42" s="10">
        <v>3.5</v>
      </c>
      <c r="O42" s="32" t="s">
        <v>87</v>
      </c>
      <c r="P42" s="34" t="s">
        <v>19</v>
      </c>
      <c r="Q42">
        <f>M38+M51</f>
        <v>79</v>
      </c>
      <c r="R42" s="12">
        <f>M38+M52</f>
        <v>80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88</v>
      </c>
      <c r="B45" s="1">
        <v>9</v>
      </c>
      <c r="C45" s="1">
        <v>-5</v>
      </c>
      <c r="D45" s="52" t="s">
        <v>57</v>
      </c>
      <c r="E45" s="1"/>
      <c r="F45" s="1"/>
      <c r="G45" s="28" t="s">
        <v>3</v>
      </c>
      <c r="H45" s="54" t="s">
        <v>88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89</v>
      </c>
      <c r="B46" s="1">
        <v>14</v>
      </c>
      <c r="C46" s="1">
        <v>5</v>
      </c>
      <c r="D46" t="s">
        <v>7</v>
      </c>
      <c r="E46" s="1"/>
      <c r="F46" s="1"/>
      <c r="G46" s="30" t="s">
        <v>8</v>
      </c>
      <c r="H46" s="53" t="s">
        <v>89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88</v>
      </c>
      <c r="B51" s="57"/>
      <c r="C51" s="68">
        <v>5</v>
      </c>
      <c r="D51" s="68">
        <v>5</v>
      </c>
      <c r="E51" s="68">
        <v>6</v>
      </c>
      <c r="F51" s="68">
        <v>5</v>
      </c>
      <c r="G51" s="68">
        <v>5</v>
      </c>
      <c r="H51" s="68">
        <v>5</v>
      </c>
      <c r="I51" s="68">
        <v>3</v>
      </c>
      <c r="J51" s="68">
        <v>6</v>
      </c>
      <c r="K51" s="76">
        <v>9</v>
      </c>
      <c r="L51" s="72">
        <v>49</v>
      </c>
      <c r="M51" s="10">
        <v>40</v>
      </c>
      <c r="N51" s="58"/>
      <c r="O51" s="59"/>
      <c r="P51" s="33"/>
    </row>
    <row r="52" spans="1:26" x14ac:dyDescent="0.25">
      <c r="A52" s="61" t="s">
        <v>89</v>
      </c>
      <c r="B52" s="35"/>
      <c r="C52" s="66">
        <v>6</v>
      </c>
      <c r="D52" s="66">
        <v>5</v>
      </c>
      <c r="E52" s="66">
        <v>7</v>
      </c>
      <c r="F52" s="66">
        <v>4</v>
      </c>
      <c r="G52" s="66">
        <v>5</v>
      </c>
      <c r="H52" s="66">
        <v>5</v>
      </c>
      <c r="I52" s="66">
        <v>9</v>
      </c>
      <c r="J52" s="66">
        <v>6</v>
      </c>
      <c r="K52" s="66">
        <v>8</v>
      </c>
      <c r="L52" s="72">
        <v>55</v>
      </c>
      <c r="M52" s="10">
        <v>41</v>
      </c>
      <c r="N52" s="58"/>
      <c r="O52" s="59"/>
      <c r="P52" s="33"/>
    </row>
    <row r="53" spans="1:26" x14ac:dyDescent="0.25">
      <c r="A53" s="32" t="s">
        <v>88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89</v>
      </c>
      <c r="B54" s="35"/>
      <c r="C54" s="67">
        <v>1</v>
      </c>
      <c r="D54" s="67">
        <v>0</v>
      </c>
      <c r="E54" s="67">
        <v>0</v>
      </c>
      <c r="F54" s="67">
        <v>0</v>
      </c>
      <c r="G54" s="66">
        <v>1</v>
      </c>
      <c r="H54" s="66">
        <v>1</v>
      </c>
      <c r="I54" s="66">
        <v>0</v>
      </c>
      <c r="J54" s="66">
        <v>1</v>
      </c>
      <c r="K54" s="66">
        <v>1</v>
      </c>
      <c r="L54" s="66">
        <v>5</v>
      </c>
      <c r="M54" s="1"/>
      <c r="N54" s="1" t="s">
        <v>17</v>
      </c>
      <c r="P54" s="33" t="s">
        <v>18</v>
      </c>
    </row>
    <row r="55" spans="1:26" x14ac:dyDescent="0.25">
      <c r="A55" s="32" t="s">
        <v>88</v>
      </c>
      <c r="B55" s="1"/>
      <c r="C55" s="66">
        <v>0.5</v>
      </c>
      <c r="D55" s="66">
        <v>0.5</v>
      </c>
      <c r="E55" s="66">
        <v>1</v>
      </c>
      <c r="F55" s="66">
        <v>0</v>
      </c>
      <c r="G55" s="66">
        <v>0</v>
      </c>
      <c r="H55" s="66">
        <v>0</v>
      </c>
      <c r="I55" s="66">
        <v>1</v>
      </c>
      <c r="J55" s="66">
        <v>0</v>
      </c>
      <c r="K55" s="66">
        <v>0</v>
      </c>
      <c r="L55" s="66">
        <v>3</v>
      </c>
      <c r="M55" s="1">
        <v>3</v>
      </c>
      <c r="N55" s="10">
        <v>6</v>
      </c>
      <c r="O55" s="32" t="s">
        <v>88</v>
      </c>
      <c r="P55" s="34" t="s">
        <v>19</v>
      </c>
    </row>
    <row r="56" spans="1:26" x14ac:dyDescent="0.25">
      <c r="A56" s="32" t="s">
        <v>89</v>
      </c>
      <c r="B56" s="1"/>
      <c r="C56" s="66">
        <v>0.5</v>
      </c>
      <c r="D56" s="66">
        <v>0.5</v>
      </c>
      <c r="E56" s="66">
        <v>0</v>
      </c>
      <c r="F56" s="66">
        <v>1</v>
      </c>
      <c r="G56" s="66">
        <v>1</v>
      </c>
      <c r="H56" s="66">
        <v>1</v>
      </c>
      <c r="I56" s="66">
        <v>0</v>
      </c>
      <c r="J56" s="66">
        <v>1</v>
      </c>
      <c r="K56" s="66">
        <v>1</v>
      </c>
      <c r="L56" s="66">
        <v>6</v>
      </c>
      <c r="M56" s="1">
        <v>0</v>
      </c>
      <c r="N56" s="10">
        <v>6</v>
      </c>
      <c r="O56" s="32" t="s">
        <v>89</v>
      </c>
      <c r="P56" s="34" t="s">
        <v>19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90</v>
      </c>
      <c r="B60" s="1">
        <v>3</v>
      </c>
      <c r="C60" s="1">
        <v>-8</v>
      </c>
      <c r="D60" s="52" t="s">
        <v>57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91</v>
      </c>
      <c r="B61" s="1">
        <v>11</v>
      </c>
      <c r="C61" s="1">
        <v>8</v>
      </c>
      <c r="D61" t="s">
        <v>7</v>
      </c>
      <c r="E61" s="1"/>
      <c r="F61" s="1"/>
      <c r="G61" s="30" t="s">
        <v>8</v>
      </c>
      <c r="H61" s="53" t="s">
        <v>91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90</v>
      </c>
      <c r="B66" s="57"/>
      <c r="C66" s="68">
        <v>5</v>
      </c>
      <c r="D66" s="68">
        <v>6</v>
      </c>
      <c r="E66" s="68">
        <v>5</v>
      </c>
      <c r="F66" s="68">
        <v>4</v>
      </c>
      <c r="G66" s="68">
        <v>6</v>
      </c>
      <c r="H66" s="68">
        <v>6</v>
      </c>
      <c r="I66" s="68">
        <v>4</v>
      </c>
      <c r="J66" s="68">
        <v>6</v>
      </c>
      <c r="K66" s="76">
        <v>5</v>
      </c>
      <c r="L66" s="72">
        <v>47</v>
      </c>
      <c r="M66" s="10">
        <v>44</v>
      </c>
      <c r="N66" s="58"/>
      <c r="O66" s="59"/>
      <c r="P66" s="33"/>
      <c r="R66" s="12">
        <f>M66+M67+M80+M81</f>
        <v>158</v>
      </c>
    </row>
    <row r="67" spans="1:26" x14ac:dyDescent="0.25">
      <c r="A67" s="61" t="s">
        <v>91</v>
      </c>
      <c r="B67" s="35"/>
      <c r="C67" s="66">
        <v>6</v>
      </c>
      <c r="D67" s="66">
        <v>5</v>
      </c>
      <c r="E67" s="66">
        <v>5</v>
      </c>
      <c r="F67" s="66">
        <v>4</v>
      </c>
      <c r="G67" s="66">
        <v>5</v>
      </c>
      <c r="H67" s="66">
        <v>7</v>
      </c>
      <c r="I67" s="66">
        <v>4</v>
      </c>
      <c r="J67" s="66">
        <v>7</v>
      </c>
      <c r="K67" s="66">
        <v>5</v>
      </c>
      <c r="L67" s="72">
        <v>48</v>
      </c>
      <c r="M67" s="10">
        <v>37</v>
      </c>
      <c r="N67" s="58"/>
      <c r="O67" s="59"/>
      <c r="P67" s="33"/>
    </row>
    <row r="68" spans="1:26" x14ac:dyDescent="0.25">
      <c r="A68" s="32" t="s">
        <v>90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91</v>
      </c>
      <c r="B69" s="35"/>
      <c r="C69" s="67">
        <v>1</v>
      </c>
      <c r="D69" s="67">
        <v>1</v>
      </c>
      <c r="E69" s="67">
        <v>1</v>
      </c>
      <c r="F69" s="67">
        <v>0</v>
      </c>
      <c r="G69" s="66">
        <v>1</v>
      </c>
      <c r="H69" s="66">
        <v>1</v>
      </c>
      <c r="I69" s="66">
        <v>1</v>
      </c>
      <c r="J69" s="66">
        <v>1</v>
      </c>
      <c r="K69" s="66">
        <v>1</v>
      </c>
      <c r="L69" s="66">
        <v>8</v>
      </c>
      <c r="M69" s="1"/>
      <c r="N69" s="1" t="s">
        <v>17</v>
      </c>
      <c r="P69" s="33" t="s">
        <v>18</v>
      </c>
    </row>
    <row r="70" spans="1:26" x14ac:dyDescent="0.25">
      <c r="A70" s="32" t="s">
        <v>90</v>
      </c>
      <c r="B70" s="1"/>
      <c r="C70" s="66">
        <v>0.5</v>
      </c>
      <c r="D70" s="66">
        <v>0</v>
      </c>
      <c r="E70" s="66">
        <v>0</v>
      </c>
      <c r="F70" s="66">
        <v>0.5</v>
      </c>
      <c r="G70" s="66">
        <v>0</v>
      </c>
      <c r="H70" s="66">
        <v>0.5</v>
      </c>
      <c r="I70" s="66">
        <v>0</v>
      </c>
      <c r="J70" s="66">
        <v>0.5</v>
      </c>
      <c r="K70" s="66">
        <v>0</v>
      </c>
      <c r="L70" s="66">
        <v>2</v>
      </c>
      <c r="M70" s="1">
        <v>0</v>
      </c>
      <c r="N70" s="10">
        <v>2</v>
      </c>
      <c r="O70" s="32" t="s">
        <v>90</v>
      </c>
      <c r="P70" s="34" t="s">
        <v>19</v>
      </c>
      <c r="Q70">
        <f>M66+M81</f>
        <v>82</v>
      </c>
      <c r="R70" s="12">
        <f>M66+M81</f>
        <v>82</v>
      </c>
    </row>
    <row r="71" spans="1:26" x14ac:dyDescent="0.25">
      <c r="A71" s="32" t="s">
        <v>91</v>
      </c>
      <c r="B71" s="1"/>
      <c r="C71" s="66">
        <v>0.5</v>
      </c>
      <c r="D71" s="66">
        <v>1</v>
      </c>
      <c r="E71" s="66">
        <v>1</v>
      </c>
      <c r="F71" s="66">
        <v>0.5</v>
      </c>
      <c r="G71" s="66">
        <v>1</v>
      </c>
      <c r="H71" s="66">
        <v>0.5</v>
      </c>
      <c r="I71" s="66">
        <v>1</v>
      </c>
      <c r="J71" s="66">
        <v>0.5</v>
      </c>
      <c r="K71" s="66">
        <v>1</v>
      </c>
      <c r="L71" s="66">
        <v>7</v>
      </c>
      <c r="M71" s="1">
        <v>3</v>
      </c>
      <c r="N71" s="10">
        <v>10</v>
      </c>
      <c r="O71" s="32" t="s">
        <v>91</v>
      </c>
      <c r="P71" s="34" t="s">
        <v>19</v>
      </c>
      <c r="Q71">
        <f>M67+M80</f>
        <v>76</v>
      </c>
      <c r="R71" s="12">
        <f>M67+M80</f>
        <v>76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92</v>
      </c>
      <c r="B74" s="1">
        <v>12</v>
      </c>
      <c r="C74" s="1">
        <v>-4</v>
      </c>
      <c r="D74" s="52" t="s">
        <v>57</v>
      </c>
      <c r="E74" s="1"/>
      <c r="F74" s="1"/>
      <c r="G74" s="28" t="s">
        <v>3</v>
      </c>
      <c r="H74" s="54" t="s">
        <v>92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93</v>
      </c>
      <c r="B75" s="1">
        <v>16</v>
      </c>
      <c r="C75" s="1">
        <v>4</v>
      </c>
      <c r="D75" t="s">
        <v>7</v>
      </c>
      <c r="E75" s="1"/>
      <c r="F75" s="1"/>
      <c r="G75" s="30" t="s">
        <v>8</v>
      </c>
      <c r="H75" s="53" t="s">
        <v>93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92</v>
      </c>
      <c r="B80" s="57"/>
      <c r="C80" s="68">
        <v>5</v>
      </c>
      <c r="D80" s="68">
        <v>6</v>
      </c>
      <c r="E80" s="68">
        <v>5</v>
      </c>
      <c r="F80" s="68">
        <v>6</v>
      </c>
      <c r="G80" s="68">
        <v>6</v>
      </c>
      <c r="H80" s="68">
        <v>7</v>
      </c>
      <c r="I80" s="68">
        <v>6</v>
      </c>
      <c r="J80" s="68">
        <v>6</v>
      </c>
      <c r="K80" s="76">
        <v>4</v>
      </c>
      <c r="L80" s="72">
        <v>51</v>
      </c>
      <c r="M80" s="10">
        <v>39</v>
      </c>
      <c r="N80" s="58"/>
      <c r="O80" s="59"/>
      <c r="P80" s="33"/>
    </row>
    <row r="81" spans="1:26" x14ac:dyDescent="0.25">
      <c r="A81" s="61" t="s">
        <v>93</v>
      </c>
      <c r="B81" s="35"/>
      <c r="C81" s="66">
        <v>7</v>
      </c>
      <c r="D81" s="66">
        <v>6</v>
      </c>
      <c r="E81" s="66">
        <v>6</v>
      </c>
      <c r="F81" s="66">
        <v>4</v>
      </c>
      <c r="G81" s="66">
        <v>7</v>
      </c>
      <c r="H81" s="66">
        <v>6</v>
      </c>
      <c r="I81" s="66">
        <v>5</v>
      </c>
      <c r="J81" s="66">
        <v>7</v>
      </c>
      <c r="K81" s="66">
        <v>6</v>
      </c>
      <c r="L81" s="72">
        <v>54</v>
      </c>
      <c r="M81" s="10">
        <v>38</v>
      </c>
      <c r="N81" s="58"/>
      <c r="O81" s="59"/>
      <c r="P81" s="33"/>
    </row>
    <row r="82" spans="1:26" x14ac:dyDescent="0.25">
      <c r="A82" s="32" t="s">
        <v>92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93</v>
      </c>
      <c r="B83" s="35"/>
      <c r="C83" s="67">
        <v>1</v>
      </c>
      <c r="D83" s="67">
        <v>0</v>
      </c>
      <c r="E83" s="67">
        <v>0</v>
      </c>
      <c r="F83" s="67">
        <v>0</v>
      </c>
      <c r="G83" s="66">
        <v>0</v>
      </c>
      <c r="H83" s="66">
        <v>1</v>
      </c>
      <c r="I83" s="66">
        <v>0</v>
      </c>
      <c r="J83" s="66">
        <v>1</v>
      </c>
      <c r="K83" s="66">
        <v>1</v>
      </c>
      <c r="L83" s="66">
        <v>4</v>
      </c>
      <c r="M83" s="1"/>
      <c r="N83" s="1" t="s">
        <v>17</v>
      </c>
      <c r="P83" s="33" t="s">
        <v>18</v>
      </c>
    </row>
    <row r="84" spans="1:26" x14ac:dyDescent="0.25">
      <c r="A84" s="32" t="s">
        <v>92</v>
      </c>
      <c r="B84" s="1"/>
      <c r="C84" s="66">
        <v>1</v>
      </c>
      <c r="D84" s="66">
        <v>0.5</v>
      </c>
      <c r="E84" s="66">
        <v>1</v>
      </c>
      <c r="F84" s="66">
        <v>0</v>
      </c>
      <c r="G84" s="66">
        <v>1</v>
      </c>
      <c r="H84" s="66">
        <v>0</v>
      </c>
      <c r="I84" s="66">
        <v>0</v>
      </c>
      <c r="J84" s="66">
        <v>0.5</v>
      </c>
      <c r="K84" s="66">
        <v>1</v>
      </c>
      <c r="L84" s="66">
        <v>5</v>
      </c>
      <c r="M84" s="1">
        <v>0</v>
      </c>
      <c r="N84" s="10">
        <v>5</v>
      </c>
      <c r="O84" s="32" t="s">
        <v>92</v>
      </c>
      <c r="P84" s="34" t="s">
        <v>19</v>
      </c>
    </row>
    <row r="85" spans="1:26" x14ac:dyDescent="0.25">
      <c r="A85" s="32" t="s">
        <v>93</v>
      </c>
      <c r="B85" s="1"/>
      <c r="C85" s="66">
        <v>0</v>
      </c>
      <c r="D85" s="66">
        <v>0.5</v>
      </c>
      <c r="E85" s="66">
        <v>0</v>
      </c>
      <c r="F85" s="66">
        <v>1</v>
      </c>
      <c r="G85" s="66">
        <v>0</v>
      </c>
      <c r="H85" s="66">
        <v>1</v>
      </c>
      <c r="I85" s="66">
        <v>1</v>
      </c>
      <c r="J85" s="66">
        <v>0.5</v>
      </c>
      <c r="K85" s="66">
        <v>0</v>
      </c>
      <c r="L85" s="66">
        <v>4</v>
      </c>
      <c r="M85" s="1">
        <v>3</v>
      </c>
      <c r="N85" s="10">
        <v>7</v>
      </c>
      <c r="O85" s="32" t="s">
        <v>93</v>
      </c>
      <c r="P85" s="34" t="s">
        <v>19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94</v>
      </c>
      <c r="B89" s="1">
        <v>4</v>
      </c>
      <c r="C89" s="1">
        <v>-7</v>
      </c>
      <c r="D89" s="52" t="s">
        <v>57</v>
      </c>
      <c r="E89" s="1"/>
      <c r="F89" s="1"/>
      <c r="G89" s="28" t="s">
        <v>3</v>
      </c>
      <c r="H89" s="54" t="s">
        <v>94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95</v>
      </c>
      <c r="B90" s="1">
        <v>11</v>
      </c>
      <c r="C90" s="1">
        <v>7</v>
      </c>
      <c r="D90" t="s">
        <v>7</v>
      </c>
      <c r="E90" s="1"/>
      <c r="F90" s="1"/>
      <c r="G90" s="30" t="s">
        <v>8</v>
      </c>
      <c r="H90" s="53" t="s">
        <v>95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94</v>
      </c>
      <c r="B95" s="57"/>
      <c r="C95" s="68">
        <v>5</v>
      </c>
      <c r="D95" s="68">
        <v>8</v>
      </c>
      <c r="E95" s="68">
        <v>6</v>
      </c>
      <c r="F95" s="68">
        <v>4</v>
      </c>
      <c r="G95" s="68">
        <v>6</v>
      </c>
      <c r="H95" s="68">
        <v>7</v>
      </c>
      <c r="I95" s="68">
        <v>6</v>
      </c>
      <c r="J95" s="68">
        <v>5</v>
      </c>
      <c r="K95" s="76">
        <v>7</v>
      </c>
      <c r="L95" s="72">
        <v>54</v>
      </c>
      <c r="M95" s="10">
        <v>50</v>
      </c>
      <c r="N95" s="58"/>
      <c r="O95" s="59"/>
      <c r="P95" s="33"/>
      <c r="R95" s="12">
        <f>M95+M96+M109+M110</f>
        <v>174</v>
      </c>
    </row>
    <row r="96" spans="1:26" x14ac:dyDescent="0.25">
      <c r="A96" s="61" t="s">
        <v>95</v>
      </c>
      <c r="B96" s="35"/>
      <c r="C96" s="66">
        <v>7</v>
      </c>
      <c r="D96" s="66">
        <v>4</v>
      </c>
      <c r="E96" s="66">
        <v>4</v>
      </c>
      <c r="F96" s="66">
        <v>2</v>
      </c>
      <c r="G96" s="66">
        <v>8</v>
      </c>
      <c r="H96" s="66">
        <v>5</v>
      </c>
      <c r="I96" s="66">
        <v>4</v>
      </c>
      <c r="J96" s="66">
        <v>6</v>
      </c>
      <c r="K96" s="66">
        <v>8</v>
      </c>
      <c r="L96" s="72">
        <v>48</v>
      </c>
      <c r="M96" s="10">
        <v>37</v>
      </c>
      <c r="N96" s="58"/>
      <c r="O96" s="59"/>
      <c r="P96" s="33"/>
    </row>
    <row r="97" spans="1:18" x14ac:dyDescent="0.25">
      <c r="A97" s="32" t="s">
        <v>94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95</v>
      </c>
      <c r="B98" s="35"/>
      <c r="C98" s="67">
        <v>1</v>
      </c>
      <c r="D98" s="67">
        <v>1</v>
      </c>
      <c r="E98" s="67">
        <v>1</v>
      </c>
      <c r="F98" s="67">
        <v>0</v>
      </c>
      <c r="G98" s="66">
        <v>1</v>
      </c>
      <c r="H98" s="66">
        <v>1</v>
      </c>
      <c r="I98" s="66">
        <v>0</v>
      </c>
      <c r="J98" s="66">
        <v>1</v>
      </c>
      <c r="K98" s="66">
        <v>1</v>
      </c>
      <c r="L98" s="66">
        <v>7</v>
      </c>
      <c r="M98" s="1"/>
      <c r="N98" s="1" t="s">
        <v>17</v>
      </c>
      <c r="P98" s="33" t="s">
        <v>18</v>
      </c>
    </row>
    <row r="99" spans="1:18" x14ac:dyDescent="0.25">
      <c r="A99" s="32" t="s">
        <v>94</v>
      </c>
      <c r="B99" s="1"/>
      <c r="C99" s="66">
        <v>1</v>
      </c>
      <c r="D99" s="66">
        <v>0</v>
      </c>
      <c r="E99" s="66">
        <v>0</v>
      </c>
      <c r="F99" s="66">
        <v>0</v>
      </c>
      <c r="G99" s="66">
        <v>1</v>
      </c>
      <c r="H99" s="66">
        <v>0</v>
      </c>
      <c r="I99" s="66">
        <v>0</v>
      </c>
      <c r="J99" s="66">
        <v>0.5</v>
      </c>
      <c r="K99" s="66">
        <v>0.5</v>
      </c>
      <c r="L99" s="66">
        <v>3</v>
      </c>
      <c r="M99" s="1">
        <v>0</v>
      </c>
      <c r="N99" s="10">
        <v>3</v>
      </c>
      <c r="O99" s="32" t="s">
        <v>94</v>
      </c>
      <c r="P99" s="34" t="s">
        <v>19</v>
      </c>
      <c r="Q99">
        <f>M95+M109</f>
        <v>90</v>
      </c>
      <c r="R99" s="12">
        <f>M95+M109</f>
        <v>90</v>
      </c>
    </row>
    <row r="100" spans="1:18" x14ac:dyDescent="0.25">
      <c r="A100" s="32" t="s">
        <v>95</v>
      </c>
      <c r="B100" s="1"/>
      <c r="C100" s="66">
        <v>0</v>
      </c>
      <c r="D100" s="66">
        <v>1</v>
      </c>
      <c r="E100" s="66">
        <v>1</v>
      </c>
      <c r="F100" s="66">
        <v>1</v>
      </c>
      <c r="G100" s="66">
        <v>0</v>
      </c>
      <c r="H100" s="66">
        <v>1</v>
      </c>
      <c r="I100" s="66">
        <v>1</v>
      </c>
      <c r="J100" s="66">
        <v>0.5</v>
      </c>
      <c r="K100" s="66">
        <v>0.5</v>
      </c>
      <c r="L100" s="66">
        <v>6</v>
      </c>
      <c r="M100" s="1">
        <v>3</v>
      </c>
      <c r="N100" s="10">
        <v>9</v>
      </c>
      <c r="O100" s="32" t="s">
        <v>95</v>
      </c>
      <c r="P100" s="34" t="s">
        <v>19</v>
      </c>
      <c r="Q100">
        <f>M96+M110</f>
        <v>84</v>
      </c>
      <c r="R100" s="12">
        <f>M96+M110</f>
        <v>84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96</v>
      </c>
      <c r="B103" s="1">
        <v>12</v>
      </c>
      <c r="C103" s="1">
        <v>-4</v>
      </c>
      <c r="D103" s="52" t="s">
        <v>57</v>
      </c>
      <c r="E103" s="1"/>
      <c r="F103" s="1"/>
      <c r="G103" s="28" t="s">
        <v>3</v>
      </c>
      <c r="H103" s="54" t="s">
        <v>96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97</v>
      </c>
      <c r="B104" s="1">
        <v>16</v>
      </c>
      <c r="C104" s="1">
        <v>4</v>
      </c>
      <c r="D104" t="s">
        <v>7</v>
      </c>
      <c r="E104" s="1"/>
      <c r="F104" s="1"/>
      <c r="G104" s="30" t="s">
        <v>8</v>
      </c>
      <c r="H104" s="53" t="s">
        <v>97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9"/>
      <c r="N107" s="106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96</v>
      </c>
      <c r="B109" s="57"/>
      <c r="C109" s="68">
        <v>7</v>
      </c>
      <c r="D109" s="68">
        <v>6</v>
      </c>
      <c r="E109" s="68">
        <v>9</v>
      </c>
      <c r="F109" s="68">
        <v>4</v>
      </c>
      <c r="G109" s="68">
        <v>5</v>
      </c>
      <c r="H109" s="68">
        <v>6</v>
      </c>
      <c r="I109" s="68">
        <v>3</v>
      </c>
      <c r="J109" s="68">
        <v>5</v>
      </c>
      <c r="K109" s="76">
        <v>7</v>
      </c>
      <c r="L109" s="72">
        <v>52</v>
      </c>
      <c r="M109" s="10">
        <v>40</v>
      </c>
      <c r="N109" s="58"/>
      <c r="O109" s="59"/>
      <c r="P109" s="33"/>
    </row>
    <row r="110" spans="1:18" x14ac:dyDescent="0.25">
      <c r="A110" s="61" t="s">
        <v>97</v>
      </c>
      <c r="B110" s="35"/>
      <c r="C110" s="66">
        <v>7</v>
      </c>
      <c r="D110" s="66">
        <v>6</v>
      </c>
      <c r="E110" s="66">
        <v>5</v>
      </c>
      <c r="F110" s="66">
        <v>9</v>
      </c>
      <c r="G110" s="66">
        <v>8</v>
      </c>
      <c r="H110" s="66">
        <v>8</v>
      </c>
      <c r="I110" s="66">
        <v>6</v>
      </c>
      <c r="J110" s="66">
        <v>6</v>
      </c>
      <c r="K110" s="103">
        <v>8</v>
      </c>
      <c r="L110" s="72">
        <v>63</v>
      </c>
      <c r="M110" s="10">
        <v>47</v>
      </c>
      <c r="N110" s="58"/>
      <c r="O110" s="59"/>
      <c r="P110" s="33"/>
    </row>
    <row r="111" spans="1:18" x14ac:dyDescent="0.25">
      <c r="A111" s="32" t="s">
        <v>96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97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1</v>
      </c>
      <c r="L112" s="66">
        <v>4</v>
      </c>
      <c r="M112" s="1"/>
      <c r="N112" s="1" t="s">
        <v>17</v>
      </c>
      <c r="P112" s="33" t="s">
        <v>18</v>
      </c>
    </row>
    <row r="113" spans="1:26" x14ac:dyDescent="0.25">
      <c r="A113" s="32" t="s">
        <v>96</v>
      </c>
      <c r="B113" s="1"/>
      <c r="C113" s="66">
        <v>0</v>
      </c>
      <c r="D113" s="66">
        <v>0.5</v>
      </c>
      <c r="E113" s="66">
        <v>0</v>
      </c>
      <c r="F113" s="66">
        <v>1</v>
      </c>
      <c r="G113" s="66">
        <v>1</v>
      </c>
      <c r="H113" s="66">
        <v>1</v>
      </c>
      <c r="I113" s="66">
        <v>1</v>
      </c>
      <c r="J113" s="66">
        <v>0.5</v>
      </c>
      <c r="K113" s="66">
        <v>0.5</v>
      </c>
      <c r="L113" s="66">
        <v>5.5</v>
      </c>
      <c r="M113" s="1">
        <v>3</v>
      </c>
      <c r="N113" s="10">
        <v>8.5</v>
      </c>
      <c r="O113" s="32" t="s">
        <v>96</v>
      </c>
      <c r="P113" s="34" t="s">
        <v>19</v>
      </c>
    </row>
    <row r="114" spans="1:26" x14ac:dyDescent="0.25">
      <c r="A114" s="32" t="s">
        <v>97</v>
      </c>
      <c r="B114" s="1"/>
      <c r="C114" s="66">
        <v>1</v>
      </c>
      <c r="D114" s="66">
        <v>0.5</v>
      </c>
      <c r="E114" s="66">
        <v>1</v>
      </c>
      <c r="F114" s="66">
        <v>0</v>
      </c>
      <c r="G114" s="66">
        <v>0</v>
      </c>
      <c r="H114" s="66">
        <v>0</v>
      </c>
      <c r="I114" s="66">
        <v>0</v>
      </c>
      <c r="J114" s="66">
        <v>0.5</v>
      </c>
      <c r="K114" s="66">
        <v>0.5</v>
      </c>
      <c r="L114" s="66">
        <v>3.5</v>
      </c>
      <c r="M114" s="1">
        <v>0</v>
      </c>
      <c r="N114" s="10">
        <v>3.5</v>
      </c>
      <c r="O114" s="32" t="s">
        <v>97</v>
      </c>
      <c r="P114" s="34" t="s">
        <v>19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98</v>
      </c>
      <c r="B118" s="1">
        <v>6</v>
      </c>
      <c r="C118" s="1">
        <v>-1</v>
      </c>
      <c r="D118" s="52" t="s">
        <v>57</v>
      </c>
      <c r="E118" s="1"/>
      <c r="F118" s="1"/>
      <c r="G118" s="28" t="s">
        <v>3</v>
      </c>
      <c r="H118" s="54" t="s">
        <v>98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99</v>
      </c>
      <c r="B119" s="1">
        <v>7</v>
      </c>
      <c r="C119" s="1">
        <v>1</v>
      </c>
      <c r="D119" t="s">
        <v>7</v>
      </c>
      <c r="E119" s="1"/>
      <c r="F119" s="1"/>
      <c r="G119" s="30" t="s">
        <v>8</v>
      </c>
      <c r="H119" s="53" t="s">
        <v>99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98</v>
      </c>
      <c r="B124" s="57"/>
      <c r="C124" s="68">
        <v>6</v>
      </c>
      <c r="D124" s="68">
        <v>6</v>
      </c>
      <c r="E124" s="68">
        <v>7</v>
      </c>
      <c r="F124" s="68">
        <v>3</v>
      </c>
      <c r="G124" s="68">
        <v>5</v>
      </c>
      <c r="H124" s="68">
        <v>5</v>
      </c>
      <c r="I124" s="68">
        <v>3</v>
      </c>
      <c r="J124" s="68">
        <v>7</v>
      </c>
      <c r="K124" s="76">
        <v>6</v>
      </c>
      <c r="L124" s="72">
        <v>48</v>
      </c>
      <c r="M124" s="10">
        <v>42</v>
      </c>
      <c r="N124" s="58"/>
      <c r="O124" s="59"/>
      <c r="P124" s="33"/>
      <c r="R124" s="12">
        <f>M124+M125+M138+M139</f>
        <v>175</v>
      </c>
    </row>
    <row r="125" spans="1:26" x14ac:dyDescent="0.25">
      <c r="A125" s="61" t="s">
        <v>99</v>
      </c>
      <c r="B125" s="35"/>
      <c r="C125" s="66">
        <v>5</v>
      </c>
      <c r="D125" s="66">
        <v>5</v>
      </c>
      <c r="E125" s="66">
        <v>6</v>
      </c>
      <c r="F125" s="66">
        <v>4</v>
      </c>
      <c r="G125" s="66">
        <v>5</v>
      </c>
      <c r="H125" s="66">
        <v>8</v>
      </c>
      <c r="I125" s="66">
        <v>4</v>
      </c>
      <c r="J125" s="66">
        <v>5</v>
      </c>
      <c r="K125" s="66">
        <v>6</v>
      </c>
      <c r="L125" s="72">
        <v>48</v>
      </c>
      <c r="M125" s="10">
        <v>41</v>
      </c>
      <c r="N125" s="58"/>
      <c r="O125" s="59"/>
      <c r="P125" s="33"/>
    </row>
    <row r="126" spans="1:26" x14ac:dyDescent="0.25">
      <c r="A126" s="32" t="s">
        <v>98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99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0</v>
      </c>
      <c r="K127" s="66">
        <v>0</v>
      </c>
      <c r="L127" s="66">
        <v>1</v>
      </c>
      <c r="M127" s="1"/>
      <c r="N127" s="1" t="s">
        <v>17</v>
      </c>
      <c r="P127" s="33" t="s">
        <v>18</v>
      </c>
    </row>
    <row r="128" spans="1:26" x14ac:dyDescent="0.25">
      <c r="A128" s="32" t="s">
        <v>98</v>
      </c>
      <c r="B128" s="1"/>
      <c r="C128" s="66">
        <v>0</v>
      </c>
      <c r="D128" s="66">
        <v>0</v>
      </c>
      <c r="E128" s="66">
        <v>0</v>
      </c>
      <c r="F128" s="66">
        <v>1</v>
      </c>
      <c r="G128" s="66">
        <v>0.5</v>
      </c>
      <c r="H128" s="66">
        <v>1</v>
      </c>
      <c r="I128" s="66">
        <v>1</v>
      </c>
      <c r="J128" s="66">
        <v>0</v>
      </c>
      <c r="K128" s="66">
        <v>0.5</v>
      </c>
      <c r="L128" s="66">
        <v>4</v>
      </c>
      <c r="M128" s="1">
        <v>0</v>
      </c>
      <c r="N128" s="10">
        <v>4</v>
      </c>
      <c r="O128" s="32" t="s">
        <v>98</v>
      </c>
      <c r="P128" s="34" t="s">
        <v>19</v>
      </c>
      <c r="Q128">
        <f>M124+M138</f>
        <v>83</v>
      </c>
      <c r="R128" s="12">
        <f>M124+M139</f>
        <v>93</v>
      </c>
    </row>
    <row r="129" spans="1:26" x14ac:dyDescent="0.25">
      <c r="A129" s="32" t="s">
        <v>99</v>
      </c>
      <c r="B129" s="1"/>
      <c r="C129" s="66">
        <v>1</v>
      </c>
      <c r="D129" s="66">
        <v>1</v>
      </c>
      <c r="E129" s="66">
        <v>1</v>
      </c>
      <c r="F129" s="66">
        <v>0</v>
      </c>
      <c r="G129" s="66">
        <v>0.5</v>
      </c>
      <c r="H129" s="66">
        <v>0</v>
      </c>
      <c r="I129" s="66">
        <v>0</v>
      </c>
      <c r="J129" s="66">
        <v>1</v>
      </c>
      <c r="K129" s="66">
        <v>0.5</v>
      </c>
      <c r="L129" s="66">
        <v>5</v>
      </c>
      <c r="M129" s="1">
        <v>3</v>
      </c>
      <c r="N129" s="10">
        <v>8</v>
      </c>
      <c r="O129" s="32" t="s">
        <v>99</v>
      </c>
      <c r="P129" s="34" t="s">
        <v>19</v>
      </c>
      <c r="Q129">
        <f>M125+M139</f>
        <v>92</v>
      </c>
      <c r="R129" s="12">
        <f>M125+M138</f>
        <v>82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100</v>
      </c>
      <c r="B132" s="1">
        <v>16</v>
      </c>
      <c r="C132" s="1">
        <v>-4</v>
      </c>
      <c r="D132" s="52" t="s">
        <v>57</v>
      </c>
      <c r="E132" s="1"/>
      <c r="F132" s="1"/>
      <c r="G132" s="28" t="s">
        <v>3</v>
      </c>
      <c r="H132" s="54" t="s">
        <v>100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101</v>
      </c>
      <c r="B133" s="1">
        <v>20</v>
      </c>
      <c r="C133" s="1">
        <v>4</v>
      </c>
      <c r="D133" t="s">
        <v>7</v>
      </c>
      <c r="E133" s="1"/>
      <c r="F133" s="1"/>
      <c r="G133" s="30" t="s">
        <v>8</v>
      </c>
      <c r="H133" s="53" t="s">
        <v>101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100</v>
      </c>
      <c r="B138" s="57"/>
      <c r="C138" s="68">
        <v>5</v>
      </c>
      <c r="D138" s="68">
        <v>5</v>
      </c>
      <c r="E138" s="68">
        <v>8</v>
      </c>
      <c r="F138" s="68">
        <v>3</v>
      </c>
      <c r="G138" s="68">
        <v>7</v>
      </c>
      <c r="H138" s="68">
        <v>9</v>
      </c>
      <c r="I138" s="68">
        <v>7</v>
      </c>
      <c r="J138" s="68">
        <v>5</v>
      </c>
      <c r="K138" s="76">
        <v>8</v>
      </c>
      <c r="L138" s="72">
        <v>57</v>
      </c>
      <c r="M138" s="10">
        <v>41</v>
      </c>
      <c r="N138" s="58"/>
      <c r="O138" s="59"/>
      <c r="P138" s="33"/>
    </row>
    <row r="139" spans="1:26" x14ac:dyDescent="0.25">
      <c r="A139" s="61" t="s">
        <v>101</v>
      </c>
      <c r="B139" s="35"/>
      <c r="C139" s="66">
        <v>9</v>
      </c>
      <c r="D139" s="66">
        <v>8</v>
      </c>
      <c r="E139" s="66">
        <v>8</v>
      </c>
      <c r="F139" s="66">
        <v>6</v>
      </c>
      <c r="G139" s="66">
        <v>8</v>
      </c>
      <c r="H139" s="66">
        <v>8</v>
      </c>
      <c r="I139" s="66">
        <v>5</v>
      </c>
      <c r="J139" s="66">
        <v>9</v>
      </c>
      <c r="K139" s="66">
        <v>10</v>
      </c>
      <c r="L139" s="72">
        <v>71</v>
      </c>
      <c r="M139" s="10">
        <v>51</v>
      </c>
      <c r="N139" s="58"/>
      <c r="O139" s="59"/>
      <c r="P139" s="33"/>
    </row>
    <row r="140" spans="1:26" x14ac:dyDescent="0.25">
      <c r="A140" s="32" t="s">
        <v>100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101</v>
      </c>
      <c r="B141" s="35"/>
      <c r="C141" s="67">
        <v>1</v>
      </c>
      <c r="D141" s="67">
        <v>0</v>
      </c>
      <c r="E141" s="67">
        <v>0</v>
      </c>
      <c r="F141" s="67">
        <v>0</v>
      </c>
      <c r="G141" s="66">
        <v>0</v>
      </c>
      <c r="H141" s="66">
        <v>1</v>
      </c>
      <c r="I141" s="66">
        <v>0</v>
      </c>
      <c r="J141" s="66">
        <v>1</v>
      </c>
      <c r="K141" s="66">
        <v>1</v>
      </c>
      <c r="L141" s="66">
        <v>4</v>
      </c>
      <c r="M141" s="1"/>
      <c r="N141" s="1" t="s">
        <v>17</v>
      </c>
      <c r="P141" s="33" t="s">
        <v>18</v>
      </c>
    </row>
    <row r="142" spans="1:26" x14ac:dyDescent="0.25">
      <c r="A142" s="32" t="s">
        <v>100</v>
      </c>
      <c r="B142" s="1"/>
      <c r="C142" s="66">
        <v>1</v>
      </c>
      <c r="D142" s="66">
        <v>1</v>
      </c>
      <c r="E142" s="66">
        <v>0.5</v>
      </c>
      <c r="F142" s="66">
        <v>1</v>
      </c>
      <c r="G142" s="66">
        <v>1</v>
      </c>
      <c r="H142" s="66">
        <v>0</v>
      </c>
      <c r="I142" s="66">
        <v>0</v>
      </c>
      <c r="J142" s="66">
        <v>1</v>
      </c>
      <c r="K142" s="66">
        <v>1</v>
      </c>
      <c r="L142" s="66">
        <v>6.5</v>
      </c>
      <c r="M142" s="1">
        <v>3</v>
      </c>
      <c r="N142" s="10">
        <v>9.5</v>
      </c>
      <c r="O142" s="32" t="s">
        <v>100</v>
      </c>
      <c r="P142" s="34" t="s">
        <v>19</v>
      </c>
    </row>
    <row r="143" spans="1:26" ht="13.5" customHeight="1" x14ac:dyDescent="0.25">
      <c r="A143" s="32" t="s">
        <v>101</v>
      </c>
      <c r="B143" s="1"/>
      <c r="C143" s="66">
        <v>0</v>
      </c>
      <c r="D143" s="66">
        <v>0</v>
      </c>
      <c r="E143" s="66">
        <v>0.5</v>
      </c>
      <c r="F143" s="66">
        <v>0</v>
      </c>
      <c r="G143" s="66">
        <v>0</v>
      </c>
      <c r="H143" s="66">
        <v>1</v>
      </c>
      <c r="I143" s="66">
        <v>1</v>
      </c>
      <c r="J143" s="66">
        <v>0</v>
      </c>
      <c r="K143" s="66">
        <v>0</v>
      </c>
      <c r="L143" s="66">
        <v>2.5</v>
      </c>
      <c r="M143" s="1">
        <v>0</v>
      </c>
      <c r="N143" s="10">
        <v>2.5</v>
      </c>
      <c r="O143" s="32" t="s">
        <v>101</v>
      </c>
      <c r="P143" s="34" t="s">
        <v>19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102</v>
      </c>
      <c r="B147" s="1">
        <v>8</v>
      </c>
      <c r="C147" s="1">
        <v>-3</v>
      </c>
      <c r="D147" s="52" t="s">
        <v>57</v>
      </c>
      <c r="E147" s="1"/>
      <c r="F147" s="1"/>
      <c r="G147" s="28" t="s">
        <v>3</v>
      </c>
      <c r="H147" s="54" t="s">
        <v>102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103</v>
      </c>
      <c r="B148" s="1">
        <v>11</v>
      </c>
      <c r="C148" s="1">
        <v>3</v>
      </c>
      <c r="D148" t="s">
        <v>7</v>
      </c>
      <c r="E148" s="1"/>
      <c r="F148" s="1"/>
      <c r="G148" s="30" t="s">
        <v>8</v>
      </c>
      <c r="H148" s="53" t="s">
        <v>103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102</v>
      </c>
      <c r="B153" s="57"/>
      <c r="C153" s="68">
        <v>6</v>
      </c>
      <c r="D153" s="68">
        <v>5</v>
      </c>
      <c r="E153" s="68">
        <v>5</v>
      </c>
      <c r="F153" s="68">
        <v>4</v>
      </c>
      <c r="G153" s="68">
        <v>6</v>
      </c>
      <c r="H153" s="68">
        <v>5</v>
      </c>
      <c r="I153" s="68">
        <v>5</v>
      </c>
      <c r="J153" s="68">
        <v>5</v>
      </c>
      <c r="K153" s="76">
        <v>8</v>
      </c>
      <c r="L153" s="72">
        <v>49</v>
      </c>
      <c r="M153" s="10">
        <v>41</v>
      </c>
      <c r="N153" s="58"/>
      <c r="O153" s="59"/>
      <c r="P153" s="33"/>
      <c r="R153" s="12">
        <f>M153+M154+M167+M168</f>
        <v>158</v>
      </c>
    </row>
    <row r="154" spans="1:18" x14ac:dyDescent="0.25">
      <c r="A154" s="61" t="s">
        <v>103</v>
      </c>
      <c r="B154" s="35"/>
      <c r="C154" s="66">
        <v>5</v>
      </c>
      <c r="D154" s="66">
        <v>6</v>
      </c>
      <c r="E154" s="66">
        <v>5</v>
      </c>
      <c r="F154" s="66">
        <v>5</v>
      </c>
      <c r="G154" s="66">
        <v>5</v>
      </c>
      <c r="H154" s="66">
        <v>5</v>
      </c>
      <c r="I154" s="66">
        <v>3</v>
      </c>
      <c r="J154" s="66">
        <v>7</v>
      </c>
      <c r="K154" s="66">
        <v>6</v>
      </c>
      <c r="L154" s="72">
        <v>47</v>
      </c>
      <c r="M154" s="10">
        <v>36</v>
      </c>
      <c r="N154" s="58"/>
      <c r="O154" s="59"/>
      <c r="P154" s="33"/>
    </row>
    <row r="155" spans="1:18" x14ac:dyDescent="0.25">
      <c r="A155" s="32" t="s">
        <v>102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103</v>
      </c>
      <c r="B156" s="35"/>
      <c r="C156" s="67">
        <v>1</v>
      </c>
      <c r="D156" s="67">
        <v>0</v>
      </c>
      <c r="E156" s="67">
        <v>0</v>
      </c>
      <c r="F156" s="67">
        <v>0</v>
      </c>
      <c r="G156" s="66">
        <v>0</v>
      </c>
      <c r="H156" s="66">
        <v>1</v>
      </c>
      <c r="I156" s="66">
        <v>0</v>
      </c>
      <c r="J156" s="66">
        <v>1</v>
      </c>
      <c r="K156" s="66">
        <v>0</v>
      </c>
      <c r="L156" s="66">
        <v>3</v>
      </c>
      <c r="M156" s="1"/>
      <c r="N156" s="1" t="s">
        <v>17</v>
      </c>
      <c r="P156" s="33" t="s">
        <v>18</v>
      </c>
    </row>
    <row r="157" spans="1:18" x14ac:dyDescent="0.25">
      <c r="A157" s="32" t="s">
        <v>102</v>
      </c>
      <c r="B157" s="1"/>
      <c r="C157" s="66">
        <v>0</v>
      </c>
      <c r="D157" s="66">
        <v>1</v>
      </c>
      <c r="E157" s="66">
        <v>0.5</v>
      </c>
      <c r="F157" s="66">
        <v>1</v>
      </c>
      <c r="G157" s="66">
        <v>0</v>
      </c>
      <c r="H157" s="66">
        <v>0</v>
      </c>
      <c r="I157" s="66">
        <v>0</v>
      </c>
      <c r="J157" s="66">
        <v>1</v>
      </c>
      <c r="K157" s="66">
        <v>0</v>
      </c>
      <c r="L157" s="66">
        <v>3.5</v>
      </c>
      <c r="M157" s="1">
        <v>0</v>
      </c>
      <c r="N157" s="10">
        <v>3.5</v>
      </c>
      <c r="O157" s="32" t="s">
        <v>102</v>
      </c>
      <c r="P157" s="34" t="s">
        <v>19</v>
      </c>
      <c r="Q157">
        <f>M153+M168</f>
        <v>77</v>
      </c>
      <c r="R157" s="12">
        <f>M153+M167</f>
        <v>86</v>
      </c>
    </row>
    <row r="158" spans="1:18" x14ac:dyDescent="0.25">
      <c r="A158" s="32" t="s">
        <v>103</v>
      </c>
      <c r="B158" s="1"/>
      <c r="C158" s="66">
        <v>1</v>
      </c>
      <c r="D158" s="66">
        <v>0</v>
      </c>
      <c r="E158" s="66">
        <v>0.5</v>
      </c>
      <c r="F158" s="66">
        <v>0</v>
      </c>
      <c r="G158" s="66">
        <v>1</v>
      </c>
      <c r="H158" s="66">
        <v>1</v>
      </c>
      <c r="I158" s="66">
        <v>1</v>
      </c>
      <c r="J158" s="66">
        <v>0</v>
      </c>
      <c r="K158" s="66">
        <v>1</v>
      </c>
      <c r="L158" s="66">
        <v>5.5</v>
      </c>
      <c r="M158" s="1">
        <v>3</v>
      </c>
      <c r="N158" s="10">
        <v>8.5</v>
      </c>
      <c r="O158" s="32" t="s">
        <v>103</v>
      </c>
      <c r="P158" s="34" t="s">
        <v>19</v>
      </c>
      <c r="Q158">
        <f>M154+M167</f>
        <v>81</v>
      </c>
      <c r="R158" s="12">
        <f>M154+M168</f>
        <v>72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9" x14ac:dyDescent="0.25">
      <c r="A161" s="61" t="s">
        <v>4</v>
      </c>
      <c r="B161" s="1">
        <v>8</v>
      </c>
      <c r="C161" s="1">
        <v>-9</v>
      </c>
      <c r="D161" s="52" t="s">
        <v>57</v>
      </c>
      <c r="E161" s="1"/>
      <c r="F161" s="1"/>
      <c r="G161" s="28" t="s">
        <v>3</v>
      </c>
      <c r="H161" s="54" t="s">
        <v>4</v>
      </c>
      <c r="I161" s="29"/>
      <c r="J161" s="27" t="s">
        <v>5</v>
      </c>
      <c r="K161" s="1"/>
      <c r="N161" s="1"/>
      <c r="P161" s="33"/>
    </row>
    <row r="162" spans="1:19" x14ac:dyDescent="0.25">
      <c r="A162" s="61" t="s">
        <v>9</v>
      </c>
      <c r="B162" s="1">
        <v>17</v>
      </c>
      <c r="C162" s="1">
        <v>9</v>
      </c>
      <c r="D162" t="s">
        <v>7</v>
      </c>
      <c r="E162" s="1"/>
      <c r="F162" s="1"/>
      <c r="G162" s="30" t="s">
        <v>8</v>
      </c>
      <c r="H162" s="53" t="s">
        <v>9</v>
      </c>
      <c r="I162" s="31"/>
      <c r="J162" s="27" t="s">
        <v>5</v>
      </c>
      <c r="K162" s="1"/>
      <c r="N162" s="1"/>
      <c r="P162" s="33"/>
    </row>
    <row r="163" spans="1:1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9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9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9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9" x14ac:dyDescent="0.25">
      <c r="A167" s="61" t="s">
        <v>4</v>
      </c>
      <c r="B167" s="57"/>
      <c r="C167" s="68">
        <v>5</v>
      </c>
      <c r="D167" s="68">
        <v>5</v>
      </c>
      <c r="E167" s="68">
        <v>5</v>
      </c>
      <c r="F167" s="68">
        <v>8</v>
      </c>
      <c r="G167" s="68">
        <v>6</v>
      </c>
      <c r="H167" s="68">
        <v>9</v>
      </c>
      <c r="I167" s="68">
        <v>4</v>
      </c>
      <c r="J167" s="68">
        <v>6</v>
      </c>
      <c r="K167" s="76">
        <v>5</v>
      </c>
      <c r="L167" s="72">
        <v>53</v>
      </c>
      <c r="M167" s="10">
        <v>45</v>
      </c>
      <c r="N167" s="58"/>
      <c r="O167" s="59"/>
      <c r="P167" s="33"/>
    </row>
    <row r="168" spans="1:19" x14ac:dyDescent="0.25">
      <c r="A168" s="61" t="s">
        <v>9</v>
      </c>
      <c r="B168" s="35"/>
      <c r="C168" s="66">
        <v>4</v>
      </c>
      <c r="D168" s="66">
        <v>5</v>
      </c>
      <c r="E168" s="66">
        <v>6</v>
      </c>
      <c r="F168" s="66">
        <v>5</v>
      </c>
      <c r="G168" s="66">
        <v>5</v>
      </c>
      <c r="H168" s="66">
        <v>10</v>
      </c>
      <c r="I168" s="66">
        <v>4</v>
      </c>
      <c r="J168" s="66">
        <v>5</v>
      </c>
      <c r="K168" s="66">
        <v>9</v>
      </c>
      <c r="L168" s="72">
        <v>53</v>
      </c>
      <c r="M168" s="10">
        <v>36</v>
      </c>
      <c r="N168" s="58"/>
      <c r="O168" s="59"/>
      <c r="P168" s="33"/>
    </row>
    <row r="169" spans="1:19" x14ac:dyDescent="0.25">
      <c r="A169" s="32" t="s">
        <v>4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9" x14ac:dyDescent="0.25">
      <c r="A170" s="32" t="s">
        <v>9</v>
      </c>
      <c r="B170" s="35"/>
      <c r="C170" s="67">
        <v>1</v>
      </c>
      <c r="D170" s="67">
        <v>1</v>
      </c>
      <c r="E170" s="67">
        <v>1</v>
      </c>
      <c r="F170" s="67">
        <v>1</v>
      </c>
      <c r="G170" s="66">
        <v>1</v>
      </c>
      <c r="H170" s="66">
        <v>1</v>
      </c>
      <c r="I170" s="66">
        <v>1</v>
      </c>
      <c r="J170" s="66">
        <v>1</v>
      </c>
      <c r="K170" s="66">
        <v>1</v>
      </c>
      <c r="L170" s="66">
        <v>9</v>
      </c>
      <c r="M170" s="1"/>
      <c r="N170" s="1" t="s">
        <v>17</v>
      </c>
      <c r="P170" s="33" t="s">
        <v>18</v>
      </c>
    </row>
    <row r="171" spans="1:19" x14ac:dyDescent="0.25">
      <c r="A171" s="32" t="s">
        <v>4</v>
      </c>
      <c r="B171" s="1"/>
      <c r="C171" s="66">
        <v>0</v>
      </c>
      <c r="D171" s="66">
        <v>0</v>
      </c>
      <c r="E171" s="66">
        <v>0.5</v>
      </c>
      <c r="F171" s="66">
        <v>0</v>
      </c>
      <c r="G171" s="66">
        <v>0</v>
      </c>
      <c r="H171" s="66">
        <v>0.5</v>
      </c>
      <c r="I171" s="66">
        <v>0</v>
      </c>
      <c r="J171" s="66">
        <v>0</v>
      </c>
      <c r="K171" s="66">
        <v>1</v>
      </c>
      <c r="L171" s="66">
        <v>2</v>
      </c>
      <c r="M171" s="1">
        <v>0</v>
      </c>
      <c r="N171" s="10">
        <v>2</v>
      </c>
      <c r="O171" s="32" t="s">
        <v>4</v>
      </c>
      <c r="P171" s="34" t="s">
        <v>19</v>
      </c>
    </row>
    <row r="172" spans="1:19" x14ac:dyDescent="0.25">
      <c r="A172" s="32" t="s">
        <v>9</v>
      </c>
      <c r="B172" s="1"/>
      <c r="C172" s="66">
        <v>1</v>
      </c>
      <c r="D172" s="66">
        <v>1</v>
      </c>
      <c r="E172" s="66">
        <v>0.5</v>
      </c>
      <c r="F172" s="66">
        <v>1</v>
      </c>
      <c r="G172" s="66">
        <v>1</v>
      </c>
      <c r="H172" s="66">
        <v>0.5</v>
      </c>
      <c r="I172" s="66">
        <v>1</v>
      </c>
      <c r="J172" s="66">
        <v>1</v>
      </c>
      <c r="K172" s="66">
        <v>0</v>
      </c>
      <c r="L172" s="66">
        <v>7</v>
      </c>
      <c r="M172" s="1">
        <v>3</v>
      </c>
      <c r="N172" s="10">
        <v>10</v>
      </c>
      <c r="O172" s="32" t="s">
        <v>9</v>
      </c>
      <c r="P172" s="34" t="s">
        <v>19</v>
      </c>
    </row>
    <row r="176" spans="1:19" x14ac:dyDescent="0.25">
      <c r="H176" s="12"/>
      <c r="R176">
        <v>31</v>
      </c>
      <c r="S176" s="12" t="s">
        <v>44</v>
      </c>
    </row>
    <row r="177" spans="8:21" x14ac:dyDescent="0.25">
      <c r="H177" s="12"/>
      <c r="R177">
        <v>32</v>
      </c>
      <c r="S177" s="12" t="s">
        <v>104</v>
      </c>
      <c r="T177" s="12" t="s">
        <v>46</v>
      </c>
      <c r="U177" s="12" t="s">
        <v>38</v>
      </c>
    </row>
    <row r="178" spans="8:21" x14ac:dyDescent="0.25">
      <c r="H178" s="12"/>
    </row>
    <row r="179" spans="8:21" x14ac:dyDescent="0.25">
      <c r="H179" s="12"/>
    </row>
    <row r="188" spans="8:21" x14ac:dyDescent="0.25">
      <c r="K188" s="71"/>
    </row>
  </sheetData>
  <sortState xmlns:xlrd2="http://schemas.microsoft.com/office/spreadsheetml/2017/richdata2" ref="S4:U27">
    <sortCondition ref="S4:S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AE48-62DA-402F-91B8-374B94007540}">
  <dimension ref="A1:Z188"/>
  <sheetViews>
    <sheetView topLeftCell="A118" zoomScale="135" zoomScaleNormal="125" workbookViewId="0">
      <selection activeCell="C141" sqref="C141"/>
    </sheetView>
  </sheetViews>
  <sheetFormatPr defaultColWidth="8.77734375" defaultRowHeight="13.2" x14ac:dyDescent="0.25"/>
  <cols>
    <col min="24" max="25" width="6.33203125" customWidth="1"/>
  </cols>
  <sheetData>
    <row r="1" spans="1:19" x14ac:dyDescent="0.25">
      <c r="A1" t="s">
        <v>55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9" x14ac:dyDescent="0.25">
      <c r="A2" s="61" t="s">
        <v>97</v>
      </c>
      <c r="B2" s="1">
        <v>16</v>
      </c>
      <c r="C2" s="1">
        <v>0</v>
      </c>
      <c r="D2" s="52" t="s">
        <v>2</v>
      </c>
      <c r="E2" s="1"/>
      <c r="F2" s="1"/>
      <c r="G2" s="28" t="s">
        <v>3</v>
      </c>
      <c r="H2" s="54" t="s">
        <v>97</v>
      </c>
      <c r="I2" s="29"/>
      <c r="J2" s="27" t="s">
        <v>5</v>
      </c>
      <c r="K2" s="1"/>
      <c r="N2" s="1"/>
      <c r="P2" s="33"/>
      <c r="R2" s="12"/>
      <c r="S2" s="12"/>
    </row>
    <row r="3" spans="1:19" x14ac:dyDescent="0.25">
      <c r="A3" s="61" t="s">
        <v>100</v>
      </c>
      <c r="B3" s="1">
        <v>16</v>
      </c>
      <c r="C3" s="1">
        <v>0</v>
      </c>
      <c r="D3" t="s">
        <v>7</v>
      </c>
      <c r="E3" s="1"/>
      <c r="F3" s="1"/>
      <c r="G3" s="30" t="s">
        <v>8</v>
      </c>
      <c r="H3" s="53" t="s">
        <v>100</v>
      </c>
      <c r="I3" s="31"/>
      <c r="J3" s="27" t="s">
        <v>5</v>
      </c>
      <c r="K3" s="1"/>
      <c r="N3" s="1"/>
      <c r="P3" s="33"/>
      <c r="R3" s="12"/>
      <c r="S3" s="12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12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12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12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12"/>
    </row>
    <row r="8" spans="1:19" x14ac:dyDescent="0.25">
      <c r="A8" s="61" t="s">
        <v>97</v>
      </c>
      <c r="B8" s="57"/>
      <c r="C8" s="68">
        <v>7</v>
      </c>
      <c r="D8" s="68">
        <v>3</v>
      </c>
      <c r="E8" s="68">
        <v>6</v>
      </c>
      <c r="F8" s="68">
        <v>9</v>
      </c>
      <c r="G8" s="68">
        <v>8</v>
      </c>
      <c r="H8" s="68">
        <v>5</v>
      </c>
      <c r="I8" s="68">
        <v>7</v>
      </c>
      <c r="J8" s="68">
        <v>6</v>
      </c>
      <c r="K8" s="76">
        <v>9</v>
      </c>
      <c r="L8" s="72">
        <v>60</v>
      </c>
      <c r="M8" s="10">
        <v>44</v>
      </c>
      <c r="N8" s="58"/>
      <c r="O8" s="59"/>
      <c r="P8" s="33"/>
      <c r="R8" s="12">
        <f>M8+M9+M22+M23</f>
        <v>157</v>
      </c>
      <c r="S8" s="12"/>
    </row>
    <row r="9" spans="1:19" x14ac:dyDescent="0.25">
      <c r="A9" s="61" t="s">
        <v>100</v>
      </c>
      <c r="B9" s="35"/>
      <c r="C9" s="66">
        <v>9</v>
      </c>
      <c r="D9" s="66">
        <v>4</v>
      </c>
      <c r="E9" s="66">
        <v>5</v>
      </c>
      <c r="F9" s="66">
        <v>8</v>
      </c>
      <c r="G9" s="66">
        <v>6</v>
      </c>
      <c r="H9" s="66">
        <v>5</v>
      </c>
      <c r="I9" s="66">
        <v>6</v>
      </c>
      <c r="J9" s="66">
        <v>5</v>
      </c>
      <c r="K9" s="66">
        <v>7</v>
      </c>
      <c r="L9" s="72">
        <v>55</v>
      </c>
      <c r="M9" s="10">
        <v>39</v>
      </c>
      <c r="N9" s="58"/>
      <c r="O9" s="59"/>
      <c r="P9" s="33"/>
      <c r="R9" s="12"/>
      <c r="S9" s="12"/>
    </row>
    <row r="10" spans="1:19" x14ac:dyDescent="0.25">
      <c r="A10" s="32" t="s">
        <v>97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12"/>
    </row>
    <row r="11" spans="1:19" x14ac:dyDescent="0.25">
      <c r="A11" s="32" t="s">
        <v>100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  <c r="P11" s="33" t="s">
        <v>18</v>
      </c>
      <c r="R11" s="12"/>
      <c r="S11" s="12"/>
    </row>
    <row r="12" spans="1:19" x14ac:dyDescent="0.25">
      <c r="A12" s="32" t="s">
        <v>97</v>
      </c>
      <c r="B12" s="1"/>
      <c r="C12" s="66">
        <v>1</v>
      </c>
      <c r="D12" s="66">
        <v>1</v>
      </c>
      <c r="E12" s="66">
        <v>0</v>
      </c>
      <c r="F12" s="66">
        <v>0</v>
      </c>
      <c r="G12" s="66">
        <v>0</v>
      </c>
      <c r="H12" s="66">
        <v>0.5</v>
      </c>
      <c r="I12" s="66">
        <v>0</v>
      </c>
      <c r="J12" s="66">
        <v>0</v>
      </c>
      <c r="K12" s="66">
        <v>0</v>
      </c>
      <c r="L12" s="66">
        <v>2.5</v>
      </c>
      <c r="M12" s="1">
        <v>0</v>
      </c>
      <c r="N12" s="10">
        <v>2.5</v>
      </c>
      <c r="O12" s="32" t="s">
        <v>97</v>
      </c>
      <c r="P12" s="34" t="s">
        <v>19</v>
      </c>
      <c r="R12" s="12">
        <f>M8+M22</f>
        <v>82</v>
      </c>
      <c r="S12" s="12"/>
    </row>
    <row r="13" spans="1:19" x14ac:dyDescent="0.25">
      <c r="A13" s="32" t="s">
        <v>100</v>
      </c>
      <c r="B13" s="1"/>
      <c r="C13" s="66">
        <v>0</v>
      </c>
      <c r="D13" s="66">
        <v>0</v>
      </c>
      <c r="E13" s="66">
        <v>1</v>
      </c>
      <c r="F13" s="66">
        <v>1</v>
      </c>
      <c r="G13" s="66">
        <v>1</v>
      </c>
      <c r="H13" s="66">
        <v>0.5</v>
      </c>
      <c r="I13" s="66">
        <v>1</v>
      </c>
      <c r="J13" s="66">
        <v>1</v>
      </c>
      <c r="K13" s="66">
        <v>1</v>
      </c>
      <c r="L13" s="66">
        <v>6.5</v>
      </c>
      <c r="M13" s="1">
        <v>3</v>
      </c>
      <c r="N13" s="10">
        <v>9.5</v>
      </c>
      <c r="O13" s="32" t="s">
        <v>100</v>
      </c>
      <c r="P13" s="34" t="s">
        <v>19</v>
      </c>
      <c r="R13" s="12">
        <f>M9+M23</f>
        <v>75</v>
      </c>
      <c r="S13" s="12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9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9" x14ac:dyDescent="0.25">
      <c r="A16" s="61" t="s">
        <v>105</v>
      </c>
      <c r="B16" s="1">
        <v>4</v>
      </c>
      <c r="C16" s="1">
        <v>-2</v>
      </c>
      <c r="D16" s="52" t="s">
        <v>2</v>
      </c>
      <c r="E16" s="1"/>
      <c r="F16" s="1"/>
      <c r="G16" s="28" t="s">
        <v>3</v>
      </c>
      <c r="H16" s="54" t="s">
        <v>105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41</v>
      </c>
      <c r="B17" s="1">
        <v>6</v>
      </c>
      <c r="C17" s="1">
        <v>2</v>
      </c>
      <c r="D17" t="s">
        <v>7</v>
      </c>
      <c r="E17" s="1"/>
      <c r="F17" s="1"/>
      <c r="G17" s="30" t="s">
        <v>8</v>
      </c>
      <c r="H17" s="53" t="s">
        <v>41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105</v>
      </c>
      <c r="B22" s="57"/>
      <c r="C22" s="76">
        <v>7</v>
      </c>
      <c r="D22" s="109">
        <v>3</v>
      </c>
      <c r="E22" s="109">
        <v>4</v>
      </c>
      <c r="F22" s="109">
        <v>5</v>
      </c>
      <c r="G22" s="109">
        <v>7</v>
      </c>
      <c r="H22" s="109">
        <v>3</v>
      </c>
      <c r="I22" s="109">
        <v>4</v>
      </c>
      <c r="J22" s="109">
        <v>4</v>
      </c>
      <c r="K22" s="109">
        <v>5</v>
      </c>
      <c r="L22" s="72">
        <v>42</v>
      </c>
      <c r="M22" s="10">
        <v>38</v>
      </c>
      <c r="N22" s="10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41</v>
      </c>
      <c r="B23" s="35"/>
      <c r="C23" s="76">
        <v>7</v>
      </c>
      <c r="D23" s="109">
        <v>3</v>
      </c>
      <c r="E23" s="109">
        <v>4</v>
      </c>
      <c r="F23" s="109">
        <v>6</v>
      </c>
      <c r="G23" s="109">
        <v>5</v>
      </c>
      <c r="H23" s="109">
        <v>3</v>
      </c>
      <c r="I23" s="109">
        <v>4</v>
      </c>
      <c r="J23" s="109">
        <v>5</v>
      </c>
      <c r="K23" s="109">
        <v>5</v>
      </c>
      <c r="L23" s="72">
        <v>42</v>
      </c>
      <c r="M23" s="10">
        <v>36</v>
      </c>
      <c r="N23" s="58"/>
      <c r="O23" s="59"/>
      <c r="P23" s="33"/>
    </row>
    <row r="24" spans="1:26" x14ac:dyDescent="0.25">
      <c r="A24" s="32" t="s">
        <v>105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41</v>
      </c>
      <c r="B25" s="35"/>
      <c r="C25" s="67">
        <v>0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0</v>
      </c>
      <c r="L25" s="66">
        <v>2</v>
      </c>
      <c r="M25" s="1"/>
      <c r="N25" s="1" t="s">
        <v>17</v>
      </c>
      <c r="P25" s="33" t="s">
        <v>18</v>
      </c>
    </row>
    <row r="26" spans="1:26" x14ac:dyDescent="0.25">
      <c r="A26" s="32" t="s">
        <v>105</v>
      </c>
      <c r="B26" s="1"/>
      <c r="C26" s="66">
        <v>0.5</v>
      </c>
      <c r="D26" s="66">
        <v>0.5</v>
      </c>
      <c r="E26" s="66">
        <v>0.5</v>
      </c>
      <c r="F26" s="66">
        <v>1</v>
      </c>
      <c r="G26" s="66">
        <v>0</v>
      </c>
      <c r="H26" s="66">
        <v>0</v>
      </c>
      <c r="I26" s="66">
        <v>0.5</v>
      </c>
      <c r="J26" s="66">
        <v>0.5</v>
      </c>
      <c r="K26" s="66">
        <v>0.5</v>
      </c>
      <c r="L26" s="66">
        <v>4</v>
      </c>
      <c r="M26" s="1">
        <v>0</v>
      </c>
      <c r="N26" s="1">
        <v>4</v>
      </c>
      <c r="O26" s="32" t="s">
        <v>105</v>
      </c>
      <c r="P26" s="34">
        <v>15</v>
      </c>
    </row>
    <row r="27" spans="1:26" s="75" customFormat="1" x14ac:dyDescent="0.25">
      <c r="A27" s="32" t="s">
        <v>41</v>
      </c>
      <c r="B27" s="1"/>
      <c r="C27" s="66">
        <v>0.5</v>
      </c>
      <c r="D27" s="66">
        <v>0.5</v>
      </c>
      <c r="E27" s="66">
        <v>0.5</v>
      </c>
      <c r="F27" s="66">
        <v>0</v>
      </c>
      <c r="G27" s="66">
        <v>1</v>
      </c>
      <c r="H27" s="66">
        <v>1</v>
      </c>
      <c r="I27" s="66">
        <v>0.5</v>
      </c>
      <c r="J27" s="66">
        <v>0.5</v>
      </c>
      <c r="K27" s="66">
        <v>0.5</v>
      </c>
      <c r="L27" s="66">
        <v>5</v>
      </c>
      <c r="M27" s="1">
        <v>3</v>
      </c>
      <c r="N27" s="1">
        <v>8</v>
      </c>
      <c r="O27" s="32" t="s">
        <v>41</v>
      </c>
      <c r="P27" s="34">
        <v>18</v>
      </c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106</v>
      </c>
      <c r="B31" s="1">
        <v>5</v>
      </c>
      <c r="C31" s="1">
        <v>-5</v>
      </c>
      <c r="D31" s="52" t="s">
        <v>2</v>
      </c>
      <c r="E31" s="1"/>
      <c r="F31" s="1"/>
      <c r="G31" s="28" t="s">
        <v>3</v>
      </c>
      <c r="H31" s="54" t="s">
        <v>106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107</v>
      </c>
      <c r="B32" s="1">
        <v>10</v>
      </c>
      <c r="C32" s="1">
        <v>5</v>
      </c>
      <c r="D32" t="s">
        <v>7</v>
      </c>
      <c r="E32" s="1"/>
      <c r="F32" s="1"/>
      <c r="G32" s="30" t="s">
        <v>8</v>
      </c>
      <c r="H32" s="53" t="s">
        <v>107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106</v>
      </c>
      <c r="B37" s="57"/>
      <c r="C37" s="104">
        <v>5</v>
      </c>
      <c r="D37" s="104">
        <v>3</v>
      </c>
      <c r="E37" s="104">
        <v>5</v>
      </c>
      <c r="F37" s="104">
        <v>5</v>
      </c>
      <c r="G37" s="104">
        <v>5</v>
      </c>
      <c r="H37" s="104">
        <v>4</v>
      </c>
      <c r="I37" s="104">
        <v>5</v>
      </c>
      <c r="J37" s="104">
        <v>4</v>
      </c>
      <c r="K37" s="105">
        <v>5</v>
      </c>
      <c r="L37" s="72">
        <v>41</v>
      </c>
      <c r="M37" s="10">
        <v>36</v>
      </c>
      <c r="N37" s="58"/>
      <c r="O37" s="59"/>
      <c r="P37" s="33"/>
      <c r="R37" s="12">
        <f>M37+M38+M51+M52</f>
        <v>141</v>
      </c>
    </row>
    <row r="38" spans="1:18" x14ac:dyDescent="0.25">
      <c r="A38" s="61" t="s">
        <v>107</v>
      </c>
      <c r="B38" s="35"/>
      <c r="C38" s="103">
        <v>6</v>
      </c>
      <c r="D38" s="103">
        <v>2</v>
      </c>
      <c r="E38" s="103">
        <v>6</v>
      </c>
      <c r="F38" s="103">
        <v>6</v>
      </c>
      <c r="G38" s="103">
        <v>7</v>
      </c>
      <c r="H38" s="103">
        <v>3</v>
      </c>
      <c r="I38" s="103">
        <v>6</v>
      </c>
      <c r="J38" s="103">
        <v>5</v>
      </c>
      <c r="K38" s="103">
        <v>6</v>
      </c>
      <c r="L38" s="72">
        <v>47</v>
      </c>
      <c r="M38" s="10">
        <v>37</v>
      </c>
      <c r="N38" s="58"/>
      <c r="O38" s="59"/>
      <c r="P38" s="33"/>
    </row>
    <row r="39" spans="1:18" x14ac:dyDescent="0.25">
      <c r="A39" s="32" t="s">
        <v>106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107</v>
      </c>
      <c r="B40" s="35"/>
      <c r="C40" s="67">
        <v>1</v>
      </c>
      <c r="D40" s="67">
        <v>0</v>
      </c>
      <c r="E40" s="67">
        <v>0</v>
      </c>
      <c r="F40" s="67">
        <v>0</v>
      </c>
      <c r="G40" s="66">
        <v>1</v>
      </c>
      <c r="H40" s="66">
        <v>1</v>
      </c>
      <c r="I40" s="66">
        <v>0</v>
      </c>
      <c r="J40" s="66">
        <v>1</v>
      </c>
      <c r="K40" s="66">
        <v>1</v>
      </c>
      <c r="L40" s="66">
        <v>5</v>
      </c>
      <c r="M40" s="1"/>
      <c r="N40" s="1" t="s">
        <v>17</v>
      </c>
      <c r="P40" s="33" t="s">
        <v>18</v>
      </c>
    </row>
    <row r="41" spans="1:18" x14ac:dyDescent="0.25">
      <c r="A41" s="32" t="s">
        <v>106</v>
      </c>
      <c r="B41" s="1"/>
      <c r="C41" s="66">
        <v>0.5</v>
      </c>
      <c r="D41" s="66">
        <v>0</v>
      </c>
      <c r="E41" s="66">
        <v>1</v>
      </c>
      <c r="F41" s="66">
        <v>1</v>
      </c>
      <c r="G41" s="66">
        <v>1</v>
      </c>
      <c r="H41" s="66">
        <v>0</v>
      </c>
      <c r="I41" s="66">
        <v>1</v>
      </c>
      <c r="J41" s="66">
        <v>0.5</v>
      </c>
      <c r="K41" s="66">
        <v>0.5</v>
      </c>
      <c r="L41" s="66">
        <v>5.5</v>
      </c>
      <c r="M41" s="1">
        <v>3</v>
      </c>
      <c r="N41" s="10">
        <v>8.5</v>
      </c>
      <c r="O41" s="32" t="s">
        <v>106</v>
      </c>
      <c r="P41" s="34" t="s">
        <v>19</v>
      </c>
      <c r="Q41">
        <f>M37+M52</f>
        <v>66</v>
      </c>
      <c r="R41" s="12">
        <f>M37+M51</f>
        <v>74</v>
      </c>
    </row>
    <row r="42" spans="1:18" x14ac:dyDescent="0.25">
      <c r="A42" s="32" t="s">
        <v>107</v>
      </c>
      <c r="B42" s="1"/>
      <c r="C42" s="66">
        <v>0.5</v>
      </c>
      <c r="D42" s="66">
        <v>1</v>
      </c>
      <c r="E42" s="66">
        <v>0</v>
      </c>
      <c r="F42" s="66">
        <v>0</v>
      </c>
      <c r="G42" s="66">
        <v>0</v>
      </c>
      <c r="H42" s="66">
        <v>1</v>
      </c>
      <c r="I42" s="66">
        <v>0</v>
      </c>
      <c r="J42" s="66">
        <v>0.5</v>
      </c>
      <c r="K42" s="66">
        <v>0.5</v>
      </c>
      <c r="L42" s="66">
        <v>3.5</v>
      </c>
      <c r="M42" s="1">
        <v>0</v>
      </c>
      <c r="N42" s="10">
        <v>3.5</v>
      </c>
      <c r="O42" s="32" t="s">
        <v>107</v>
      </c>
      <c r="P42" s="34" t="s">
        <v>19</v>
      </c>
      <c r="Q42">
        <f>M38+M51</f>
        <v>75</v>
      </c>
      <c r="R42" s="12">
        <f>M38+M52</f>
        <v>67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95</v>
      </c>
      <c r="B45" s="1">
        <v>11</v>
      </c>
      <c r="C45" s="1">
        <v>-2</v>
      </c>
      <c r="D45" s="52" t="s">
        <v>2</v>
      </c>
      <c r="E45" s="1"/>
      <c r="F45" s="1"/>
      <c r="G45" s="28" t="s">
        <v>3</v>
      </c>
      <c r="H45" s="54" t="s">
        <v>95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87</v>
      </c>
      <c r="B46" s="1">
        <v>13</v>
      </c>
      <c r="C46" s="1">
        <v>2</v>
      </c>
      <c r="D46" t="s">
        <v>7</v>
      </c>
      <c r="E46" s="1"/>
      <c r="F46" s="1"/>
      <c r="G46" s="30" t="s">
        <v>8</v>
      </c>
      <c r="H46" s="53" t="s">
        <v>87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95</v>
      </c>
      <c r="B51" s="57"/>
      <c r="C51" s="68">
        <v>6</v>
      </c>
      <c r="D51" s="68">
        <v>6</v>
      </c>
      <c r="E51" s="68">
        <v>6</v>
      </c>
      <c r="F51" s="68">
        <v>6</v>
      </c>
      <c r="G51" s="68">
        <v>6</v>
      </c>
      <c r="H51" s="68">
        <v>4</v>
      </c>
      <c r="I51" s="68">
        <v>5</v>
      </c>
      <c r="J51" s="68">
        <v>5</v>
      </c>
      <c r="K51" s="76">
        <v>5</v>
      </c>
      <c r="L51" s="72">
        <v>49</v>
      </c>
      <c r="M51" s="10">
        <v>38</v>
      </c>
      <c r="N51" s="58"/>
      <c r="O51" s="59"/>
      <c r="P51" s="33"/>
    </row>
    <row r="52" spans="1:26" x14ac:dyDescent="0.25">
      <c r="A52" s="61" t="s">
        <v>87</v>
      </c>
      <c r="B52" s="35"/>
      <c r="C52" s="66">
        <v>6</v>
      </c>
      <c r="D52" s="66">
        <v>4</v>
      </c>
      <c r="E52" s="66">
        <v>4</v>
      </c>
      <c r="F52" s="66">
        <v>5</v>
      </c>
      <c r="G52" s="66">
        <v>7</v>
      </c>
      <c r="H52" s="66">
        <v>3</v>
      </c>
      <c r="I52" s="66">
        <v>5</v>
      </c>
      <c r="J52" s="66">
        <v>4</v>
      </c>
      <c r="K52" s="66">
        <v>5</v>
      </c>
      <c r="L52" s="72">
        <v>43</v>
      </c>
      <c r="M52" s="10">
        <v>30</v>
      </c>
      <c r="N52" s="58"/>
      <c r="O52" s="59"/>
      <c r="P52" s="33"/>
    </row>
    <row r="53" spans="1:26" x14ac:dyDescent="0.25">
      <c r="A53" s="32" t="s">
        <v>95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87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1</v>
      </c>
      <c r="K54" s="66">
        <v>0</v>
      </c>
      <c r="L54" s="66">
        <v>2</v>
      </c>
      <c r="M54" s="1"/>
      <c r="N54" s="1" t="s">
        <v>17</v>
      </c>
      <c r="P54" s="33" t="s">
        <v>18</v>
      </c>
    </row>
    <row r="55" spans="1:26" x14ac:dyDescent="0.25">
      <c r="A55" s="32" t="s">
        <v>95</v>
      </c>
      <c r="B55" s="1"/>
      <c r="C55" s="66">
        <v>0.5</v>
      </c>
      <c r="D55" s="66">
        <v>0</v>
      </c>
      <c r="E55" s="66">
        <v>0</v>
      </c>
      <c r="F55" s="66">
        <v>0</v>
      </c>
      <c r="G55" s="66">
        <v>1</v>
      </c>
      <c r="H55" s="66">
        <v>0</v>
      </c>
      <c r="I55" s="66">
        <v>0.5</v>
      </c>
      <c r="J55" s="66">
        <v>0</v>
      </c>
      <c r="K55" s="66">
        <v>0.5</v>
      </c>
      <c r="L55" s="66">
        <v>2.5</v>
      </c>
      <c r="M55" s="1">
        <v>0</v>
      </c>
      <c r="N55" s="10">
        <v>2.5</v>
      </c>
      <c r="O55" s="32" t="s">
        <v>95</v>
      </c>
      <c r="P55" s="34" t="s">
        <v>19</v>
      </c>
    </row>
    <row r="56" spans="1:26" x14ac:dyDescent="0.25">
      <c r="A56" s="32" t="s">
        <v>87</v>
      </c>
      <c r="B56" s="1"/>
      <c r="C56" s="66">
        <v>0.5</v>
      </c>
      <c r="D56" s="66">
        <v>1</v>
      </c>
      <c r="E56" s="66">
        <v>1</v>
      </c>
      <c r="F56" s="66">
        <v>1</v>
      </c>
      <c r="G56" s="66">
        <v>0</v>
      </c>
      <c r="H56" s="66">
        <v>1</v>
      </c>
      <c r="I56" s="66">
        <v>0.5</v>
      </c>
      <c r="J56" s="66">
        <v>1</v>
      </c>
      <c r="K56" s="66">
        <v>0.5</v>
      </c>
      <c r="L56" s="66">
        <v>6.5</v>
      </c>
      <c r="M56" s="1">
        <v>3</v>
      </c>
      <c r="N56" s="10">
        <v>9.5</v>
      </c>
      <c r="O56" s="32" t="s">
        <v>87</v>
      </c>
      <c r="P56" s="34" t="s">
        <v>19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90</v>
      </c>
      <c r="B60" s="1">
        <v>3</v>
      </c>
      <c r="C60" s="1">
        <v>-9</v>
      </c>
      <c r="D60" s="52" t="s">
        <v>2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108</v>
      </c>
      <c r="B61" s="1">
        <v>12</v>
      </c>
      <c r="C61" s="1">
        <v>9</v>
      </c>
      <c r="D61" t="s">
        <v>7</v>
      </c>
      <c r="E61" s="1"/>
      <c r="F61" s="1"/>
      <c r="G61" s="30" t="s">
        <v>8</v>
      </c>
      <c r="H61" s="53" t="s">
        <v>108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90</v>
      </c>
      <c r="B66" s="57"/>
      <c r="C66" s="68">
        <v>6</v>
      </c>
      <c r="D66" s="68">
        <v>3</v>
      </c>
      <c r="E66" s="68">
        <v>4</v>
      </c>
      <c r="F66" s="68">
        <v>4</v>
      </c>
      <c r="G66" s="68">
        <v>5</v>
      </c>
      <c r="H66" s="68">
        <v>5</v>
      </c>
      <c r="I66" s="68">
        <v>6</v>
      </c>
      <c r="J66" s="68">
        <v>4</v>
      </c>
      <c r="K66" s="76">
        <v>5</v>
      </c>
      <c r="L66" s="72">
        <v>42</v>
      </c>
      <c r="M66" s="10">
        <v>39</v>
      </c>
      <c r="N66" s="58"/>
      <c r="O66" s="59"/>
      <c r="P66" s="33"/>
      <c r="R66" s="12">
        <f>M66+M67+M80+M81</f>
        <v>139</v>
      </c>
    </row>
    <row r="67" spans="1:26" x14ac:dyDescent="0.25">
      <c r="A67" s="61" t="s">
        <v>108</v>
      </c>
      <c r="B67" s="35"/>
      <c r="C67" s="66">
        <v>7</v>
      </c>
      <c r="D67" s="66">
        <v>3</v>
      </c>
      <c r="E67" s="66">
        <v>6</v>
      </c>
      <c r="F67" s="66">
        <v>5</v>
      </c>
      <c r="G67" s="66">
        <v>7</v>
      </c>
      <c r="H67" s="66">
        <v>3</v>
      </c>
      <c r="I67" s="66">
        <v>5</v>
      </c>
      <c r="J67" s="66">
        <v>5</v>
      </c>
      <c r="K67" s="66">
        <v>6</v>
      </c>
      <c r="L67" s="72">
        <v>47</v>
      </c>
      <c r="M67" s="10">
        <v>35</v>
      </c>
      <c r="N67" s="58"/>
      <c r="O67" s="59"/>
      <c r="P67" s="33"/>
    </row>
    <row r="68" spans="1:26" x14ac:dyDescent="0.25">
      <c r="A68" s="32" t="s">
        <v>90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108</v>
      </c>
      <c r="B69" s="35"/>
      <c r="C69" s="67">
        <v>1</v>
      </c>
      <c r="D69" s="67">
        <v>1</v>
      </c>
      <c r="E69" s="67">
        <v>1</v>
      </c>
      <c r="F69" s="67">
        <v>1</v>
      </c>
      <c r="G69" s="66">
        <v>1</v>
      </c>
      <c r="H69" s="66">
        <v>1</v>
      </c>
      <c r="I69" s="66">
        <v>1</v>
      </c>
      <c r="J69" s="66">
        <v>1</v>
      </c>
      <c r="K69" s="66">
        <v>1</v>
      </c>
      <c r="L69" s="66">
        <v>9</v>
      </c>
      <c r="M69" s="1"/>
      <c r="N69" s="1" t="s">
        <v>17</v>
      </c>
      <c r="P69" s="33" t="s">
        <v>18</v>
      </c>
    </row>
    <row r="70" spans="1:26" x14ac:dyDescent="0.25">
      <c r="A70" s="32" t="s">
        <v>90</v>
      </c>
      <c r="B70" s="1"/>
      <c r="C70" s="66">
        <v>0.5</v>
      </c>
      <c r="D70" s="66">
        <v>0</v>
      </c>
      <c r="E70" s="66">
        <v>1</v>
      </c>
      <c r="F70" s="66">
        <v>0.5</v>
      </c>
      <c r="G70" s="66">
        <v>1</v>
      </c>
      <c r="H70" s="66">
        <v>0</v>
      </c>
      <c r="I70" s="66">
        <v>0</v>
      </c>
      <c r="J70" s="66">
        <v>0.5</v>
      </c>
      <c r="K70" s="66">
        <v>0.5</v>
      </c>
      <c r="L70" s="66">
        <v>4</v>
      </c>
      <c r="M70" s="1">
        <v>0</v>
      </c>
      <c r="N70" s="10">
        <v>4</v>
      </c>
      <c r="O70" s="32" t="s">
        <v>90</v>
      </c>
      <c r="P70" s="34" t="s">
        <v>19</v>
      </c>
      <c r="Q70">
        <f>M66+M81</f>
        <v>70</v>
      </c>
      <c r="R70" s="12">
        <f>M66+M81</f>
        <v>70</v>
      </c>
    </row>
    <row r="71" spans="1:26" x14ac:dyDescent="0.25">
      <c r="A71" s="32" t="s">
        <v>108</v>
      </c>
      <c r="B71" s="1"/>
      <c r="C71" s="66">
        <v>0.5</v>
      </c>
      <c r="D71" s="66">
        <v>1</v>
      </c>
      <c r="E71" s="66">
        <v>0</v>
      </c>
      <c r="F71" s="66">
        <v>0.5</v>
      </c>
      <c r="G71" s="66">
        <v>0</v>
      </c>
      <c r="H71" s="66">
        <v>1</v>
      </c>
      <c r="I71" s="66">
        <v>1</v>
      </c>
      <c r="J71" s="66">
        <v>0.5</v>
      </c>
      <c r="K71" s="66">
        <v>0.5</v>
      </c>
      <c r="L71" s="66">
        <v>5</v>
      </c>
      <c r="M71" s="1">
        <v>3</v>
      </c>
      <c r="N71" s="10">
        <v>8</v>
      </c>
      <c r="O71" s="32" t="s">
        <v>108</v>
      </c>
      <c r="P71" s="34" t="s">
        <v>19</v>
      </c>
      <c r="Q71">
        <f>M67+M80</f>
        <v>69</v>
      </c>
      <c r="R71" s="12">
        <f>M67+M80</f>
        <v>69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58</v>
      </c>
      <c r="B74" s="1">
        <v>14</v>
      </c>
      <c r="C74" s="1">
        <v>-3</v>
      </c>
      <c r="D74" s="52" t="s">
        <v>2</v>
      </c>
      <c r="E74" s="1"/>
      <c r="F74" s="1"/>
      <c r="G74" s="28" t="s">
        <v>3</v>
      </c>
      <c r="H74" s="54" t="s">
        <v>58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109</v>
      </c>
      <c r="B75" s="1">
        <v>17</v>
      </c>
      <c r="C75" s="1">
        <v>3</v>
      </c>
      <c r="D75" t="s">
        <v>7</v>
      </c>
      <c r="E75" s="1"/>
      <c r="F75" s="1"/>
      <c r="G75" s="30" t="s">
        <v>8</v>
      </c>
      <c r="H75" s="53" t="s">
        <v>109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58</v>
      </c>
      <c r="B80" s="57"/>
      <c r="C80" s="68">
        <v>7</v>
      </c>
      <c r="D80" s="68">
        <v>3</v>
      </c>
      <c r="E80" s="68">
        <v>4</v>
      </c>
      <c r="F80" s="68">
        <v>8</v>
      </c>
      <c r="G80" s="68">
        <v>6</v>
      </c>
      <c r="H80" s="68">
        <v>4</v>
      </c>
      <c r="I80" s="68">
        <v>5</v>
      </c>
      <c r="J80" s="68">
        <v>5</v>
      </c>
      <c r="K80" s="76">
        <v>6</v>
      </c>
      <c r="L80" s="72">
        <v>48</v>
      </c>
      <c r="M80" s="10">
        <v>34</v>
      </c>
      <c r="N80" s="58"/>
      <c r="O80" s="59"/>
      <c r="P80" s="33"/>
    </row>
    <row r="81" spans="1:26" x14ac:dyDescent="0.25">
      <c r="A81" s="61" t="s">
        <v>109</v>
      </c>
      <c r="B81" s="35"/>
      <c r="C81" s="66">
        <v>7</v>
      </c>
      <c r="D81" s="66">
        <v>3</v>
      </c>
      <c r="E81" s="66">
        <v>6</v>
      </c>
      <c r="F81" s="66">
        <v>5</v>
      </c>
      <c r="G81" s="66">
        <v>5</v>
      </c>
      <c r="H81" s="66">
        <v>7</v>
      </c>
      <c r="I81" s="66">
        <v>4</v>
      </c>
      <c r="J81" s="66">
        <v>5</v>
      </c>
      <c r="K81" s="66">
        <v>6</v>
      </c>
      <c r="L81" s="72">
        <v>48</v>
      </c>
      <c r="M81" s="10">
        <v>31</v>
      </c>
      <c r="N81" s="58"/>
      <c r="O81" s="59"/>
      <c r="P81" s="33"/>
    </row>
    <row r="82" spans="1:26" x14ac:dyDescent="0.25">
      <c r="A82" s="32" t="s">
        <v>58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109</v>
      </c>
      <c r="B83" s="35"/>
      <c r="C83" s="67">
        <v>1</v>
      </c>
      <c r="D83" s="67">
        <v>0</v>
      </c>
      <c r="E83" s="67">
        <v>0</v>
      </c>
      <c r="F83" s="67">
        <v>0</v>
      </c>
      <c r="G83" s="66">
        <v>0</v>
      </c>
      <c r="H83" s="66">
        <v>1</v>
      </c>
      <c r="I83" s="66">
        <v>0</v>
      </c>
      <c r="J83" s="66">
        <v>1</v>
      </c>
      <c r="K83" s="66">
        <v>0</v>
      </c>
      <c r="L83" s="66">
        <v>3</v>
      </c>
      <c r="M83" s="1"/>
      <c r="N83" s="1" t="s">
        <v>17</v>
      </c>
      <c r="P83" s="33" t="s">
        <v>18</v>
      </c>
    </row>
    <row r="84" spans="1:26" x14ac:dyDescent="0.25">
      <c r="A84" s="32" t="s">
        <v>58</v>
      </c>
      <c r="B84" s="1"/>
      <c r="C84" s="66">
        <v>0</v>
      </c>
      <c r="D84" s="66">
        <v>0.5</v>
      </c>
      <c r="E84" s="66">
        <v>1</v>
      </c>
      <c r="F84" s="66">
        <v>0</v>
      </c>
      <c r="G84" s="66">
        <v>0</v>
      </c>
      <c r="H84" s="66">
        <v>1</v>
      </c>
      <c r="I84" s="66">
        <v>0</v>
      </c>
      <c r="J84" s="66">
        <v>0</v>
      </c>
      <c r="K84" s="66">
        <v>0.5</v>
      </c>
      <c r="L84" s="66">
        <v>3</v>
      </c>
      <c r="M84" s="1">
        <v>0</v>
      </c>
      <c r="N84" s="10">
        <v>3</v>
      </c>
      <c r="O84" s="32" t="s">
        <v>58</v>
      </c>
      <c r="P84" s="34" t="s">
        <v>19</v>
      </c>
    </row>
    <row r="85" spans="1:26" x14ac:dyDescent="0.25">
      <c r="A85" s="32" t="s">
        <v>109</v>
      </c>
      <c r="B85" s="1"/>
      <c r="C85" s="66">
        <v>1</v>
      </c>
      <c r="D85" s="66">
        <v>0.5</v>
      </c>
      <c r="E85" s="66">
        <v>0</v>
      </c>
      <c r="F85" s="66">
        <v>1</v>
      </c>
      <c r="G85" s="66">
        <v>1</v>
      </c>
      <c r="H85" s="66">
        <v>0</v>
      </c>
      <c r="I85" s="66">
        <v>1</v>
      </c>
      <c r="J85" s="66">
        <v>1</v>
      </c>
      <c r="K85" s="66">
        <v>0.5</v>
      </c>
      <c r="L85" s="66">
        <v>6</v>
      </c>
      <c r="M85" s="1">
        <v>3</v>
      </c>
      <c r="N85" s="10">
        <v>9</v>
      </c>
      <c r="O85" s="32" t="s">
        <v>109</v>
      </c>
      <c r="P85" s="34" t="s">
        <v>19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110</v>
      </c>
      <c r="B89" s="1">
        <v>8</v>
      </c>
      <c r="C89" s="1">
        <v>-4</v>
      </c>
      <c r="D89" s="52" t="s">
        <v>2</v>
      </c>
      <c r="E89" s="1"/>
      <c r="F89" s="1"/>
      <c r="G89" s="28" t="s">
        <v>3</v>
      </c>
      <c r="H89" s="54" t="s">
        <v>110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91</v>
      </c>
      <c r="B90" s="1">
        <v>12</v>
      </c>
      <c r="C90" s="1">
        <v>4</v>
      </c>
      <c r="D90" t="s">
        <v>7</v>
      </c>
      <c r="E90" s="1"/>
      <c r="F90" s="1"/>
      <c r="G90" s="30" t="s">
        <v>8</v>
      </c>
      <c r="H90" s="53" t="s">
        <v>91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110</v>
      </c>
      <c r="B95" s="57"/>
      <c r="C95" s="68">
        <v>6</v>
      </c>
      <c r="D95" s="68">
        <v>4</v>
      </c>
      <c r="E95" s="68">
        <v>4</v>
      </c>
      <c r="F95" s="68">
        <v>5</v>
      </c>
      <c r="G95" s="68">
        <v>6</v>
      </c>
      <c r="H95" s="68">
        <v>3</v>
      </c>
      <c r="I95" s="68">
        <v>7</v>
      </c>
      <c r="J95" s="68">
        <v>4</v>
      </c>
      <c r="K95" s="76">
        <v>6</v>
      </c>
      <c r="L95" s="72">
        <v>45</v>
      </c>
      <c r="M95" s="10">
        <v>37</v>
      </c>
      <c r="N95" s="58"/>
      <c r="O95" s="59"/>
      <c r="P95" s="33"/>
      <c r="R95" s="12">
        <f>M95+M96+M109+M110</f>
        <v>145</v>
      </c>
    </row>
    <row r="96" spans="1:26" x14ac:dyDescent="0.25">
      <c r="A96" s="61" t="s">
        <v>91</v>
      </c>
      <c r="B96" s="35"/>
      <c r="C96" s="66">
        <v>7</v>
      </c>
      <c r="D96" s="66">
        <v>4</v>
      </c>
      <c r="E96" s="66">
        <v>5</v>
      </c>
      <c r="F96" s="66">
        <v>6</v>
      </c>
      <c r="G96" s="66">
        <v>5</v>
      </c>
      <c r="H96" s="66">
        <v>3</v>
      </c>
      <c r="I96" s="66">
        <v>5</v>
      </c>
      <c r="J96" s="66">
        <v>4</v>
      </c>
      <c r="K96" s="66">
        <v>6</v>
      </c>
      <c r="L96" s="72">
        <v>45</v>
      </c>
      <c r="M96" s="10">
        <v>33</v>
      </c>
      <c r="N96" s="58"/>
      <c r="O96" s="59"/>
      <c r="P96" s="33"/>
    </row>
    <row r="97" spans="1:18" x14ac:dyDescent="0.25">
      <c r="A97" s="32" t="s">
        <v>110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91</v>
      </c>
      <c r="B98" s="35"/>
      <c r="C98" s="67">
        <v>1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1</v>
      </c>
      <c r="L98" s="66">
        <v>4</v>
      </c>
      <c r="M98" s="1"/>
      <c r="N98" s="1" t="s">
        <v>17</v>
      </c>
      <c r="P98" s="33" t="s">
        <v>18</v>
      </c>
    </row>
    <row r="99" spans="1:18" x14ac:dyDescent="0.25">
      <c r="A99" s="32" t="s">
        <v>110</v>
      </c>
      <c r="B99" s="1"/>
      <c r="C99" s="66">
        <v>0.5</v>
      </c>
      <c r="D99" s="66">
        <v>0.5</v>
      </c>
      <c r="E99" s="66">
        <v>1</v>
      </c>
      <c r="F99" s="66">
        <v>1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3</v>
      </c>
      <c r="M99" s="1">
        <v>0</v>
      </c>
      <c r="N99" s="10">
        <v>3</v>
      </c>
      <c r="O99" s="32" t="s">
        <v>110</v>
      </c>
      <c r="P99" s="34" t="s">
        <v>19</v>
      </c>
      <c r="Q99">
        <f>M95+M109</f>
        <v>77</v>
      </c>
      <c r="R99" s="12">
        <f>M95+M109</f>
        <v>77</v>
      </c>
    </row>
    <row r="100" spans="1:18" x14ac:dyDescent="0.25">
      <c r="A100" s="32" t="s">
        <v>91</v>
      </c>
      <c r="B100" s="1"/>
      <c r="C100" s="66">
        <v>0.5</v>
      </c>
      <c r="D100" s="66">
        <v>0.5</v>
      </c>
      <c r="E100" s="66">
        <v>0</v>
      </c>
      <c r="F100" s="66">
        <v>0</v>
      </c>
      <c r="G100" s="66">
        <v>1</v>
      </c>
      <c r="H100" s="66">
        <v>1</v>
      </c>
      <c r="I100" s="66">
        <v>1</v>
      </c>
      <c r="J100" s="66">
        <v>1</v>
      </c>
      <c r="K100" s="66">
        <v>1</v>
      </c>
      <c r="L100" s="66">
        <v>6</v>
      </c>
      <c r="M100" s="1">
        <v>3</v>
      </c>
      <c r="N100" s="10">
        <v>9</v>
      </c>
      <c r="O100" s="32" t="s">
        <v>91</v>
      </c>
      <c r="P100" s="34" t="s">
        <v>19</v>
      </c>
      <c r="Q100">
        <f>M96+M110</f>
        <v>68</v>
      </c>
      <c r="R100" s="12">
        <f>M96+M110</f>
        <v>68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71</v>
      </c>
      <c r="B103" s="1">
        <v>11</v>
      </c>
      <c r="C103" s="1">
        <v>-2</v>
      </c>
      <c r="D103" s="52" t="s">
        <v>2</v>
      </c>
      <c r="E103" s="1"/>
      <c r="F103" s="1"/>
      <c r="G103" s="28" t="s">
        <v>3</v>
      </c>
      <c r="H103" s="54" t="s">
        <v>71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92</v>
      </c>
      <c r="B104" s="1">
        <v>13</v>
      </c>
      <c r="C104" s="1">
        <v>2</v>
      </c>
      <c r="D104" t="s">
        <v>7</v>
      </c>
      <c r="E104" s="1"/>
      <c r="F104" s="1"/>
      <c r="G104" s="30" t="s">
        <v>8</v>
      </c>
      <c r="H104" s="53" t="s">
        <v>92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9"/>
      <c r="N107" s="106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71</v>
      </c>
      <c r="B109" s="57"/>
      <c r="C109" s="68">
        <v>7</v>
      </c>
      <c r="D109" s="68">
        <v>4</v>
      </c>
      <c r="E109" s="68">
        <v>5</v>
      </c>
      <c r="F109" s="68">
        <v>7</v>
      </c>
      <c r="G109" s="68">
        <v>5</v>
      </c>
      <c r="H109" s="68">
        <v>4</v>
      </c>
      <c r="I109" s="68">
        <v>8</v>
      </c>
      <c r="J109" s="68">
        <v>4</v>
      </c>
      <c r="K109" s="76">
        <v>7</v>
      </c>
      <c r="L109" s="72">
        <v>51</v>
      </c>
      <c r="M109" s="10">
        <v>40</v>
      </c>
      <c r="N109" s="58"/>
      <c r="O109" s="59"/>
      <c r="P109" s="33"/>
    </row>
    <row r="110" spans="1:18" x14ac:dyDescent="0.25">
      <c r="A110" s="61" t="s">
        <v>92</v>
      </c>
      <c r="B110" s="35"/>
      <c r="C110" s="66">
        <v>7</v>
      </c>
      <c r="D110" s="66">
        <v>5</v>
      </c>
      <c r="E110" s="66">
        <v>4</v>
      </c>
      <c r="F110" s="66">
        <v>5</v>
      </c>
      <c r="G110" s="66">
        <v>9</v>
      </c>
      <c r="H110" s="66">
        <v>3</v>
      </c>
      <c r="I110" s="66">
        <v>6</v>
      </c>
      <c r="J110" s="66">
        <v>4</v>
      </c>
      <c r="K110" s="103">
        <v>5</v>
      </c>
      <c r="L110" s="72">
        <v>48</v>
      </c>
      <c r="M110" s="10">
        <v>35</v>
      </c>
      <c r="N110" s="58"/>
      <c r="O110" s="59"/>
      <c r="P110" s="33"/>
    </row>
    <row r="111" spans="1:18" x14ac:dyDescent="0.25">
      <c r="A111" s="32" t="s">
        <v>71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92</v>
      </c>
      <c r="B112" s="35"/>
      <c r="C112" s="67">
        <v>0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2</v>
      </c>
      <c r="M112" s="1"/>
      <c r="N112" s="1" t="s">
        <v>17</v>
      </c>
      <c r="P112" s="33" t="s">
        <v>18</v>
      </c>
    </row>
    <row r="113" spans="1:26" x14ac:dyDescent="0.25">
      <c r="A113" s="32" t="s">
        <v>71</v>
      </c>
      <c r="B113" s="1"/>
      <c r="C113" s="66">
        <v>0.5</v>
      </c>
      <c r="D113" s="66">
        <v>1</v>
      </c>
      <c r="E113" s="66">
        <v>0</v>
      </c>
      <c r="F113" s="66">
        <v>0</v>
      </c>
      <c r="G113" s="66">
        <v>1</v>
      </c>
      <c r="H113" s="66">
        <v>0</v>
      </c>
      <c r="I113" s="66">
        <v>0</v>
      </c>
      <c r="J113" s="66">
        <v>0</v>
      </c>
      <c r="K113" s="66">
        <v>0</v>
      </c>
      <c r="L113" s="66">
        <v>2.5</v>
      </c>
      <c r="M113" s="1">
        <v>0</v>
      </c>
      <c r="N113" s="10">
        <v>2.5</v>
      </c>
      <c r="O113" s="32" t="s">
        <v>71</v>
      </c>
      <c r="P113" s="34" t="s">
        <v>19</v>
      </c>
    </row>
    <row r="114" spans="1:26" x14ac:dyDescent="0.25">
      <c r="A114" s="32" t="s">
        <v>92</v>
      </c>
      <c r="B114" s="1"/>
      <c r="C114" s="66">
        <v>0.5</v>
      </c>
      <c r="D114" s="66">
        <v>0</v>
      </c>
      <c r="E114" s="66">
        <v>1</v>
      </c>
      <c r="F114" s="66">
        <v>1</v>
      </c>
      <c r="G114" s="66">
        <v>0</v>
      </c>
      <c r="H114" s="66">
        <v>1</v>
      </c>
      <c r="I114" s="66">
        <v>1</v>
      </c>
      <c r="J114" s="66">
        <v>1</v>
      </c>
      <c r="K114" s="66">
        <v>1</v>
      </c>
      <c r="L114" s="66">
        <v>6.5</v>
      </c>
      <c r="M114" s="1">
        <v>3</v>
      </c>
      <c r="N114" s="10">
        <v>9.5</v>
      </c>
      <c r="O114" s="32" t="s">
        <v>92</v>
      </c>
      <c r="P114" s="34" t="s">
        <v>19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99</v>
      </c>
      <c r="B118" s="1">
        <v>7</v>
      </c>
      <c r="C118" s="1">
        <v>-1</v>
      </c>
      <c r="D118" s="52" t="s">
        <v>2</v>
      </c>
      <c r="E118" s="1"/>
      <c r="F118" s="1"/>
      <c r="G118" s="28" t="s">
        <v>3</v>
      </c>
      <c r="H118" s="54" t="s">
        <v>99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102</v>
      </c>
      <c r="B119" s="1">
        <v>8</v>
      </c>
      <c r="C119" s="1">
        <v>1</v>
      </c>
      <c r="D119" t="s">
        <v>7</v>
      </c>
      <c r="E119" s="1"/>
      <c r="F119" s="1"/>
      <c r="G119" s="30" t="s">
        <v>8</v>
      </c>
      <c r="H119" s="53" t="s">
        <v>102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99</v>
      </c>
      <c r="B124" s="57"/>
      <c r="C124" s="68">
        <v>6</v>
      </c>
      <c r="D124" s="68">
        <v>4</v>
      </c>
      <c r="E124" s="68">
        <v>5</v>
      </c>
      <c r="F124" s="68">
        <v>5</v>
      </c>
      <c r="G124" s="68">
        <v>6</v>
      </c>
      <c r="H124" s="68">
        <v>4</v>
      </c>
      <c r="I124" s="68">
        <v>5</v>
      </c>
      <c r="J124" s="68">
        <v>5</v>
      </c>
      <c r="K124" s="76">
        <v>5</v>
      </c>
      <c r="L124" s="72">
        <v>45</v>
      </c>
      <c r="M124" s="10">
        <v>38</v>
      </c>
      <c r="N124" s="58"/>
      <c r="O124" s="59"/>
      <c r="P124" s="33"/>
      <c r="R124" s="12">
        <f>M124+M125+M138+M139</f>
        <v>154</v>
      </c>
    </row>
    <row r="125" spans="1:26" x14ac:dyDescent="0.25">
      <c r="A125" s="61" t="s">
        <v>102</v>
      </c>
      <c r="B125" s="35"/>
      <c r="C125" s="66">
        <v>7</v>
      </c>
      <c r="D125" s="66">
        <v>4</v>
      </c>
      <c r="E125" s="66">
        <v>6</v>
      </c>
      <c r="F125" s="66">
        <v>7</v>
      </c>
      <c r="G125" s="66">
        <v>4</v>
      </c>
      <c r="H125" s="66">
        <v>4</v>
      </c>
      <c r="I125" s="66">
        <v>5</v>
      </c>
      <c r="J125" s="66">
        <v>4</v>
      </c>
      <c r="K125" s="66">
        <v>5</v>
      </c>
      <c r="L125" s="72">
        <v>46</v>
      </c>
      <c r="M125" s="10">
        <v>38</v>
      </c>
      <c r="N125" s="58"/>
      <c r="O125" s="59"/>
      <c r="P125" s="33"/>
    </row>
    <row r="126" spans="1:26" x14ac:dyDescent="0.25">
      <c r="A126" s="32" t="s">
        <v>99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102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0</v>
      </c>
      <c r="K127" s="66">
        <v>0</v>
      </c>
      <c r="L127" s="66">
        <v>1</v>
      </c>
      <c r="M127" s="1"/>
      <c r="N127" s="1" t="s">
        <v>17</v>
      </c>
      <c r="P127" s="33" t="s">
        <v>18</v>
      </c>
    </row>
    <row r="128" spans="1:26" x14ac:dyDescent="0.25">
      <c r="A128" s="32" t="s">
        <v>99</v>
      </c>
      <c r="B128" s="1"/>
      <c r="C128" s="66">
        <v>1</v>
      </c>
      <c r="D128" s="66">
        <v>0.5</v>
      </c>
      <c r="E128" s="66">
        <v>1</v>
      </c>
      <c r="F128" s="66">
        <v>1</v>
      </c>
      <c r="G128" s="66">
        <v>0</v>
      </c>
      <c r="H128" s="66">
        <v>0</v>
      </c>
      <c r="I128" s="66">
        <v>0.5</v>
      </c>
      <c r="J128" s="66">
        <v>0</v>
      </c>
      <c r="K128" s="66">
        <v>0.5</v>
      </c>
      <c r="L128" s="66">
        <v>4.5</v>
      </c>
      <c r="M128" s="1">
        <v>1.5</v>
      </c>
      <c r="N128" s="10">
        <v>6</v>
      </c>
      <c r="O128" s="32" t="s">
        <v>99</v>
      </c>
      <c r="P128" s="34" t="s">
        <v>19</v>
      </c>
      <c r="Q128">
        <f>M124+M138</f>
        <v>74</v>
      </c>
      <c r="R128" s="12">
        <f>M124+M139</f>
        <v>80</v>
      </c>
    </row>
    <row r="129" spans="1:26" x14ac:dyDescent="0.25">
      <c r="A129" s="32" t="s">
        <v>102</v>
      </c>
      <c r="B129" s="1"/>
      <c r="C129" s="66">
        <v>0</v>
      </c>
      <c r="D129" s="66">
        <v>0.5</v>
      </c>
      <c r="E129" s="66">
        <v>0</v>
      </c>
      <c r="F129" s="66">
        <v>0</v>
      </c>
      <c r="G129" s="66">
        <v>1</v>
      </c>
      <c r="H129" s="66">
        <v>1</v>
      </c>
      <c r="I129" s="66">
        <v>0.5</v>
      </c>
      <c r="J129" s="66">
        <v>1</v>
      </c>
      <c r="K129" s="66">
        <v>0.5</v>
      </c>
      <c r="L129" s="66">
        <v>4.5</v>
      </c>
      <c r="M129" s="1">
        <v>1.5</v>
      </c>
      <c r="N129" s="10">
        <v>6</v>
      </c>
      <c r="O129" s="32" t="s">
        <v>102</v>
      </c>
      <c r="P129" s="34" t="s">
        <v>19</v>
      </c>
      <c r="Q129">
        <f>M125+M139</f>
        <v>80</v>
      </c>
      <c r="R129" s="12">
        <f>M125+M138</f>
        <v>74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4</v>
      </c>
      <c r="B132" s="1">
        <v>9</v>
      </c>
      <c r="C132" s="1">
        <v>-10</v>
      </c>
      <c r="D132" s="52" t="s">
        <v>2</v>
      </c>
      <c r="E132" s="1"/>
      <c r="F132" s="1"/>
      <c r="G132" s="28" t="s">
        <v>3</v>
      </c>
      <c r="H132" s="54" t="s">
        <v>4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101</v>
      </c>
      <c r="B133" s="1">
        <v>19</v>
      </c>
      <c r="C133" s="1">
        <v>10</v>
      </c>
      <c r="D133" t="s">
        <v>7</v>
      </c>
      <c r="E133" s="1"/>
      <c r="F133" s="1"/>
      <c r="G133" s="30" t="s">
        <v>8</v>
      </c>
      <c r="H133" s="53" t="s">
        <v>101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4</v>
      </c>
      <c r="B138" s="57"/>
      <c r="C138" s="68">
        <v>7</v>
      </c>
      <c r="D138" s="68">
        <v>5</v>
      </c>
      <c r="E138" s="68">
        <v>4</v>
      </c>
      <c r="F138" s="68">
        <v>5</v>
      </c>
      <c r="G138" s="68">
        <v>6</v>
      </c>
      <c r="H138" s="68">
        <v>4</v>
      </c>
      <c r="I138" s="68">
        <v>5</v>
      </c>
      <c r="J138" s="68">
        <v>4</v>
      </c>
      <c r="K138" s="76">
        <v>5</v>
      </c>
      <c r="L138" s="72">
        <v>45</v>
      </c>
      <c r="M138" s="10">
        <v>36</v>
      </c>
      <c r="N138" s="58"/>
      <c r="O138" s="59"/>
      <c r="P138" s="33"/>
    </row>
    <row r="139" spans="1:26" x14ac:dyDescent="0.25">
      <c r="A139" s="61" t="s">
        <v>101</v>
      </c>
      <c r="B139" s="35"/>
      <c r="C139" s="66">
        <v>8</v>
      </c>
      <c r="D139" s="66">
        <v>6</v>
      </c>
      <c r="E139" s="66">
        <v>6</v>
      </c>
      <c r="F139" s="66">
        <v>7</v>
      </c>
      <c r="G139" s="66">
        <v>7</v>
      </c>
      <c r="H139" s="66">
        <v>7</v>
      </c>
      <c r="I139" s="66">
        <v>7</v>
      </c>
      <c r="J139" s="66">
        <v>6</v>
      </c>
      <c r="K139" s="66">
        <v>7</v>
      </c>
      <c r="L139" s="72">
        <v>61</v>
      </c>
      <c r="M139" s="10">
        <v>42</v>
      </c>
      <c r="N139" s="58"/>
      <c r="O139" s="59"/>
      <c r="P139" s="33"/>
    </row>
    <row r="140" spans="1:26" x14ac:dyDescent="0.25">
      <c r="A140" s="32" t="s">
        <v>4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101</v>
      </c>
      <c r="B141" s="35"/>
      <c r="C141" s="67">
        <v>1</v>
      </c>
      <c r="D141" s="67">
        <v>1</v>
      </c>
      <c r="E141" s="67">
        <v>1</v>
      </c>
      <c r="F141" s="67">
        <v>1</v>
      </c>
      <c r="G141" s="66">
        <v>1</v>
      </c>
      <c r="H141" s="66">
        <v>2</v>
      </c>
      <c r="I141" s="66">
        <v>1</v>
      </c>
      <c r="J141" s="66">
        <v>1</v>
      </c>
      <c r="K141" s="66">
        <v>1</v>
      </c>
      <c r="L141" s="66">
        <v>10</v>
      </c>
      <c r="M141" s="1"/>
      <c r="N141" s="1" t="s">
        <v>17</v>
      </c>
      <c r="P141" s="33" t="s">
        <v>18</v>
      </c>
    </row>
    <row r="142" spans="1:26" x14ac:dyDescent="0.25">
      <c r="A142" s="32" t="s">
        <v>4</v>
      </c>
      <c r="B142" s="1"/>
      <c r="C142" s="66">
        <v>0.5</v>
      </c>
      <c r="D142" s="66">
        <v>0.5</v>
      </c>
      <c r="E142" s="66">
        <v>1</v>
      </c>
      <c r="F142" s="66">
        <v>1</v>
      </c>
      <c r="G142" s="66">
        <v>0.5</v>
      </c>
      <c r="H142" s="66">
        <v>1</v>
      </c>
      <c r="I142" s="66">
        <v>1</v>
      </c>
      <c r="J142" s="66">
        <v>1</v>
      </c>
      <c r="K142" s="66">
        <v>1</v>
      </c>
      <c r="L142" s="66">
        <v>7.5</v>
      </c>
      <c r="M142" s="1">
        <v>3</v>
      </c>
      <c r="N142" s="10">
        <v>10.5</v>
      </c>
      <c r="O142" s="32" t="s">
        <v>4</v>
      </c>
      <c r="P142" s="34" t="s">
        <v>19</v>
      </c>
    </row>
    <row r="143" spans="1:26" ht="13.5" customHeight="1" x14ac:dyDescent="0.25">
      <c r="A143" s="32" t="s">
        <v>101</v>
      </c>
      <c r="B143" s="1"/>
      <c r="C143" s="66">
        <v>0.5</v>
      </c>
      <c r="D143" s="66">
        <v>0.5</v>
      </c>
      <c r="E143" s="66">
        <v>0</v>
      </c>
      <c r="F143" s="66">
        <v>0</v>
      </c>
      <c r="G143" s="66">
        <v>0.5</v>
      </c>
      <c r="H143" s="66">
        <v>0</v>
      </c>
      <c r="I143" s="66">
        <v>0</v>
      </c>
      <c r="J143" s="66">
        <v>0</v>
      </c>
      <c r="K143" s="66">
        <v>0</v>
      </c>
      <c r="L143" s="66">
        <v>1.5</v>
      </c>
      <c r="M143" s="1">
        <v>0</v>
      </c>
      <c r="N143" s="10">
        <v>1.5</v>
      </c>
      <c r="O143" s="32" t="s">
        <v>101</v>
      </c>
      <c r="P143" s="34" t="s">
        <v>19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86</v>
      </c>
      <c r="B147" s="1">
        <v>4</v>
      </c>
      <c r="C147" s="1">
        <v>-7</v>
      </c>
      <c r="D147" s="52" t="s">
        <v>2</v>
      </c>
      <c r="E147" s="1"/>
      <c r="F147" s="1"/>
      <c r="G147" s="28" t="s">
        <v>3</v>
      </c>
      <c r="H147" s="54" t="s">
        <v>86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103</v>
      </c>
      <c r="B148" s="1">
        <v>11</v>
      </c>
      <c r="C148" s="1">
        <v>7</v>
      </c>
      <c r="D148" t="s">
        <v>7</v>
      </c>
      <c r="E148" s="1"/>
      <c r="F148" s="1"/>
      <c r="G148" s="30" t="s">
        <v>8</v>
      </c>
      <c r="H148" s="53" t="s">
        <v>103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86</v>
      </c>
      <c r="B153" s="57"/>
      <c r="C153" s="68">
        <v>8</v>
      </c>
      <c r="D153" s="68">
        <v>3</v>
      </c>
      <c r="E153" s="68">
        <v>4</v>
      </c>
      <c r="F153" s="68">
        <v>4</v>
      </c>
      <c r="G153" s="68">
        <v>4</v>
      </c>
      <c r="H153" s="68">
        <v>3</v>
      </c>
      <c r="I153" s="68">
        <v>5</v>
      </c>
      <c r="J153" s="68">
        <v>3</v>
      </c>
      <c r="K153" s="76">
        <v>6</v>
      </c>
      <c r="L153" s="72">
        <v>40</v>
      </c>
      <c r="M153" s="10">
        <v>36</v>
      </c>
      <c r="N153" s="58"/>
      <c r="O153" s="59"/>
      <c r="P153" s="33"/>
      <c r="R153" s="12">
        <f>M153+M154+M167+M168</f>
        <v>156</v>
      </c>
    </row>
    <row r="154" spans="1:18" x14ac:dyDescent="0.25">
      <c r="A154" s="61" t="s">
        <v>103</v>
      </c>
      <c r="B154" s="35"/>
      <c r="C154" s="66">
        <v>12</v>
      </c>
      <c r="D154" s="66">
        <v>4</v>
      </c>
      <c r="E154" s="66">
        <v>4</v>
      </c>
      <c r="F154" s="66">
        <v>9</v>
      </c>
      <c r="G154" s="66">
        <v>4</v>
      </c>
      <c r="H154" s="66">
        <v>4</v>
      </c>
      <c r="I154" s="66">
        <v>4</v>
      </c>
      <c r="J154" s="66">
        <v>7</v>
      </c>
      <c r="K154" s="66">
        <v>6</v>
      </c>
      <c r="L154" s="72">
        <v>54</v>
      </c>
      <c r="M154" s="10">
        <v>43</v>
      </c>
      <c r="N154" s="58"/>
      <c r="O154" s="59"/>
      <c r="P154" s="33"/>
    </row>
    <row r="155" spans="1:18" x14ac:dyDescent="0.25">
      <c r="A155" s="32" t="s">
        <v>86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103</v>
      </c>
      <c r="B156" s="35"/>
      <c r="C156" s="67">
        <v>1</v>
      </c>
      <c r="D156" s="67">
        <v>1</v>
      </c>
      <c r="E156" s="67">
        <v>1</v>
      </c>
      <c r="F156" s="67">
        <v>0</v>
      </c>
      <c r="G156" s="66">
        <v>1</v>
      </c>
      <c r="H156" s="66">
        <v>1</v>
      </c>
      <c r="I156" s="66">
        <v>0</v>
      </c>
      <c r="J156" s="66">
        <v>1</v>
      </c>
      <c r="K156" s="66">
        <v>1</v>
      </c>
      <c r="L156" s="66">
        <v>7</v>
      </c>
      <c r="M156" s="1"/>
      <c r="N156" s="1" t="s">
        <v>17</v>
      </c>
      <c r="P156" s="33" t="s">
        <v>18</v>
      </c>
    </row>
    <row r="157" spans="1:18" x14ac:dyDescent="0.25">
      <c r="A157" s="32" t="s">
        <v>86</v>
      </c>
      <c r="B157" s="1"/>
      <c r="C157" s="66">
        <v>1</v>
      </c>
      <c r="D157" s="66">
        <v>0.5</v>
      </c>
      <c r="E157" s="66">
        <v>0</v>
      </c>
      <c r="F157" s="66">
        <v>1</v>
      </c>
      <c r="G157" s="66">
        <v>0</v>
      </c>
      <c r="H157" s="66">
        <v>0.5</v>
      </c>
      <c r="I157" s="66">
        <v>0</v>
      </c>
      <c r="J157" s="66">
        <v>1</v>
      </c>
      <c r="K157" s="66">
        <v>0</v>
      </c>
      <c r="L157" s="66">
        <v>4</v>
      </c>
      <c r="M157" s="1">
        <v>3</v>
      </c>
      <c r="N157" s="10">
        <v>7</v>
      </c>
      <c r="O157" s="32" t="s">
        <v>86</v>
      </c>
      <c r="P157" s="34" t="s">
        <v>19</v>
      </c>
      <c r="Q157">
        <f>M153+M168</f>
        <v>70</v>
      </c>
      <c r="R157" s="12">
        <f>M153+M167</f>
        <v>79</v>
      </c>
    </row>
    <row r="158" spans="1:18" x14ac:dyDescent="0.25">
      <c r="A158" s="32" t="s">
        <v>103</v>
      </c>
      <c r="B158" s="1"/>
      <c r="C158" s="66">
        <v>0</v>
      </c>
      <c r="D158" s="66">
        <v>0.5</v>
      </c>
      <c r="E158" s="66">
        <v>1</v>
      </c>
      <c r="F158" s="66">
        <v>0</v>
      </c>
      <c r="G158" s="66">
        <v>1</v>
      </c>
      <c r="H158" s="66">
        <v>0.5</v>
      </c>
      <c r="I158" s="66">
        <v>1</v>
      </c>
      <c r="J158" s="66">
        <v>0</v>
      </c>
      <c r="K158" s="66">
        <v>1</v>
      </c>
      <c r="L158" s="66">
        <v>5</v>
      </c>
      <c r="M158" s="1">
        <v>0</v>
      </c>
      <c r="N158" s="10">
        <v>5</v>
      </c>
      <c r="O158" s="32" t="s">
        <v>103</v>
      </c>
      <c r="P158" s="34" t="s">
        <v>19</v>
      </c>
      <c r="Q158">
        <f>M154+M167</f>
        <v>86</v>
      </c>
      <c r="R158" s="12">
        <f>M154+M168</f>
        <v>77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9" x14ac:dyDescent="0.25">
      <c r="A161" s="61" t="s">
        <v>111</v>
      </c>
      <c r="B161" s="1">
        <v>10</v>
      </c>
      <c r="C161" s="1">
        <v>-7</v>
      </c>
      <c r="D161" s="52" t="s">
        <v>2</v>
      </c>
      <c r="E161" s="1"/>
      <c r="F161" s="1"/>
      <c r="G161" s="28" t="s">
        <v>3</v>
      </c>
      <c r="H161" s="54" t="s">
        <v>111</v>
      </c>
      <c r="I161" s="29"/>
      <c r="J161" s="27" t="s">
        <v>5</v>
      </c>
      <c r="K161" s="1"/>
      <c r="N161" s="1"/>
      <c r="P161" s="33"/>
    </row>
    <row r="162" spans="1:19" x14ac:dyDescent="0.25">
      <c r="A162" s="61" t="s">
        <v>112</v>
      </c>
      <c r="B162" s="1">
        <v>17</v>
      </c>
      <c r="C162" s="1">
        <v>7</v>
      </c>
      <c r="D162" t="s">
        <v>7</v>
      </c>
      <c r="E162" s="1"/>
      <c r="F162" s="1"/>
      <c r="G162" s="30" t="s">
        <v>8</v>
      </c>
      <c r="H162" s="53" t="s">
        <v>112</v>
      </c>
      <c r="I162" s="31"/>
      <c r="J162" s="27" t="s">
        <v>5</v>
      </c>
      <c r="K162" s="1"/>
      <c r="N162" s="1"/>
      <c r="P162" s="33"/>
    </row>
    <row r="163" spans="1:1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9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9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9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9" x14ac:dyDescent="0.25">
      <c r="A167" s="61" t="s">
        <v>111</v>
      </c>
      <c r="B167" s="57"/>
      <c r="C167" s="68">
        <v>7</v>
      </c>
      <c r="D167" s="68">
        <v>4</v>
      </c>
      <c r="E167" s="68">
        <v>7</v>
      </c>
      <c r="F167" s="68">
        <v>6</v>
      </c>
      <c r="G167" s="68">
        <v>6</v>
      </c>
      <c r="H167" s="68">
        <v>5</v>
      </c>
      <c r="I167" s="68">
        <v>6</v>
      </c>
      <c r="J167" s="68">
        <v>5</v>
      </c>
      <c r="K167" s="76">
        <v>7</v>
      </c>
      <c r="L167" s="72">
        <v>53</v>
      </c>
      <c r="M167" s="10">
        <v>43</v>
      </c>
      <c r="N167" s="58"/>
      <c r="O167" s="59"/>
      <c r="P167" s="33"/>
    </row>
    <row r="168" spans="1:19" x14ac:dyDescent="0.25">
      <c r="A168" s="61" t="s">
        <v>112</v>
      </c>
      <c r="B168" s="35"/>
      <c r="C168" s="66">
        <v>6</v>
      </c>
      <c r="D168" s="66">
        <v>5</v>
      </c>
      <c r="E168" s="66">
        <v>6</v>
      </c>
      <c r="F168" s="66">
        <v>5</v>
      </c>
      <c r="G168" s="66">
        <v>7</v>
      </c>
      <c r="H168" s="66">
        <v>5</v>
      </c>
      <c r="I168" s="66">
        <v>5</v>
      </c>
      <c r="J168" s="66">
        <v>6</v>
      </c>
      <c r="K168" s="66">
        <v>6</v>
      </c>
      <c r="L168" s="72">
        <v>51</v>
      </c>
      <c r="M168" s="10">
        <v>34</v>
      </c>
      <c r="N168" s="58"/>
      <c r="O168" s="59"/>
      <c r="P168" s="33"/>
    </row>
    <row r="169" spans="1:19" x14ac:dyDescent="0.25">
      <c r="A169" s="32" t="s">
        <v>111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9" x14ac:dyDescent="0.25">
      <c r="A170" s="32" t="s">
        <v>112</v>
      </c>
      <c r="B170" s="35"/>
      <c r="C170" s="67">
        <v>1</v>
      </c>
      <c r="D170" s="67">
        <v>1</v>
      </c>
      <c r="E170" s="67">
        <v>1</v>
      </c>
      <c r="F170" s="67">
        <v>0</v>
      </c>
      <c r="G170" s="66">
        <v>1</v>
      </c>
      <c r="H170" s="66">
        <v>1</v>
      </c>
      <c r="I170" s="66">
        <v>0</v>
      </c>
      <c r="J170" s="66">
        <v>1</v>
      </c>
      <c r="K170" s="66">
        <v>1</v>
      </c>
      <c r="L170" s="66">
        <v>7</v>
      </c>
      <c r="M170" s="1"/>
      <c r="N170" s="1" t="s">
        <v>17</v>
      </c>
      <c r="P170" s="33" t="s">
        <v>18</v>
      </c>
    </row>
    <row r="171" spans="1:19" x14ac:dyDescent="0.25">
      <c r="A171" s="32" t="s">
        <v>111</v>
      </c>
      <c r="B171" s="1"/>
      <c r="C171" s="66">
        <v>0</v>
      </c>
      <c r="D171" s="66">
        <v>0.5</v>
      </c>
      <c r="E171" s="66">
        <v>0</v>
      </c>
      <c r="F171" s="66">
        <v>0</v>
      </c>
      <c r="G171" s="66">
        <v>0.5</v>
      </c>
      <c r="H171" s="66">
        <v>0</v>
      </c>
      <c r="I171" s="66">
        <v>0</v>
      </c>
      <c r="J171" s="66">
        <v>0.5</v>
      </c>
      <c r="K171" s="66">
        <v>0</v>
      </c>
      <c r="L171" s="66">
        <v>1.5</v>
      </c>
      <c r="M171" s="1">
        <v>0</v>
      </c>
      <c r="N171" s="10">
        <v>1.5</v>
      </c>
      <c r="O171" s="32" t="s">
        <v>111</v>
      </c>
      <c r="P171" s="34" t="s">
        <v>19</v>
      </c>
    </row>
    <row r="172" spans="1:19" x14ac:dyDescent="0.25">
      <c r="A172" s="32" t="s">
        <v>112</v>
      </c>
      <c r="B172" s="1"/>
      <c r="C172" s="66">
        <v>1</v>
      </c>
      <c r="D172" s="66">
        <v>0.5</v>
      </c>
      <c r="E172" s="66">
        <v>1</v>
      </c>
      <c r="F172" s="66">
        <v>1</v>
      </c>
      <c r="G172" s="66">
        <v>0.5</v>
      </c>
      <c r="H172" s="66">
        <v>1</v>
      </c>
      <c r="I172" s="66">
        <v>1</v>
      </c>
      <c r="J172" s="66">
        <v>0.5</v>
      </c>
      <c r="K172" s="66">
        <v>1</v>
      </c>
      <c r="L172" s="66">
        <v>7.5</v>
      </c>
      <c r="M172" s="1">
        <v>3</v>
      </c>
      <c r="N172" s="10">
        <v>10.5</v>
      </c>
      <c r="O172" s="32" t="s">
        <v>112</v>
      </c>
      <c r="P172" s="34" t="s">
        <v>19</v>
      </c>
    </row>
    <row r="176" spans="1:19" x14ac:dyDescent="0.25">
      <c r="H176" s="12"/>
      <c r="R176">
        <v>31</v>
      </c>
      <c r="S176" s="12" t="s">
        <v>44</v>
      </c>
    </row>
    <row r="177" spans="8:21" x14ac:dyDescent="0.25">
      <c r="H177" s="12"/>
      <c r="R177">
        <v>32</v>
      </c>
      <c r="S177" s="12" t="s">
        <v>104</v>
      </c>
      <c r="T177" s="12" t="s">
        <v>46</v>
      </c>
      <c r="U177" s="12" t="s">
        <v>38</v>
      </c>
    </row>
    <row r="178" spans="8:21" x14ac:dyDescent="0.25">
      <c r="H178" s="12"/>
    </row>
    <row r="179" spans="8:21" x14ac:dyDescent="0.25">
      <c r="H179" s="12"/>
    </row>
    <row r="188" spans="8:21" x14ac:dyDescent="0.25">
      <c r="K188" s="7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B41A-1E87-46CE-97F3-288E198C1E39}">
  <dimension ref="A1:Z188"/>
  <sheetViews>
    <sheetView zoomScale="135" zoomScaleNormal="125" workbookViewId="0">
      <selection activeCell="F25" sqref="F25"/>
    </sheetView>
  </sheetViews>
  <sheetFormatPr defaultColWidth="8.77734375" defaultRowHeight="13.2" x14ac:dyDescent="0.25"/>
  <cols>
    <col min="24" max="25" width="6.33203125" customWidth="1"/>
  </cols>
  <sheetData>
    <row r="1" spans="1:19" x14ac:dyDescent="0.25">
      <c r="A1" t="s">
        <v>113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9" x14ac:dyDescent="0.25">
      <c r="A2" s="61" t="s">
        <v>111</v>
      </c>
      <c r="B2" s="1">
        <v>10</v>
      </c>
      <c r="C2" s="1">
        <v>-4</v>
      </c>
      <c r="D2" s="52" t="s">
        <v>57</v>
      </c>
      <c r="E2" s="1"/>
      <c r="F2" s="1"/>
      <c r="G2" s="28" t="s">
        <v>3</v>
      </c>
      <c r="H2" s="54" t="s">
        <v>111</v>
      </c>
      <c r="I2" s="29"/>
      <c r="J2" s="27" t="s">
        <v>5</v>
      </c>
      <c r="K2" s="1"/>
      <c r="N2" s="1"/>
      <c r="P2" s="33"/>
      <c r="R2" s="12"/>
      <c r="S2" s="12"/>
    </row>
    <row r="3" spans="1:19" x14ac:dyDescent="0.25">
      <c r="A3" s="61" t="s">
        <v>114</v>
      </c>
      <c r="B3" s="1">
        <v>14</v>
      </c>
      <c r="C3" s="1">
        <v>4</v>
      </c>
      <c r="D3" t="s">
        <v>7</v>
      </c>
      <c r="E3" s="1"/>
      <c r="F3" s="1"/>
      <c r="G3" s="30" t="s">
        <v>8</v>
      </c>
      <c r="H3" s="53" t="s">
        <v>114</v>
      </c>
      <c r="I3" s="31"/>
      <c r="J3" s="27" t="s">
        <v>5</v>
      </c>
      <c r="K3" s="1"/>
      <c r="N3" s="1"/>
      <c r="P3" s="33"/>
      <c r="R3" s="12"/>
      <c r="S3" s="12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12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12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12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12"/>
    </row>
    <row r="8" spans="1:19" x14ac:dyDescent="0.25">
      <c r="A8" s="61" t="s">
        <v>111</v>
      </c>
      <c r="B8" s="57"/>
      <c r="C8" s="68">
        <v>5</v>
      </c>
      <c r="D8" s="68">
        <v>5</v>
      </c>
      <c r="E8" s="68">
        <v>4</v>
      </c>
      <c r="F8" s="68">
        <v>7</v>
      </c>
      <c r="G8" s="68">
        <v>8</v>
      </c>
      <c r="H8" s="68">
        <v>5</v>
      </c>
      <c r="I8" s="68">
        <v>6</v>
      </c>
      <c r="J8" s="68">
        <v>3</v>
      </c>
      <c r="K8" s="76">
        <v>6</v>
      </c>
      <c r="L8" s="72">
        <v>49</v>
      </c>
      <c r="M8" s="10">
        <v>39</v>
      </c>
      <c r="N8" s="58" t="s">
        <v>115</v>
      </c>
      <c r="O8" s="59"/>
      <c r="P8" s="33"/>
      <c r="R8" s="12">
        <f>M8+M9+M22+M23</f>
        <v>160</v>
      </c>
      <c r="S8" s="12"/>
    </row>
    <row r="9" spans="1:19" x14ac:dyDescent="0.25">
      <c r="A9" s="61" t="s">
        <v>114</v>
      </c>
      <c r="B9" s="35"/>
      <c r="C9" s="66">
        <v>7</v>
      </c>
      <c r="D9" s="66">
        <v>5</v>
      </c>
      <c r="E9" s="66">
        <v>5</v>
      </c>
      <c r="F9" s="66">
        <v>5</v>
      </c>
      <c r="G9" s="66">
        <v>10</v>
      </c>
      <c r="H9" s="66">
        <v>5</v>
      </c>
      <c r="I9" s="66">
        <v>4</v>
      </c>
      <c r="J9" s="66">
        <v>5</v>
      </c>
      <c r="K9" s="66">
        <v>7</v>
      </c>
      <c r="L9" s="72">
        <v>53</v>
      </c>
      <c r="M9" s="10">
        <v>39</v>
      </c>
      <c r="N9" s="58"/>
      <c r="O9" s="59"/>
      <c r="P9" s="33"/>
      <c r="R9" s="12"/>
      <c r="S9" s="12"/>
    </row>
    <row r="10" spans="1:19" x14ac:dyDescent="0.25">
      <c r="A10" s="32" t="s">
        <v>111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12"/>
    </row>
    <row r="11" spans="1:19" x14ac:dyDescent="0.25">
      <c r="A11" s="32" t="s">
        <v>114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1</v>
      </c>
      <c r="L11" s="66">
        <v>4</v>
      </c>
      <c r="M11" s="1"/>
      <c r="N11" s="1" t="s">
        <v>17</v>
      </c>
      <c r="P11" s="33" t="s">
        <v>18</v>
      </c>
      <c r="R11" s="12"/>
      <c r="S11" s="12"/>
    </row>
    <row r="12" spans="1:19" x14ac:dyDescent="0.25">
      <c r="A12" s="32" t="s">
        <v>111</v>
      </c>
      <c r="B12" s="1"/>
      <c r="C12" s="66">
        <v>1</v>
      </c>
      <c r="D12" s="66">
        <v>0.5</v>
      </c>
      <c r="E12" s="66">
        <v>1</v>
      </c>
      <c r="F12" s="66">
        <v>0</v>
      </c>
      <c r="G12" s="66">
        <v>1</v>
      </c>
      <c r="H12" s="66">
        <v>0</v>
      </c>
      <c r="I12" s="66">
        <v>0</v>
      </c>
      <c r="J12" s="66">
        <v>1</v>
      </c>
      <c r="K12" s="66">
        <v>0.5</v>
      </c>
      <c r="L12" s="66">
        <v>5</v>
      </c>
      <c r="M12" s="1">
        <v>1.5</v>
      </c>
      <c r="N12" s="10">
        <v>6.5</v>
      </c>
      <c r="O12" s="32" t="s">
        <v>111</v>
      </c>
      <c r="P12" s="34">
        <v>17</v>
      </c>
      <c r="R12" s="12">
        <f>P12+P26</f>
        <v>32</v>
      </c>
      <c r="S12" s="12"/>
    </row>
    <row r="13" spans="1:19" x14ac:dyDescent="0.25">
      <c r="A13" s="32" t="s">
        <v>114</v>
      </c>
      <c r="B13" s="1"/>
      <c r="C13" s="66">
        <v>0</v>
      </c>
      <c r="D13" s="66">
        <v>0.5</v>
      </c>
      <c r="E13" s="66">
        <v>0</v>
      </c>
      <c r="F13" s="66">
        <v>1</v>
      </c>
      <c r="G13" s="66">
        <v>0</v>
      </c>
      <c r="H13" s="66">
        <v>1</v>
      </c>
      <c r="I13" s="66">
        <v>1</v>
      </c>
      <c r="J13" s="66">
        <v>0</v>
      </c>
      <c r="K13" s="66">
        <v>0.5</v>
      </c>
      <c r="L13" s="66">
        <v>4</v>
      </c>
      <c r="M13" s="1">
        <v>1.5</v>
      </c>
      <c r="N13" s="10">
        <v>5.5</v>
      </c>
      <c r="O13" s="32" t="s">
        <v>114</v>
      </c>
      <c r="P13" s="34">
        <v>17</v>
      </c>
      <c r="R13" s="12">
        <f>P13+P27</f>
        <v>35</v>
      </c>
      <c r="S13" s="12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9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9" x14ac:dyDescent="0.25">
      <c r="A16" s="61" t="s">
        <v>94</v>
      </c>
      <c r="B16" s="1">
        <v>4</v>
      </c>
      <c r="C16" s="1">
        <v>-5</v>
      </c>
      <c r="D16" s="52" t="s">
        <v>57</v>
      </c>
      <c r="E16" s="1"/>
      <c r="F16" s="1"/>
      <c r="G16" s="28" t="s">
        <v>3</v>
      </c>
      <c r="H16" s="54" t="s">
        <v>94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116</v>
      </c>
      <c r="B17" s="1">
        <v>9</v>
      </c>
      <c r="C17" s="1">
        <v>5</v>
      </c>
      <c r="D17" t="s">
        <v>7</v>
      </c>
      <c r="E17" s="1"/>
      <c r="F17" s="1"/>
      <c r="G17" s="30" t="s">
        <v>8</v>
      </c>
      <c r="H17" s="53" t="s">
        <v>116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94</v>
      </c>
      <c r="B22" s="57"/>
      <c r="C22" s="68">
        <v>7</v>
      </c>
      <c r="D22" s="68">
        <v>5</v>
      </c>
      <c r="E22" s="68">
        <v>5</v>
      </c>
      <c r="F22" s="68">
        <v>5</v>
      </c>
      <c r="G22" s="68">
        <v>5</v>
      </c>
      <c r="H22" s="68">
        <v>5</v>
      </c>
      <c r="I22" s="68">
        <v>3</v>
      </c>
      <c r="J22" s="68">
        <v>7</v>
      </c>
      <c r="K22" s="76">
        <v>4</v>
      </c>
      <c r="L22" s="72">
        <v>46</v>
      </c>
      <c r="M22" s="10">
        <v>42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116</v>
      </c>
      <c r="B23" s="35"/>
      <c r="C23" s="66">
        <v>6</v>
      </c>
      <c r="D23" s="66">
        <v>5</v>
      </c>
      <c r="E23" s="66">
        <v>6</v>
      </c>
      <c r="F23" s="66">
        <v>3</v>
      </c>
      <c r="G23" s="66">
        <v>5</v>
      </c>
      <c r="H23" s="66">
        <v>5</v>
      </c>
      <c r="I23" s="66">
        <v>5</v>
      </c>
      <c r="J23" s="66">
        <v>8</v>
      </c>
      <c r="K23" s="66">
        <v>6</v>
      </c>
      <c r="L23" s="72">
        <v>49</v>
      </c>
      <c r="M23" s="10">
        <v>40</v>
      </c>
      <c r="N23" s="58"/>
      <c r="O23" s="59"/>
      <c r="P23" s="33"/>
    </row>
    <row r="24" spans="1:26" x14ac:dyDescent="0.25">
      <c r="A24" s="32" t="s">
        <v>94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116</v>
      </c>
      <c r="B25" s="35"/>
      <c r="C25" s="67">
        <v>1</v>
      </c>
      <c r="D25" s="67">
        <v>0</v>
      </c>
      <c r="E25" s="67">
        <v>0</v>
      </c>
      <c r="F25" s="67">
        <v>0</v>
      </c>
      <c r="G25" s="66">
        <v>1</v>
      </c>
      <c r="H25" s="66">
        <v>1</v>
      </c>
      <c r="I25" s="66">
        <v>0</v>
      </c>
      <c r="J25" s="66">
        <v>1</v>
      </c>
      <c r="K25" s="66">
        <v>1</v>
      </c>
      <c r="L25" s="66">
        <v>5</v>
      </c>
      <c r="M25" s="1"/>
      <c r="N25" s="1" t="s">
        <v>17</v>
      </c>
      <c r="P25" s="33" t="s">
        <v>18</v>
      </c>
    </row>
    <row r="26" spans="1:26" x14ac:dyDescent="0.25">
      <c r="A26" s="32" t="s">
        <v>94</v>
      </c>
      <c r="B26" s="1"/>
      <c r="C26" s="66">
        <v>0</v>
      </c>
      <c r="D26" s="66">
        <v>0.5</v>
      </c>
      <c r="E26" s="66">
        <v>1</v>
      </c>
      <c r="F26" s="66">
        <v>0</v>
      </c>
      <c r="G26" s="66">
        <v>0</v>
      </c>
      <c r="H26" s="66">
        <v>0</v>
      </c>
      <c r="I26" s="66">
        <v>1</v>
      </c>
      <c r="J26" s="66">
        <v>0.5</v>
      </c>
      <c r="K26" s="66">
        <v>1</v>
      </c>
      <c r="L26" s="66">
        <v>4</v>
      </c>
      <c r="M26" s="1">
        <v>0</v>
      </c>
      <c r="N26" s="10">
        <v>4</v>
      </c>
      <c r="O26" s="32" t="s">
        <v>94</v>
      </c>
      <c r="P26" s="34">
        <v>15</v>
      </c>
    </row>
    <row r="27" spans="1:26" s="75" customFormat="1" x14ac:dyDescent="0.25">
      <c r="A27" s="32" t="s">
        <v>116</v>
      </c>
      <c r="B27" s="1"/>
      <c r="C27" s="66">
        <v>1</v>
      </c>
      <c r="D27" s="66">
        <v>0.5</v>
      </c>
      <c r="E27" s="66">
        <v>0</v>
      </c>
      <c r="F27" s="66">
        <v>1</v>
      </c>
      <c r="G27" s="66">
        <v>1</v>
      </c>
      <c r="H27" s="66">
        <v>1</v>
      </c>
      <c r="I27" s="66">
        <v>0</v>
      </c>
      <c r="J27" s="66">
        <v>0.5</v>
      </c>
      <c r="K27" s="66">
        <v>0</v>
      </c>
      <c r="L27" s="66">
        <v>5</v>
      </c>
      <c r="M27" s="1">
        <v>3</v>
      </c>
      <c r="N27" s="10">
        <v>8</v>
      </c>
      <c r="O27" s="32" t="s">
        <v>116</v>
      </c>
      <c r="P27" s="34">
        <v>18</v>
      </c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99</v>
      </c>
      <c r="B31" s="1">
        <v>7</v>
      </c>
      <c r="C31" s="1">
        <v>-3</v>
      </c>
      <c r="D31" s="52" t="s">
        <v>57</v>
      </c>
      <c r="E31" s="1"/>
      <c r="F31" s="1"/>
      <c r="G31" s="28" t="s">
        <v>3</v>
      </c>
      <c r="H31" s="54" t="s">
        <v>99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117</v>
      </c>
      <c r="B32" s="1">
        <v>10</v>
      </c>
      <c r="C32" s="1">
        <v>3</v>
      </c>
      <c r="D32" t="s">
        <v>7</v>
      </c>
      <c r="E32" s="1"/>
      <c r="F32" s="1"/>
      <c r="G32" s="30" t="s">
        <v>8</v>
      </c>
      <c r="H32" s="53" t="s">
        <v>117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99</v>
      </c>
      <c r="B37" s="57"/>
      <c r="C37" s="104">
        <v>7</v>
      </c>
      <c r="D37" s="104">
        <v>4</v>
      </c>
      <c r="E37" s="104">
        <v>5</v>
      </c>
      <c r="F37" s="104">
        <v>4</v>
      </c>
      <c r="G37" s="104">
        <v>6</v>
      </c>
      <c r="H37" s="104">
        <v>5</v>
      </c>
      <c r="I37" s="104">
        <v>3</v>
      </c>
      <c r="J37" s="104">
        <v>6</v>
      </c>
      <c r="K37" s="105">
        <v>6</v>
      </c>
      <c r="L37" s="72">
        <v>46</v>
      </c>
      <c r="M37" s="10">
        <v>39</v>
      </c>
      <c r="N37" s="58"/>
      <c r="O37" s="59"/>
      <c r="P37" s="33"/>
      <c r="R37" s="12">
        <f>M37+M38+M51+M52</f>
        <v>161</v>
      </c>
    </row>
    <row r="38" spans="1:18" x14ac:dyDescent="0.25">
      <c r="A38" s="61" t="s">
        <v>117</v>
      </c>
      <c r="B38" s="35"/>
      <c r="C38" s="103">
        <v>7</v>
      </c>
      <c r="D38" s="103">
        <v>7</v>
      </c>
      <c r="E38" s="103">
        <v>7</v>
      </c>
      <c r="F38" s="103">
        <v>7</v>
      </c>
      <c r="G38" s="103">
        <v>12</v>
      </c>
      <c r="H38" s="103">
        <v>6</v>
      </c>
      <c r="I38" s="103">
        <v>7</v>
      </c>
      <c r="J38" s="103">
        <v>7</v>
      </c>
      <c r="K38" s="103">
        <v>7</v>
      </c>
      <c r="L38" s="72">
        <v>67</v>
      </c>
      <c r="M38" s="10">
        <v>57</v>
      </c>
      <c r="N38" s="58"/>
      <c r="O38" s="59"/>
      <c r="P38" s="33"/>
    </row>
    <row r="39" spans="1:18" x14ac:dyDescent="0.25">
      <c r="A39" s="32" t="s">
        <v>99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117</v>
      </c>
      <c r="B40" s="35"/>
      <c r="C40" s="67">
        <v>1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1</v>
      </c>
      <c r="K40" s="66">
        <v>0</v>
      </c>
      <c r="L40" s="66">
        <v>3</v>
      </c>
      <c r="M40" s="1"/>
      <c r="N40" s="1" t="s">
        <v>17</v>
      </c>
      <c r="P40" s="33" t="s">
        <v>18</v>
      </c>
    </row>
    <row r="41" spans="1:18" x14ac:dyDescent="0.25">
      <c r="A41" s="32" t="s">
        <v>99</v>
      </c>
      <c r="B41" s="1"/>
      <c r="C41" s="66">
        <v>0</v>
      </c>
      <c r="D41" s="66">
        <v>1</v>
      </c>
      <c r="E41" s="66">
        <v>1</v>
      </c>
      <c r="F41" s="66">
        <v>1</v>
      </c>
      <c r="G41" s="66">
        <v>1</v>
      </c>
      <c r="H41" s="66">
        <v>0.5</v>
      </c>
      <c r="I41" s="66">
        <v>1</v>
      </c>
      <c r="J41" s="66">
        <v>0.5</v>
      </c>
      <c r="K41" s="66">
        <v>1</v>
      </c>
      <c r="L41" s="66">
        <v>7</v>
      </c>
      <c r="M41" s="1">
        <v>3</v>
      </c>
      <c r="N41" s="10">
        <v>10</v>
      </c>
      <c r="O41" s="32" t="s">
        <v>99</v>
      </c>
      <c r="P41" s="34">
        <v>16</v>
      </c>
      <c r="Q41">
        <f>M37+M52</f>
        <v>69</v>
      </c>
      <c r="R41" s="12">
        <f>P41+P56</f>
        <v>33</v>
      </c>
    </row>
    <row r="42" spans="1:18" x14ac:dyDescent="0.25">
      <c r="A42" s="32" t="s">
        <v>117</v>
      </c>
      <c r="B42" s="1"/>
      <c r="C42" s="66">
        <v>1</v>
      </c>
      <c r="D42" s="66">
        <v>0</v>
      </c>
      <c r="E42" s="66">
        <v>0</v>
      </c>
      <c r="F42" s="66">
        <v>0</v>
      </c>
      <c r="G42" s="66">
        <v>0</v>
      </c>
      <c r="H42" s="66">
        <v>0.5</v>
      </c>
      <c r="I42" s="66">
        <v>0</v>
      </c>
      <c r="J42" s="66">
        <v>0.5</v>
      </c>
      <c r="K42" s="66">
        <v>0</v>
      </c>
      <c r="L42" s="66">
        <v>2</v>
      </c>
      <c r="M42" s="1">
        <v>0</v>
      </c>
      <c r="N42" s="10">
        <v>2</v>
      </c>
      <c r="O42" s="32" t="s">
        <v>117</v>
      </c>
      <c r="P42" s="34">
        <v>19</v>
      </c>
      <c r="Q42">
        <f>M38+M51</f>
        <v>92</v>
      </c>
      <c r="R42" s="12">
        <f>P42+P55</f>
        <v>35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103</v>
      </c>
      <c r="B45" s="1">
        <v>11</v>
      </c>
      <c r="C45" s="1">
        <v>-9</v>
      </c>
      <c r="D45" s="52" t="s">
        <v>57</v>
      </c>
      <c r="E45" s="1"/>
      <c r="F45" s="1"/>
      <c r="G45" s="28" t="s">
        <v>3</v>
      </c>
      <c r="H45" s="54" t="s">
        <v>103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101</v>
      </c>
      <c r="B46" s="1">
        <v>20</v>
      </c>
      <c r="C46" s="1">
        <v>9</v>
      </c>
      <c r="D46" t="s">
        <v>7</v>
      </c>
      <c r="E46" s="1"/>
      <c r="F46" s="1"/>
      <c r="G46" s="30" t="s">
        <v>8</v>
      </c>
      <c r="H46" s="53" t="s">
        <v>101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103</v>
      </c>
      <c r="B51" s="57"/>
      <c r="C51" s="68">
        <v>6</v>
      </c>
      <c r="D51" s="68">
        <v>5</v>
      </c>
      <c r="E51" s="68">
        <v>5</v>
      </c>
      <c r="F51" s="68">
        <v>5</v>
      </c>
      <c r="G51" s="68">
        <v>6</v>
      </c>
      <c r="H51" s="68">
        <v>6</v>
      </c>
      <c r="I51" s="68">
        <v>2</v>
      </c>
      <c r="J51" s="68">
        <v>5</v>
      </c>
      <c r="K51" s="76">
        <v>6</v>
      </c>
      <c r="L51" s="72">
        <v>46</v>
      </c>
      <c r="M51" s="10">
        <v>35</v>
      </c>
      <c r="N51" s="58"/>
      <c r="O51" s="59"/>
      <c r="P51" s="33"/>
    </row>
    <row r="52" spans="1:26" x14ac:dyDescent="0.25">
      <c r="A52" s="61" t="s">
        <v>101</v>
      </c>
      <c r="B52" s="35"/>
      <c r="C52" s="66">
        <v>5</v>
      </c>
      <c r="D52" s="66">
        <v>5</v>
      </c>
      <c r="E52" s="66">
        <v>10</v>
      </c>
      <c r="F52" s="66">
        <v>3</v>
      </c>
      <c r="G52" s="66">
        <v>6</v>
      </c>
      <c r="H52" s="66">
        <v>5</v>
      </c>
      <c r="I52" s="66">
        <v>4</v>
      </c>
      <c r="J52" s="66">
        <v>5</v>
      </c>
      <c r="K52" s="66">
        <v>7</v>
      </c>
      <c r="L52" s="72">
        <v>50</v>
      </c>
      <c r="M52" s="10">
        <v>30</v>
      </c>
      <c r="N52" s="58"/>
      <c r="O52" s="59"/>
      <c r="P52" s="33"/>
    </row>
    <row r="53" spans="1:26" x14ac:dyDescent="0.25">
      <c r="A53" s="32" t="s">
        <v>103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101</v>
      </c>
      <c r="B54" s="35"/>
      <c r="C54" s="67">
        <v>1</v>
      </c>
      <c r="D54" s="67">
        <v>1</v>
      </c>
      <c r="E54" s="67">
        <v>1</v>
      </c>
      <c r="F54" s="67">
        <v>1</v>
      </c>
      <c r="G54" s="66">
        <v>1</v>
      </c>
      <c r="H54" s="66">
        <v>1</v>
      </c>
      <c r="I54" s="66">
        <v>1</v>
      </c>
      <c r="J54" s="66">
        <v>1</v>
      </c>
      <c r="K54" s="66">
        <v>1</v>
      </c>
      <c r="L54" s="66">
        <v>9</v>
      </c>
      <c r="M54" s="1"/>
      <c r="N54" s="1" t="s">
        <v>17</v>
      </c>
      <c r="P54" s="33" t="s">
        <v>18</v>
      </c>
    </row>
    <row r="55" spans="1:26" x14ac:dyDescent="0.25">
      <c r="A55" s="32" t="s">
        <v>103</v>
      </c>
      <c r="B55" s="1"/>
      <c r="C55" s="66">
        <v>0</v>
      </c>
      <c r="D55" s="66">
        <v>0</v>
      </c>
      <c r="E55" s="66">
        <v>1</v>
      </c>
      <c r="F55" s="66">
        <v>0</v>
      </c>
      <c r="G55" s="66">
        <v>0</v>
      </c>
      <c r="H55" s="66">
        <v>0</v>
      </c>
      <c r="I55" s="66">
        <v>1</v>
      </c>
      <c r="J55" s="66">
        <v>0</v>
      </c>
      <c r="K55" s="66">
        <v>0.5</v>
      </c>
      <c r="L55" s="66">
        <v>2.5</v>
      </c>
      <c r="M55" s="1">
        <v>0</v>
      </c>
      <c r="N55" s="10">
        <v>2.5</v>
      </c>
      <c r="O55" s="32" t="s">
        <v>103</v>
      </c>
      <c r="P55" s="34">
        <v>16</v>
      </c>
    </row>
    <row r="56" spans="1:26" x14ac:dyDescent="0.25">
      <c r="A56" s="32" t="s">
        <v>101</v>
      </c>
      <c r="B56" s="1"/>
      <c r="C56" s="66">
        <v>1</v>
      </c>
      <c r="D56" s="66">
        <v>1</v>
      </c>
      <c r="E56" s="66">
        <v>0</v>
      </c>
      <c r="F56" s="66">
        <v>1</v>
      </c>
      <c r="G56" s="66">
        <v>1</v>
      </c>
      <c r="H56" s="66">
        <v>1</v>
      </c>
      <c r="I56" s="66">
        <v>0</v>
      </c>
      <c r="J56" s="66">
        <v>1</v>
      </c>
      <c r="K56" s="66">
        <v>0.5</v>
      </c>
      <c r="L56" s="66">
        <v>6.5</v>
      </c>
      <c r="M56" s="1">
        <v>3</v>
      </c>
      <c r="N56" s="10">
        <v>9.5</v>
      </c>
      <c r="O56" s="32" t="s">
        <v>101</v>
      </c>
      <c r="P56" s="34">
        <v>17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91</v>
      </c>
      <c r="B60" s="1">
        <v>11</v>
      </c>
      <c r="C60" s="1">
        <v>0</v>
      </c>
      <c r="D60" s="52" t="s">
        <v>57</v>
      </c>
      <c r="E60" s="1"/>
      <c r="F60" s="1"/>
      <c r="G60" s="28" t="s">
        <v>3</v>
      </c>
      <c r="H60" s="54" t="s">
        <v>91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95</v>
      </c>
      <c r="B61" s="1">
        <v>11</v>
      </c>
      <c r="C61" s="1">
        <v>0</v>
      </c>
      <c r="D61" t="s">
        <v>7</v>
      </c>
      <c r="E61" s="1"/>
      <c r="F61" s="1"/>
      <c r="G61" s="30" t="s">
        <v>8</v>
      </c>
      <c r="H61" s="53" t="s">
        <v>95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91</v>
      </c>
      <c r="B66" s="57"/>
      <c r="C66" s="68">
        <v>5</v>
      </c>
      <c r="D66" s="68">
        <v>7</v>
      </c>
      <c r="E66" s="68">
        <v>7</v>
      </c>
      <c r="F66" s="68">
        <v>4</v>
      </c>
      <c r="G66" s="68">
        <v>6</v>
      </c>
      <c r="H66" s="68">
        <v>7</v>
      </c>
      <c r="I66" s="68">
        <v>5</v>
      </c>
      <c r="J66" s="68">
        <v>7</v>
      </c>
      <c r="K66" s="76">
        <v>7</v>
      </c>
      <c r="L66" s="72">
        <v>55</v>
      </c>
      <c r="M66" s="10">
        <v>44</v>
      </c>
      <c r="N66" s="58"/>
      <c r="O66" s="59"/>
      <c r="P66" s="33"/>
      <c r="R66" s="12">
        <f>M66+M67+M80+M81</f>
        <v>152</v>
      </c>
    </row>
    <row r="67" spans="1:26" x14ac:dyDescent="0.25">
      <c r="A67" s="61" t="s">
        <v>95</v>
      </c>
      <c r="B67" s="35"/>
      <c r="C67" s="66">
        <v>5</v>
      </c>
      <c r="D67" s="66">
        <v>6</v>
      </c>
      <c r="E67" s="66">
        <v>5</v>
      </c>
      <c r="F67" s="66">
        <v>5</v>
      </c>
      <c r="G67" s="66">
        <v>8</v>
      </c>
      <c r="H67" s="66">
        <v>5</v>
      </c>
      <c r="I67" s="66">
        <v>5</v>
      </c>
      <c r="J67" s="66">
        <v>5</v>
      </c>
      <c r="K67" s="66">
        <v>5</v>
      </c>
      <c r="L67" s="72">
        <v>49</v>
      </c>
      <c r="M67" s="10">
        <v>38</v>
      </c>
      <c r="N67" s="58"/>
      <c r="O67" s="59"/>
      <c r="P67" s="33"/>
    </row>
    <row r="68" spans="1:26" x14ac:dyDescent="0.25">
      <c r="A68" s="32" t="s">
        <v>91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95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1"/>
      <c r="N69" s="1" t="s">
        <v>17</v>
      </c>
      <c r="P69" s="33" t="s">
        <v>18</v>
      </c>
    </row>
    <row r="70" spans="1:26" x14ac:dyDescent="0.25">
      <c r="A70" s="32" t="s">
        <v>91</v>
      </c>
      <c r="B70" s="1"/>
      <c r="C70" s="66">
        <v>0.5</v>
      </c>
      <c r="D70" s="66">
        <v>0</v>
      </c>
      <c r="E70" s="66">
        <v>0</v>
      </c>
      <c r="F70" s="66">
        <v>1</v>
      </c>
      <c r="G70" s="66">
        <v>1</v>
      </c>
      <c r="H70" s="66">
        <v>0</v>
      </c>
      <c r="I70" s="66">
        <v>0.5</v>
      </c>
      <c r="J70" s="66">
        <v>0</v>
      </c>
      <c r="K70" s="66">
        <v>0</v>
      </c>
      <c r="L70" s="66">
        <v>3</v>
      </c>
      <c r="M70" s="1">
        <v>0</v>
      </c>
      <c r="N70" s="10">
        <v>3</v>
      </c>
      <c r="O70" s="32" t="s">
        <v>91</v>
      </c>
      <c r="P70" s="34">
        <v>18</v>
      </c>
      <c r="Q70">
        <f>M66+M81</f>
        <v>78</v>
      </c>
      <c r="R70" s="12">
        <f>P70+P85</f>
        <v>36</v>
      </c>
    </row>
    <row r="71" spans="1:26" x14ac:dyDescent="0.25">
      <c r="A71" s="32" t="s">
        <v>95</v>
      </c>
      <c r="B71" s="1"/>
      <c r="C71" s="66">
        <v>0.5</v>
      </c>
      <c r="D71" s="66">
        <v>1</v>
      </c>
      <c r="E71" s="66">
        <v>1</v>
      </c>
      <c r="F71" s="66">
        <v>0</v>
      </c>
      <c r="G71" s="66">
        <v>0</v>
      </c>
      <c r="H71" s="66">
        <v>1</v>
      </c>
      <c r="I71" s="66">
        <v>0.5</v>
      </c>
      <c r="J71" s="66">
        <v>1</v>
      </c>
      <c r="K71" s="66">
        <v>1</v>
      </c>
      <c r="L71" s="66">
        <v>6</v>
      </c>
      <c r="M71" s="1">
        <v>3</v>
      </c>
      <c r="N71" s="10">
        <v>9</v>
      </c>
      <c r="O71" s="32" t="s">
        <v>95</v>
      </c>
      <c r="P71" s="34">
        <v>15</v>
      </c>
      <c r="Q71">
        <f>M67+M80</f>
        <v>74</v>
      </c>
      <c r="R71" s="12">
        <f>P71+P84</f>
        <v>31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96</v>
      </c>
      <c r="B74" s="1">
        <v>12</v>
      </c>
      <c r="C74" s="1">
        <v>-2</v>
      </c>
      <c r="D74" s="52" t="s">
        <v>57</v>
      </c>
      <c r="E74" s="1"/>
      <c r="F74" s="1"/>
      <c r="G74" s="28" t="s">
        <v>3</v>
      </c>
      <c r="H74" s="54" t="s">
        <v>96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92</v>
      </c>
      <c r="B75" s="1">
        <v>14</v>
      </c>
      <c r="C75" s="1">
        <v>2</v>
      </c>
      <c r="D75" t="s">
        <v>7</v>
      </c>
      <c r="E75" s="1"/>
      <c r="F75" s="1"/>
      <c r="G75" s="30" t="s">
        <v>8</v>
      </c>
      <c r="H75" s="53" t="s">
        <v>92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96</v>
      </c>
      <c r="B80" s="57"/>
      <c r="C80" s="68">
        <v>7</v>
      </c>
      <c r="D80" s="68">
        <v>4</v>
      </c>
      <c r="E80" s="68">
        <v>5</v>
      </c>
      <c r="F80" s="68">
        <v>3</v>
      </c>
      <c r="G80" s="68">
        <v>8</v>
      </c>
      <c r="H80" s="68">
        <v>7</v>
      </c>
      <c r="I80" s="68">
        <v>3</v>
      </c>
      <c r="J80" s="68">
        <v>6</v>
      </c>
      <c r="K80" s="76">
        <v>5</v>
      </c>
      <c r="L80" s="72">
        <v>48</v>
      </c>
      <c r="M80" s="10">
        <v>36</v>
      </c>
      <c r="N80" s="58"/>
      <c r="O80" s="59"/>
      <c r="P80" s="33"/>
    </row>
    <row r="81" spans="1:26" x14ac:dyDescent="0.25">
      <c r="A81" s="61" t="s">
        <v>92</v>
      </c>
      <c r="B81" s="35"/>
      <c r="C81" s="66">
        <v>6</v>
      </c>
      <c r="D81" s="66">
        <v>5</v>
      </c>
      <c r="E81" s="66">
        <v>4</v>
      </c>
      <c r="F81" s="66">
        <v>4</v>
      </c>
      <c r="G81" s="66">
        <v>5</v>
      </c>
      <c r="H81" s="66">
        <v>8</v>
      </c>
      <c r="I81" s="66">
        <v>6</v>
      </c>
      <c r="J81" s="66">
        <v>5</v>
      </c>
      <c r="K81" s="66">
        <v>5</v>
      </c>
      <c r="L81" s="72">
        <v>48</v>
      </c>
      <c r="M81" s="10">
        <v>34</v>
      </c>
      <c r="N81" s="58"/>
      <c r="O81" s="59"/>
      <c r="P81" s="33"/>
    </row>
    <row r="82" spans="1:26" x14ac:dyDescent="0.25">
      <c r="A82" s="32" t="s">
        <v>96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92</v>
      </c>
      <c r="B83" s="35"/>
      <c r="C83" s="67">
        <v>0</v>
      </c>
      <c r="D83" s="67">
        <v>0</v>
      </c>
      <c r="E83" s="67">
        <v>0</v>
      </c>
      <c r="F83" s="67">
        <v>0</v>
      </c>
      <c r="G83" s="66">
        <v>0</v>
      </c>
      <c r="H83" s="66">
        <v>1</v>
      </c>
      <c r="I83" s="66">
        <v>0</v>
      </c>
      <c r="J83" s="66">
        <v>1</v>
      </c>
      <c r="K83" s="66">
        <v>0</v>
      </c>
      <c r="L83" s="66">
        <v>2</v>
      </c>
      <c r="M83" s="1"/>
      <c r="N83" s="1" t="s">
        <v>17</v>
      </c>
      <c r="P83" s="33" t="s">
        <v>18</v>
      </c>
    </row>
    <row r="84" spans="1:26" x14ac:dyDescent="0.25">
      <c r="A84" s="32" t="s">
        <v>96</v>
      </c>
      <c r="B84" s="1"/>
      <c r="C84" s="66">
        <v>0</v>
      </c>
      <c r="D84" s="66">
        <v>1</v>
      </c>
      <c r="E84" s="66">
        <v>0</v>
      </c>
      <c r="F84" s="66">
        <v>1</v>
      </c>
      <c r="G84" s="66">
        <v>0</v>
      </c>
      <c r="H84" s="66">
        <v>0.5</v>
      </c>
      <c r="I84" s="66">
        <v>1</v>
      </c>
      <c r="J84" s="66">
        <v>0</v>
      </c>
      <c r="K84" s="66">
        <v>0.5</v>
      </c>
      <c r="L84" s="66">
        <v>4</v>
      </c>
      <c r="M84" s="1">
        <v>0</v>
      </c>
      <c r="N84" s="10">
        <v>4</v>
      </c>
      <c r="O84" s="32" t="s">
        <v>96</v>
      </c>
      <c r="P84" s="34">
        <v>16</v>
      </c>
    </row>
    <row r="85" spans="1:26" x14ac:dyDescent="0.25">
      <c r="A85" s="32" t="s">
        <v>92</v>
      </c>
      <c r="B85" s="1"/>
      <c r="C85" s="66">
        <v>1</v>
      </c>
      <c r="D85" s="66">
        <v>0</v>
      </c>
      <c r="E85" s="66">
        <v>1</v>
      </c>
      <c r="F85" s="66">
        <v>0</v>
      </c>
      <c r="G85" s="66">
        <v>1</v>
      </c>
      <c r="H85" s="66">
        <v>0.5</v>
      </c>
      <c r="I85" s="66">
        <v>0</v>
      </c>
      <c r="J85" s="66">
        <v>1</v>
      </c>
      <c r="K85" s="66">
        <v>0.5</v>
      </c>
      <c r="L85" s="66">
        <v>5</v>
      </c>
      <c r="M85" s="1">
        <v>3</v>
      </c>
      <c r="N85" s="10">
        <v>8</v>
      </c>
      <c r="O85" s="32" t="s">
        <v>92</v>
      </c>
      <c r="P85" s="34">
        <v>18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90</v>
      </c>
      <c r="B89" s="1">
        <v>3</v>
      </c>
      <c r="C89" s="1">
        <v>-4</v>
      </c>
      <c r="D89" s="52" t="s">
        <v>57</v>
      </c>
      <c r="E89" s="1"/>
      <c r="F89" s="1"/>
      <c r="G89" s="28" t="s">
        <v>3</v>
      </c>
      <c r="H89" s="54" t="s">
        <v>90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98</v>
      </c>
      <c r="B90" s="1">
        <v>7</v>
      </c>
      <c r="C90" s="1">
        <v>4</v>
      </c>
      <c r="D90" t="s">
        <v>7</v>
      </c>
      <c r="E90" s="1"/>
      <c r="F90" s="1"/>
      <c r="G90" s="30" t="s">
        <v>8</v>
      </c>
      <c r="H90" s="53" t="s">
        <v>98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90</v>
      </c>
      <c r="B95" s="57"/>
      <c r="C95" s="68">
        <v>6</v>
      </c>
      <c r="D95" s="68">
        <v>4</v>
      </c>
      <c r="E95" s="68">
        <v>5</v>
      </c>
      <c r="F95" s="68">
        <v>3</v>
      </c>
      <c r="G95" s="68">
        <v>5</v>
      </c>
      <c r="H95" s="68">
        <v>5</v>
      </c>
      <c r="I95" s="68">
        <v>3</v>
      </c>
      <c r="J95" s="68">
        <v>3</v>
      </c>
      <c r="K95" s="76">
        <v>5</v>
      </c>
      <c r="L95" s="72">
        <v>39</v>
      </c>
      <c r="M95" s="10">
        <v>36</v>
      </c>
      <c r="N95" s="58"/>
      <c r="O95" s="59"/>
      <c r="P95" s="33"/>
      <c r="R95" s="12">
        <f>M95+M96+M109+M110</f>
        <v>155</v>
      </c>
    </row>
    <row r="96" spans="1:26" x14ac:dyDescent="0.25">
      <c r="A96" s="61" t="s">
        <v>98</v>
      </c>
      <c r="B96" s="35"/>
      <c r="C96" s="66">
        <v>4</v>
      </c>
      <c r="D96" s="66">
        <v>6</v>
      </c>
      <c r="E96" s="66">
        <v>4</v>
      </c>
      <c r="F96" s="66">
        <v>3</v>
      </c>
      <c r="G96" s="66">
        <v>6</v>
      </c>
      <c r="H96" s="66">
        <v>4</v>
      </c>
      <c r="I96" s="66">
        <v>4</v>
      </c>
      <c r="J96" s="66">
        <v>4</v>
      </c>
      <c r="K96" s="66">
        <v>5</v>
      </c>
      <c r="L96" s="72">
        <v>40</v>
      </c>
      <c r="M96" s="10">
        <v>33</v>
      </c>
      <c r="N96" s="58"/>
      <c r="O96" s="59"/>
      <c r="P96" s="33"/>
    </row>
    <row r="97" spans="1:18" x14ac:dyDescent="0.25">
      <c r="A97" s="32" t="s">
        <v>90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98</v>
      </c>
      <c r="B98" s="35"/>
      <c r="C98" s="67">
        <v>1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1</v>
      </c>
      <c r="L98" s="66">
        <v>4</v>
      </c>
      <c r="M98" s="1"/>
      <c r="N98" s="1" t="s">
        <v>17</v>
      </c>
      <c r="P98" s="33" t="s">
        <v>18</v>
      </c>
    </row>
    <row r="99" spans="1:18" x14ac:dyDescent="0.25">
      <c r="A99" s="32" t="s">
        <v>90</v>
      </c>
      <c r="B99" s="1"/>
      <c r="C99" s="66">
        <v>0</v>
      </c>
      <c r="D99" s="66">
        <v>1</v>
      </c>
      <c r="E99" s="66">
        <v>0</v>
      </c>
      <c r="F99" s="66">
        <v>0.5</v>
      </c>
      <c r="G99" s="66">
        <v>1</v>
      </c>
      <c r="H99" s="66">
        <v>0</v>
      </c>
      <c r="I99" s="66">
        <v>1</v>
      </c>
      <c r="J99" s="66">
        <v>0.5</v>
      </c>
      <c r="K99" s="66">
        <v>0</v>
      </c>
      <c r="L99" s="66">
        <v>4</v>
      </c>
      <c r="M99" s="1">
        <v>0</v>
      </c>
      <c r="N99" s="10">
        <v>4</v>
      </c>
      <c r="O99" s="32" t="s">
        <v>90</v>
      </c>
      <c r="P99" s="34">
        <v>16</v>
      </c>
      <c r="Q99">
        <f>M95+M109</f>
        <v>72</v>
      </c>
      <c r="R99" s="12">
        <f>P99+P114</f>
        <v>49</v>
      </c>
    </row>
    <row r="100" spans="1:18" x14ac:dyDescent="0.25">
      <c r="A100" s="32" t="s">
        <v>98</v>
      </c>
      <c r="B100" s="1"/>
      <c r="C100" s="66">
        <v>1</v>
      </c>
      <c r="D100" s="66">
        <v>0</v>
      </c>
      <c r="E100" s="66">
        <v>1</v>
      </c>
      <c r="F100" s="66">
        <v>0.5</v>
      </c>
      <c r="G100" s="66">
        <v>0</v>
      </c>
      <c r="H100" s="66">
        <v>1</v>
      </c>
      <c r="I100" s="66">
        <v>0</v>
      </c>
      <c r="J100" s="66">
        <v>0.5</v>
      </c>
      <c r="K100" s="66">
        <v>1</v>
      </c>
      <c r="L100" s="66">
        <v>5</v>
      </c>
      <c r="M100" s="1">
        <v>3</v>
      </c>
      <c r="N100" s="10">
        <v>8</v>
      </c>
      <c r="O100" s="32" t="s">
        <v>98</v>
      </c>
      <c r="P100" s="34">
        <v>14</v>
      </c>
      <c r="Q100">
        <f>M96+M110</f>
        <v>83</v>
      </c>
      <c r="R100" s="12">
        <f>P100+P113</f>
        <v>33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100</v>
      </c>
      <c r="B103" s="1">
        <v>16</v>
      </c>
      <c r="C103" s="1">
        <v>-1</v>
      </c>
      <c r="D103" s="52" t="s">
        <v>57</v>
      </c>
      <c r="E103" s="1"/>
      <c r="F103" s="1"/>
      <c r="G103" s="28" t="s">
        <v>3</v>
      </c>
      <c r="H103" s="54" t="s">
        <v>100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109</v>
      </c>
      <c r="B104" s="1">
        <v>17</v>
      </c>
      <c r="C104" s="1">
        <v>1</v>
      </c>
      <c r="D104" t="s">
        <v>7</v>
      </c>
      <c r="E104" s="1"/>
      <c r="F104" s="1"/>
      <c r="G104" s="30" t="s">
        <v>8</v>
      </c>
      <c r="H104" s="53" t="s">
        <v>109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9"/>
      <c r="N107" s="106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100</v>
      </c>
      <c r="B109" s="57"/>
      <c r="C109" s="68">
        <v>6</v>
      </c>
      <c r="D109" s="68">
        <v>5</v>
      </c>
      <c r="E109" s="68">
        <v>4</v>
      </c>
      <c r="F109" s="68">
        <v>4</v>
      </c>
      <c r="G109" s="68">
        <v>7</v>
      </c>
      <c r="H109" s="68">
        <v>7</v>
      </c>
      <c r="I109" s="68">
        <v>7</v>
      </c>
      <c r="J109" s="68">
        <v>4</v>
      </c>
      <c r="K109" s="76">
        <v>8</v>
      </c>
      <c r="L109" s="72">
        <v>52</v>
      </c>
      <c r="M109" s="10">
        <v>36</v>
      </c>
      <c r="N109" s="58"/>
      <c r="O109" s="59"/>
      <c r="P109" s="33"/>
    </row>
    <row r="110" spans="1:18" x14ac:dyDescent="0.25">
      <c r="A110" s="61" t="s">
        <v>109</v>
      </c>
      <c r="B110" s="35"/>
      <c r="C110" s="66">
        <v>6</v>
      </c>
      <c r="D110" s="66">
        <v>6</v>
      </c>
      <c r="E110" s="66">
        <v>7</v>
      </c>
      <c r="F110" s="66">
        <v>7</v>
      </c>
      <c r="G110" s="66">
        <v>8</v>
      </c>
      <c r="H110" s="66">
        <v>6</v>
      </c>
      <c r="I110" s="66">
        <v>7</v>
      </c>
      <c r="J110" s="66">
        <v>10</v>
      </c>
      <c r="K110" s="103">
        <v>10</v>
      </c>
      <c r="L110" s="72">
        <v>67</v>
      </c>
      <c r="M110" s="10">
        <v>50</v>
      </c>
      <c r="N110" s="58"/>
      <c r="O110" s="59"/>
      <c r="P110" s="33"/>
    </row>
    <row r="111" spans="1:18" x14ac:dyDescent="0.25">
      <c r="A111" s="32" t="s">
        <v>100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109</v>
      </c>
      <c r="B112" s="35"/>
      <c r="C112" s="67">
        <v>0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0</v>
      </c>
      <c r="K112" s="66">
        <v>0</v>
      </c>
      <c r="L112" s="66">
        <v>1</v>
      </c>
      <c r="M112" s="1"/>
      <c r="N112" s="1" t="s">
        <v>17</v>
      </c>
      <c r="P112" s="33" t="s">
        <v>18</v>
      </c>
    </row>
    <row r="113" spans="1:26" x14ac:dyDescent="0.25">
      <c r="A113" s="32" t="s">
        <v>100</v>
      </c>
      <c r="B113" s="1"/>
      <c r="C113" s="66">
        <v>0.5</v>
      </c>
      <c r="D113" s="66">
        <v>1</v>
      </c>
      <c r="E113" s="66">
        <v>1</v>
      </c>
      <c r="F113" s="66">
        <v>1</v>
      </c>
      <c r="G113" s="66">
        <v>1</v>
      </c>
      <c r="H113" s="66">
        <v>0</v>
      </c>
      <c r="I113" s="66">
        <v>0.5</v>
      </c>
      <c r="J113" s="66">
        <v>1</v>
      </c>
      <c r="K113" s="66">
        <v>1</v>
      </c>
      <c r="L113" s="66">
        <v>7</v>
      </c>
      <c r="M113" s="1">
        <v>3</v>
      </c>
      <c r="N113" s="10">
        <v>10</v>
      </c>
      <c r="O113" s="32" t="s">
        <v>100</v>
      </c>
      <c r="P113" s="34">
        <v>19</v>
      </c>
    </row>
    <row r="114" spans="1:26" x14ac:dyDescent="0.25">
      <c r="A114" s="32" t="s">
        <v>109</v>
      </c>
      <c r="B114" s="1"/>
      <c r="C114" s="66">
        <v>0.5</v>
      </c>
      <c r="D114" s="66">
        <v>0</v>
      </c>
      <c r="E114" s="66">
        <v>0</v>
      </c>
      <c r="F114" s="66">
        <v>0</v>
      </c>
      <c r="G114" s="66">
        <v>0</v>
      </c>
      <c r="H114" s="66">
        <v>1</v>
      </c>
      <c r="I114" s="66">
        <v>0.5</v>
      </c>
      <c r="J114" s="66">
        <v>0</v>
      </c>
      <c r="K114" s="66">
        <v>0</v>
      </c>
      <c r="L114" s="66">
        <v>2</v>
      </c>
      <c r="M114" s="1">
        <v>0</v>
      </c>
      <c r="N114" s="10">
        <v>2</v>
      </c>
      <c r="O114" s="32" t="s">
        <v>109</v>
      </c>
      <c r="P114" s="34">
        <v>33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86</v>
      </c>
      <c r="B118" s="1">
        <v>4</v>
      </c>
      <c r="C118" s="1">
        <v>-4</v>
      </c>
      <c r="D118" s="52" t="s">
        <v>57</v>
      </c>
      <c r="E118" s="1"/>
      <c r="F118" s="1"/>
      <c r="G118" s="28" t="s">
        <v>3</v>
      </c>
      <c r="H118" s="54" t="s">
        <v>86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56</v>
      </c>
      <c r="B119" s="1">
        <v>8</v>
      </c>
      <c r="C119" s="1">
        <v>4</v>
      </c>
      <c r="D119" t="s">
        <v>7</v>
      </c>
      <c r="E119" s="1"/>
      <c r="F119" s="1"/>
      <c r="G119" s="30" t="s">
        <v>8</v>
      </c>
      <c r="H119" s="53" t="s">
        <v>56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86</v>
      </c>
      <c r="B124" s="57"/>
      <c r="C124" s="68">
        <v>4</v>
      </c>
      <c r="D124" s="68">
        <v>5</v>
      </c>
      <c r="E124" s="68">
        <v>5</v>
      </c>
      <c r="F124" s="68">
        <v>3</v>
      </c>
      <c r="G124" s="68">
        <v>5</v>
      </c>
      <c r="H124" s="68">
        <v>5</v>
      </c>
      <c r="I124" s="68">
        <v>4</v>
      </c>
      <c r="J124" s="68">
        <v>4</v>
      </c>
      <c r="K124" s="76">
        <v>5</v>
      </c>
      <c r="L124" s="72">
        <v>40</v>
      </c>
      <c r="M124" s="10">
        <v>36</v>
      </c>
      <c r="N124" s="58"/>
      <c r="O124" s="59"/>
      <c r="P124" s="33"/>
      <c r="R124" s="12">
        <f>M124+M125+M138+M139</f>
        <v>153</v>
      </c>
    </row>
    <row r="125" spans="1:26" x14ac:dyDescent="0.25">
      <c r="A125" s="61" t="s">
        <v>56</v>
      </c>
      <c r="B125" s="35"/>
      <c r="C125" s="66">
        <v>5</v>
      </c>
      <c r="D125" s="66">
        <v>6</v>
      </c>
      <c r="E125" s="66">
        <v>6</v>
      </c>
      <c r="F125" s="66">
        <v>3</v>
      </c>
      <c r="G125" s="66">
        <v>6</v>
      </c>
      <c r="H125" s="66">
        <v>4</v>
      </c>
      <c r="I125" s="66">
        <v>3</v>
      </c>
      <c r="J125" s="66">
        <v>6</v>
      </c>
      <c r="K125" s="66">
        <v>7</v>
      </c>
      <c r="L125" s="72">
        <v>46</v>
      </c>
      <c r="M125" s="10">
        <v>38</v>
      </c>
      <c r="N125" s="58"/>
      <c r="O125" s="59"/>
      <c r="P125" s="33"/>
    </row>
    <row r="126" spans="1:26" x14ac:dyDescent="0.25">
      <c r="A126" s="32" t="s">
        <v>86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56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1</v>
      </c>
      <c r="L127" s="66">
        <v>4</v>
      </c>
      <c r="M127" s="1"/>
      <c r="N127" s="1" t="s">
        <v>17</v>
      </c>
      <c r="P127" s="33" t="s">
        <v>18</v>
      </c>
    </row>
    <row r="128" spans="1:26" x14ac:dyDescent="0.25">
      <c r="A128" s="32" t="s">
        <v>86</v>
      </c>
      <c r="B128" s="1"/>
      <c r="C128" s="66">
        <v>0.5</v>
      </c>
      <c r="D128" s="66">
        <v>1</v>
      </c>
      <c r="E128" s="66">
        <v>1</v>
      </c>
      <c r="F128" s="66">
        <v>0.5</v>
      </c>
      <c r="G128" s="66">
        <v>1</v>
      </c>
      <c r="H128" s="66">
        <v>0</v>
      </c>
      <c r="I128" s="66">
        <v>0</v>
      </c>
      <c r="J128" s="66">
        <v>1</v>
      </c>
      <c r="K128" s="66">
        <v>1</v>
      </c>
      <c r="L128" s="66">
        <v>6</v>
      </c>
      <c r="M128" s="1">
        <v>3</v>
      </c>
      <c r="N128" s="10">
        <v>9</v>
      </c>
      <c r="O128" s="32" t="s">
        <v>86</v>
      </c>
      <c r="P128" s="34">
        <v>16</v>
      </c>
      <c r="Q128">
        <f>M124+M138</f>
        <v>74</v>
      </c>
      <c r="R128" s="12">
        <v>32</v>
      </c>
    </row>
    <row r="129" spans="1:26" x14ac:dyDescent="0.25">
      <c r="A129" s="32" t="s">
        <v>56</v>
      </c>
      <c r="B129" s="1"/>
      <c r="C129" s="66">
        <v>0.5</v>
      </c>
      <c r="D129" s="66">
        <v>0</v>
      </c>
      <c r="E129" s="66">
        <v>0</v>
      </c>
      <c r="F129" s="66">
        <v>0.5</v>
      </c>
      <c r="G129" s="66">
        <v>0</v>
      </c>
      <c r="H129" s="66">
        <v>1</v>
      </c>
      <c r="I129" s="66">
        <v>1</v>
      </c>
      <c r="J129" s="66">
        <v>0</v>
      </c>
      <c r="K129" s="66">
        <v>0</v>
      </c>
      <c r="L129" s="66">
        <v>3</v>
      </c>
      <c r="M129" s="1">
        <v>0</v>
      </c>
      <c r="N129" s="10">
        <v>3</v>
      </c>
      <c r="O129" s="32" t="s">
        <v>56</v>
      </c>
      <c r="P129" s="34">
        <v>19</v>
      </c>
      <c r="Q129">
        <f>M125+M139</f>
        <v>79</v>
      </c>
      <c r="R129" s="12">
        <v>35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48</v>
      </c>
      <c r="B132" s="1">
        <v>9</v>
      </c>
      <c r="C132" s="1">
        <v>-2</v>
      </c>
      <c r="D132" s="52" t="s">
        <v>57</v>
      </c>
      <c r="E132" s="1"/>
      <c r="F132" s="1"/>
      <c r="G132" s="28" t="s">
        <v>3</v>
      </c>
      <c r="H132" s="54" t="s">
        <v>48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39</v>
      </c>
      <c r="B133" s="1">
        <v>11</v>
      </c>
      <c r="C133" s="1">
        <v>2</v>
      </c>
      <c r="D133" t="s">
        <v>7</v>
      </c>
      <c r="E133" s="1"/>
      <c r="F133" s="1"/>
      <c r="G133" s="30" t="s">
        <v>8</v>
      </c>
      <c r="H133" s="53" t="s">
        <v>39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48</v>
      </c>
      <c r="B138" s="57"/>
      <c r="C138" s="68">
        <v>7</v>
      </c>
      <c r="D138" s="68">
        <v>5</v>
      </c>
      <c r="E138" s="68">
        <v>7</v>
      </c>
      <c r="F138" s="68">
        <v>4</v>
      </c>
      <c r="G138" s="68">
        <v>6</v>
      </c>
      <c r="H138" s="68">
        <v>5</v>
      </c>
      <c r="I138" s="68">
        <v>3</v>
      </c>
      <c r="J138" s="68">
        <v>4</v>
      </c>
      <c r="K138" s="76">
        <v>6</v>
      </c>
      <c r="L138" s="72">
        <v>47</v>
      </c>
      <c r="M138" s="10">
        <v>38</v>
      </c>
      <c r="N138" s="58"/>
      <c r="O138" s="59"/>
      <c r="P138" s="33"/>
    </row>
    <row r="139" spans="1:26" x14ac:dyDescent="0.25">
      <c r="A139" s="61" t="s">
        <v>39</v>
      </c>
      <c r="B139" s="35"/>
      <c r="C139" s="66">
        <v>6</v>
      </c>
      <c r="D139" s="66">
        <v>5</v>
      </c>
      <c r="E139" s="66">
        <v>6</v>
      </c>
      <c r="F139" s="66">
        <v>5</v>
      </c>
      <c r="G139" s="66">
        <v>6</v>
      </c>
      <c r="H139" s="66">
        <v>6</v>
      </c>
      <c r="I139" s="66">
        <v>6</v>
      </c>
      <c r="J139" s="66">
        <v>5</v>
      </c>
      <c r="K139" s="66">
        <v>7</v>
      </c>
      <c r="L139" s="72">
        <v>52</v>
      </c>
      <c r="M139" s="10">
        <v>41</v>
      </c>
      <c r="N139" s="58"/>
      <c r="O139" s="59"/>
      <c r="P139" s="33"/>
    </row>
    <row r="140" spans="1:26" x14ac:dyDescent="0.25">
      <c r="A140" s="32" t="s">
        <v>48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39</v>
      </c>
      <c r="B141" s="35"/>
      <c r="C141" s="67">
        <v>0</v>
      </c>
      <c r="D141" s="67">
        <v>0</v>
      </c>
      <c r="E141" s="67">
        <v>0</v>
      </c>
      <c r="F141" s="67">
        <v>0</v>
      </c>
      <c r="G141" s="66">
        <v>0</v>
      </c>
      <c r="H141" s="66">
        <v>1</v>
      </c>
      <c r="I141" s="66">
        <v>0</v>
      </c>
      <c r="J141" s="66">
        <v>1</v>
      </c>
      <c r="K141" s="66">
        <v>0</v>
      </c>
      <c r="L141" s="66">
        <v>2</v>
      </c>
      <c r="M141" s="1"/>
      <c r="N141" s="1" t="s">
        <v>17</v>
      </c>
      <c r="P141" s="33" t="s">
        <v>18</v>
      </c>
    </row>
    <row r="142" spans="1:26" x14ac:dyDescent="0.25">
      <c r="A142" s="32" t="s">
        <v>48</v>
      </c>
      <c r="B142" s="1"/>
      <c r="C142" s="66">
        <v>0</v>
      </c>
      <c r="D142" s="66">
        <v>0.5</v>
      </c>
      <c r="E142" s="66">
        <v>0</v>
      </c>
      <c r="F142" s="66">
        <v>1</v>
      </c>
      <c r="G142" s="66">
        <v>0.5</v>
      </c>
      <c r="H142" s="66">
        <v>0.5</v>
      </c>
      <c r="I142" s="66">
        <v>1</v>
      </c>
      <c r="J142" s="66">
        <v>0.5</v>
      </c>
      <c r="K142" s="66">
        <v>1</v>
      </c>
      <c r="L142" s="66">
        <v>5</v>
      </c>
      <c r="M142" s="1">
        <v>3</v>
      </c>
      <c r="N142" s="10">
        <v>8</v>
      </c>
      <c r="O142" s="32" t="s">
        <v>48</v>
      </c>
      <c r="P142" s="34">
        <v>16</v>
      </c>
    </row>
    <row r="143" spans="1:26" ht="13.5" customHeight="1" x14ac:dyDescent="0.25">
      <c r="A143" s="32" t="s">
        <v>39</v>
      </c>
      <c r="B143" s="1"/>
      <c r="C143" s="66">
        <v>1</v>
      </c>
      <c r="D143" s="66">
        <v>0.5</v>
      </c>
      <c r="E143" s="66">
        <v>1</v>
      </c>
      <c r="F143" s="66">
        <v>0</v>
      </c>
      <c r="G143" s="66">
        <v>0.5</v>
      </c>
      <c r="H143" s="66">
        <v>0.5</v>
      </c>
      <c r="I143" s="66">
        <v>0</v>
      </c>
      <c r="J143" s="66">
        <v>0.5</v>
      </c>
      <c r="K143" s="66">
        <v>0</v>
      </c>
      <c r="L143" s="66">
        <v>4</v>
      </c>
      <c r="M143" s="1">
        <v>0</v>
      </c>
      <c r="N143" s="10">
        <v>4</v>
      </c>
      <c r="O143" s="32" t="s">
        <v>39</v>
      </c>
      <c r="P143" s="34">
        <v>17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118</v>
      </c>
      <c r="B147" s="1">
        <v>8</v>
      </c>
      <c r="C147" s="1">
        <v>-5</v>
      </c>
      <c r="D147" s="52" t="s">
        <v>57</v>
      </c>
      <c r="E147" s="1"/>
      <c r="F147" s="1"/>
      <c r="G147" s="28" t="s">
        <v>3</v>
      </c>
      <c r="H147" s="54" t="s">
        <v>118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119</v>
      </c>
      <c r="B148" s="1">
        <v>13</v>
      </c>
      <c r="C148" s="1">
        <v>5</v>
      </c>
      <c r="D148" t="s">
        <v>7</v>
      </c>
      <c r="E148" s="1"/>
      <c r="F148" s="1"/>
      <c r="G148" s="30" t="s">
        <v>8</v>
      </c>
      <c r="H148" s="53" t="s">
        <v>119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118</v>
      </c>
      <c r="B153" s="57"/>
      <c r="C153" s="68">
        <v>6</v>
      </c>
      <c r="D153" s="68">
        <v>4</v>
      </c>
      <c r="E153" s="68">
        <v>6</v>
      </c>
      <c r="F153" s="68">
        <v>3</v>
      </c>
      <c r="G153" s="68">
        <v>6</v>
      </c>
      <c r="H153" s="68">
        <v>4</v>
      </c>
      <c r="I153" s="68">
        <v>4</v>
      </c>
      <c r="J153" s="68">
        <v>6</v>
      </c>
      <c r="K153" s="76">
        <v>7</v>
      </c>
      <c r="L153" s="72">
        <v>46</v>
      </c>
      <c r="M153" s="10">
        <v>38</v>
      </c>
      <c r="N153" s="58"/>
      <c r="O153" s="59"/>
      <c r="P153" s="33"/>
      <c r="R153" s="12">
        <f>M153+M154+M167+M168</f>
        <v>150</v>
      </c>
    </row>
    <row r="154" spans="1:18" x14ac:dyDescent="0.25">
      <c r="A154" s="61" t="s">
        <v>119</v>
      </c>
      <c r="B154" s="35"/>
      <c r="C154" s="66">
        <v>5</v>
      </c>
      <c r="D154" s="66">
        <v>3</v>
      </c>
      <c r="E154" s="66">
        <v>6</v>
      </c>
      <c r="F154" s="66">
        <v>6</v>
      </c>
      <c r="G154" s="66">
        <v>8</v>
      </c>
      <c r="H154" s="66">
        <v>7</v>
      </c>
      <c r="I154" s="66">
        <v>4</v>
      </c>
      <c r="J154" s="66">
        <v>6</v>
      </c>
      <c r="K154" s="66">
        <v>6</v>
      </c>
      <c r="L154" s="72">
        <v>51</v>
      </c>
      <c r="M154" s="10">
        <v>38</v>
      </c>
      <c r="N154" s="58"/>
      <c r="O154" s="59"/>
      <c r="P154" s="33"/>
    </row>
    <row r="155" spans="1:18" x14ac:dyDescent="0.25">
      <c r="A155" s="32" t="s">
        <v>118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119</v>
      </c>
      <c r="B156" s="35"/>
      <c r="C156" s="67">
        <v>1</v>
      </c>
      <c r="D156" s="67">
        <v>0</v>
      </c>
      <c r="E156" s="67">
        <v>0</v>
      </c>
      <c r="F156" s="67">
        <v>0</v>
      </c>
      <c r="G156" s="66">
        <v>1</v>
      </c>
      <c r="H156" s="66">
        <v>1</v>
      </c>
      <c r="I156" s="66">
        <v>0</v>
      </c>
      <c r="J156" s="66">
        <v>1</v>
      </c>
      <c r="K156" s="66">
        <v>1</v>
      </c>
      <c r="L156" s="66">
        <v>5</v>
      </c>
      <c r="M156" s="1"/>
      <c r="N156" s="1" t="s">
        <v>17</v>
      </c>
      <c r="P156" s="33" t="s">
        <v>18</v>
      </c>
    </row>
    <row r="157" spans="1:18" x14ac:dyDescent="0.25">
      <c r="A157" s="32" t="s">
        <v>118</v>
      </c>
      <c r="B157" s="1"/>
      <c r="C157" s="66">
        <v>0</v>
      </c>
      <c r="D157" s="66">
        <v>0</v>
      </c>
      <c r="E157" s="66">
        <v>0.5</v>
      </c>
      <c r="F157" s="66">
        <v>1</v>
      </c>
      <c r="G157" s="66">
        <v>1</v>
      </c>
      <c r="H157" s="66">
        <v>1</v>
      </c>
      <c r="I157" s="66">
        <v>0.5</v>
      </c>
      <c r="J157" s="66">
        <v>0</v>
      </c>
      <c r="K157" s="66">
        <v>0</v>
      </c>
      <c r="L157" s="66">
        <v>4</v>
      </c>
      <c r="M157" s="1">
        <v>1.5</v>
      </c>
      <c r="N157" s="10">
        <v>5.5</v>
      </c>
      <c r="O157" s="32" t="s">
        <v>118</v>
      </c>
      <c r="P157" s="34">
        <v>19</v>
      </c>
      <c r="Q157">
        <f>M153+M168</f>
        <v>75</v>
      </c>
      <c r="R157" s="12">
        <v>32</v>
      </c>
    </row>
    <row r="158" spans="1:18" x14ac:dyDescent="0.25">
      <c r="A158" s="32" t="s">
        <v>119</v>
      </c>
      <c r="B158" s="1"/>
      <c r="C158" s="66">
        <v>1</v>
      </c>
      <c r="D158" s="66">
        <v>1</v>
      </c>
      <c r="E158" s="66">
        <v>0.5</v>
      </c>
      <c r="F158" s="66">
        <v>0</v>
      </c>
      <c r="G158" s="66">
        <v>0</v>
      </c>
      <c r="H158" s="66">
        <v>0</v>
      </c>
      <c r="I158" s="66">
        <v>0.5</v>
      </c>
      <c r="J158" s="66">
        <v>1</v>
      </c>
      <c r="K158" s="66">
        <v>1</v>
      </c>
      <c r="L158" s="66">
        <v>5</v>
      </c>
      <c r="M158" s="1">
        <v>1.5</v>
      </c>
      <c r="N158" s="10">
        <v>6.5</v>
      </c>
      <c r="O158" s="32" t="s">
        <v>119</v>
      </c>
      <c r="P158" s="34">
        <v>16</v>
      </c>
      <c r="Q158">
        <f>M154+M167</f>
        <v>75</v>
      </c>
      <c r="R158" s="12">
        <v>35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9" x14ac:dyDescent="0.25">
      <c r="A161" s="61" t="s">
        <v>4</v>
      </c>
      <c r="B161" s="1">
        <v>9</v>
      </c>
      <c r="C161" s="1">
        <v>-5</v>
      </c>
      <c r="D161" s="52" t="s">
        <v>57</v>
      </c>
      <c r="E161" s="1"/>
      <c r="F161" s="1"/>
      <c r="G161" s="28" t="s">
        <v>3</v>
      </c>
      <c r="H161" s="54" t="s">
        <v>4</v>
      </c>
      <c r="I161" s="29"/>
      <c r="J161" s="27" t="s">
        <v>5</v>
      </c>
      <c r="K161" s="1"/>
      <c r="N161" s="1"/>
      <c r="P161" s="33"/>
    </row>
    <row r="162" spans="1:19" x14ac:dyDescent="0.25">
      <c r="A162" s="61" t="s">
        <v>58</v>
      </c>
      <c r="B162" s="1">
        <v>14</v>
      </c>
      <c r="C162" s="1">
        <v>5</v>
      </c>
      <c r="D162" t="s">
        <v>7</v>
      </c>
      <c r="E162" s="1"/>
      <c r="F162" s="1"/>
      <c r="G162" s="30" t="s">
        <v>8</v>
      </c>
      <c r="H162" s="53" t="s">
        <v>58</v>
      </c>
      <c r="I162" s="31"/>
      <c r="J162" s="27" t="s">
        <v>5</v>
      </c>
      <c r="K162" s="1"/>
      <c r="N162" s="1"/>
      <c r="P162" s="33"/>
    </row>
    <row r="163" spans="1:1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9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9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9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9" x14ac:dyDescent="0.25">
      <c r="A167" s="61" t="s">
        <v>4</v>
      </c>
      <c r="B167" s="57"/>
      <c r="C167" s="68">
        <v>5</v>
      </c>
      <c r="D167" s="68">
        <v>5</v>
      </c>
      <c r="E167" s="68">
        <v>5</v>
      </c>
      <c r="F167" s="68">
        <v>3</v>
      </c>
      <c r="G167" s="68">
        <v>7</v>
      </c>
      <c r="H167" s="68">
        <v>6</v>
      </c>
      <c r="I167" s="68">
        <v>5</v>
      </c>
      <c r="J167" s="68">
        <v>5</v>
      </c>
      <c r="K167" s="76">
        <v>5</v>
      </c>
      <c r="L167" s="72">
        <v>46</v>
      </c>
      <c r="M167" s="10">
        <v>37</v>
      </c>
      <c r="N167" s="58"/>
      <c r="O167" s="59"/>
      <c r="P167" s="33"/>
    </row>
    <row r="168" spans="1:19" x14ac:dyDescent="0.25">
      <c r="A168" s="61" t="s">
        <v>58</v>
      </c>
      <c r="B168" s="35"/>
      <c r="C168" s="66">
        <v>5</v>
      </c>
      <c r="D168" s="66">
        <v>7</v>
      </c>
      <c r="E168" s="66">
        <v>5</v>
      </c>
      <c r="F168" s="66">
        <v>4</v>
      </c>
      <c r="G168" s="66">
        <v>7</v>
      </c>
      <c r="H168" s="66">
        <v>6</v>
      </c>
      <c r="I168" s="66">
        <v>5</v>
      </c>
      <c r="J168" s="66">
        <v>5</v>
      </c>
      <c r="K168" s="66">
        <v>7</v>
      </c>
      <c r="L168" s="72">
        <v>51</v>
      </c>
      <c r="M168" s="10">
        <v>37</v>
      </c>
      <c r="N168" s="58"/>
      <c r="O168" s="59"/>
      <c r="P168" s="33"/>
    </row>
    <row r="169" spans="1:19" x14ac:dyDescent="0.25">
      <c r="A169" s="32" t="s">
        <v>4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9" x14ac:dyDescent="0.25">
      <c r="A170" s="32" t="s">
        <v>58</v>
      </c>
      <c r="B170" s="35"/>
      <c r="C170" s="67">
        <v>1</v>
      </c>
      <c r="D170" s="67">
        <v>0</v>
      </c>
      <c r="E170" s="67">
        <v>0</v>
      </c>
      <c r="F170" s="67">
        <v>0</v>
      </c>
      <c r="G170" s="66">
        <v>1</v>
      </c>
      <c r="H170" s="66">
        <v>1</v>
      </c>
      <c r="I170" s="66">
        <v>0</v>
      </c>
      <c r="J170" s="66">
        <v>1</v>
      </c>
      <c r="K170" s="66">
        <v>1</v>
      </c>
      <c r="L170" s="66">
        <v>5</v>
      </c>
      <c r="M170" s="1"/>
      <c r="N170" s="1" t="s">
        <v>17</v>
      </c>
      <c r="P170" s="33" t="s">
        <v>18</v>
      </c>
    </row>
    <row r="171" spans="1:19" x14ac:dyDescent="0.25">
      <c r="A171" s="32" t="s">
        <v>4</v>
      </c>
      <c r="B171" s="1"/>
      <c r="C171" s="66">
        <v>0</v>
      </c>
      <c r="D171" s="66">
        <v>1</v>
      </c>
      <c r="E171" s="66">
        <v>0.5</v>
      </c>
      <c r="F171" s="66">
        <v>1</v>
      </c>
      <c r="G171" s="66">
        <v>0</v>
      </c>
      <c r="H171" s="66">
        <v>0</v>
      </c>
      <c r="I171" s="66">
        <v>0.5</v>
      </c>
      <c r="J171" s="66">
        <v>0</v>
      </c>
      <c r="K171" s="66">
        <v>1</v>
      </c>
      <c r="L171" s="66">
        <v>4</v>
      </c>
      <c r="M171" s="1">
        <v>1.5</v>
      </c>
      <c r="N171" s="10">
        <v>5.5</v>
      </c>
      <c r="O171" s="32" t="s">
        <v>4</v>
      </c>
      <c r="P171" s="34">
        <v>16</v>
      </c>
    </row>
    <row r="172" spans="1:19" x14ac:dyDescent="0.25">
      <c r="A172" s="32" t="s">
        <v>58</v>
      </c>
      <c r="B172" s="1"/>
      <c r="C172" s="66">
        <v>1</v>
      </c>
      <c r="D172" s="66">
        <v>0</v>
      </c>
      <c r="E172" s="66">
        <v>0.5</v>
      </c>
      <c r="F172" s="66">
        <v>0</v>
      </c>
      <c r="G172" s="66">
        <v>1</v>
      </c>
      <c r="H172" s="66">
        <v>1</v>
      </c>
      <c r="I172" s="66">
        <v>0.5</v>
      </c>
      <c r="J172" s="66">
        <v>1</v>
      </c>
      <c r="K172" s="66">
        <v>0</v>
      </c>
      <c r="L172" s="66">
        <v>5</v>
      </c>
      <c r="M172" s="1">
        <v>1.5</v>
      </c>
      <c r="N172" s="10">
        <v>6.5</v>
      </c>
      <c r="O172" s="32" t="s">
        <v>58</v>
      </c>
      <c r="P172" s="34">
        <v>17</v>
      </c>
    </row>
    <row r="176" spans="1:19" x14ac:dyDescent="0.25">
      <c r="H176" s="12"/>
      <c r="R176">
        <v>31</v>
      </c>
      <c r="S176" s="12" t="s">
        <v>44</v>
      </c>
    </row>
    <row r="177" spans="8:21" x14ac:dyDescent="0.25">
      <c r="H177" s="12"/>
      <c r="R177">
        <v>32</v>
      </c>
      <c r="S177" s="12" t="s">
        <v>104</v>
      </c>
      <c r="T177" s="12" t="s">
        <v>46</v>
      </c>
      <c r="U177" s="12" t="s">
        <v>38</v>
      </c>
    </row>
    <row r="178" spans="8:21" x14ac:dyDescent="0.25">
      <c r="H178" s="12"/>
    </row>
    <row r="179" spans="8:21" x14ac:dyDescent="0.25">
      <c r="H179" s="12"/>
    </row>
    <row r="188" spans="8:21" x14ac:dyDescent="0.25">
      <c r="K188" s="7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BF3E-015E-463A-AFDE-E32354ED8E52}">
  <dimension ref="A1:Z188"/>
  <sheetViews>
    <sheetView topLeftCell="P6" zoomScale="135" zoomScaleNormal="125" workbookViewId="0">
      <selection activeCell="P6" sqref="P6"/>
    </sheetView>
  </sheetViews>
  <sheetFormatPr defaultColWidth="8.77734375" defaultRowHeight="13.2" x14ac:dyDescent="0.25"/>
  <cols>
    <col min="24" max="25" width="6.33203125" customWidth="1"/>
  </cols>
  <sheetData>
    <row r="1" spans="1:19" x14ac:dyDescent="0.25">
      <c r="A1" t="s">
        <v>55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9" x14ac:dyDescent="0.25">
      <c r="A2" s="61" t="s">
        <v>94</v>
      </c>
      <c r="B2" s="1">
        <v>4</v>
      </c>
      <c r="C2" s="1">
        <v>-4</v>
      </c>
      <c r="D2" s="52" t="s">
        <v>2</v>
      </c>
      <c r="E2" s="1"/>
      <c r="F2" s="1"/>
      <c r="G2" s="28" t="s">
        <v>3</v>
      </c>
      <c r="H2" s="54" t="s">
        <v>94</v>
      </c>
      <c r="I2" s="29"/>
      <c r="J2" s="27" t="s">
        <v>5</v>
      </c>
      <c r="K2" s="1"/>
      <c r="N2" s="1"/>
      <c r="P2" s="33"/>
      <c r="R2" s="12"/>
      <c r="S2" s="12"/>
    </row>
    <row r="3" spans="1:19" x14ac:dyDescent="0.25">
      <c r="A3" s="61" t="s">
        <v>56</v>
      </c>
      <c r="B3" s="1">
        <v>8</v>
      </c>
      <c r="C3" s="1">
        <v>4</v>
      </c>
      <c r="D3" t="s">
        <v>7</v>
      </c>
      <c r="E3" s="1"/>
      <c r="F3" s="1"/>
      <c r="G3" s="30" t="s">
        <v>8</v>
      </c>
      <c r="H3" s="53" t="s">
        <v>56</v>
      </c>
      <c r="I3" s="31"/>
      <c r="J3" s="27" t="s">
        <v>5</v>
      </c>
      <c r="K3" s="1"/>
      <c r="N3" s="1"/>
      <c r="P3" s="33"/>
      <c r="R3" s="12"/>
      <c r="S3" s="12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12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12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12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12"/>
    </row>
    <row r="8" spans="1:19" x14ac:dyDescent="0.25">
      <c r="A8" s="61" t="s">
        <v>94</v>
      </c>
      <c r="B8" s="57"/>
      <c r="C8" s="68">
        <v>5</v>
      </c>
      <c r="D8" s="68">
        <v>3</v>
      </c>
      <c r="E8" s="68">
        <v>4</v>
      </c>
      <c r="F8" s="68">
        <v>4</v>
      </c>
      <c r="G8" s="68">
        <v>6</v>
      </c>
      <c r="H8" s="68">
        <v>3</v>
      </c>
      <c r="I8" s="68">
        <v>6</v>
      </c>
      <c r="J8" s="68">
        <v>5</v>
      </c>
      <c r="K8" s="76">
        <v>5</v>
      </c>
      <c r="L8" s="72">
        <v>41</v>
      </c>
      <c r="M8" s="10">
        <v>37</v>
      </c>
      <c r="N8" s="58"/>
      <c r="O8" s="59"/>
      <c r="P8" s="33"/>
      <c r="R8" s="12">
        <f>M8+M9+M22+M23</f>
        <v>162</v>
      </c>
      <c r="S8" s="12"/>
    </row>
    <row r="9" spans="1:19" x14ac:dyDescent="0.25">
      <c r="A9" s="61" t="s">
        <v>56</v>
      </c>
      <c r="B9" s="35"/>
      <c r="C9" s="66">
        <v>7</v>
      </c>
      <c r="D9" s="66">
        <v>5</v>
      </c>
      <c r="E9" s="66">
        <v>3</v>
      </c>
      <c r="F9" s="66">
        <v>7</v>
      </c>
      <c r="G9" s="66">
        <v>8</v>
      </c>
      <c r="H9" s="66">
        <v>4</v>
      </c>
      <c r="I9" s="66">
        <v>5</v>
      </c>
      <c r="J9" s="66">
        <v>4</v>
      </c>
      <c r="K9" s="66">
        <v>6</v>
      </c>
      <c r="L9" s="72">
        <v>49</v>
      </c>
      <c r="M9" s="10">
        <v>41</v>
      </c>
      <c r="N9" s="58"/>
      <c r="O9" s="59"/>
      <c r="P9" s="33"/>
      <c r="R9" s="12"/>
      <c r="S9" s="12"/>
    </row>
    <row r="10" spans="1:19" x14ac:dyDescent="0.25">
      <c r="A10" s="32" t="s">
        <v>94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12"/>
    </row>
    <row r="11" spans="1:19" x14ac:dyDescent="0.25">
      <c r="A11" s="32" t="s">
        <v>56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1</v>
      </c>
      <c r="L11" s="66">
        <v>4</v>
      </c>
      <c r="M11" s="1"/>
      <c r="N11" s="1" t="s">
        <v>17</v>
      </c>
      <c r="P11" s="33" t="s">
        <v>18</v>
      </c>
      <c r="R11" s="12"/>
      <c r="S11" s="12"/>
    </row>
    <row r="12" spans="1:19" x14ac:dyDescent="0.25">
      <c r="A12" s="32" t="s">
        <v>94</v>
      </c>
      <c r="B12" s="1"/>
      <c r="C12" s="66">
        <v>1</v>
      </c>
      <c r="D12" s="66">
        <v>1</v>
      </c>
      <c r="E12" s="66">
        <v>0</v>
      </c>
      <c r="F12" s="66">
        <v>1</v>
      </c>
      <c r="G12" s="66">
        <v>1</v>
      </c>
      <c r="H12" s="66">
        <v>0.5</v>
      </c>
      <c r="I12" s="66">
        <v>0</v>
      </c>
      <c r="J12" s="66">
        <v>0</v>
      </c>
      <c r="K12" s="66">
        <v>0.5</v>
      </c>
      <c r="L12" s="66">
        <v>5</v>
      </c>
      <c r="M12" s="1">
        <v>3</v>
      </c>
      <c r="N12" s="10">
        <v>8</v>
      </c>
      <c r="O12" s="32" t="s">
        <v>94</v>
      </c>
      <c r="P12" s="34"/>
      <c r="R12" s="12"/>
      <c r="S12" s="12"/>
    </row>
    <row r="13" spans="1:19" x14ac:dyDescent="0.25">
      <c r="A13" s="32" t="s">
        <v>56</v>
      </c>
      <c r="B13" s="1"/>
      <c r="C13" s="66">
        <v>0</v>
      </c>
      <c r="D13" s="66">
        <v>0</v>
      </c>
      <c r="E13" s="66">
        <v>1</v>
      </c>
      <c r="F13" s="66">
        <v>0</v>
      </c>
      <c r="G13" s="66">
        <v>0</v>
      </c>
      <c r="H13" s="66">
        <v>0.5</v>
      </c>
      <c r="I13" s="66">
        <v>1</v>
      </c>
      <c r="J13" s="66">
        <v>1</v>
      </c>
      <c r="K13" s="66">
        <v>0.5</v>
      </c>
      <c r="L13" s="66">
        <v>4</v>
      </c>
      <c r="M13" s="1">
        <v>0</v>
      </c>
      <c r="N13" s="10">
        <v>4</v>
      </c>
      <c r="O13" s="32" t="s">
        <v>56</v>
      </c>
      <c r="P13" s="34"/>
      <c r="R13" s="12"/>
      <c r="S13" s="12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9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9" x14ac:dyDescent="0.25">
      <c r="A16" s="61" t="s">
        <v>110</v>
      </c>
      <c r="B16" s="1">
        <v>9</v>
      </c>
      <c r="C16" s="1">
        <v>-7</v>
      </c>
      <c r="D16" s="52" t="s">
        <v>2</v>
      </c>
      <c r="E16" s="1"/>
      <c r="F16" s="1"/>
      <c r="G16" s="28" t="s">
        <v>3</v>
      </c>
      <c r="H16" s="54" t="s">
        <v>110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97</v>
      </c>
      <c r="B17" s="1">
        <v>16</v>
      </c>
      <c r="C17" s="1">
        <v>7</v>
      </c>
      <c r="D17" t="s">
        <v>7</v>
      </c>
      <c r="E17" s="1"/>
      <c r="F17" s="1"/>
      <c r="G17" s="30" t="s">
        <v>8</v>
      </c>
      <c r="H17" s="53" t="s">
        <v>97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110</v>
      </c>
      <c r="B22" s="57"/>
      <c r="C22" s="68">
        <v>6</v>
      </c>
      <c r="D22" s="68">
        <v>4</v>
      </c>
      <c r="E22" s="68">
        <v>5</v>
      </c>
      <c r="F22" s="68">
        <v>5</v>
      </c>
      <c r="G22" s="68">
        <v>5</v>
      </c>
      <c r="H22" s="68">
        <v>4</v>
      </c>
      <c r="I22" s="68">
        <v>6</v>
      </c>
      <c r="J22" s="68">
        <v>5</v>
      </c>
      <c r="K22" s="76">
        <v>5</v>
      </c>
      <c r="L22" s="72">
        <v>45</v>
      </c>
      <c r="M22" s="10">
        <v>36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97</v>
      </c>
      <c r="B23" s="35"/>
      <c r="C23" s="66">
        <v>8</v>
      </c>
      <c r="D23" s="66">
        <v>4</v>
      </c>
      <c r="E23" s="66">
        <v>6</v>
      </c>
      <c r="F23" s="66">
        <v>8</v>
      </c>
      <c r="G23" s="66">
        <v>9</v>
      </c>
      <c r="H23" s="66">
        <v>7</v>
      </c>
      <c r="I23" s="66">
        <v>7</v>
      </c>
      <c r="J23" s="66">
        <v>6</v>
      </c>
      <c r="K23" s="66">
        <v>9</v>
      </c>
      <c r="L23" s="72">
        <v>64</v>
      </c>
      <c r="M23" s="10">
        <v>48</v>
      </c>
      <c r="N23" s="58"/>
      <c r="O23" s="59"/>
      <c r="P23" s="33"/>
    </row>
    <row r="24" spans="1:26" x14ac:dyDescent="0.25">
      <c r="A24" s="32" t="s">
        <v>110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97</v>
      </c>
      <c r="B25" s="35"/>
      <c r="C25" s="67">
        <v>1</v>
      </c>
      <c r="D25" s="67">
        <v>1</v>
      </c>
      <c r="E25" s="67">
        <v>1</v>
      </c>
      <c r="F25" s="67">
        <v>0</v>
      </c>
      <c r="G25" s="66">
        <v>1</v>
      </c>
      <c r="H25" s="66">
        <v>1</v>
      </c>
      <c r="I25" s="66">
        <v>0</v>
      </c>
      <c r="J25" s="66">
        <v>1</v>
      </c>
      <c r="K25" s="66">
        <v>1</v>
      </c>
      <c r="L25" s="66">
        <v>7</v>
      </c>
      <c r="M25" s="1"/>
      <c r="N25" s="1" t="s">
        <v>17</v>
      </c>
      <c r="P25" s="33" t="s">
        <v>18</v>
      </c>
    </row>
    <row r="26" spans="1:26" x14ac:dyDescent="0.25">
      <c r="A26" s="32" t="s">
        <v>110</v>
      </c>
      <c r="B26" s="1"/>
      <c r="C26" s="66">
        <v>1</v>
      </c>
      <c r="D26" s="66">
        <v>0</v>
      </c>
      <c r="E26" s="66">
        <v>0.5</v>
      </c>
      <c r="F26" s="66">
        <v>1</v>
      </c>
      <c r="G26" s="66">
        <v>1</v>
      </c>
      <c r="H26" s="66">
        <v>1</v>
      </c>
      <c r="I26" s="66">
        <v>1</v>
      </c>
      <c r="J26" s="66">
        <v>0.5</v>
      </c>
      <c r="K26" s="66">
        <v>1</v>
      </c>
      <c r="L26" s="66">
        <v>7</v>
      </c>
      <c r="M26" s="1">
        <v>3</v>
      </c>
      <c r="N26" s="10">
        <v>10</v>
      </c>
      <c r="O26" s="32" t="s">
        <v>110</v>
      </c>
      <c r="P26" s="34"/>
    </row>
    <row r="27" spans="1:26" s="75" customFormat="1" x14ac:dyDescent="0.25">
      <c r="A27" s="32" t="s">
        <v>97</v>
      </c>
      <c r="B27" s="1"/>
      <c r="C27" s="66">
        <v>0</v>
      </c>
      <c r="D27" s="66">
        <v>1</v>
      </c>
      <c r="E27" s="66">
        <v>0.5</v>
      </c>
      <c r="F27" s="66">
        <v>0</v>
      </c>
      <c r="G27" s="66">
        <v>0</v>
      </c>
      <c r="H27" s="66">
        <v>0</v>
      </c>
      <c r="I27" s="66">
        <v>0</v>
      </c>
      <c r="J27" s="66">
        <v>0.5</v>
      </c>
      <c r="K27" s="66">
        <v>0</v>
      </c>
      <c r="L27" s="66">
        <v>2</v>
      </c>
      <c r="M27" s="1">
        <v>0</v>
      </c>
      <c r="N27" s="10">
        <v>2</v>
      </c>
      <c r="O27" s="32" t="s">
        <v>97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120</v>
      </c>
      <c r="B31" s="1">
        <v>9</v>
      </c>
      <c r="C31" s="1">
        <v>-2</v>
      </c>
      <c r="D31" s="52" t="s">
        <v>2</v>
      </c>
      <c r="E31" s="1"/>
      <c r="F31" s="1"/>
      <c r="G31" s="28" t="s">
        <v>3</v>
      </c>
      <c r="H31" s="54" t="s">
        <v>120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91</v>
      </c>
      <c r="B32" s="1">
        <v>11</v>
      </c>
      <c r="C32" s="1">
        <v>2</v>
      </c>
      <c r="D32" t="s">
        <v>7</v>
      </c>
      <c r="E32" s="1"/>
      <c r="F32" s="1"/>
      <c r="G32" s="30" t="s">
        <v>8</v>
      </c>
      <c r="H32" s="53" t="s">
        <v>91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120</v>
      </c>
      <c r="B37" s="57"/>
      <c r="C37" s="104">
        <v>7</v>
      </c>
      <c r="D37" s="104">
        <v>3</v>
      </c>
      <c r="E37" s="104">
        <v>5</v>
      </c>
      <c r="F37" s="104">
        <v>9</v>
      </c>
      <c r="G37" s="104">
        <v>7</v>
      </c>
      <c r="H37" s="104">
        <v>4</v>
      </c>
      <c r="I37" s="104">
        <v>6</v>
      </c>
      <c r="J37" s="104">
        <v>4</v>
      </c>
      <c r="K37" s="105">
        <v>5</v>
      </c>
      <c r="L37" s="72">
        <v>50</v>
      </c>
      <c r="M37" s="10">
        <v>41</v>
      </c>
      <c r="N37" s="58"/>
      <c r="O37" s="59"/>
      <c r="P37" s="33"/>
      <c r="R37" s="12">
        <f>M37+M38+M51+M52</f>
        <v>155</v>
      </c>
    </row>
    <row r="38" spans="1:18" x14ac:dyDescent="0.25">
      <c r="A38" s="61" t="s">
        <v>91</v>
      </c>
      <c r="B38" s="35"/>
      <c r="C38" s="103">
        <v>7</v>
      </c>
      <c r="D38" s="103">
        <v>4</v>
      </c>
      <c r="E38" s="103">
        <v>6</v>
      </c>
      <c r="F38" s="103">
        <v>5</v>
      </c>
      <c r="G38" s="103">
        <v>8</v>
      </c>
      <c r="H38" s="103">
        <v>5</v>
      </c>
      <c r="I38" s="103">
        <v>6</v>
      </c>
      <c r="J38" s="103">
        <v>9</v>
      </c>
      <c r="K38" s="103">
        <v>7</v>
      </c>
      <c r="L38" s="72">
        <v>57</v>
      </c>
      <c r="M38" s="10">
        <v>46</v>
      </c>
      <c r="N38" s="58"/>
      <c r="O38" s="59"/>
      <c r="P38" s="33"/>
    </row>
    <row r="39" spans="1:18" x14ac:dyDescent="0.25">
      <c r="A39" s="32" t="s">
        <v>120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91</v>
      </c>
      <c r="B40" s="35"/>
      <c r="C40" s="67">
        <v>0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1</v>
      </c>
      <c r="K40" s="66">
        <v>0</v>
      </c>
      <c r="L40" s="66">
        <v>2</v>
      </c>
      <c r="M40" s="1"/>
      <c r="N40" s="1" t="s">
        <v>17</v>
      </c>
      <c r="P40" s="33" t="s">
        <v>18</v>
      </c>
    </row>
    <row r="41" spans="1:18" x14ac:dyDescent="0.25">
      <c r="A41" s="32" t="s">
        <v>120</v>
      </c>
      <c r="B41" s="1"/>
      <c r="C41" s="66">
        <v>0.5</v>
      </c>
      <c r="D41" s="66">
        <v>1</v>
      </c>
      <c r="E41" s="66">
        <v>1</v>
      </c>
      <c r="F41" s="66">
        <v>0</v>
      </c>
      <c r="G41" s="66">
        <v>1</v>
      </c>
      <c r="H41" s="66">
        <v>0.5</v>
      </c>
      <c r="I41" s="66">
        <v>0.5</v>
      </c>
      <c r="J41" s="66">
        <v>1</v>
      </c>
      <c r="K41" s="66">
        <v>1</v>
      </c>
      <c r="L41" s="66">
        <v>6.5</v>
      </c>
      <c r="M41" s="1">
        <v>3</v>
      </c>
      <c r="N41" s="10">
        <v>9.5</v>
      </c>
      <c r="O41" s="32" t="s">
        <v>120</v>
      </c>
      <c r="P41" s="34"/>
      <c r="Q41">
        <f>M37+M52</f>
        <v>74</v>
      </c>
    </row>
    <row r="42" spans="1:18" x14ac:dyDescent="0.25">
      <c r="A42" s="32" t="s">
        <v>91</v>
      </c>
      <c r="B42" s="1"/>
      <c r="C42" s="66">
        <v>0.5</v>
      </c>
      <c r="D42" s="66">
        <v>0</v>
      </c>
      <c r="E42" s="66">
        <v>0</v>
      </c>
      <c r="F42" s="66">
        <v>1</v>
      </c>
      <c r="G42" s="66">
        <v>0</v>
      </c>
      <c r="H42" s="66">
        <v>0.5</v>
      </c>
      <c r="I42" s="66">
        <v>0.5</v>
      </c>
      <c r="J42" s="66">
        <v>0</v>
      </c>
      <c r="K42" s="66">
        <v>0</v>
      </c>
      <c r="L42" s="66">
        <v>2.5</v>
      </c>
      <c r="M42" s="1">
        <v>0</v>
      </c>
      <c r="N42" s="10">
        <v>2.5</v>
      </c>
      <c r="O42" s="32" t="s">
        <v>91</v>
      </c>
      <c r="P42" s="34"/>
      <c r="Q42">
        <f>M38+M51</f>
        <v>81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121</v>
      </c>
      <c r="B45" s="1">
        <v>11</v>
      </c>
      <c r="C45" s="1">
        <v>-1</v>
      </c>
      <c r="D45" s="52" t="s">
        <v>2</v>
      </c>
      <c r="E45" s="1"/>
      <c r="F45" s="1"/>
      <c r="G45" s="28" t="s">
        <v>3</v>
      </c>
      <c r="H45" s="54" t="s">
        <v>121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92</v>
      </c>
      <c r="B46" s="1">
        <v>12</v>
      </c>
      <c r="C46" s="1">
        <v>1</v>
      </c>
      <c r="D46" t="s">
        <v>7</v>
      </c>
      <c r="E46" s="1"/>
      <c r="F46" s="1"/>
      <c r="G46" s="30" t="s">
        <v>8</v>
      </c>
      <c r="H46" s="53" t="s">
        <v>92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121</v>
      </c>
      <c r="B51" s="57"/>
      <c r="C51" s="68">
        <v>7</v>
      </c>
      <c r="D51" s="68">
        <v>3</v>
      </c>
      <c r="E51" s="68">
        <v>5</v>
      </c>
      <c r="F51" s="68">
        <v>5</v>
      </c>
      <c r="G51" s="68">
        <v>6</v>
      </c>
      <c r="H51" s="68">
        <v>4</v>
      </c>
      <c r="I51" s="68">
        <v>5</v>
      </c>
      <c r="J51" s="68">
        <v>5</v>
      </c>
      <c r="K51" s="76">
        <v>6</v>
      </c>
      <c r="L51" s="72">
        <v>46</v>
      </c>
      <c r="M51" s="10">
        <v>35</v>
      </c>
      <c r="N51" s="58"/>
      <c r="O51" s="59"/>
      <c r="P51" s="33"/>
    </row>
    <row r="52" spans="1:26" x14ac:dyDescent="0.25">
      <c r="A52" s="61" t="s">
        <v>92</v>
      </c>
      <c r="B52" s="35"/>
      <c r="C52" s="66">
        <v>6</v>
      </c>
      <c r="D52" s="66">
        <v>3</v>
      </c>
      <c r="E52" s="66">
        <v>5</v>
      </c>
      <c r="F52" s="66">
        <v>6</v>
      </c>
      <c r="G52" s="66">
        <v>5</v>
      </c>
      <c r="H52" s="66">
        <v>5</v>
      </c>
      <c r="I52" s="66">
        <v>5</v>
      </c>
      <c r="J52" s="66">
        <v>4</v>
      </c>
      <c r="K52" s="66">
        <v>6</v>
      </c>
      <c r="L52" s="72">
        <v>45</v>
      </c>
      <c r="M52" s="10">
        <v>33</v>
      </c>
      <c r="N52" s="58"/>
      <c r="O52" s="59"/>
      <c r="P52" s="33"/>
    </row>
    <row r="53" spans="1:26" x14ac:dyDescent="0.25">
      <c r="A53" s="32" t="s">
        <v>121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92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0</v>
      </c>
      <c r="K54" s="66">
        <v>0</v>
      </c>
      <c r="L54" s="66">
        <v>1</v>
      </c>
      <c r="M54" s="1"/>
      <c r="N54" s="1" t="s">
        <v>17</v>
      </c>
      <c r="P54" s="33" t="s">
        <v>18</v>
      </c>
    </row>
    <row r="55" spans="1:26" x14ac:dyDescent="0.25">
      <c r="A55" s="32" t="s">
        <v>121</v>
      </c>
      <c r="B55" s="1"/>
      <c r="C55" s="66">
        <v>0</v>
      </c>
      <c r="D55" s="66">
        <v>0.5</v>
      </c>
      <c r="E55" s="66">
        <v>0.5</v>
      </c>
      <c r="F55" s="66">
        <v>1</v>
      </c>
      <c r="G55" s="66">
        <v>0</v>
      </c>
      <c r="H55" s="66">
        <v>0.5</v>
      </c>
      <c r="I55" s="66">
        <v>0.5</v>
      </c>
      <c r="J55" s="66">
        <v>0</v>
      </c>
      <c r="K55" s="66">
        <v>0.5</v>
      </c>
      <c r="L55" s="66">
        <v>3.5</v>
      </c>
      <c r="M55" s="1">
        <v>0</v>
      </c>
      <c r="N55" s="10">
        <v>3.5</v>
      </c>
      <c r="O55" s="32" t="s">
        <v>121</v>
      </c>
      <c r="P55" s="34"/>
    </row>
    <row r="56" spans="1:26" x14ac:dyDescent="0.25">
      <c r="A56" s="32" t="s">
        <v>92</v>
      </c>
      <c r="B56" s="1"/>
      <c r="C56" s="66">
        <v>1</v>
      </c>
      <c r="D56" s="66">
        <v>0.5</v>
      </c>
      <c r="E56" s="66">
        <v>0.5</v>
      </c>
      <c r="F56" s="66">
        <v>0</v>
      </c>
      <c r="G56" s="66">
        <v>1</v>
      </c>
      <c r="H56" s="66">
        <v>0.5</v>
      </c>
      <c r="I56" s="66">
        <v>0.5</v>
      </c>
      <c r="J56" s="66">
        <v>1</v>
      </c>
      <c r="K56" s="66">
        <v>0.5</v>
      </c>
      <c r="L56" s="66">
        <v>5.5</v>
      </c>
      <c r="M56" s="1">
        <v>3</v>
      </c>
      <c r="N56" s="10">
        <v>8.5</v>
      </c>
      <c r="O56" s="32" t="s">
        <v>92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102</v>
      </c>
      <c r="B60" s="1">
        <v>8</v>
      </c>
      <c r="C60" s="1">
        <v>-1</v>
      </c>
      <c r="D60" s="52" t="s">
        <v>2</v>
      </c>
      <c r="E60" s="1"/>
      <c r="F60" s="1"/>
      <c r="G60" s="28" t="s">
        <v>3</v>
      </c>
      <c r="H60" s="54" t="s">
        <v>102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116</v>
      </c>
      <c r="B61" s="1">
        <v>9</v>
      </c>
      <c r="C61" s="1">
        <v>1</v>
      </c>
      <c r="D61" t="s">
        <v>7</v>
      </c>
      <c r="E61" s="1"/>
      <c r="F61" s="1"/>
      <c r="G61" s="30" t="s">
        <v>8</v>
      </c>
      <c r="H61" s="53" t="s">
        <v>116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102</v>
      </c>
      <c r="B66" s="57"/>
      <c r="C66" s="68">
        <v>5</v>
      </c>
      <c r="D66" s="68">
        <v>4</v>
      </c>
      <c r="E66" s="68">
        <v>4</v>
      </c>
      <c r="F66" s="68">
        <v>6</v>
      </c>
      <c r="G66" s="68">
        <v>5</v>
      </c>
      <c r="H66" s="68">
        <v>4</v>
      </c>
      <c r="I66" s="68">
        <v>6</v>
      </c>
      <c r="J66" s="68">
        <v>5</v>
      </c>
      <c r="K66" s="76">
        <v>7</v>
      </c>
      <c r="L66" s="72">
        <v>46</v>
      </c>
      <c r="M66" s="10">
        <v>38</v>
      </c>
      <c r="N66" s="58"/>
      <c r="O66" s="59"/>
      <c r="P66" s="33"/>
      <c r="R66" s="12">
        <f>M66+M67+M80+M81</f>
        <v>156</v>
      </c>
    </row>
    <row r="67" spans="1:26" x14ac:dyDescent="0.25">
      <c r="A67" s="61" t="s">
        <v>116</v>
      </c>
      <c r="B67" s="35"/>
      <c r="C67" s="66">
        <v>7</v>
      </c>
      <c r="D67" s="66">
        <v>3</v>
      </c>
      <c r="E67" s="66">
        <v>5</v>
      </c>
      <c r="F67" s="66">
        <v>6</v>
      </c>
      <c r="G67" s="66">
        <v>7</v>
      </c>
      <c r="H67" s="66">
        <v>3</v>
      </c>
      <c r="I67" s="66">
        <v>6</v>
      </c>
      <c r="J67" s="66">
        <v>4</v>
      </c>
      <c r="K67" s="66">
        <v>6</v>
      </c>
      <c r="L67" s="72">
        <v>47</v>
      </c>
      <c r="M67" s="10">
        <v>38</v>
      </c>
      <c r="N67" s="58"/>
      <c r="O67" s="59"/>
      <c r="P67" s="33"/>
    </row>
    <row r="68" spans="1:26" x14ac:dyDescent="0.25">
      <c r="A68" s="32" t="s">
        <v>102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116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0</v>
      </c>
      <c r="K69" s="66">
        <v>0</v>
      </c>
      <c r="L69" s="66">
        <v>1</v>
      </c>
      <c r="M69" s="1"/>
      <c r="N69" s="1" t="s">
        <v>17</v>
      </c>
      <c r="P69" s="33" t="s">
        <v>18</v>
      </c>
    </row>
    <row r="70" spans="1:26" x14ac:dyDescent="0.25">
      <c r="A70" s="32" t="s">
        <v>102</v>
      </c>
      <c r="B70" s="1"/>
      <c r="C70" s="66">
        <v>1</v>
      </c>
      <c r="D70" s="66">
        <v>0</v>
      </c>
      <c r="E70" s="66">
        <v>1</v>
      </c>
      <c r="F70" s="66">
        <v>0.5</v>
      </c>
      <c r="G70" s="66">
        <v>1</v>
      </c>
      <c r="H70" s="66">
        <v>0</v>
      </c>
      <c r="I70" s="66">
        <v>0.5</v>
      </c>
      <c r="J70" s="66">
        <v>0</v>
      </c>
      <c r="K70" s="66">
        <v>0</v>
      </c>
      <c r="L70" s="66">
        <v>4</v>
      </c>
      <c r="M70" s="1">
        <v>1.5</v>
      </c>
      <c r="N70" s="10">
        <v>5.5</v>
      </c>
      <c r="O70" s="32" t="s">
        <v>102</v>
      </c>
      <c r="P70" s="34"/>
      <c r="Q70">
        <f>M66+M81</f>
        <v>77</v>
      </c>
      <c r="R70">
        <f>P70+P84</f>
        <v>0</v>
      </c>
    </row>
    <row r="71" spans="1:26" x14ac:dyDescent="0.25">
      <c r="A71" s="32" t="s">
        <v>116</v>
      </c>
      <c r="B71" s="1"/>
      <c r="C71" s="66">
        <v>0</v>
      </c>
      <c r="D71" s="66">
        <v>1</v>
      </c>
      <c r="E71" s="66">
        <v>0</v>
      </c>
      <c r="F71" s="66">
        <v>0.5</v>
      </c>
      <c r="G71" s="66">
        <v>0</v>
      </c>
      <c r="H71" s="66">
        <v>1</v>
      </c>
      <c r="I71" s="66">
        <v>0.5</v>
      </c>
      <c r="J71" s="66">
        <v>1</v>
      </c>
      <c r="K71" s="66">
        <v>1</v>
      </c>
      <c r="L71" s="66">
        <v>5</v>
      </c>
      <c r="M71" s="1">
        <v>1.5</v>
      </c>
      <c r="N71" s="10">
        <v>6.5</v>
      </c>
      <c r="O71" s="32" t="s">
        <v>116</v>
      </c>
      <c r="P71" s="34"/>
      <c r="Q71">
        <f>M67+M80</f>
        <v>79</v>
      </c>
      <c r="R71">
        <f>P71+P85</f>
        <v>0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4</v>
      </c>
      <c r="B74" s="1">
        <v>8</v>
      </c>
      <c r="C74" s="1">
        <v>-1</v>
      </c>
      <c r="D74" s="52" t="s">
        <v>2</v>
      </c>
      <c r="E74" s="1"/>
      <c r="F74" s="1"/>
      <c r="G74" s="28" t="s">
        <v>3</v>
      </c>
      <c r="H74" s="54" t="s">
        <v>4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122</v>
      </c>
      <c r="B75" s="1">
        <v>9</v>
      </c>
      <c r="C75" s="1">
        <v>1</v>
      </c>
      <c r="D75" t="s">
        <v>7</v>
      </c>
      <c r="E75" s="1"/>
      <c r="F75" s="1"/>
      <c r="G75" s="30" t="s">
        <v>8</v>
      </c>
      <c r="H75" s="53" t="s">
        <v>122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4</v>
      </c>
      <c r="B80" s="57"/>
      <c r="C80" s="68">
        <v>7</v>
      </c>
      <c r="D80" s="68">
        <v>4</v>
      </c>
      <c r="E80" s="68">
        <v>5</v>
      </c>
      <c r="F80" s="68">
        <v>7</v>
      </c>
      <c r="G80" s="68">
        <v>7</v>
      </c>
      <c r="H80" s="68">
        <v>5</v>
      </c>
      <c r="I80" s="68">
        <v>5</v>
      </c>
      <c r="J80" s="68">
        <v>5</v>
      </c>
      <c r="K80" s="76">
        <v>4</v>
      </c>
      <c r="L80" s="72">
        <v>49</v>
      </c>
      <c r="M80" s="10">
        <v>41</v>
      </c>
      <c r="N80" s="58"/>
      <c r="O80" s="59"/>
      <c r="P80" s="33"/>
    </row>
    <row r="81" spans="1:26" x14ac:dyDescent="0.25">
      <c r="A81" s="61" t="s">
        <v>122</v>
      </c>
      <c r="B81" s="35"/>
      <c r="C81" s="66">
        <v>6</v>
      </c>
      <c r="D81" s="66">
        <v>5</v>
      </c>
      <c r="E81" s="66">
        <v>6</v>
      </c>
      <c r="F81" s="66">
        <v>6</v>
      </c>
      <c r="G81" s="66">
        <v>6</v>
      </c>
      <c r="H81" s="66">
        <v>4</v>
      </c>
      <c r="I81" s="66">
        <v>6</v>
      </c>
      <c r="J81" s="66">
        <v>5</v>
      </c>
      <c r="K81" s="66">
        <v>4</v>
      </c>
      <c r="L81" s="72">
        <v>48</v>
      </c>
      <c r="M81" s="10">
        <v>39</v>
      </c>
      <c r="N81" s="58"/>
      <c r="O81" s="59"/>
      <c r="P81" s="33"/>
    </row>
    <row r="82" spans="1:26" x14ac:dyDescent="0.25">
      <c r="A82" s="32" t="s">
        <v>4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122</v>
      </c>
      <c r="B83" s="35"/>
      <c r="C83" s="67">
        <v>0</v>
      </c>
      <c r="D83" s="67">
        <v>0</v>
      </c>
      <c r="E83" s="67">
        <v>0</v>
      </c>
      <c r="F83" s="67">
        <v>0</v>
      </c>
      <c r="G83" s="66">
        <v>0</v>
      </c>
      <c r="H83" s="66">
        <v>1</v>
      </c>
      <c r="I83" s="66">
        <v>0</v>
      </c>
      <c r="J83" s="66">
        <v>0</v>
      </c>
      <c r="K83" s="66">
        <v>0</v>
      </c>
      <c r="L83" s="66">
        <v>1</v>
      </c>
      <c r="M83" s="1"/>
      <c r="N83" s="1" t="s">
        <v>17</v>
      </c>
      <c r="P83" s="33" t="s">
        <v>18</v>
      </c>
    </row>
    <row r="84" spans="1:26" x14ac:dyDescent="0.25">
      <c r="A84" s="32" t="s">
        <v>4</v>
      </c>
      <c r="B84" s="1"/>
      <c r="C84" s="66">
        <v>0</v>
      </c>
      <c r="D84" s="66">
        <v>1</v>
      </c>
      <c r="E84" s="66">
        <v>1</v>
      </c>
      <c r="F84" s="66">
        <v>0</v>
      </c>
      <c r="G84" s="66">
        <v>0</v>
      </c>
      <c r="H84" s="66">
        <v>0</v>
      </c>
      <c r="I84" s="66">
        <v>1</v>
      </c>
      <c r="J84" s="66">
        <v>0.5</v>
      </c>
      <c r="K84" s="66">
        <v>0.5</v>
      </c>
      <c r="L84" s="66">
        <v>4</v>
      </c>
      <c r="M84" s="1">
        <v>0</v>
      </c>
      <c r="N84" s="10">
        <v>4</v>
      </c>
      <c r="O84" s="32" t="s">
        <v>4</v>
      </c>
      <c r="P84" s="34"/>
    </row>
    <row r="85" spans="1:26" x14ac:dyDescent="0.25">
      <c r="A85" s="32" t="s">
        <v>122</v>
      </c>
      <c r="B85" s="1"/>
      <c r="C85" s="66">
        <v>1</v>
      </c>
      <c r="D85" s="66">
        <v>0</v>
      </c>
      <c r="E85" s="66">
        <v>0</v>
      </c>
      <c r="F85" s="66">
        <v>1</v>
      </c>
      <c r="G85" s="66">
        <v>1</v>
      </c>
      <c r="H85" s="66">
        <v>1</v>
      </c>
      <c r="I85" s="66">
        <v>0</v>
      </c>
      <c r="J85" s="66">
        <v>0.5</v>
      </c>
      <c r="K85" s="66">
        <v>0.5</v>
      </c>
      <c r="L85" s="66">
        <v>5</v>
      </c>
      <c r="M85" s="1">
        <v>3</v>
      </c>
      <c r="N85" s="10">
        <v>8</v>
      </c>
      <c r="O85" s="32" t="s">
        <v>122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98</v>
      </c>
      <c r="B89" s="1">
        <v>7</v>
      </c>
      <c r="C89" s="1">
        <v>-5</v>
      </c>
      <c r="D89" s="52" t="s">
        <v>2</v>
      </c>
      <c r="E89" s="1"/>
      <c r="F89" s="1"/>
      <c r="G89" s="28" t="s">
        <v>3</v>
      </c>
      <c r="H89" s="54" t="s">
        <v>98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103</v>
      </c>
      <c r="B90" s="1">
        <v>12</v>
      </c>
      <c r="C90" s="1">
        <v>5</v>
      </c>
      <c r="D90" t="s">
        <v>7</v>
      </c>
      <c r="E90" s="1"/>
      <c r="F90" s="1"/>
      <c r="G90" s="30" t="s">
        <v>8</v>
      </c>
      <c r="H90" s="53" t="s">
        <v>103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98</v>
      </c>
      <c r="B95" s="57"/>
      <c r="C95" s="68">
        <v>7</v>
      </c>
      <c r="D95" s="68">
        <v>3</v>
      </c>
      <c r="E95" s="68">
        <v>4</v>
      </c>
      <c r="F95" s="68">
        <v>6</v>
      </c>
      <c r="G95" s="68">
        <v>4</v>
      </c>
      <c r="H95" s="68">
        <v>3</v>
      </c>
      <c r="I95" s="68">
        <v>5</v>
      </c>
      <c r="J95" s="68">
        <v>6</v>
      </c>
      <c r="K95" s="76">
        <v>6</v>
      </c>
      <c r="L95" s="72">
        <v>44</v>
      </c>
      <c r="M95" s="10">
        <v>37</v>
      </c>
      <c r="N95" s="58"/>
      <c r="O95" s="59"/>
      <c r="P95" s="33"/>
      <c r="R95" s="12">
        <f>M95+M96+M109+M110</f>
        <v>147</v>
      </c>
    </row>
    <row r="96" spans="1:26" x14ac:dyDescent="0.25">
      <c r="A96" s="61" t="s">
        <v>103</v>
      </c>
      <c r="B96" s="35"/>
      <c r="C96" s="66">
        <v>6</v>
      </c>
      <c r="D96" s="66">
        <v>4</v>
      </c>
      <c r="E96" s="66">
        <v>4</v>
      </c>
      <c r="F96" s="66">
        <v>5</v>
      </c>
      <c r="G96" s="66">
        <v>5</v>
      </c>
      <c r="H96" s="66">
        <v>3</v>
      </c>
      <c r="I96" s="66">
        <v>4</v>
      </c>
      <c r="J96" s="66">
        <v>5</v>
      </c>
      <c r="K96" s="66">
        <v>6</v>
      </c>
      <c r="L96" s="72">
        <v>42</v>
      </c>
      <c r="M96" s="10">
        <v>30</v>
      </c>
      <c r="N96" s="58"/>
      <c r="O96" s="59"/>
      <c r="P96" s="33"/>
    </row>
    <row r="97" spans="1:18" x14ac:dyDescent="0.25">
      <c r="A97" s="32" t="s">
        <v>98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103</v>
      </c>
      <c r="B98" s="35"/>
      <c r="C98" s="67">
        <v>1</v>
      </c>
      <c r="D98" s="67">
        <v>0</v>
      </c>
      <c r="E98" s="67">
        <v>0</v>
      </c>
      <c r="F98" s="67">
        <v>0</v>
      </c>
      <c r="G98" s="66">
        <v>1</v>
      </c>
      <c r="H98" s="66">
        <v>1</v>
      </c>
      <c r="I98" s="66">
        <v>0</v>
      </c>
      <c r="J98" s="66">
        <v>1</v>
      </c>
      <c r="K98" s="66">
        <v>1</v>
      </c>
      <c r="L98" s="66">
        <v>5</v>
      </c>
      <c r="M98" s="1"/>
      <c r="N98" s="1" t="s">
        <v>17</v>
      </c>
      <c r="P98" s="33" t="s">
        <v>18</v>
      </c>
    </row>
    <row r="99" spans="1:18" x14ac:dyDescent="0.25">
      <c r="A99" s="32" t="s">
        <v>98</v>
      </c>
      <c r="B99" s="1"/>
      <c r="C99" s="66">
        <v>0</v>
      </c>
      <c r="D99" s="66">
        <v>1</v>
      </c>
      <c r="E99" s="66">
        <v>0.5</v>
      </c>
      <c r="F99" s="66">
        <v>0</v>
      </c>
      <c r="G99" s="66">
        <v>0.5</v>
      </c>
      <c r="H99" s="66">
        <v>0</v>
      </c>
      <c r="I99" s="66">
        <v>0</v>
      </c>
      <c r="J99" s="66">
        <v>0</v>
      </c>
      <c r="K99" s="66">
        <v>0</v>
      </c>
      <c r="L99" s="66">
        <v>2</v>
      </c>
      <c r="M99" s="1">
        <v>0</v>
      </c>
      <c r="N99" s="10">
        <v>2</v>
      </c>
      <c r="O99" s="32" t="s">
        <v>98</v>
      </c>
      <c r="P99" s="34"/>
      <c r="Q99">
        <f>M95+M109</f>
        <v>76</v>
      </c>
      <c r="R99">
        <f>P99+P113</f>
        <v>0</v>
      </c>
    </row>
    <row r="100" spans="1:18" x14ac:dyDescent="0.25">
      <c r="A100" s="32" t="s">
        <v>103</v>
      </c>
      <c r="B100" s="1"/>
      <c r="C100" s="66">
        <v>1</v>
      </c>
      <c r="D100" s="66">
        <v>0</v>
      </c>
      <c r="E100" s="66">
        <v>0.5</v>
      </c>
      <c r="F100" s="66">
        <v>1</v>
      </c>
      <c r="G100" s="66">
        <v>0.5</v>
      </c>
      <c r="H100" s="66">
        <v>1</v>
      </c>
      <c r="I100" s="66">
        <v>1</v>
      </c>
      <c r="J100" s="66">
        <v>1</v>
      </c>
      <c r="K100" s="66">
        <v>1</v>
      </c>
      <c r="L100" s="66">
        <v>7</v>
      </c>
      <c r="M100" s="1">
        <v>3</v>
      </c>
      <c r="N100" s="10">
        <v>10</v>
      </c>
      <c r="O100" s="32" t="s">
        <v>103</v>
      </c>
      <c r="P100" s="34"/>
      <c r="Q100">
        <f>M96+M110</f>
        <v>71</v>
      </c>
      <c r="R100">
        <f>P100+P114</f>
        <v>0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100</v>
      </c>
      <c r="B103" s="1">
        <v>15</v>
      </c>
      <c r="C103" s="1">
        <v>-2</v>
      </c>
      <c r="D103" s="52" t="s">
        <v>2</v>
      </c>
      <c r="E103" s="1"/>
      <c r="F103" s="1"/>
      <c r="G103" s="28" t="s">
        <v>3</v>
      </c>
      <c r="H103" s="54" t="s">
        <v>100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123</v>
      </c>
      <c r="B104" s="1">
        <v>17</v>
      </c>
      <c r="C104" s="1">
        <v>2</v>
      </c>
      <c r="D104" t="s">
        <v>7</v>
      </c>
      <c r="E104" s="1"/>
      <c r="F104" s="1"/>
      <c r="G104" s="30" t="s">
        <v>8</v>
      </c>
      <c r="H104" s="53" t="s">
        <v>123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9"/>
      <c r="N107" s="106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100</v>
      </c>
      <c r="B109" s="57"/>
      <c r="C109" s="68">
        <v>10</v>
      </c>
      <c r="D109" s="68">
        <v>4</v>
      </c>
      <c r="E109" s="68">
        <v>5</v>
      </c>
      <c r="F109" s="68">
        <v>8</v>
      </c>
      <c r="G109" s="68">
        <v>7</v>
      </c>
      <c r="H109" s="68">
        <v>4</v>
      </c>
      <c r="I109" s="68">
        <v>5</v>
      </c>
      <c r="J109" s="68">
        <v>5</v>
      </c>
      <c r="K109" s="76">
        <v>6</v>
      </c>
      <c r="L109" s="72">
        <v>54</v>
      </c>
      <c r="M109" s="10">
        <v>39</v>
      </c>
      <c r="N109" s="58"/>
      <c r="O109" s="59"/>
      <c r="P109" s="33"/>
    </row>
    <row r="110" spans="1:18" x14ac:dyDescent="0.25">
      <c r="A110" s="61" t="s">
        <v>123</v>
      </c>
      <c r="B110" s="35"/>
      <c r="C110" s="66">
        <v>7</v>
      </c>
      <c r="D110" s="66">
        <v>5</v>
      </c>
      <c r="E110" s="66">
        <v>8</v>
      </c>
      <c r="F110" s="66">
        <v>7</v>
      </c>
      <c r="G110" s="66">
        <v>10</v>
      </c>
      <c r="H110" s="66">
        <v>5</v>
      </c>
      <c r="I110" s="66">
        <v>5</v>
      </c>
      <c r="J110" s="66">
        <v>6</v>
      </c>
      <c r="K110" s="103">
        <v>5</v>
      </c>
      <c r="L110" s="72">
        <v>58</v>
      </c>
      <c r="M110" s="10">
        <v>41</v>
      </c>
      <c r="N110" s="58"/>
      <c r="O110" s="59"/>
      <c r="P110" s="33"/>
    </row>
    <row r="111" spans="1:18" x14ac:dyDescent="0.25">
      <c r="A111" s="32" t="s">
        <v>100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123</v>
      </c>
      <c r="B112" s="35"/>
      <c r="C112" s="67">
        <v>0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2</v>
      </c>
      <c r="M112" s="1"/>
      <c r="N112" s="1" t="s">
        <v>17</v>
      </c>
      <c r="P112" s="33" t="s">
        <v>18</v>
      </c>
    </row>
    <row r="113" spans="1:26" x14ac:dyDescent="0.25">
      <c r="A113" s="32" t="s">
        <v>100</v>
      </c>
      <c r="B113" s="1"/>
      <c r="C113" s="66">
        <v>0</v>
      </c>
      <c r="D113" s="66">
        <v>1</v>
      </c>
      <c r="E113" s="66">
        <v>1</v>
      </c>
      <c r="F113" s="66">
        <v>0</v>
      </c>
      <c r="G113" s="66">
        <v>1</v>
      </c>
      <c r="H113" s="66">
        <v>0.5</v>
      </c>
      <c r="I113" s="66">
        <v>0.5</v>
      </c>
      <c r="J113" s="66">
        <v>0.5</v>
      </c>
      <c r="K113" s="66">
        <v>0</v>
      </c>
      <c r="L113" s="66">
        <v>4.5</v>
      </c>
      <c r="M113" s="1">
        <v>3</v>
      </c>
      <c r="N113" s="10">
        <v>7.5</v>
      </c>
      <c r="O113" s="32" t="s">
        <v>100</v>
      </c>
      <c r="P113" s="34"/>
    </row>
    <row r="114" spans="1:26" x14ac:dyDescent="0.25">
      <c r="A114" s="32" t="s">
        <v>123</v>
      </c>
      <c r="B114" s="1"/>
      <c r="C114" s="66">
        <v>1</v>
      </c>
      <c r="D114" s="66">
        <v>0</v>
      </c>
      <c r="E114" s="66">
        <v>0</v>
      </c>
      <c r="F114" s="66">
        <v>1</v>
      </c>
      <c r="G114" s="66">
        <v>0</v>
      </c>
      <c r="H114" s="66">
        <v>0.5</v>
      </c>
      <c r="I114" s="66">
        <v>0.5</v>
      </c>
      <c r="J114" s="66">
        <v>0.5</v>
      </c>
      <c r="K114" s="66">
        <v>1</v>
      </c>
      <c r="L114" s="66">
        <v>4.5</v>
      </c>
      <c r="M114" s="1">
        <v>0</v>
      </c>
      <c r="N114" s="10">
        <v>4.5</v>
      </c>
      <c r="O114" s="32" t="s">
        <v>123</v>
      </c>
      <c r="P114" s="107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107</v>
      </c>
      <c r="B118" s="1">
        <v>10</v>
      </c>
      <c r="C118" s="1">
        <v>-3</v>
      </c>
      <c r="D118" s="52" t="s">
        <v>2</v>
      </c>
      <c r="E118" s="1"/>
      <c r="F118" s="1"/>
      <c r="G118" s="28" t="s">
        <v>3</v>
      </c>
      <c r="H118" s="54" t="s">
        <v>107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119</v>
      </c>
      <c r="B119" s="1">
        <v>13</v>
      </c>
      <c r="C119" s="1">
        <v>3</v>
      </c>
      <c r="D119" t="s">
        <v>7</v>
      </c>
      <c r="E119" s="1"/>
      <c r="F119" s="1"/>
      <c r="G119" s="30" t="s">
        <v>8</v>
      </c>
      <c r="H119" s="53" t="s">
        <v>119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107</v>
      </c>
      <c r="B124" s="57"/>
      <c r="C124" s="68">
        <v>7</v>
      </c>
      <c r="D124" s="68">
        <v>5</v>
      </c>
      <c r="E124" s="68">
        <v>4</v>
      </c>
      <c r="F124" s="68">
        <v>6</v>
      </c>
      <c r="G124" s="68">
        <v>4</v>
      </c>
      <c r="H124" s="68">
        <v>5</v>
      </c>
      <c r="I124" s="68">
        <v>6</v>
      </c>
      <c r="J124" s="68">
        <v>5</v>
      </c>
      <c r="K124" s="76">
        <v>7</v>
      </c>
      <c r="L124" s="72">
        <v>49</v>
      </c>
      <c r="M124" s="10">
        <v>39</v>
      </c>
      <c r="N124" s="58"/>
      <c r="O124" s="59"/>
      <c r="P124" s="33"/>
      <c r="R124" s="12">
        <f>M124+M125+M138+M139</f>
        <v>150</v>
      </c>
    </row>
    <row r="125" spans="1:26" x14ac:dyDescent="0.25">
      <c r="A125" s="61" t="s">
        <v>119</v>
      </c>
      <c r="B125" s="35"/>
      <c r="C125" s="66">
        <v>7</v>
      </c>
      <c r="D125" s="66">
        <v>4</v>
      </c>
      <c r="E125" s="66">
        <v>5</v>
      </c>
      <c r="F125" s="66">
        <v>6</v>
      </c>
      <c r="G125" s="66">
        <v>6</v>
      </c>
      <c r="H125" s="66">
        <v>5</v>
      </c>
      <c r="I125" s="66">
        <v>5</v>
      </c>
      <c r="J125" s="66">
        <v>5</v>
      </c>
      <c r="K125" s="66">
        <v>6</v>
      </c>
      <c r="L125" s="72">
        <v>49</v>
      </c>
      <c r="M125" s="10">
        <v>36</v>
      </c>
      <c r="N125" s="58"/>
      <c r="O125" s="59"/>
      <c r="P125" s="33"/>
    </row>
    <row r="126" spans="1:26" x14ac:dyDescent="0.25">
      <c r="A126" s="32" t="s">
        <v>107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119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0</v>
      </c>
      <c r="L127" s="66">
        <v>3</v>
      </c>
      <c r="M127" s="1"/>
      <c r="N127" s="1" t="s">
        <v>17</v>
      </c>
      <c r="P127" s="33" t="s">
        <v>18</v>
      </c>
    </row>
    <row r="128" spans="1:26" x14ac:dyDescent="0.25">
      <c r="A128" s="32" t="s">
        <v>107</v>
      </c>
      <c r="B128" s="1"/>
      <c r="C128" s="66">
        <v>0</v>
      </c>
      <c r="D128" s="66">
        <v>0</v>
      </c>
      <c r="E128" s="66">
        <v>1</v>
      </c>
      <c r="F128" s="66">
        <v>0.5</v>
      </c>
      <c r="G128" s="66">
        <v>1</v>
      </c>
      <c r="H128" s="66">
        <v>0</v>
      </c>
      <c r="I128" s="66">
        <v>0</v>
      </c>
      <c r="J128" s="66">
        <v>0</v>
      </c>
      <c r="K128" s="66">
        <v>0</v>
      </c>
      <c r="L128" s="66">
        <v>2.5</v>
      </c>
      <c r="M128" s="1">
        <v>0</v>
      </c>
      <c r="N128" s="10">
        <v>2.5</v>
      </c>
      <c r="O128" s="32" t="s">
        <v>107</v>
      </c>
      <c r="P128" s="34"/>
      <c r="Q128">
        <f>M124+M138</f>
        <v>81</v>
      </c>
      <c r="R128">
        <f>P128+P142</f>
        <v>0</v>
      </c>
    </row>
    <row r="129" spans="1:26" x14ac:dyDescent="0.25">
      <c r="A129" s="32" t="s">
        <v>119</v>
      </c>
      <c r="B129" s="1"/>
      <c r="C129" s="66">
        <v>1</v>
      </c>
      <c r="D129" s="66">
        <v>1</v>
      </c>
      <c r="E129" s="66">
        <v>0</v>
      </c>
      <c r="F129" s="66">
        <v>0.5</v>
      </c>
      <c r="G129" s="66">
        <v>0</v>
      </c>
      <c r="H129" s="66">
        <v>1</v>
      </c>
      <c r="I129" s="66">
        <v>1</v>
      </c>
      <c r="J129" s="66">
        <v>1</v>
      </c>
      <c r="K129" s="66">
        <v>1</v>
      </c>
      <c r="L129" s="66">
        <v>6.5</v>
      </c>
      <c r="M129" s="1">
        <v>3</v>
      </c>
      <c r="N129" s="10">
        <v>9.5</v>
      </c>
      <c r="O129" s="32" t="s">
        <v>119</v>
      </c>
      <c r="P129" s="34"/>
      <c r="Q129">
        <f>M125+M139</f>
        <v>69</v>
      </c>
      <c r="R129">
        <f>P129+P143</f>
        <v>0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87</v>
      </c>
      <c r="B132" s="1">
        <v>13</v>
      </c>
      <c r="C132" s="1">
        <v>-1</v>
      </c>
      <c r="D132" s="52" t="s">
        <v>2</v>
      </c>
      <c r="E132" s="1"/>
      <c r="F132" s="1"/>
      <c r="G132" s="28" t="s">
        <v>3</v>
      </c>
      <c r="H132" s="54" t="s">
        <v>87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58</v>
      </c>
      <c r="B133" s="1">
        <v>14</v>
      </c>
      <c r="C133" s="1">
        <v>1</v>
      </c>
      <c r="D133" t="s">
        <v>7</v>
      </c>
      <c r="E133" s="1"/>
      <c r="F133" s="1"/>
      <c r="G133" s="30" t="s">
        <v>8</v>
      </c>
      <c r="H133" s="53" t="s">
        <v>58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87</v>
      </c>
      <c r="B138" s="57"/>
      <c r="C138" s="68">
        <v>7</v>
      </c>
      <c r="D138" s="68">
        <v>6</v>
      </c>
      <c r="E138" s="68">
        <v>5</v>
      </c>
      <c r="F138" s="68">
        <v>6</v>
      </c>
      <c r="G138" s="68">
        <v>7</v>
      </c>
      <c r="H138" s="68">
        <v>6</v>
      </c>
      <c r="I138" s="68">
        <v>5</v>
      </c>
      <c r="J138" s="68">
        <v>7</v>
      </c>
      <c r="K138" s="76">
        <v>6</v>
      </c>
      <c r="L138" s="72">
        <v>55</v>
      </c>
      <c r="M138" s="10">
        <v>42</v>
      </c>
      <c r="N138" s="58"/>
      <c r="O138" s="59"/>
      <c r="P138" s="33"/>
    </row>
    <row r="139" spans="1:26" x14ac:dyDescent="0.25">
      <c r="A139" s="61" t="s">
        <v>58</v>
      </c>
      <c r="B139" s="35"/>
      <c r="C139" s="66">
        <v>8</v>
      </c>
      <c r="D139" s="66">
        <v>3</v>
      </c>
      <c r="E139" s="66">
        <v>5</v>
      </c>
      <c r="F139" s="66">
        <v>6</v>
      </c>
      <c r="G139" s="66">
        <v>5</v>
      </c>
      <c r="H139" s="66">
        <v>3</v>
      </c>
      <c r="I139" s="66">
        <v>6</v>
      </c>
      <c r="J139" s="66">
        <v>5</v>
      </c>
      <c r="K139" s="66">
        <v>6</v>
      </c>
      <c r="L139" s="72">
        <v>47</v>
      </c>
      <c r="M139" s="10">
        <v>33</v>
      </c>
      <c r="N139" s="58"/>
      <c r="O139" s="59"/>
      <c r="P139" s="33"/>
    </row>
    <row r="140" spans="1:26" x14ac:dyDescent="0.25">
      <c r="A140" s="32" t="s">
        <v>87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58</v>
      </c>
      <c r="B141" s="35"/>
      <c r="C141" s="67">
        <v>0</v>
      </c>
      <c r="D141" s="67">
        <v>0</v>
      </c>
      <c r="E141" s="67">
        <v>0</v>
      </c>
      <c r="F141" s="67">
        <v>0</v>
      </c>
      <c r="G141" s="66">
        <v>0</v>
      </c>
      <c r="H141" s="66">
        <v>1</v>
      </c>
      <c r="I141" s="66">
        <v>0</v>
      </c>
      <c r="J141" s="66">
        <v>0</v>
      </c>
      <c r="K141" s="66">
        <v>0</v>
      </c>
      <c r="L141" s="66">
        <v>1</v>
      </c>
      <c r="M141" s="1"/>
      <c r="N141" s="1" t="s">
        <v>17</v>
      </c>
      <c r="P141" s="33" t="s">
        <v>18</v>
      </c>
    </row>
    <row r="142" spans="1:26" x14ac:dyDescent="0.25">
      <c r="A142" s="32" t="s">
        <v>87</v>
      </c>
      <c r="B142" s="1"/>
      <c r="C142" s="66">
        <v>1</v>
      </c>
      <c r="D142" s="66">
        <v>0</v>
      </c>
      <c r="E142" s="66">
        <v>0.5</v>
      </c>
      <c r="F142" s="66">
        <v>0.5</v>
      </c>
      <c r="G142" s="66">
        <v>0</v>
      </c>
      <c r="H142" s="66">
        <v>0</v>
      </c>
      <c r="I142" s="66">
        <v>1</v>
      </c>
      <c r="J142" s="66">
        <v>0</v>
      </c>
      <c r="K142" s="66">
        <v>0.5</v>
      </c>
      <c r="L142" s="66">
        <v>3.5</v>
      </c>
      <c r="M142" s="1">
        <v>0</v>
      </c>
      <c r="N142" s="10">
        <v>3.5</v>
      </c>
      <c r="O142" s="32" t="s">
        <v>87</v>
      </c>
      <c r="P142" s="34"/>
    </row>
    <row r="143" spans="1:26" ht="13.5" customHeight="1" x14ac:dyDescent="0.25">
      <c r="A143" s="32" t="s">
        <v>58</v>
      </c>
      <c r="B143" s="1"/>
      <c r="C143" s="66">
        <v>0</v>
      </c>
      <c r="D143" s="66">
        <v>1</v>
      </c>
      <c r="E143" s="66">
        <v>0.5</v>
      </c>
      <c r="F143" s="66">
        <v>0.5</v>
      </c>
      <c r="G143" s="66">
        <v>1</v>
      </c>
      <c r="H143" s="66">
        <v>1</v>
      </c>
      <c r="I143" s="66">
        <v>0</v>
      </c>
      <c r="J143" s="66">
        <v>1</v>
      </c>
      <c r="K143" s="66">
        <v>0.5</v>
      </c>
      <c r="L143" s="66">
        <v>5.5</v>
      </c>
      <c r="M143" s="1">
        <v>3</v>
      </c>
      <c r="N143" s="10">
        <v>8.5</v>
      </c>
      <c r="O143" s="32" t="s">
        <v>58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106</v>
      </c>
      <c r="B147" s="1">
        <v>5</v>
      </c>
      <c r="C147" s="1">
        <v>-2</v>
      </c>
      <c r="D147" s="52" t="s">
        <v>2</v>
      </c>
      <c r="E147" s="1"/>
      <c r="F147" s="1"/>
      <c r="G147" s="28" t="s">
        <v>3</v>
      </c>
      <c r="H147" s="54" t="s">
        <v>106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99</v>
      </c>
      <c r="B148" s="1">
        <v>7</v>
      </c>
      <c r="C148" s="1">
        <v>2</v>
      </c>
      <c r="D148" t="s">
        <v>7</v>
      </c>
      <c r="E148" s="1"/>
      <c r="F148" s="1"/>
      <c r="G148" s="30" t="s">
        <v>8</v>
      </c>
      <c r="H148" s="53" t="s">
        <v>99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106</v>
      </c>
      <c r="B153" s="57"/>
      <c r="C153" s="68">
        <v>4</v>
      </c>
      <c r="D153" s="68">
        <v>3</v>
      </c>
      <c r="E153" s="68">
        <v>4</v>
      </c>
      <c r="F153" s="68">
        <v>7</v>
      </c>
      <c r="G153" s="68">
        <v>4</v>
      </c>
      <c r="H153" s="68">
        <v>4</v>
      </c>
      <c r="I153" s="68">
        <v>4</v>
      </c>
      <c r="J153" s="68">
        <v>5</v>
      </c>
      <c r="K153" s="76">
        <v>5</v>
      </c>
      <c r="L153" s="72">
        <v>40</v>
      </c>
      <c r="M153" s="10">
        <v>35</v>
      </c>
      <c r="N153" s="58"/>
      <c r="O153" s="59"/>
      <c r="P153" s="33"/>
      <c r="R153" s="12">
        <f>M153+M154+M167+M168</f>
        <v>143</v>
      </c>
    </row>
    <row r="154" spans="1:18" x14ac:dyDescent="0.25">
      <c r="A154" s="61" t="s">
        <v>99</v>
      </c>
      <c r="B154" s="35"/>
      <c r="C154" s="66">
        <v>6</v>
      </c>
      <c r="D154" s="66">
        <v>3</v>
      </c>
      <c r="E154" s="66">
        <v>4</v>
      </c>
      <c r="F154" s="66">
        <v>5</v>
      </c>
      <c r="G154" s="66">
        <v>5</v>
      </c>
      <c r="H154" s="66">
        <v>3</v>
      </c>
      <c r="I154" s="66">
        <v>4</v>
      </c>
      <c r="J154" s="66">
        <v>6</v>
      </c>
      <c r="K154" s="66">
        <v>5</v>
      </c>
      <c r="L154" s="72">
        <v>41</v>
      </c>
      <c r="M154" s="10">
        <v>34</v>
      </c>
      <c r="N154" s="58"/>
      <c r="O154" s="59"/>
      <c r="P154" s="33"/>
    </row>
    <row r="155" spans="1:18" x14ac:dyDescent="0.25">
      <c r="A155" s="32" t="s">
        <v>106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99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1</v>
      </c>
      <c r="I156" s="66">
        <v>0</v>
      </c>
      <c r="J156" s="66">
        <v>1</v>
      </c>
      <c r="K156" s="66">
        <v>0</v>
      </c>
      <c r="L156" s="66">
        <v>2</v>
      </c>
      <c r="M156" s="1"/>
      <c r="N156" s="1" t="s">
        <v>17</v>
      </c>
      <c r="P156" s="33" t="s">
        <v>18</v>
      </c>
    </row>
    <row r="157" spans="1:18" x14ac:dyDescent="0.25">
      <c r="A157" s="32" t="s">
        <v>106</v>
      </c>
      <c r="B157" s="1"/>
      <c r="C157" s="66">
        <v>1</v>
      </c>
      <c r="D157" s="66">
        <v>0.5</v>
      </c>
      <c r="E157" s="66">
        <v>0.5</v>
      </c>
      <c r="F157" s="66">
        <v>0</v>
      </c>
      <c r="G157" s="66">
        <v>1</v>
      </c>
      <c r="H157" s="66">
        <v>0</v>
      </c>
      <c r="I157" s="66">
        <v>0.5</v>
      </c>
      <c r="J157" s="66">
        <v>0.5</v>
      </c>
      <c r="K157" s="66">
        <v>0.5</v>
      </c>
      <c r="L157" s="66">
        <v>4.5</v>
      </c>
      <c r="M157" s="1">
        <v>0</v>
      </c>
      <c r="N157" s="10">
        <v>4.5</v>
      </c>
      <c r="O157" s="32" t="s">
        <v>106</v>
      </c>
      <c r="P157" s="34"/>
      <c r="Q157">
        <f>M153+M168</f>
        <v>72</v>
      </c>
      <c r="R157" s="12">
        <f>P157+P172</f>
        <v>0</v>
      </c>
    </row>
    <row r="158" spans="1:18" x14ac:dyDescent="0.25">
      <c r="A158" s="32" t="s">
        <v>99</v>
      </c>
      <c r="B158" s="1"/>
      <c r="C158" s="66">
        <v>0</v>
      </c>
      <c r="D158" s="66">
        <v>0.5</v>
      </c>
      <c r="E158" s="66">
        <v>0.5</v>
      </c>
      <c r="F158" s="66">
        <v>1</v>
      </c>
      <c r="G158" s="66">
        <v>0</v>
      </c>
      <c r="H158" s="66">
        <v>1</v>
      </c>
      <c r="I158" s="66">
        <v>0.5</v>
      </c>
      <c r="J158" s="66">
        <v>0.5</v>
      </c>
      <c r="K158" s="66">
        <v>0.5</v>
      </c>
      <c r="L158" s="66">
        <v>4.5</v>
      </c>
      <c r="M158" s="1">
        <v>3</v>
      </c>
      <c r="N158" s="10">
        <v>7.5</v>
      </c>
      <c r="O158" s="32" t="s">
        <v>99</v>
      </c>
      <c r="P158" s="34"/>
      <c r="Q158">
        <f>M154+M167</f>
        <v>71</v>
      </c>
      <c r="R158" s="12">
        <f>P158+P171</f>
        <v>0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96</v>
      </c>
      <c r="B161" s="1">
        <v>12</v>
      </c>
      <c r="C161" s="1">
        <v>-8</v>
      </c>
      <c r="D161" s="52" t="s">
        <v>2</v>
      </c>
      <c r="E161" s="1"/>
      <c r="F161" s="1"/>
      <c r="G161" s="28" t="s">
        <v>3</v>
      </c>
      <c r="H161" s="54" t="s">
        <v>96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101</v>
      </c>
      <c r="B162" s="1">
        <v>20</v>
      </c>
      <c r="C162" s="1">
        <v>8</v>
      </c>
      <c r="D162" t="s">
        <v>7</v>
      </c>
      <c r="E162" s="1"/>
      <c r="F162" s="1"/>
      <c r="G162" s="30" t="s">
        <v>8</v>
      </c>
      <c r="H162" s="53" t="s">
        <v>101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96</v>
      </c>
      <c r="B167" s="57"/>
      <c r="C167" s="68">
        <v>7</v>
      </c>
      <c r="D167" s="68">
        <v>4</v>
      </c>
      <c r="E167" s="68">
        <v>5</v>
      </c>
      <c r="F167" s="68">
        <v>5</v>
      </c>
      <c r="G167" s="68">
        <v>5</v>
      </c>
      <c r="H167" s="68">
        <v>6</v>
      </c>
      <c r="I167" s="68">
        <v>6</v>
      </c>
      <c r="J167" s="68">
        <v>6</v>
      </c>
      <c r="K167" s="76">
        <v>5</v>
      </c>
      <c r="L167" s="72">
        <v>49</v>
      </c>
      <c r="M167" s="10">
        <v>37</v>
      </c>
      <c r="N167" s="58"/>
      <c r="O167" s="59"/>
      <c r="P167" s="33"/>
    </row>
    <row r="168" spans="1:16" x14ac:dyDescent="0.25">
      <c r="A168" s="61" t="s">
        <v>101</v>
      </c>
      <c r="B168" s="35"/>
      <c r="C168" s="66">
        <v>8</v>
      </c>
      <c r="D168" s="66">
        <v>4</v>
      </c>
      <c r="E168" s="66">
        <v>7</v>
      </c>
      <c r="F168" s="66">
        <v>8</v>
      </c>
      <c r="G168" s="66">
        <v>6</v>
      </c>
      <c r="H168" s="66">
        <v>4</v>
      </c>
      <c r="I168" s="66">
        <v>6</v>
      </c>
      <c r="J168" s="66">
        <v>7</v>
      </c>
      <c r="K168" s="66">
        <v>7</v>
      </c>
      <c r="L168" s="72">
        <v>57</v>
      </c>
      <c r="M168" s="10">
        <v>37</v>
      </c>
      <c r="N168" s="58"/>
      <c r="O168" s="59"/>
      <c r="P168" s="33"/>
    </row>
    <row r="169" spans="1:16" x14ac:dyDescent="0.25">
      <c r="A169" s="32" t="s">
        <v>96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101</v>
      </c>
      <c r="B170" s="35"/>
      <c r="C170" s="67">
        <v>1</v>
      </c>
      <c r="D170" s="67">
        <v>1</v>
      </c>
      <c r="E170" s="67">
        <v>1</v>
      </c>
      <c r="F170" s="67">
        <v>0</v>
      </c>
      <c r="G170" s="66">
        <v>1</v>
      </c>
      <c r="H170" s="66">
        <v>1</v>
      </c>
      <c r="I170" s="66">
        <v>1</v>
      </c>
      <c r="J170" s="66">
        <v>1</v>
      </c>
      <c r="K170" s="66">
        <v>1</v>
      </c>
      <c r="L170" s="66">
        <v>8</v>
      </c>
      <c r="M170" s="1"/>
      <c r="N170" s="1" t="s">
        <v>17</v>
      </c>
      <c r="P170" s="33" t="s">
        <v>18</v>
      </c>
    </row>
    <row r="171" spans="1:16" x14ac:dyDescent="0.25">
      <c r="A171" s="32" t="s">
        <v>96</v>
      </c>
      <c r="B171" s="1"/>
      <c r="C171" s="66">
        <v>0.5</v>
      </c>
      <c r="D171" s="66">
        <v>0</v>
      </c>
      <c r="E171" s="66">
        <v>1</v>
      </c>
      <c r="F171" s="66">
        <v>1</v>
      </c>
      <c r="G171" s="66">
        <v>0.5</v>
      </c>
      <c r="H171" s="66">
        <v>0</v>
      </c>
      <c r="I171" s="66">
        <v>0</v>
      </c>
      <c r="J171" s="66">
        <v>0.5</v>
      </c>
      <c r="K171" s="66">
        <v>1</v>
      </c>
      <c r="L171" s="66">
        <v>4.5</v>
      </c>
      <c r="M171" s="1">
        <v>1.5</v>
      </c>
      <c r="N171" s="10">
        <v>6</v>
      </c>
      <c r="O171" s="32" t="s">
        <v>96</v>
      </c>
      <c r="P171" s="34"/>
    </row>
    <row r="172" spans="1:16" x14ac:dyDescent="0.25">
      <c r="A172" s="32" t="s">
        <v>101</v>
      </c>
      <c r="B172" s="1"/>
      <c r="C172" s="66">
        <v>0.5</v>
      </c>
      <c r="D172" s="66">
        <v>1</v>
      </c>
      <c r="E172" s="66">
        <v>0</v>
      </c>
      <c r="F172" s="66">
        <v>0</v>
      </c>
      <c r="G172" s="66">
        <v>0.5</v>
      </c>
      <c r="H172" s="66">
        <v>1</v>
      </c>
      <c r="I172" s="66">
        <v>1</v>
      </c>
      <c r="J172" s="66">
        <v>0.5</v>
      </c>
      <c r="K172" s="66">
        <v>0</v>
      </c>
      <c r="L172" s="66">
        <v>4.5</v>
      </c>
      <c r="M172" s="1">
        <v>1.5</v>
      </c>
      <c r="N172" s="10">
        <v>6</v>
      </c>
      <c r="O172" s="32" t="s">
        <v>101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32F2-5BE1-434B-813B-34E55AB3C9CB}">
  <dimension ref="A1:Z188"/>
  <sheetViews>
    <sheetView topLeftCell="A5" zoomScale="135" zoomScaleNormal="125" workbookViewId="0">
      <selection activeCell="S27" sqref="S27"/>
    </sheetView>
  </sheetViews>
  <sheetFormatPr defaultColWidth="8.77734375" defaultRowHeight="13.2" x14ac:dyDescent="0.25"/>
  <cols>
    <col min="24" max="25" width="6.33203125" customWidth="1"/>
  </cols>
  <sheetData>
    <row r="1" spans="1:19" x14ac:dyDescent="0.25">
      <c r="A1" t="s">
        <v>55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9" x14ac:dyDescent="0.25">
      <c r="A2" s="61" t="s">
        <v>86</v>
      </c>
      <c r="B2" s="1">
        <v>4</v>
      </c>
      <c r="C2" s="1">
        <v>-1</v>
      </c>
      <c r="D2" s="52" t="s">
        <v>2</v>
      </c>
      <c r="E2" s="1"/>
      <c r="F2" s="1"/>
      <c r="G2" s="28" t="s">
        <v>3</v>
      </c>
      <c r="H2" s="54" t="s">
        <v>86</v>
      </c>
      <c r="I2" s="29"/>
      <c r="J2" s="27" t="s">
        <v>5</v>
      </c>
      <c r="K2" s="1"/>
      <c r="N2" s="1"/>
      <c r="P2" s="33"/>
      <c r="R2" s="12"/>
      <c r="S2" s="12"/>
    </row>
    <row r="3" spans="1:19" x14ac:dyDescent="0.25">
      <c r="A3" s="61" t="s">
        <v>106</v>
      </c>
      <c r="B3" s="1">
        <v>5</v>
      </c>
      <c r="C3" s="1">
        <v>1</v>
      </c>
      <c r="D3" t="s">
        <v>7</v>
      </c>
      <c r="E3" s="1"/>
      <c r="F3" s="1"/>
      <c r="G3" s="30" t="s">
        <v>8</v>
      </c>
      <c r="H3" s="53" t="s">
        <v>106</v>
      </c>
      <c r="I3" s="31"/>
      <c r="J3" s="27" t="s">
        <v>5</v>
      </c>
      <c r="K3" s="1"/>
      <c r="N3" s="1"/>
      <c r="P3" s="33"/>
      <c r="R3" s="12"/>
      <c r="S3" s="12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12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12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12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12"/>
    </row>
    <row r="8" spans="1:19" x14ac:dyDescent="0.25">
      <c r="A8" s="61" t="s">
        <v>86</v>
      </c>
      <c r="B8" s="57"/>
      <c r="C8" s="68">
        <v>6</v>
      </c>
      <c r="D8" s="68">
        <v>2</v>
      </c>
      <c r="E8" s="68">
        <v>5</v>
      </c>
      <c r="F8" s="68">
        <v>6</v>
      </c>
      <c r="G8" s="68">
        <v>5</v>
      </c>
      <c r="H8" s="68">
        <v>3</v>
      </c>
      <c r="I8" s="68">
        <v>5</v>
      </c>
      <c r="J8" s="68">
        <v>4</v>
      </c>
      <c r="K8" s="76">
        <v>4</v>
      </c>
      <c r="L8" s="72">
        <v>40</v>
      </c>
      <c r="M8" s="10">
        <v>36</v>
      </c>
      <c r="N8" s="58"/>
      <c r="O8" s="59"/>
      <c r="P8" s="33"/>
      <c r="R8" s="12">
        <f>M8+M9+M22+M23</f>
        <v>147</v>
      </c>
      <c r="S8" s="12"/>
    </row>
    <row r="9" spans="1:19" x14ac:dyDescent="0.25">
      <c r="A9" s="61" t="s">
        <v>106</v>
      </c>
      <c r="B9" s="35"/>
      <c r="C9" s="66">
        <v>7</v>
      </c>
      <c r="D9" s="66">
        <v>3</v>
      </c>
      <c r="E9" s="66">
        <v>4</v>
      </c>
      <c r="F9" s="66">
        <v>6</v>
      </c>
      <c r="G9" s="66">
        <v>4</v>
      </c>
      <c r="H9" s="66">
        <v>4</v>
      </c>
      <c r="I9" s="66">
        <v>7</v>
      </c>
      <c r="J9" s="66">
        <v>4</v>
      </c>
      <c r="K9" s="66">
        <v>6</v>
      </c>
      <c r="L9" s="72">
        <v>45</v>
      </c>
      <c r="M9" s="10">
        <v>40</v>
      </c>
      <c r="N9" s="58"/>
      <c r="O9" s="59"/>
      <c r="P9" s="33"/>
      <c r="R9" s="12"/>
      <c r="S9" s="12"/>
    </row>
    <row r="10" spans="1:19" x14ac:dyDescent="0.25">
      <c r="A10" s="32" t="s">
        <v>86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12"/>
    </row>
    <row r="11" spans="1:19" x14ac:dyDescent="0.25">
      <c r="A11" s="32" t="s">
        <v>106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0</v>
      </c>
      <c r="K11" s="66">
        <v>0</v>
      </c>
      <c r="L11" s="66">
        <v>1</v>
      </c>
      <c r="M11" s="1"/>
      <c r="N11" s="1" t="s">
        <v>17</v>
      </c>
      <c r="P11" s="33" t="s">
        <v>18</v>
      </c>
      <c r="R11" s="12"/>
      <c r="S11" s="12"/>
    </row>
    <row r="12" spans="1:19" x14ac:dyDescent="0.25">
      <c r="A12" s="32" t="s">
        <v>86</v>
      </c>
      <c r="B12" s="1"/>
      <c r="C12" s="66">
        <v>1</v>
      </c>
      <c r="D12" s="66">
        <v>1</v>
      </c>
      <c r="E12" s="66">
        <v>0</v>
      </c>
      <c r="F12" s="66">
        <v>0.5</v>
      </c>
      <c r="G12" s="66">
        <v>0</v>
      </c>
      <c r="H12" s="66">
        <v>0.5</v>
      </c>
      <c r="I12" s="66">
        <v>1</v>
      </c>
      <c r="J12" s="66">
        <v>0.5</v>
      </c>
      <c r="K12" s="66">
        <v>1</v>
      </c>
      <c r="L12" s="66">
        <v>5.5</v>
      </c>
      <c r="M12" s="1">
        <v>3</v>
      </c>
      <c r="N12" s="10">
        <v>8.5</v>
      </c>
      <c r="O12" s="32" t="s">
        <v>86</v>
      </c>
      <c r="P12" s="34"/>
      <c r="R12" s="12"/>
      <c r="S12" s="12"/>
    </row>
    <row r="13" spans="1:19" x14ac:dyDescent="0.25">
      <c r="A13" s="32" t="s">
        <v>106</v>
      </c>
      <c r="B13" s="1"/>
      <c r="C13" s="66">
        <v>0</v>
      </c>
      <c r="D13" s="66">
        <v>0</v>
      </c>
      <c r="E13" s="66">
        <v>1</v>
      </c>
      <c r="F13" s="66">
        <v>0.5</v>
      </c>
      <c r="G13" s="66">
        <v>1</v>
      </c>
      <c r="H13" s="66">
        <v>0.5</v>
      </c>
      <c r="I13" s="66">
        <v>0</v>
      </c>
      <c r="J13" s="66">
        <v>0.5</v>
      </c>
      <c r="K13" s="66">
        <v>0</v>
      </c>
      <c r="L13" s="66">
        <v>3.5</v>
      </c>
      <c r="M13" s="1">
        <v>0</v>
      </c>
      <c r="N13" s="10">
        <v>3.5</v>
      </c>
      <c r="O13" s="32" t="s">
        <v>106</v>
      </c>
      <c r="P13" s="34"/>
      <c r="R13" s="12"/>
      <c r="S13" s="12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9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9" x14ac:dyDescent="0.25">
      <c r="A16" s="61" t="s">
        <v>95</v>
      </c>
      <c r="B16" s="1">
        <v>11</v>
      </c>
      <c r="C16" s="1">
        <v>-1</v>
      </c>
      <c r="D16" s="52" t="s">
        <v>2</v>
      </c>
      <c r="E16" s="1"/>
      <c r="F16" s="1"/>
      <c r="G16" s="28" t="s">
        <v>3</v>
      </c>
      <c r="H16" s="54" t="s">
        <v>95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96</v>
      </c>
      <c r="B17" s="1">
        <v>12</v>
      </c>
      <c r="C17" s="1">
        <v>1</v>
      </c>
      <c r="D17" t="s">
        <v>7</v>
      </c>
      <c r="E17" s="1"/>
      <c r="F17" s="1"/>
      <c r="G17" s="30" t="s">
        <v>8</v>
      </c>
      <c r="H17" s="53" t="s">
        <v>96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95</v>
      </c>
      <c r="B22" s="57"/>
      <c r="C22" s="68">
        <v>6</v>
      </c>
      <c r="D22" s="68">
        <v>4</v>
      </c>
      <c r="E22" s="68">
        <v>7</v>
      </c>
      <c r="F22" s="68">
        <v>6</v>
      </c>
      <c r="G22" s="68">
        <v>6</v>
      </c>
      <c r="H22" s="68">
        <v>4</v>
      </c>
      <c r="I22" s="68">
        <v>6</v>
      </c>
      <c r="J22" s="68">
        <v>7</v>
      </c>
      <c r="K22" s="76">
        <v>5</v>
      </c>
      <c r="L22" s="72">
        <v>51</v>
      </c>
      <c r="M22" s="10">
        <v>40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96</v>
      </c>
      <c r="B23" s="35"/>
      <c r="C23" s="66">
        <v>6</v>
      </c>
      <c r="D23" s="66">
        <v>4</v>
      </c>
      <c r="E23" s="66">
        <v>5</v>
      </c>
      <c r="F23" s="66">
        <v>5</v>
      </c>
      <c r="G23" s="66">
        <v>4</v>
      </c>
      <c r="H23" s="66">
        <v>5</v>
      </c>
      <c r="I23" s="66">
        <v>6</v>
      </c>
      <c r="J23" s="66">
        <v>4</v>
      </c>
      <c r="K23" s="66">
        <v>4</v>
      </c>
      <c r="L23" s="72">
        <v>43</v>
      </c>
      <c r="M23" s="10">
        <v>31</v>
      </c>
      <c r="N23" s="58"/>
      <c r="O23" s="59"/>
      <c r="P23" s="33"/>
    </row>
    <row r="24" spans="1:26" x14ac:dyDescent="0.25">
      <c r="A24" s="32" t="s">
        <v>95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96</v>
      </c>
      <c r="B25" s="35"/>
      <c r="C25" s="67">
        <v>0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0</v>
      </c>
      <c r="K25" s="66">
        <v>0</v>
      </c>
      <c r="L25" s="66">
        <v>1</v>
      </c>
      <c r="M25" s="1"/>
      <c r="N25" s="1" t="s">
        <v>17</v>
      </c>
      <c r="P25" s="33" t="s">
        <v>18</v>
      </c>
    </row>
    <row r="26" spans="1:26" x14ac:dyDescent="0.25">
      <c r="A26" s="32" t="s">
        <v>95</v>
      </c>
      <c r="B26" s="1"/>
      <c r="C26" s="66">
        <v>0.5</v>
      </c>
      <c r="D26" s="66">
        <v>0.5</v>
      </c>
      <c r="E26" s="66">
        <v>0</v>
      </c>
      <c r="F26" s="66">
        <v>0</v>
      </c>
      <c r="G26" s="66">
        <v>0</v>
      </c>
      <c r="H26" s="66">
        <v>0.5</v>
      </c>
      <c r="I26" s="66">
        <v>0.5</v>
      </c>
      <c r="J26" s="66">
        <v>0</v>
      </c>
      <c r="K26" s="66">
        <v>0</v>
      </c>
      <c r="L26" s="66">
        <v>2</v>
      </c>
      <c r="M26" s="1">
        <v>0</v>
      </c>
      <c r="N26" s="10">
        <v>2</v>
      </c>
      <c r="O26" s="32" t="s">
        <v>95</v>
      </c>
      <c r="P26" s="34"/>
    </row>
    <row r="27" spans="1:26" s="75" customFormat="1" x14ac:dyDescent="0.25">
      <c r="A27" s="32" t="s">
        <v>96</v>
      </c>
      <c r="B27" s="1"/>
      <c r="C27" s="66">
        <v>0.5</v>
      </c>
      <c r="D27" s="66">
        <v>0.5</v>
      </c>
      <c r="E27" s="66">
        <v>1</v>
      </c>
      <c r="F27" s="66">
        <v>1</v>
      </c>
      <c r="G27" s="66">
        <v>1</v>
      </c>
      <c r="H27" s="66">
        <v>0.5</v>
      </c>
      <c r="I27" s="66">
        <v>0.5</v>
      </c>
      <c r="J27" s="66">
        <v>1</v>
      </c>
      <c r="K27" s="66">
        <v>1</v>
      </c>
      <c r="L27" s="66">
        <v>7</v>
      </c>
      <c r="M27" s="1">
        <v>3</v>
      </c>
      <c r="N27" s="10">
        <v>10</v>
      </c>
      <c r="O27" s="32" t="s">
        <v>96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102</v>
      </c>
      <c r="B31" s="1">
        <v>8</v>
      </c>
      <c r="C31" s="1">
        <v>-1</v>
      </c>
      <c r="D31" s="52" t="s">
        <v>2</v>
      </c>
      <c r="E31" s="1"/>
      <c r="F31" s="1"/>
      <c r="G31" s="28" t="s">
        <v>3</v>
      </c>
      <c r="H31" s="54" t="s">
        <v>102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56</v>
      </c>
      <c r="B32" s="1">
        <v>9</v>
      </c>
      <c r="C32" s="1">
        <v>1</v>
      </c>
      <c r="D32" t="s">
        <v>7</v>
      </c>
      <c r="E32" s="1"/>
      <c r="F32" s="1"/>
      <c r="G32" s="30" t="s">
        <v>8</v>
      </c>
      <c r="H32" s="53" t="s">
        <v>56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102</v>
      </c>
      <c r="B37" s="57"/>
      <c r="C37" s="104">
        <v>5</v>
      </c>
      <c r="D37" s="104">
        <v>6</v>
      </c>
      <c r="E37" s="104">
        <v>5</v>
      </c>
      <c r="F37" s="104">
        <v>6</v>
      </c>
      <c r="G37" s="104">
        <v>6</v>
      </c>
      <c r="H37" s="104">
        <v>4</v>
      </c>
      <c r="I37" s="104">
        <v>6</v>
      </c>
      <c r="J37" s="104">
        <v>5</v>
      </c>
      <c r="K37" s="105">
        <v>5</v>
      </c>
      <c r="L37" s="72">
        <v>48</v>
      </c>
      <c r="M37" s="10">
        <v>40</v>
      </c>
      <c r="N37" s="58"/>
      <c r="O37" s="59"/>
      <c r="P37" s="33"/>
      <c r="R37" s="12">
        <f>M37+M38+M51+M52</f>
        <v>152</v>
      </c>
    </row>
    <row r="38" spans="1:18" x14ac:dyDescent="0.25">
      <c r="A38" s="61" t="s">
        <v>56</v>
      </c>
      <c r="B38" s="35"/>
      <c r="C38" s="103">
        <v>5</v>
      </c>
      <c r="D38" s="103">
        <v>4</v>
      </c>
      <c r="E38" s="103">
        <v>4</v>
      </c>
      <c r="F38" s="103">
        <v>5</v>
      </c>
      <c r="G38" s="103">
        <v>5</v>
      </c>
      <c r="H38" s="103">
        <v>7</v>
      </c>
      <c r="I38" s="103">
        <v>4</v>
      </c>
      <c r="J38" s="103">
        <v>5</v>
      </c>
      <c r="K38" s="103">
        <v>4</v>
      </c>
      <c r="L38" s="72">
        <v>43</v>
      </c>
      <c r="M38" s="10">
        <v>34</v>
      </c>
      <c r="N38" s="58"/>
      <c r="O38" s="59"/>
      <c r="P38" s="33"/>
    </row>
    <row r="39" spans="1:18" x14ac:dyDescent="0.25">
      <c r="A39" s="32" t="s">
        <v>102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56</v>
      </c>
      <c r="B40" s="35"/>
      <c r="C40" s="67">
        <v>0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0</v>
      </c>
      <c r="K40" s="66">
        <v>0</v>
      </c>
      <c r="L40" s="66">
        <v>1</v>
      </c>
      <c r="M40" s="1"/>
      <c r="N40" s="1" t="s">
        <v>17</v>
      </c>
      <c r="P40" s="33" t="s">
        <v>18</v>
      </c>
    </row>
    <row r="41" spans="1:18" x14ac:dyDescent="0.25">
      <c r="A41" s="32" t="s">
        <v>102</v>
      </c>
      <c r="B41" s="1"/>
      <c r="C41" s="66">
        <v>0.5</v>
      </c>
      <c r="D41" s="66">
        <v>0</v>
      </c>
      <c r="E41" s="66">
        <v>0</v>
      </c>
      <c r="F41" s="66">
        <v>0</v>
      </c>
      <c r="G41" s="66">
        <v>0</v>
      </c>
      <c r="H41" s="66">
        <v>1</v>
      </c>
      <c r="I41" s="66">
        <v>0</v>
      </c>
      <c r="J41" s="66">
        <v>0.5</v>
      </c>
      <c r="K41" s="66">
        <v>0</v>
      </c>
      <c r="L41" s="66">
        <v>2</v>
      </c>
      <c r="M41" s="1">
        <v>0</v>
      </c>
      <c r="N41" s="10">
        <v>2</v>
      </c>
      <c r="O41" s="32" t="s">
        <v>102</v>
      </c>
      <c r="P41" s="34"/>
      <c r="Q41">
        <f>M37+M52</f>
        <v>82</v>
      </c>
    </row>
    <row r="42" spans="1:18" x14ac:dyDescent="0.25">
      <c r="A42" s="32" t="s">
        <v>56</v>
      </c>
      <c r="B42" s="1"/>
      <c r="C42" s="66">
        <v>0.5</v>
      </c>
      <c r="D42" s="66">
        <v>1</v>
      </c>
      <c r="E42" s="66">
        <v>1</v>
      </c>
      <c r="F42" s="66">
        <v>1</v>
      </c>
      <c r="G42" s="66">
        <v>1</v>
      </c>
      <c r="H42" s="66">
        <v>0</v>
      </c>
      <c r="I42" s="66">
        <v>1</v>
      </c>
      <c r="J42" s="66">
        <v>0.5</v>
      </c>
      <c r="K42" s="66">
        <v>1</v>
      </c>
      <c r="L42" s="66">
        <v>7</v>
      </c>
      <c r="M42" s="1">
        <v>3</v>
      </c>
      <c r="N42" s="10">
        <v>10</v>
      </c>
      <c r="O42" s="32" t="s">
        <v>56</v>
      </c>
      <c r="P42" s="34"/>
      <c r="Q42">
        <f>M38+M51</f>
        <v>70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4</v>
      </c>
      <c r="B45" s="1">
        <v>9</v>
      </c>
      <c r="C45" s="1">
        <v>-2</v>
      </c>
      <c r="D45" s="52" t="s">
        <v>2</v>
      </c>
      <c r="E45" s="1"/>
      <c r="F45" s="1"/>
      <c r="G45" s="28" t="s">
        <v>3</v>
      </c>
      <c r="H45" s="54" t="s">
        <v>4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71</v>
      </c>
      <c r="B46" s="1">
        <v>11</v>
      </c>
      <c r="C46" s="1">
        <v>2</v>
      </c>
      <c r="D46" t="s">
        <v>7</v>
      </c>
      <c r="E46" s="1"/>
      <c r="F46" s="1"/>
      <c r="G46" s="30" t="s">
        <v>8</v>
      </c>
      <c r="H46" s="53" t="s">
        <v>71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4</v>
      </c>
      <c r="B51" s="57"/>
      <c r="C51" s="68">
        <v>6</v>
      </c>
      <c r="D51" s="68">
        <v>5</v>
      </c>
      <c r="E51" s="68">
        <v>4</v>
      </c>
      <c r="F51" s="68">
        <v>4</v>
      </c>
      <c r="G51" s="68">
        <v>7</v>
      </c>
      <c r="H51" s="68">
        <v>3</v>
      </c>
      <c r="I51" s="68">
        <v>5</v>
      </c>
      <c r="J51" s="68">
        <v>4</v>
      </c>
      <c r="K51" s="76">
        <v>7</v>
      </c>
      <c r="L51" s="72">
        <v>45</v>
      </c>
      <c r="M51" s="10">
        <v>36</v>
      </c>
      <c r="N51" s="58"/>
      <c r="O51" s="59"/>
      <c r="P51" s="33"/>
    </row>
    <row r="52" spans="1:26" x14ac:dyDescent="0.25">
      <c r="A52" s="61" t="s">
        <v>71</v>
      </c>
      <c r="B52" s="35"/>
      <c r="C52" s="66">
        <v>8</v>
      </c>
      <c r="D52" s="66">
        <v>4</v>
      </c>
      <c r="E52" s="66">
        <v>4</v>
      </c>
      <c r="F52" s="66">
        <v>8</v>
      </c>
      <c r="G52" s="66">
        <v>6</v>
      </c>
      <c r="H52" s="66">
        <v>4</v>
      </c>
      <c r="I52" s="66">
        <v>6</v>
      </c>
      <c r="J52" s="66">
        <v>7</v>
      </c>
      <c r="K52" s="66">
        <v>6</v>
      </c>
      <c r="L52" s="72">
        <v>53</v>
      </c>
      <c r="M52" s="10">
        <v>42</v>
      </c>
      <c r="N52" s="58"/>
      <c r="O52" s="59"/>
      <c r="P52" s="33"/>
    </row>
    <row r="53" spans="1:26" x14ac:dyDescent="0.25">
      <c r="A53" s="32" t="s">
        <v>4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71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1</v>
      </c>
      <c r="K54" s="66">
        <v>0</v>
      </c>
      <c r="L54" s="66">
        <v>2</v>
      </c>
      <c r="M54" s="1"/>
      <c r="N54" s="1" t="s">
        <v>17</v>
      </c>
      <c r="P54" s="33" t="s">
        <v>18</v>
      </c>
    </row>
    <row r="55" spans="1:26" x14ac:dyDescent="0.25">
      <c r="A55" s="32" t="s">
        <v>4</v>
      </c>
      <c r="B55" s="1"/>
      <c r="C55" s="66">
        <v>1</v>
      </c>
      <c r="D55" s="66">
        <v>0</v>
      </c>
      <c r="E55" s="66">
        <v>0.5</v>
      </c>
      <c r="F55" s="66">
        <v>1</v>
      </c>
      <c r="G55" s="66">
        <v>0</v>
      </c>
      <c r="H55" s="66">
        <v>0.5</v>
      </c>
      <c r="I55" s="66">
        <v>1</v>
      </c>
      <c r="J55" s="66">
        <v>1</v>
      </c>
      <c r="K55" s="66">
        <v>0</v>
      </c>
      <c r="L55" s="66">
        <v>5</v>
      </c>
      <c r="M55" s="1">
        <v>3</v>
      </c>
      <c r="N55" s="10">
        <v>8</v>
      </c>
      <c r="O55" s="32" t="s">
        <v>4</v>
      </c>
      <c r="P55" s="34"/>
    </row>
    <row r="56" spans="1:26" x14ac:dyDescent="0.25">
      <c r="A56" s="32" t="s">
        <v>71</v>
      </c>
      <c r="B56" s="1"/>
      <c r="C56" s="66">
        <v>0</v>
      </c>
      <c r="D56" s="66">
        <v>1</v>
      </c>
      <c r="E56" s="66">
        <v>0.5</v>
      </c>
      <c r="F56" s="66">
        <v>0</v>
      </c>
      <c r="G56" s="66">
        <v>1</v>
      </c>
      <c r="H56" s="66">
        <v>0.5</v>
      </c>
      <c r="I56" s="66">
        <v>0</v>
      </c>
      <c r="J56" s="66">
        <v>0</v>
      </c>
      <c r="K56" s="66">
        <v>1</v>
      </c>
      <c r="L56" s="66">
        <v>4</v>
      </c>
      <c r="M56" s="1">
        <v>0</v>
      </c>
      <c r="N56" s="10">
        <v>4</v>
      </c>
      <c r="O56" s="32" t="s">
        <v>71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99</v>
      </c>
      <c r="B60" s="1">
        <v>7</v>
      </c>
      <c r="C60" s="1">
        <v>-2</v>
      </c>
      <c r="D60" s="52" t="s">
        <v>2</v>
      </c>
      <c r="E60" s="1"/>
      <c r="F60" s="1"/>
      <c r="G60" s="28" t="s">
        <v>3</v>
      </c>
      <c r="H60" s="54" t="s">
        <v>99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92</v>
      </c>
      <c r="B61" s="1">
        <v>9</v>
      </c>
      <c r="C61" s="1">
        <v>2</v>
      </c>
      <c r="D61" t="s">
        <v>7</v>
      </c>
      <c r="E61" s="1"/>
      <c r="F61" s="1"/>
      <c r="G61" s="30" t="s">
        <v>8</v>
      </c>
      <c r="H61" s="53" t="s">
        <v>92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99</v>
      </c>
      <c r="B66" s="57"/>
      <c r="C66" s="68">
        <v>6</v>
      </c>
      <c r="D66" s="68">
        <v>4</v>
      </c>
      <c r="E66" s="68">
        <v>4</v>
      </c>
      <c r="F66" s="68">
        <v>5</v>
      </c>
      <c r="G66" s="68">
        <v>6</v>
      </c>
      <c r="H66" s="68">
        <v>4</v>
      </c>
      <c r="I66" s="68">
        <v>4</v>
      </c>
      <c r="J66" s="68">
        <v>4</v>
      </c>
      <c r="K66" s="76">
        <v>6</v>
      </c>
      <c r="L66" s="72">
        <v>43</v>
      </c>
      <c r="M66" s="10">
        <v>36</v>
      </c>
      <c r="N66" s="58"/>
      <c r="O66" s="59"/>
      <c r="P66" s="33"/>
      <c r="R66" s="12">
        <f>M66+M67+M80+M81</f>
        <v>159</v>
      </c>
    </row>
    <row r="67" spans="1:26" x14ac:dyDescent="0.25">
      <c r="A67" s="61" t="s">
        <v>92</v>
      </c>
      <c r="B67" s="35"/>
      <c r="C67" s="66">
        <v>6</v>
      </c>
      <c r="D67" s="66">
        <v>4</v>
      </c>
      <c r="E67" s="66">
        <v>8</v>
      </c>
      <c r="F67" s="66">
        <v>6</v>
      </c>
      <c r="G67" s="66">
        <v>5</v>
      </c>
      <c r="H67" s="66">
        <v>4</v>
      </c>
      <c r="I67" s="66">
        <v>6</v>
      </c>
      <c r="J67" s="66">
        <v>7</v>
      </c>
      <c r="K67" s="66">
        <v>6</v>
      </c>
      <c r="L67" s="72">
        <v>52</v>
      </c>
      <c r="M67" s="10">
        <v>43</v>
      </c>
      <c r="N67" s="58"/>
      <c r="O67" s="59"/>
      <c r="P67" s="33"/>
    </row>
    <row r="68" spans="1:26" x14ac:dyDescent="0.25">
      <c r="A68" s="32" t="s">
        <v>99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92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1</v>
      </c>
      <c r="K69" s="66">
        <v>0</v>
      </c>
      <c r="L69" s="66">
        <v>2</v>
      </c>
      <c r="M69" s="1"/>
      <c r="N69" s="1" t="s">
        <v>17</v>
      </c>
      <c r="P69" s="33" t="s">
        <v>18</v>
      </c>
    </row>
    <row r="70" spans="1:26" x14ac:dyDescent="0.25">
      <c r="A70" s="32" t="s">
        <v>99</v>
      </c>
      <c r="B70" s="1"/>
      <c r="C70" s="66">
        <v>0.5</v>
      </c>
      <c r="D70" s="66">
        <v>0.5</v>
      </c>
      <c r="E70" s="66">
        <v>1</v>
      </c>
      <c r="F70" s="66">
        <v>1</v>
      </c>
      <c r="G70" s="66">
        <v>0</v>
      </c>
      <c r="H70" s="66">
        <v>0</v>
      </c>
      <c r="I70" s="66">
        <v>1</v>
      </c>
      <c r="J70" s="66">
        <v>1</v>
      </c>
      <c r="K70" s="66">
        <v>0.5</v>
      </c>
      <c r="L70" s="66">
        <v>5.5</v>
      </c>
      <c r="M70" s="1">
        <v>3</v>
      </c>
      <c r="N70" s="10">
        <v>8.5</v>
      </c>
      <c r="O70" s="32" t="s">
        <v>99</v>
      </c>
      <c r="P70" s="34"/>
      <c r="Q70">
        <f>M66+M81</f>
        <v>73</v>
      </c>
      <c r="R70">
        <f>P70+P84</f>
        <v>0</v>
      </c>
    </row>
    <row r="71" spans="1:26" x14ac:dyDescent="0.25">
      <c r="A71" s="32" t="s">
        <v>92</v>
      </c>
      <c r="B71" s="1"/>
      <c r="C71" s="66">
        <v>0.5</v>
      </c>
      <c r="D71" s="66">
        <v>0.5</v>
      </c>
      <c r="E71" s="66">
        <v>0</v>
      </c>
      <c r="F71" s="66">
        <v>0</v>
      </c>
      <c r="G71" s="66">
        <v>1</v>
      </c>
      <c r="H71" s="66">
        <v>1</v>
      </c>
      <c r="I71" s="66">
        <v>0</v>
      </c>
      <c r="J71" s="66">
        <v>0</v>
      </c>
      <c r="K71" s="66">
        <v>0.5</v>
      </c>
      <c r="L71" s="66">
        <v>3.5</v>
      </c>
      <c r="M71" s="1">
        <v>0</v>
      </c>
      <c r="N71" s="10">
        <v>3.5</v>
      </c>
      <c r="O71" s="32" t="s">
        <v>92</v>
      </c>
      <c r="P71" s="34"/>
      <c r="Q71">
        <f>M67+M80</f>
        <v>86</v>
      </c>
      <c r="R71">
        <f>P71+P85</f>
        <v>0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91</v>
      </c>
      <c r="B74" s="1">
        <v>11</v>
      </c>
      <c r="C74" s="1">
        <v>-10</v>
      </c>
      <c r="D74" s="52" t="s">
        <v>2</v>
      </c>
      <c r="E74" s="1"/>
      <c r="F74" s="1"/>
      <c r="G74" s="28" t="s">
        <v>3</v>
      </c>
      <c r="H74" s="54" t="s">
        <v>91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101</v>
      </c>
      <c r="B75" s="1">
        <v>21</v>
      </c>
      <c r="C75" s="1">
        <v>10</v>
      </c>
      <c r="D75" t="s">
        <v>7</v>
      </c>
      <c r="E75" s="1"/>
      <c r="F75" s="1"/>
      <c r="G75" s="30" t="s">
        <v>8</v>
      </c>
      <c r="H75" s="53" t="s">
        <v>101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91</v>
      </c>
      <c r="B80" s="57"/>
      <c r="C80" s="68">
        <v>7</v>
      </c>
      <c r="D80" s="68">
        <v>6</v>
      </c>
      <c r="E80" s="68">
        <v>6</v>
      </c>
      <c r="F80" s="68">
        <v>6</v>
      </c>
      <c r="G80" s="68">
        <v>5</v>
      </c>
      <c r="H80" s="68">
        <v>4</v>
      </c>
      <c r="I80" s="68">
        <v>8</v>
      </c>
      <c r="J80" s="68">
        <v>6</v>
      </c>
      <c r="K80" s="76">
        <v>6</v>
      </c>
      <c r="L80" s="72">
        <v>54</v>
      </c>
      <c r="M80" s="10">
        <v>43</v>
      </c>
      <c r="N80" s="58"/>
      <c r="O80" s="59"/>
      <c r="P80" s="33"/>
    </row>
    <row r="81" spans="1:26" x14ac:dyDescent="0.25">
      <c r="A81" s="61" t="s">
        <v>101</v>
      </c>
      <c r="B81" s="35"/>
      <c r="C81" s="66">
        <v>7</v>
      </c>
      <c r="D81" s="66">
        <v>6</v>
      </c>
      <c r="E81" s="66">
        <v>5</v>
      </c>
      <c r="F81" s="66">
        <v>8</v>
      </c>
      <c r="G81" s="66">
        <v>6</v>
      </c>
      <c r="H81" s="66">
        <v>6</v>
      </c>
      <c r="I81" s="66">
        <v>7</v>
      </c>
      <c r="J81" s="66">
        <v>7</v>
      </c>
      <c r="K81" s="66">
        <v>6</v>
      </c>
      <c r="L81" s="72">
        <v>58</v>
      </c>
      <c r="M81" s="10">
        <v>37</v>
      </c>
      <c r="N81" s="58"/>
      <c r="O81" s="59"/>
      <c r="P81" s="33"/>
    </row>
    <row r="82" spans="1:26" x14ac:dyDescent="0.25">
      <c r="A82" s="32" t="s">
        <v>91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101</v>
      </c>
      <c r="B83" s="35"/>
      <c r="C83" s="67">
        <v>1</v>
      </c>
      <c r="D83" s="67">
        <v>1</v>
      </c>
      <c r="E83" s="67">
        <v>1</v>
      </c>
      <c r="F83" s="67">
        <v>1</v>
      </c>
      <c r="G83" s="66">
        <v>1</v>
      </c>
      <c r="H83" s="66">
        <v>2</v>
      </c>
      <c r="I83" s="66">
        <v>1</v>
      </c>
      <c r="J83" s="66">
        <v>1</v>
      </c>
      <c r="K83" s="66">
        <v>1</v>
      </c>
      <c r="L83" s="66">
        <v>10</v>
      </c>
      <c r="M83" s="1"/>
      <c r="N83" s="1" t="s">
        <v>17</v>
      </c>
      <c r="P83" s="33" t="s">
        <v>18</v>
      </c>
    </row>
    <row r="84" spans="1:26" x14ac:dyDescent="0.25">
      <c r="A84" s="32" t="s">
        <v>91</v>
      </c>
      <c r="B84" s="1"/>
      <c r="C84" s="66">
        <v>0</v>
      </c>
      <c r="D84" s="66">
        <v>0</v>
      </c>
      <c r="E84" s="66">
        <v>0</v>
      </c>
      <c r="F84" s="66">
        <v>1</v>
      </c>
      <c r="G84" s="66">
        <v>0.5</v>
      </c>
      <c r="H84" s="66">
        <v>0.5</v>
      </c>
      <c r="I84" s="66">
        <v>0</v>
      </c>
      <c r="J84" s="66">
        <v>0.5</v>
      </c>
      <c r="K84" s="66">
        <v>0</v>
      </c>
      <c r="L84" s="66">
        <v>2.5</v>
      </c>
      <c r="M84" s="1">
        <v>0</v>
      </c>
      <c r="N84" s="10">
        <v>2.5</v>
      </c>
      <c r="O84" s="32" t="s">
        <v>91</v>
      </c>
      <c r="P84" s="34"/>
    </row>
    <row r="85" spans="1:26" x14ac:dyDescent="0.25">
      <c r="A85" s="32" t="s">
        <v>101</v>
      </c>
      <c r="B85" s="1"/>
      <c r="C85" s="66">
        <v>1</v>
      </c>
      <c r="D85" s="66">
        <v>1</v>
      </c>
      <c r="E85" s="66">
        <v>1</v>
      </c>
      <c r="F85" s="66">
        <v>0</v>
      </c>
      <c r="G85" s="66">
        <v>0.5</v>
      </c>
      <c r="H85" s="66">
        <v>0.5</v>
      </c>
      <c r="I85" s="66">
        <v>1</v>
      </c>
      <c r="J85" s="66">
        <v>0.5</v>
      </c>
      <c r="K85" s="66">
        <v>1</v>
      </c>
      <c r="L85" s="66">
        <v>6.5</v>
      </c>
      <c r="M85" s="1">
        <v>3</v>
      </c>
      <c r="N85" s="10">
        <v>9.5</v>
      </c>
      <c r="O85" s="32" t="s">
        <v>101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107</v>
      </c>
      <c r="B89" s="1">
        <v>10</v>
      </c>
      <c r="C89" s="1">
        <v>-2</v>
      </c>
      <c r="D89" s="52" t="s">
        <v>2</v>
      </c>
      <c r="E89" s="1"/>
      <c r="F89" s="1"/>
      <c r="G89" s="28" t="s">
        <v>3</v>
      </c>
      <c r="H89" s="54" t="s">
        <v>107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103</v>
      </c>
      <c r="B90" s="1">
        <v>12</v>
      </c>
      <c r="C90" s="1">
        <v>2</v>
      </c>
      <c r="D90" t="s">
        <v>7</v>
      </c>
      <c r="E90" s="1"/>
      <c r="F90" s="1"/>
      <c r="G90" s="30" t="s">
        <v>8</v>
      </c>
      <c r="H90" s="53" t="s">
        <v>103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107</v>
      </c>
      <c r="B95" s="57"/>
      <c r="C95" s="68">
        <v>7</v>
      </c>
      <c r="D95" s="68">
        <v>4</v>
      </c>
      <c r="E95" s="68">
        <v>6</v>
      </c>
      <c r="F95" s="68">
        <v>7</v>
      </c>
      <c r="G95" s="68">
        <v>5</v>
      </c>
      <c r="H95" s="68">
        <v>3</v>
      </c>
      <c r="I95" s="68">
        <v>6</v>
      </c>
      <c r="J95" s="68">
        <v>5</v>
      </c>
      <c r="K95" s="76">
        <v>6</v>
      </c>
      <c r="L95" s="72">
        <v>49</v>
      </c>
      <c r="M95" s="10">
        <v>39</v>
      </c>
      <c r="N95" s="58"/>
      <c r="O95" s="59"/>
      <c r="P95" s="33"/>
      <c r="R95" s="12">
        <f>M95+M96+M109+M110</f>
        <v>146</v>
      </c>
    </row>
    <row r="96" spans="1:26" x14ac:dyDescent="0.25">
      <c r="A96" s="61" t="s">
        <v>103</v>
      </c>
      <c r="B96" s="35"/>
      <c r="C96" s="66">
        <v>6</v>
      </c>
      <c r="D96" s="66">
        <v>3</v>
      </c>
      <c r="E96" s="66">
        <v>6</v>
      </c>
      <c r="F96" s="66">
        <v>6</v>
      </c>
      <c r="G96" s="66">
        <v>10</v>
      </c>
      <c r="H96" s="66">
        <v>4</v>
      </c>
      <c r="I96" s="66">
        <v>6</v>
      </c>
      <c r="J96" s="66">
        <v>6</v>
      </c>
      <c r="K96" s="66">
        <v>6</v>
      </c>
      <c r="L96" s="72">
        <v>53</v>
      </c>
      <c r="M96" s="10">
        <v>41</v>
      </c>
      <c r="N96" s="58"/>
      <c r="O96" s="59"/>
      <c r="P96" s="33"/>
    </row>
    <row r="97" spans="1:18" x14ac:dyDescent="0.25">
      <c r="A97" s="32" t="s">
        <v>107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103</v>
      </c>
      <c r="B98" s="35"/>
      <c r="C98" s="67">
        <v>0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0</v>
      </c>
      <c r="L98" s="66">
        <v>2</v>
      </c>
      <c r="M98" s="1"/>
      <c r="N98" s="1" t="s">
        <v>17</v>
      </c>
      <c r="P98" s="33" t="s">
        <v>18</v>
      </c>
    </row>
    <row r="99" spans="1:18" x14ac:dyDescent="0.25">
      <c r="A99" s="32" t="s">
        <v>107</v>
      </c>
      <c r="B99" s="1"/>
      <c r="C99" s="66">
        <v>0</v>
      </c>
      <c r="D99" s="66">
        <v>0</v>
      </c>
      <c r="E99" s="66">
        <v>0.5</v>
      </c>
      <c r="F99" s="66">
        <v>0</v>
      </c>
      <c r="G99" s="66">
        <v>1</v>
      </c>
      <c r="H99" s="66">
        <v>0.5</v>
      </c>
      <c r="I99" s="66">
        <v>0.5</v>
      </c>
      <c r="J99" s="66">
        <v>0.5</v>
      </c>
      <c r="K99" s="66">
        <v>0.5</v>
      </c>
      <c r="L99" s="66">
        <v>3.5</v>
      </c>
      <c r="M99" s="1">
        <v>3</v>
      </c>
      <c r="N99" s="10">
        <v>6.5</v>
      </c>
      <c r="O99" s="32" t="s">
        <v>107</v>
      </c>
      <c r="P99" s="34"/>
      <c r="Q99">
        <f>M95+M109</f>
        <v>72</v>
      </c>
      <c r="R99">
        <f>P99+P113</f>
        <v>0</v>
      </c>
    </row>
    <row r="100" spans="1:18" x14ac:dyDescent="0.25">
      <c r="A100" s="32" t="s">
        <v>103</v>
      </c>
      <c r="B100" s="1"/>
      <c r="C100" s="66">
        <v>1</v>
      </c>
      <c r="D100" s="66">
        <v>1</v>
      </c>
      <c r="E100" s="66">
        <v>0.5</v>
      </c>
      <c r="F100" s="66">
        <v>1</v>
      </c>
      <c r="G100" s="66">
        <v>0</v>
      </c>
      <c r="H100" s="66">
        <v>0.5</v>
      </c>
      <c r="I100" s="66">
        <v>0.5</v>
      </c>
      <c r="J100" s="66">
        <v>0.5</v>
      </c>
      <c r="K100" s="66">
        <v>0.5</v>
      </c>
      <c r="L100" s="66">
        <v>5.5</v>
      </c>
      <c r="M100" s="1">
        <v>0</v>
      </c>
      <c r="N100" s="10">
        <v>5.5</v>
      </c>
      <c r="O100" s="32" t="s">
        <v>103</v>
      </c>
      <c r="P100" s="34"/>
      <c r="Q100">
        <f>M96+M110</f>
        <v>74</v>
      </c>
      <c r="R100">
        <f>P100+P114</f>
        <v>0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114</v>
      </c>
      <c r="B103" s="1">
        <v>14</v>
      </c>
      <c r="C103" s="1">
        <v>-3</v>
      </c>
      <c r="D103" s="52" t="s">
        <v>2</v>
      </c>
      <c r="E103" s="1"/>
      <c r="F103" s="1"/>
      <c r="G103" s="28" t="s">
        <v>3</v>
      </c>
      <c r="H103" s="54" t="s">
        <v>114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112</v>
      </c>
      <c r="B104" s="1">
        <v>17</v>
      </c>
      <c r="C104" s="1">
        <v>3</v>
      </c>
      <c r="D104" t="s">
        <v>7</v>
      </c>
      <c r="E104" s="1"/>
      <c r="F104" s="1"/>
      <c r="G104" s="30" t="s">
        <v>8</v>
      </c>
      <c r="H104" s="53" t="s">
        <v>112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9"/>
      <c r="N107" s="106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114</v>
      </c>
      <c r="B109" s="57"/>
      <c r="C109" s="68">
        <v>7</v>
      </c>
      <c r="D109" s="68">
        <v>3</v>
      </c>
      <c r="E109" s="68">
        <v>4</v>
      </c>
      <c r="F109" s="68">
        <v>6</v>
      </c>
      <c r="G109" s="68">
        <v>6</v>
      </c>
      <c r="H109" s="68">
        <v>6</v>
      </c>
      <c r="I109" s="68">
        <v>6</v>
      </c>
      <c r="J109" s="68">
        <v>5</v>
      </c>
      <c r="K109" s="76">
        <v>4</v>
      </c>
      <c r="L109" s="72">
        <v>47</v>
      </c>
      <c r="M109" s="10">
        <v>33</v>
      </c>
      <c r="N109" s="58"/>
      <c r="O109" s="59"/>
      <c r="P109" s="33"/>
    </row>
    <row r="110" spans="1:18" x14ac:dyDescent="0.25">
      <c r="A110" s="61" t="s">
        <v>112</v>
      </c>
      <c r="B110" s="35"/>
      <c r="C110" s="66">
        <v>7</v>
      </c>
      <c r="D110" s="66">
        <v>5</v>
      </c>
      <c r="E110" s="66">
        <v>6</v>
      </c>
      <c r="F110" s="66">
        <v>7</v>
      </c>
      <c r="G110" s="66">
        <v>8</v>
      </c>
      <c r="H110" s="66">
        <v>4</v>
      </c>
      <c r="I110" s="66">
        <v>4</v>
      </c>
      <c r="J110" s="66">
        <v>4</v>
      </c>
      <c r="K110" s="103">
        <v>5</v>
      </c>
      <c r="L110" s="72">
        <v>50</v>
      </c>
      <c r="M110" s="10">
        <v>33</v>
      </c>
      <c r="N110" s="58"/>
      <c r="O110" s="59"/>
      <c r="P110" s="33"/>
    </row>
    <row r="111" spans="1:18" x14ac:dyDescent="0.25">
      <c r="A111" s="32" t="s">
        <v>114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112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3</v>
      </c>
      <c r="M112" s="1"/>
      <c r="N112" s="1" t="s">
        <v>17</v>
      </c>
      <c r="P112" s="33" t="s">
        <v>18</v>
      </c>
    </row>
    <row r="113" spans="1:26" x14ac:dyDescent="0.25">
      <c r="A113" s="32" t="s">
        <v>114</v>
      </c>
      <c r="B113" s="1"/>
      <c r="C113" s="66">
        <v>0</v>
      </c>
      <c r="D113" s="66">
        <v>1</v>
      </c>
      <c r="E113" s="66">
        <v>1</v>
      </c>
      <c r="F113" s="66">
        <v>1</v>
      </c>
      <c r="G113" s="66">
        <v>1</v>
      </c>
      <c r="H113" s="66">
        <v>0</v>
      </c>
      <c r="I113" s="66">
        <v>0</v>
      </c>
      <c r="J113" s="66">
        <v>0</v>
      </c>
      <c r="K113" s="66">
        <v>1</v>
      </c>
      <c r="L113" s="66">
        <v>5</v>
      </c>
      <c r="M113" s="1">
        <v>1.5</v>
      </c>
      <c r="N113" s="10">
        <v>6.5</v>
      </c>
      <c r="O113" s="32" t="s">
        <v>114</v>
      </c>
      <c r="P113" s="34"/>
    </row>
    <row r="114" spans="1:26" x14ac:dyDescent="0.25">
      <c r="A114" s="32" t="s">
        <v>112</v>
      </c>
      <c r="B114" s="1"/>
      <c r="C114" s="66">
        <v>1</v>
      </c>
      <c r="D114" s="66">
        <v>0</v>
      </c>
      <c r="E114" s="66">
        <v>0</v>
      </c>
      <c r="F114" s="66">
        <v>0</v>
      </c>
      <c r="G114" s="66">
        <v>0</v>
      </c>
      <c r="H114" s="66">
        <v>1</v>
      </c>
      <c r="I114" s="66">
        <v>1</v>
      </c>
      <c r="J114" s="66">
        <v>1</v>
      </c>
      <c r="K114" s="66">
        <v>0</v>
      </c>
      <c r="L114" s="66">
        <v>4</v>
      </c>
      <c r="M114" s="1">
        <v>1.5</v>
      </c>
      <c r="N114" s="10">
        <v>5.5</v>
      </c>
      <c r="O114" s="32" t="s">
        <v>112</v>
      </c>
      <c r="P114" s="107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90</v>
      </c>
      <c r="B118" s="1">
        <v>3</v>
      </c>
      <c r="C118" s="1">
        <v>-2</v>
      </c>
      <c r="D118" s="52" t="s">
        <v>2</v>
      </c>
      <c r="E118" s="1"/>
      <c r="F118" s="1"/>
      <c r="G118" s="28" t="s">
        <v>3</v>
      </c>
      <c r="H118" s="54" t="s">
        <v>90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94</v>
      </c>
      <c r="B119" s="1">
        <v>5</v>
      </c>
      <c r="C119" s="1">
        <v>2</v>
      </c>
      <c r="D119" t="s">
        <v>7</v>
      </c>
      <c r="E119" s="1"/>
      <c r="F119" s="1"/>
      <c r="G119" s="30" t="s">
        <v>8</v>
      </c>
      <c r="H119" s="53" t="s">
        <v>94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90</v>
      </c>
      <c r="B124" s="57"/>
      <c r="C124" s="68">
        <v>7</v>
      </c>
      <c r="D124" s="68">
        <v>3</v>
      </c>
      <c r="E124" s="68">
        <v>4</v>
      </c>
      <c r="F124" s="68">
        <v>5</v>
      </c>
      <c r="G124" s="68">
        <v>5</v>
      </c>
      <c r="H124" s="68">
        <v>3</v>
      </c>
      <c r="I124" s="68">
        <v>5</v>
      </c>
      <c r="J124" s="68">
        <v>4</v>
      </c>
      <c r="K124" s="76">
        <v>3</v>
      </c>
      <c r="L124" s="72">
        <v>39</v>
      </c>
      <c r="M124" s="10">
        <v>36</v>
      </c>
      <c r="N124" s="58"/>
      <c r="O124" s="59"/>
      <c r="P124" s="33"/>
      <c r="R124" s="12">
        <f>M124+M125+M138+M139</f>
        <v>132</v>
      </c>
    </row>
    <row r="125" spans="1:26" x14ac:dyDescent="0.25">
      <c r="A125" s="61" t="s">
        <v>94</v>
      </c>
      <c r="B125" s="35"/>
      <c r="C125" s="66">
        <v>6</v>
      </c>
      <c r="D125" s="66">
        <v>3</v>
      </c>
      <c r="E125" s="66">
        <v>3</v>
      </c>
      <c r="F125" s="66">
        <v>4</v>
      </c>
      <c r="G125" s="66">
        <v>4</v>
      </c>
      <c r="H125" s="66">
        <v>4</v>
      </c>
      <c r="I125" s="66">
        <v>5</v>
      </c>
      <c r="J125" s="66">
        <v>3</v>
      </c>
      <c r="K125" s="66">
        <v>5</v>
      </c>
      <c r="L125" s="72">
        <v>37</v>
      </c>
      <c r="M125" s="10">
        <v>32</v>
      </c>
      <c r="N125" s="58"/>
      <c r="O125" s="59"/>
      <c r="P125" s="33"/>
    </row>
    <row r="126" spans="1:26" x14ac:dyDescent="0.25">
      <c r="A126" s="32" t="s">
        <v>90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94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0</v>
      </c>
      <c r="L127" s="66">
        <v>2</v>
      </c>
      <c r="M127" s="1"/>
      <c r="N127" s="1" t="s">
        <v>17</v>
      </c>
      <c r="P127" s="33" t="s">
        <v>18</v>
      </c>
    </row>
    <row r="128" spans="1:26" x14ac:dyDescent="0.25">
      <c r="A128" s="32" t="s">
        <v>90</v>
      </c>
      <c r="B128" s="1"/>
      <c r="C128" s="66">
        <v>0</v>
      </c>
      <c r="D128" s="66">
        <v>0.5</v>
      </c>
      <c r="E128" s="66">
        <v>0</v>
      </c>
      <c r="F128" s="66">
        <v>0</v>
      </c>
      <c r="G128" s="66">
        <v>0</v>
      </c>
      <c r="H128" s="66">
        <v>0.5</v>
      </c>
      <c r="I128" s="66">
        <v>0.5</v>
      </c>
      <c r="J128" s="66">
        <v>0</v>
      </c>
      <c r="K128" s="66">
        <v>1</v>
      </c>
      <c r="L128" s="66">
        <v>2.5</v>
      </c>
      <c r="M128" s="1">
        <v>0</v>
      </c>
      <c r="N128" s="10">
        <v>2.5</v>
      </c>
      <c r="O128" s="32" t="s">
        <v>90</v>
      </c>
      <c r="P128" s="34"/>
      <c r="Q128">
        <f>M124+M138</f>
        <v>72</v>
      </c>
      <c r="R128">
        <f>P128+P142</f>
        <v>0</v>
      </c>
    </row>
    <row r="129" spans="1:26" x14ac:dyDescent="0.25">
      <c r="A129" s="32" t="s">
        <v>94</v>
      </c>
      <c r="B129" s="1"/>
      <c r="C129" s="66">
        <v>1</v>
      </c>
      <c r="D129" s="66">
        <v>0.5</v>
      </c>
      <c r="E129" s="66">
        <v>1</v>
      </c>
      <c r="F129" s="66">
        <v>1</v>
      </c>
      <c r="G129" s="66">
        <v>1</v>
      </c>
      <c r="H129" s="66">
        <v>0.5</v>
      </c>
      <c r="I129" s="66">
        <v>0.5</v>
      </c>
      <c r="J129" s="66">
        <v>1</v>
      </c>
      <c r="K129" s="66">
        <v>0</v>
      </c>
      <c r="L129" s="66">
        <v>6.5</v>
      </c>
      <c r="M129" s="1">
        <v>3</v>
      </c>
      <c r="N129" s="10">
        <v>9.5</v>
      </c>
      <c r="O129" s="32" t="s">
        <v>94</v>
      </c>
      <c r="P129" s="34"/>
      <c r="Q129">
        <f>M125+M139</f>
        <v>60</v>
      </c>
      <c r="R129">
        <f>P129+P143</f>
        <v>0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111</v>
      </c>
      <c r="B132" s="1">
        <v>10</v>
      </c>
      <c r="C132" s="1">
        <v>-8</v>
      </c>
      <c r="D132" s="52" t="s">
        <v>2</v>
      </c>
      <c r="E132" s="1"/>
      <c r="F132" s="1"/>
      <c r="G132" s="28" t="s">
        <v>3</v>
      </c>
      <c r="H132" s="54" t="s">
        <v>111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93</v>
      </c>
      <c r="B133" s="1">
        <v>18</v>
      </c>
      <c r="C133" s="1">
        <v>8</v>
      </c>
      <c r="D133" t="s">
        <v>7</v>
      </c>
      <c r="E133" s="1"/>
      <c r="F133" s="1"/>
      <c r="G133" s="30" t="s">
        <v>8</v>
      </c>
      <c r="H133" s="53" t="s">
        <v>93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111</v>
      </c>
      <c r="B138" s="57"/>
      <c r="C138" s="68">
        <v>8</v>
      </c>
      <c r="D138" s="68">
        <v>3</v>
      </c>
      <c r="E138" s="68">
        <v>4</v>
      </c>
      <c r="F138" s="68">
        <v>6</v>
      </c>
      <c r="G138" s="68">
        <v>9</v>
      </c>
      <c r="H138" s="68">
        <v>4</v>
      </c>
      <c r="I138" s="68">
        <v>4</v>
      </c>
      <c r="J138" s="68">
        <v>4</v>
      </c>
      <c r="K138" s="76">
        <v>4</v>
      </c>
      <c r="L138" s="72">
        <v>46</v>
      </c>
      <c r="M138" s="10">
        <v>36</v>
      </c>
      <c r="N138" s="58"/>
      <c r="O138" s="59"/>
      <c r="P138" s="33"/>
    </row>
    <row r="139" spans="1:26" x14ac:dyDescent="0.25">
      <c r="A139" s="61" t="s">
        <v>93</v>
      </c>
      <c r="B139" s="35"/>
      <c r="C139" s="66">
        <v>7</v>
      </c>
      <c r="D139" s="66">
        <v>4</v>
      </c>
      <c r="E139" s="66">
        <v>4</v>
      </c>
      <c r="F139" s="66">
        <v>6</v>
      </c>
      <c r="G139" s="66">
        <v>6</v>
      </c>
      <c r="H139" s="66">
        <v>3</v>
      </c>
      <c r="I139" s="66">
        <v>5</v>
      </c>
      <c r="J139" s="66">
        <v>5</v>
      </c>
      <c r="K139" s="66">
        <v>6</v>
      </c>
      <c r="L139" s="72">
        <v>46</v>
      </c>
      <c r="M139" s="10">
        <v>28</v>
      </c>
      <c r="N139" s="58"/>
      <c r="O139" s="59"/>
      <c r="P139" s="33"/>
    </row>
    <row r="140" spans="1:26" x14ac:dyDescent="0.25">
      <c r="A140" s="32" t="s">
        <v>111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93</v>
      </c>
      <c r="B141" s="35"/>
      <c r="C141" s="67">
        <v>1</v>
      </c>
      <c r="D141" s="67">
        <v>1</v>
      </c>
      <c r="E141" s="67">
        <v>1</v>
      </c>
      <c r="F141" s="67">
        <v>0</v>
      </c>
      <c r="G141" s="66">
        <v>1</v>
      </c>
      <c r="H141" s="66">
        <v>1</v>
      </c>
      <c r="I141" s="66">
        <v>1</v>
      </c>
      <c r="J141" s="66">
        <v>1</v>
      </c>
      <c r="K141" s="66">
        <v>1</v>
      </c>
      <c r="L141" s="66">
        <v>8</v>
      </c>
      <c r="M141" s="1"/>
      <c r="N141" s="1" t="s">
        <v>17</v>
      </c>
      <c r="P141" s="33" t="s">
        <v>18</v>
      </c>
    </row>
    <row r="142" spans="1:26" x14ac:dyDescent="0.25">
      <c r="A142" s="32" t="s">
        <v>111</v>
      </c>
      <c r="B142" s="1"/>
      <c r="C142" s="66">
        <v>0</v>
      </c>
      <c r="D142" s="66">
        <v>0.5</v>
      </c>
      <c r="E142" s="66">
        <v>0</v>
      </c>
      <c r="F142" s="66">
        <v>0.5</v>
      </c>
      <c r="G142" s="66">
        <v>0</v>
      </c>
      <c r="H142" s="66">
        <v>0</v>
      </c>
      <c r="I142" s="66">
        <v>0.5</v>
      </c>
      <c r="J142" s="66">
        <v>0.5</v>
      </c>
      <c r="K142" s="66">
        <v>1</v>
      </c>
      <c r="L142" s="66">
        <v>3</v>
      </c>
      <c r="M142" s="1">
        <v>0</v>
      </c>
      <c r="N142" s="10">
        <v>3</v>
      </c>
      <c r="O142" s="32" t="s">
        <v>111</v>
      </c>
      <c r="P142" s="34"/>
    </row>
    <row r="143" spans="1:26" x14ac:dyDescent="0.25">
      <c r="A143" s="32" t="s">
        <v>93</v>
      </c>
      <c r="B143" s="1"/>
      <c r="C143" s="66">
        <v>1</v>
      </c>
      <c r="D143" s="66">
        <v>0.5</v>
      </c>
      <c r="E143" s="66">
        <v>1</v>
      </c>
      <c r="F143" s="66">
        <v>0.5</v>
      </c>
      <c r="G143" s="66">
        <v>1</v>
      </c>
      <c r="H143" s="66">
        <v>1</v>
      </c>
      <c r="I143" s="66">
        <v>0.5</v>
      </c>
      <c r="J143" s="66">
        <v>0.5</v>
      </c>
      <c r="K143" s="66">
        <v>0</v>
      </c>
      <c r="L143" s="66">
        <v>6</v>
      </c>
      <c r="M143" s="1">
        <v>3</v>
      </c>
      <c r="N143" s="10">
        <v>9</v>
      </c>
      <c r="O143" s="32" t="s">
        <v>93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98</v>
      </c>
      <c r="B147" s="1">
        <v>7</v>
      </c>
      <c r="C147" s="1">
        <v>-5</v>
      </c>
      <c r="D147" s="52" t="s">
        <v>2</v>
      </c>
      <c r="E147" s="1"/>
      <c r="F147" s="1"/>
      <c r="G147" s="28" t="s">
        <v>3</v>
      </c>
      <c r="H147" s="54" t="s">
        <v>98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119</v>
      </c>
      <c r="B148" s="1">
        <v>12</v>
      </c>
      <c r="C148" s="1">
        <v>5</v>
      </c>
      <c r="D148" t="s">
        <v>7</v>
      </c>
      <c r="E148" s="1"/>
      <c r="F148" s="1"/>
      <c r="G148" s="30" t="s">
        <v>8</v>
      </c>
      <c r="H148" s="53" t="s">
        <v>119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98</v>
      </c>
      <c r="B153" s="57"/>
      <c r="C153" s="68">
        <v>8</v>
      </c>
      <c r="D153" s="68">
        <v>4</v>
      </c>
      <c r="E153" s="68">
        <v>5</v>
      </c>
      <c r="F153" s="68">
        <v>5</v>
      </c>
      <c r="G153" s="68">
        <v>4</v>
      </c>
      <c r="H153" s="68">
        <v>3</v>
      </c>
      <c r="I153" s="68">
        <v>6</v>
      </c>
      <c r="J153" s="68">
        <v>4</v>
      </c>
      <c r="K153" s="76">
        <v>4</v>
      </c>
      <c r="L153" s="72">
        <v>43</v>
      </c>
      <c r="M153" s="10">
        <v>36</v>
      </c>
      <c r="N153" s="58"/>
      <c r="O153" s="59"/>
      <c r="P153" s="33"/>
      <c r="R153" s="12">
        <f>M153+M154+M167+M168</f>
        <v>159</v>
      </c>
    </row>
    <row r="154" spans="1:18" x14ac:dyDescent="0.25">
      <c r="A154" s="61" t="s">
        <v>119</v>
      </c>
      <c r="B154" s="35"/>
      <c r="C154" s="66">
        <v>7</v>
      </c>
      <c r="D154" s="66">
        <v>3</v>
      </c>
      <c r="E154" s="66">
        <v>6</v>
      </c>
      <c r="F154" s="66">
        <v>7</v>
      </c>
      <c r="G154" s="66">
        <v>7</v>
      </c>
      <c r="H154" s="66">
        <v>5</v>
      </c>
      <c r="I154" s="66">
        <v>6</v>
      </c>
      <c r="J154" s="66">
        <v>7</v>
      </c>
      <c r="K154" s="66">
        <v>5</v>
      </c>
      <c r="L154" s="72">
        <v>53</v>
      </c>
      <c r="M154" s="10">
        <v>41</v>
      </c>
      <c r="N154" s="58"/>
      <c r="O154" s="59"/>
      <c r="P154" s="33"/>
    </row>
    <row r="155" spans="1:18" x14ac:dyDescent="0.25">
      <c r="A155" s="32" t="s">
        <v>98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119</v>
      </c>
      <c r="B156" s="35"/>
      <c r="C156" s="67">
        <v>1</v>
      </c>
      <c r="D156" s="67">
        <v>0</v>
      </c>
      <c r="E156" s="67">
        <v>0</v>
      </c>
      <c r="F156" s="67">
        <v>0</v>
      </c>
      <c r="G156" s="66">
        <v>1</v>
      </c>
      <c r="H156" s="66">
        <v>1</v>
      </c>
      <c r="I156" s="66">
        <v>0</v>
      </c>
      <c r="J156" s="66">
        <v>1</v>
      </c>
      <c r="K156" s="66">
        <v>1</v>
      </c>
      <c r="L156" s="66">
        <v>5</v>
      </c>
      <c r="M156" s="1"/>
      <c r="N156" s="1" t="s">
        <v>17</v>
      </c>
      <c r="P156" s="33" t="s">
        <v>18</v>
      </c>
    </row>
    <row r="157" spans="1:18" x14ac:dyDescent="0.25">
      <c r="A157" s="32" t="s">
        <v>98</v>
      </c>
      <c r="B157" s="1"/>
      <c r="C157" s="66">
        <v>0</v>
      </c>
      <c r="D157" s="66">
        <v>0</v>
      </c>
      <c r="E157" s="66">
        <v>1</v>
      </c>
      <c r="F157" s="66">
        <v>1</v>
      </c>
      <c r="G157" s="66">
        <v>1</v>
      </c>
      <c r="H157" s="66">
        <v>1</v>
      </c>
      <c r="I157" s="66">
        <v>0.5</v>
      </c>
      <c r="J157" s="66">
        <v>1</v>
      </c>
      <c r="K157" s="66">
        <v>0.5</v>
      </c>
      <c r="L157" s="66">
        <v>6</v>
      </c>
      <c r="M157" s="1">
        <v>3</v>
      </c>
      <c r="N157" s="10">
        <v>9</v>
      </c>
      <c r="O157" s="32" t="s">
        <v>98</v>
      </c>
      <c r="P157" s="34"/>
      <c r="Q157">
        <f>M153+M168</f>
        <v>79</v>
      </c>
      <c r="R157" s="12">
        <f>P157+P172</f>
        <v>0</v>
      </c>
    </row>
    <row r="158" spans="1:18" x14ac:dyDescent="0.25">
      <c r="A158" s="32" t="s">
        <v>119</v>
      </c>
      <c r="B158" s="1"/>
      <c r="C158" s="66">
        <v>1</v>
      </c>
      <c r="D158" s="66">
        <v>1</v>
      </c>
      <c r="E158" s="66">
        <v>0</v>
      </c>
      <c r="F158" s="66">
        <v>0</v>
      </c>
      <c r="G158" s="66">
        <v>0</v>
      </c>
      <c r="H158" s="66">
        <v>0</v>
      </c>
      <c r="I158" s="66">
        <v>0.5</v>
      </c>
      <c r="J158" s="66">
        <v>0</v>
      </c>
      <c r="K158" s="66">
        <v>0.5</v>
      </c>
      <c r="L158" s="66">
        <v>3</v>
      </c>
      <c r="M158" s="1">
        <v>0</v>
      </c>
      <c r="N158" s="10">
        <v>3</v>
      </c>
      <c r="O158" s="32" t="s">
        <v>119</v>
      </c>
      <c r="P158" s="34"/>
      <c r="Q158">
        <f>M154+M167</f>
        <v>80</v>
      </c>
      <c r="R158" s="12">
        <f>P158+P171</f>
        <v>0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58</v>
      </c>
      <c r="B161" s="1">
        <v>14</v>
      </c>
      <c r="C161" s="1">
        <v>-1</v>
      </c>
      <c r="D161" s="52" t="s">
        <v>2</v>
      </c>
      <c r="E161" s="1"/>
      <c r="F161" s="1"/>
      <c r="G161" s="28" t="s">
        <v>3</v>
      </c>
      <c r="H161" s="54" t="s">
        <v>58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100</v>
      </c>
      <c r="B162" s="1">
        <v>15</v>
      </c>
      <c r="C162" s="1">
        <v>1</v>
      </c>
      <c r="D162" t="s">
        <v>7</v>
      </c>
      <c r="E162" s="1"/>
      <c r="F162" s="1"/>
      <c r="G162" s="30" t="s">
        <v>8</v>
      </c>
      <c r="H162" s="53" t="s">
        <v>100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58</v>
      </c>
      <c r="B167" s="57"/>
      <c r="C167" s="68">
        <v>9</v>
      </c>
      <c r="D167" s="68">
        <v>4</v>
      </c>
      <c r="E167" s="68">
        <v>5</v>
      </c>
      <c r="F167" s="68">
        <v>6</v>
      </c>
      <c r="G167" s="68">
        <v>7</v>
      </c>
      <c r="H167" s="68">
        <v>4</v>
      </c>
      <c r="I167" s="68">
        <v>6</v>
      </c>
      <c r="J167" s="68">
        <v>5</v>
      </c>
      <c r="K167" s="76">
        <v>7</v>
      </c>
      <c r="L167" s="72">
        <v>53</v>
      </c>
      <c r="M167" s="10">
        <v>39</v>
      </c>
      <c r="N167" s="58"/>
      <c r="O167" s="59"/>
      <c r="P167" s="33"/>
    </row>
    <row r="168" spans="1:16" x14ac:dyDescent="0.25">
      <c r="A168" s="61" t="s">
        <v>100</v>
      </c>
      <c r="B168" s="35"/>
      <c r="C168" s="66">
        <v>6</v>
      </c>
      <c r="D168" s="66">
        <v>6</v>
      </c>
      <c r="E168" s="66">
        <v>6</v>
      </c>
      <c r="F168" s="66">
        <v>8</v>
      </c>
      <c r="G168" s="66">
        <v>7</v>
      </c>
      <c r="H168" s="66">
        <v>6</v>
      </c>
      <c r="I168" s="66">
        <v>6</v>
      </c>
      <c r="J168" s="66">
        <v>6</v>
      </c>
      <c r="K168" s="66">
        <v>7</v>
      </c>
      <c r="L168" s="72">
        <v>58</v>
      </c>
      <c r="M168" s="10">
        <v>43</v>
      </c>
      <c r="N168" s="58"/>
      <c r="O168" s="59"/>
      <c r="P168" s="33"/>
    </row>
    <row r="169" spans="1:16" x14ac:dyDescent="0.25">
      <c r="A169" s="32" t="s">
        <v>58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100</v>
      </c>
      <c r="B170" s="35"/>
      <c r="C170" s="67">
        <v>0</v>
      </c>
      <c r="D170" s="67">
        <v>0</v>
      </c>
      <c r="E170" s="67">
        <v>0</v>
      </c>
      <c r="F170" s="67">
        <v>0</v>
      </c>
      <c r="G170" s="66">
        <v>0</v>
      </c>
      <c r="H170" s="66">
        <v>1</v>
      </c>
      <c r="I170" s="66">
        <v>0</v>
      </c>
      <c r="J170" s="66">
        <v>0</v>
      </c>
      <c r="K170" s="66">
        <v>0</v>
      </c>
      <c r="L170" s="66">
        <v>1</v>
      </c>
      <c r="M170" s="1"/>
      <c r="N170" s="1" t="s">
        <v>17</v>
      </c>
      <c r="P170" s="33" t="s">
        <v>18</v>
      </c>
    </row>
    <row r="171" spans="1:16" x14ac:dyDescent="0.25">
      <c r="A171" s="32" t="s">
        <v>58</v>
      </c>
      <c r="B171" s="1"/>
      <c r="C171" s="66">
        <v>0</v>
      </c>
      <c r="D171" s="66">
        <v>1</v>
      </c>
      <c r="E171" s="66">
        <v>1</v>
      </c>
      <c r="F171" s="66">
        <v>1</v>
      </c>
      <c r="G171" s="66">
        <v>0.5</v>
      </c>
      <c r="H171" s="66">
        <v>1</v>
      </c>
      <c r="I171" s="66">
        <v>0.5</v>
      </c>
      <c r="J171" s="66">
        <v>1</v>
      </c>
      <c r="K171" s="66">
        <v>0.5</v>
      </c>
      <c r="L171" s="66">
        <v>6.5</v>
      </c>
      <c r="M171" s="1">
        <v>3</v>
      </c>
      <c r="N171" s="10">
        <v>9.5</v>
      </c>
      <c r="O171" s="32" t="s">
        <v>58</v>
      </c>
      <c r="P171" s="34"/>
    </row>
    <row r="172" spans="1:16" x14ac:dyDescent="0.25">
      <c r="A172" s="32" t="s">
        <v>100</v>
      </c>
      <c r="B172" s="1"/>
      <c r="C172" s="66">
        <v>1</v>
      </c>
      <c r="D172" s="66">
        <v>0</v>
      </c>
      <c r="E172" s="66">
        <v>0</v>
      </c>
      <c r="F172" s="66">
        <v>0</v>
      </c>
      <c r="G172" s="66">
        <v>0.5</v>
      </c>
      <c r="H172" s="66">
        <v>0</v>
      </c>
      <c r="I172" s="66">
        <v>0.5</v>
      </c>
      <c r="J172" s="66">
        <v>0</v>
      </c>
      <c r="K172" s="66">
        <v>0.5</v>
      </c>
      <c r="L172" s="66">
        <v>2.5</v>
      </c>
      <c r="M172" s="1">
        <v>0</v>
      </c>
      <c r="N172" s="10">
        <v>2.5</v>
      </c>
      <c r="O172" s="32" t="s">
        <v>100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919E-3453-4D6B-88EC-C0CCCC0B4D7F}">
  <dimension ref="A1:Z188"/>
  <sheetViews>
    <sheetView topLeftCell="A144" zoomScale="135" zoomScaleNormal="125" workbookViewId="0">
      <selection activeCell="D155" sqref="D155"/>
    </sheetView>
  </sheetViews>
  <sheetFormatPr defaultColWidth="8.77734375" defaultRowHeight="13.2" x14ac:dyDescent="0.25"/>
  <cols>
    <col min="24" max="25" width="6.33203125" customWidth="1"/>
  </cols>
  <sheetData>
    <row r="1" spans="1:19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9" x14ac:dyDescent="0.25">
      <c r="A2" s="61" t="s">
        <v>99</v>
      </c>
      <c r="B2" s="1">
        <v>7</v>
      </c>
      <c r="C2" s="1">
        <v>-5</v>
      </c>
      <c r="D2" s="52" t="s">
        <v>57</v>
      </c>
      <c r="E2" s="1"/>
      <c r="F2" s="1"/>
      <c r="G2" s="28" t="s">
        <v>3</v>
      </c>
      <c r="H2" s="54" t="s">
        <v>99</v>
      </c>
      <c r="I2" s="29"/>
      <c r="J2" s="27" t="s">
        <v>5</v>
      </c>
      <c r="K2" s="1"/>
      <c r="N2" s="1"/>
      <c r="P2" s="33"/>
      <c r="R2" s="12"/>
      <c r="S2" s="12"/>
    </row>
    <row r="3" spans="1:19" x14ac:dyDescent="0.25">
      <c r="A3" s="61" t="s">
        <v>25</v>
      </c>
      <c r="B3" s="1">
        <v>12</v>
      </c>
      <c r="C3" s="1">
        <v>5</v>
      </c>
      <c r="D3" t="s">
        <v>7</v>
      </c>
      <c r="E3" s="1"/>
      <c r="F3" s="1"/>
      <c r="G3" s="30" t="s">
        <v>8</v>
      </c>
      <c r="H3" s="53" t="s">
        <v>25</v>
      </c>
      <c r="I3" s="31"/>
      <c r="J3" s="27" t="s">
        <v>5</v>
      </c>
      <c r="K3" s="1"/>
      <c r="N3" s="1"/>
      <c r="P3" s="33"/>
      <c r="R3" s="12"/>
      <c r="S3" s="12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  <c r="R4" s="12"/>
      <c r="S4" s="12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/>
      <c r="S5" s="12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/>
      <c r="S6" s="12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/>
      <c r="S7" s="12"/>
    </row>
    <row r="8" spans="1:19" x14ac:dyDescent="0.25">
      <c r="A8" s="61" t="s">
        <v>99</v>
      </c>
      <c r="B8" s="57"/>
      <c r="C8" s="68">
        <v>5</v>
      </c>
      <c r="D8" s="68">
        <v>5</v>
      </c>
      <c r="E8" s="68">
        <v>6</v>
      </c>
      <c r="F8" s="68">
        <v>3</v>
      </c>
      <c r="G8" s="68">
        <v>6</v>
      </c>
      <c r="H8" s="68">
        <v>6</v>
      </c>
      <c r="I8" s="68">
        <v>8</v>
      </c>
      <c r="J8" s="68">
        <v>6</v>
      </c>
      <c r="K8" s="76">
        <v>4</v>
      </c>
      <c r="L8" s="72">
        <v>49</v>
      </c>
      <c r="M8" s="10">
        <v>42</v>
      </c>
      <c r="N8" s="58"/>
      <c r="O8" s="59"/>
      <c r="P8" s="33"/>
      <c r="R8" s="12"/>
      <c r="S8" s="12"/>
    </row>
    <row r="9" spans="1:19" x14ac:dyDescent="0.25">
      <c r="A9" s="61" t="s">
        <v>25</v>
      </c>
      <c r="B9" s="35"/>
      <c r="C9" s="66">
        <v>6</v>
      </c>
      <c r="D9" s="66">
        <v>5</v>
      </c>
      <c r="E9" s="66">
        <v>5</v>
      </c>
      <c r="F9" s="66">
        <v>4</v>
      </c>
      <c r="G9" s="66">
        <v>8</v>
      </c>
      <c r="H9" s="66">
        <v>5</v>
      </c>
      <c r="I9" s="66">
        <v>5</v>
      </c>
      <c r="J9" s="66">
        <v>6</v>
      </c>
      <c r="K9" s="66">
        <v>7</v>
      </c>
      <c r="L9" s="72">
        <v>51</v>
      </c>
      <c r="M9" s="10">
        <v>39</v>
      </c>
      <c r="N9" s="58"/>
      <c r="O9" s="59"/>
      <c r="P9" s="33"/>
      <c r="R9" s="12"/>
      <c r="S9" s="12"/>
    </row>
    <row r="10" spans="1:19" x14ac:dyDescent="0.25">
      <c r="A10" s="32" t="s">
        <v>99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/>
      <c r="S10" s="12"/>
    </row>
    <row r="11" spans="1:19" x14ac:dyDescent="0.25">
      <c r="A11" s="32" t="s">
        <v>25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1</v>
      </c>
      <c r="H11" s="66">
        <v>1</v>
      </c>
      <c r="I11" s="66">
        <v>0</v>
      </c>
      <c r="J11" s="66">
        <v>1</v>
      </c>
      <c r="K11" s="66">
        <v>1</v>
      </c>
      <c r="L11" s="66">
        <v>5</v>
      </c>
      <c r="M11" s="1"/>
      <c r="N11" s="1" t="s">
        <v>17</v>
      </c>
      <c r="P11" s="33" t="s">
        <v>18</v>
      </c>
      <c r="R11" s="12"/>
      <c r="S11" s="12"/>
    </row>
    <row r="12" spans="1:19" x14ac:dyDescent="0.25">
      <c r="A12" s="32" t="s">
        <v>99</v>
      </c>
      <c r="B12" s="1"/>
      <c r="C12" s="66">
        <v>0.5</v>
      </c>
      <c r="D12" s="66">
        <v>0.5</v>
      </c>
      <c r="E12" s="66">
        <v>0</v>
      </c>
      <c r="F12" s="66">
        <v>1</v>
      </c>
      <c r="G12" s="66">
        <v>1</v>
      </c>
      <c r="H12" s="66">
        <v>0</v>
      </c>
      <c r="I12" s="66">
        <v>0</v>
      </c>
      <c r="J12" s="66">
        <v>0</v>
      </c>
      <c r="K12" s="66">
        <v>1</v>
      </c>
      <c r="L12" s="66">
        <v>4</v>
      </c>
      <c r="M12" s="1">
        <v>0</v>
      </c>
      <c r="N12" s="10">
        <v>4</v>
      </c>
      <c r="O12" s="32" t="s">
        <v>99</v>
      </c>
      <c r="P12" s="34">
        <v>17</v>
      </c>
      <c r="R12" s="12"/>
      <c r="S12" s="12"/>
    </row>
    <row r="13" spans="1:19" x14ac:dyDescent="0.25">
      <c r="A13" s="32" t="s">
        <v>25</v>
      </c>
      <c r="B13" s="1"/>
      <c r="C13" s="66">
        <v>0.5</v>
      </c>
      <c r="D13" s="66">
        <v>0.5</v>
      </c>
      <c r="E13" s="66">
        <v>1</v>
      </c>
      <c r="F13" s="66">
        <v>0</v>
      </c>
      <c r="G13" s="66">
        <v>0</v>
      </c>
      <c r="H13" s="66">
        <v>1</v>
      </c>
      <c r="I13" s="66">
        <v>1</v>
      </c>
      <c r="J13" s="66">
        <v>1</v>
      </c>
      <c r="K13" s="66">
        <v>0</v>
      </c>
      <c r="L13" s="66">
        <v>5</v>
      </c>
      <c r="M13" s="1">
        <v>3</v>
      </c>
      <c r="N13" s="10">
        <v>8</v>
      </c>
      <c r="O13" s="32" t="s">
        <v>25</v>
      </c>
      <c r="P13" s="34">
        <v>21</v>
      </c>
      <c r="R13" s="12"/>
      <c r="S13" s="12"/>
    </row>
    <row r="14" spans="1:19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9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9" x14ac:dyDescent="0.25">
      <c r="A16" s="61" t="s">
        <v>124</v>
      </c>
      <c r="B16" s="1">
        <v>16</v>
      </c>
      <c r="C16" s="1">
        <v>-4</v>
      </c>
      <c r="D16" s="52" t="s">
        <v>57</v>
      </c>
      <c r="E16" s="1"/>
      <c r="F16" s="1"/>
      <c r="G16" s="28" t="s">
        <v>3</v>
      </c>
      <c r="H16" s="54" t="s">
        <v>124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101</v>
      </c>
      <c r="B17" s="1">
        <v>20</v>
      </c>
      <c r="C17" s="1">
        <v>4</v>
      </c>
      <c r="D17" t="s">
        <v>7</v>
      </c>
      <c r="E17" s="1"/>
      <c r="F17" s="1"/>
      <c r="G17" s="30" t="s">
        <v>8</v>
      </c>
      <c r="H17" s="53" t="s">
        <v>101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124</v>
      </c>
      <c r="B22" s="57"/>
      <c r="C22" s="68">
        <v>6</v>
      </c>
      <c r="D22" s="68">
        <v>8</v>
      </c>
      <c r="E22" s="68">
        <v>8</v>
      </c>
      <c r="F22" s="68">
        <v>5</v>
      </c>
      <c r="G22" s="68">
        <v>8</v>
      </c>
      <c r="H22" s="68">
        <v>7</v>
      </c>
      <c r="I22" s="68">
        <v>6</v>
      </c>
      <c r="J22" s="68">
        <v>6</v>
      </c>
      <c r="K22" s="76">
        <v>7</v>
      </c>
      <c r="L22" s="72">
        <v>61</v>
      </c>
      <c r="M22" s="10">
        <v>45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101</v>
      </c>
      <c r="B23" s="35"/>
      <c r="C23" s="66">
        <v>7</v>
      </c>
      <c r="D23" s="66">
        <v>8</v>
      </c>
      <c r="E23" s="66">
        <v>8</v>
      </c>
      <c r="F23" s="66">
        <v>9</v>
      </c>
      <c r="G23" s="66">
        <v>7</v>
      </c>
      <c r="H23" s="66">
        <v>6</v>
      </c>
      <c r="I23" s="66">
        <v>5</v>
      </c>
      <c r="J23" s="66">
        <v>7</v>
      </c>
      <c r="K23" s="66">
        <v>9</v>
      </c>
      <c r="L23" s="72">
        <v>66</v>
      </c>
      <c r="M23" s="10">
        <v>46</v>
      </c>
      <c r="N23" s="58"/>
      <c r="O23" s="59"/>
      <c r="P23" s="33"/>
    </row>
    <row r="24" spans="1:26" x14ac:dyDescent="0.25">
      <c r="A24" s="32" t="s">
        <v>124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101</v>
      </c>
      <c r="B25" s="35"/>
      <c r="C25" s="67">
        <v>1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1</v>
      </c>
      <c r="L25" s="66">
        <v>4</v>
      </c>
      <c r="M25" s="1"/>
      <c r="N25" s="1" t="s">
        <v>17</v>
      </c>
      <c r="P25" s="33" t="s">
        <v>18</v>
      </c>
    </row>
    <row r="26" spans="1:26" x14ac:dyDescent="0.25">
      <c r="A26" s="32" t="s">
        <v>124</v>
      </c>
      <c r="B26" s="1"/>
      <c r="C26" s="66">
        <v>0.5</v>
      </c>
      <c r="D26" s="66">
        <v>0.5</v>
      </c>
      <c r="E26" s="66">
        <v>0.5</v>
      </c>
      <c r="F26" s="66">
        <v>1</v>
      </c>
      <c r="G26" s="66">
        <v>0</v>
      </c>
      <c r="H26" s="66">
        <v>0</v>
      </c>
      <c r="I26" s="66">
        <v>0</v>
      </c>
      <c r="J26" s="66">
        <v>0.5</v>
      </c>
      <c r="K26" s="66">
        <v>1</v>
      </c>
      <c r="L26" s="66">
        <v>4</v>
      </c>
      <c r="M26" s="1">
        <v>3</v>
      </c>
      <c r="N26" s="10">
        <v>7</v>
      </c>
      <c r="O26" s="32" t="s">
        <v>124</v>
      </c>
      <c r="P26" s="34">
        <v>23</v>
      </c>
    </row>
    <row r="27" spans="1:26" s="75" customFormat="1" x14ac:dyDescent="0.25">
      <c r="A27" s="32" t="s">
        <v>101</v>
      </c>
      <c r="B27" s="1"/>
      <c r="C27" s="66">
        <v>0.5</v>
      </c>
      <c r="D27" s="66">
        <v>0.5</v>
      </c>
      <c r="E27" s="66">
        <v>0.5</v>
      </c>
      <c r="F27" s="66">
        <v>0</v>
      </c>
      <c r="G27" s="66">
        <v>1</v>
      </c>
      <c r="H27" s="66">
        <v>1</v>
      </c>
      <c r="I27" s="66">
        <v>1</v>
      </c>
      <c r="J27" s="66">
        <v>0.5</v>
      </c>
      <c r="K27" s="66">
        <v>0</v>
      </c>
      <c r="L27" s="66">
        <v>5</v>
      </c>
      <c r="M27" s="1">
        <v>0</v>
      </c>
      <c r="N27" s="10">
        <v>5</v>
      </c>
      <c r="O27" s="32" t="s">
        <v>101</v>
      </c>
      <c r="P27" s="34">
        <v>19</v>
      </c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106</v>
      </c>
      <c r="B31" s="1">
        <v>5</v>
      </c>
      <c r="C31" s="1">
        <v>-4</v>
      </c>
      <c r="D31" s="52" t="s">
        <v>57</v>
      </c>
      <c r="E31" s="1"/>
      <c r="F31" s="1"/>
      <c r="G31" s="28" t="s">
        <v>3</v>
      </c>
      <c r="H31" s="54" t="s">
        <v>106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56</v>
      </c>
      <c r="B32" s="1">
        <v>9</v>
      </c>
      <c r="C32" s="1">
        <v>4</v>
      </c>
      <c r="D32" t="s">
        <v>7</v>
      </c>
      <c r="E32" s="1"/>
      <c r="F32" s="1"/>
      <c r="G32" s="30" t="s">
        <v>8</v>
      </c>
      <c r="H32" s="53" t="s">
        <v>56</v>
      </c>
      <c r="I32" s="31"/>
      <c r="J32" s="27" t="s">
        <v>5</v>
      </c>
      <c r="K32" s="1"/>
      <c r="N32" s="1"/>
      <c r="P32" s="33"/>
    </row>
    <row r="33" spans="1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7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7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7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7" x14ac:dyDescent="0.25">
      <c r="A37" s="61" t="s">
        <v>106</v>
      </c>
      <c r="B37" s="57"/>
      <c r="C37" s="97">
        <v>6</v>
      </c>
      <c r="D37" s="97">
        <v>5</v>
      </c>
      <c r="E37" s="97">
        <v>5</v>
      </c>
      <c r="F37" s="97">
        <v>3</v>
      </c>
      <c r="G37" s="97">
        <v>7</v>
      </c>
      <c r="H37" s="97">
        <v>7</v>
      </c>
      <c r="I37" s="97">
        <v>4</v>
      </c>
      <c r="J37" s="97">
        <v>5</v>
      </c>
      <c r="K37" s="98">
        <v>6</v>
      </c>
      <c r="L37" s="72">
        <v>48</v>
      </c>
      <c r="M37" s="10">
        <v>43</v>
      </c>
      <c r="N37" s="58"/>
      <c r="O37" s="59"/>
      <c r="P37" s="33"/>
    </row>
    <row r="38" spans="1:17" x14ac:dyDescent="0.25">
      <c r="A38" s="61" t="s">
        <v>56</v>
      </c>
      <c r="B38" s="35"/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72">
        <v>0</v>
      </c>
      <c r="M38" s="10">
        <v>-9</v>
      </c>
      <c r="N38" s="58"/>
      <c r="O38" s="59"/>
      <c r="P38" s="33"/>
    </row>
    <row r="39" spans="1:17" x14ac:dyDescent="0.25">
      <c r="A39" s="32" t="s">
        <v>106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7" x14ac:dyDescent="0.25">
      <c r="A40" s="32" t="s">
        <v>56</v>
      </c>
      <c r="B40" s="35"/>
      <c r="C40" s="67">
        <v>1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1</v>
      </c>
      <c r="K40" s="66">
        <v>1</v>
      </c>
      <c r="L40" s="66">
        <v>4</v>
      </c>
      <c r="M40" s="1"/>
      <c r="N40" s="1" t="s">
        <v>17</v>
      </c>
      <c r="P40" s="33" t="s">
        <v>18</v>
      </c>
    </row>
    <row r="41" spans="1:17" x14ac:dyDescent="0.25">
      <c r="A41" s="32" t="s">
        <v>106</v>
      </c>
      <c r="B41" s="1"/>
      <c r="C41" s="66">
        <v>0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66">
        <v>0</v>
      </c>
      <c r="L41" s="66">
        <v>0</v>
      </c>
      <c r="M41" s="1">
        <v>0</v>
      </c>
      <c r="N41" s="100">
        <v>0</v>
      </c>
      <c r="O41" s="32" t="s">
        <v>106</v>
      </c>
      <c r="P41" s="101">
        <v>15</v>
      </c>
      <c r="Q41">
        <f>M37+M52</f>
        <v>80</v>
      </c>
    </row>
    <row r="42" spans="1:17" x14ac:dyDescent="0.25">
      <c r="A42" s="32" t="s">
        <v>56</v>
      </c>
      <c r="B42" s="1"/>
      <c r="C42" s="66">
        <v>1</v>
      </c>
      <c r="D42" s="66">
        <v>1</v>
      </c>
      <c r="E42" s="66">
        <v>1</v>
      </c>
      <c r="F42" s="66">
        <v>1</v>
      </c>
      <c r="G42" s="66">
        <v>1</v>
      </c>
      <c r="H42" s="66">
        <v>1</v>
      </c>
      <c r="I42" s="66">
        <v>1</v>
      </c>
      <c r="J42" s="66">
        <v>1</v>
      </c>
      <c r="K42" s="66">
        <v>1</v>
      </c>
      <c r="L42" s="66">
        <v>9</v>
      </c>
      <c r="M42" s="1">
        <v>3</v>
      </c>
      <c r="N42" s="100">
        <v>12</v>
      </c>
      <c r="O42" s="32" t="s">
        <v>56</v>
      </c>
      <c r="P42" s="34"/>
      <c r="Q42">
        <f>M38+M51</f>
        <v>32</v>
      </c>
    </row>
    <row r="44" spans="1:17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7" x14ac:dyDescent="0.25">
      <c r="A45" s="61" t="s">
        <v>71</v>
      </c>
      <c r="B45" s="1">
        <v>11</v>
      </c>
      <c r="C45" s="1">
        <v>0</v>
      </c>
      <c r="D45" s="52" t="s">
        <v>57</v>
      </c>
      <c r="E45" s="1"/>
      <c r="F45" s="1"/>
      <c r="G45" s="28" t="s">
        <v>3</v>
      </c>
      <c r="H45" s="54" t="s">
        <v>71</v>
      </c>
      <c r="I45" s="29"/>
      <c r="J45" s="27" t="s">
        <v>5</v>
      </c>
      <c r="K45" s="1"/>
      <c r="N45" s="1"/>
      <c r="P45" s="33"/>
    </row>
    <row r="46" spans="1:17" x14ac:dyDescent="0.25">
      <c r="A46" s="61" t="s">
        <v>95</v>
      </c>
      <c r="B46" s="1">
        <v>11</v>
      </c>
      <c r="C46" s="1">
        <v>0</v>
      </c>
      <c r="D46" t="s">
        <v>7</v>
      </c>
      <c r="E46" s="1"/>
      <c r="F46" s="1"/>
      <c r="G46" s="30" t="s">
        <v>8</v>
      </c>
      <c r="H46" s="53" t="s">
        <v>95</v>
      </c>
      <c r="I46" s="31"/>
      <c r="J46" s="27" t="s">
        <v>5</v>
      </c>
      <c r="K46" s="1"/>
      <c r="N46" s="1"/>
      <c r="P46" s="33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7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71</v>
      </c>
      <c r="B51" s="57"/>
      <c r="C51" s="68">
        <v>8</v>
      </c>
      <c r="D51" s="68">
        <v>6</v>
      </c>
      <c r="E51" s="68">
        <v>6</v>
      </c>
      <c r="F51" s="68">
        <v>5</v>
      </c>
      <c r="G51" s="68">
        <v>6</v>
      </c>
      <c r="H51" s="68">
        <v>5</v>
      </c>
      <c r="I51" s="68">
        <v>4</v>
      </c>
      <c r="J51" s="68">
        <v>6</v>
      </c>
      <c r="K51" s="76">
        <v>6</v>
      </c>
      <c r="L51" s="72">
        <v>52</v>
      </c>
      <c r="M51" s="10">
        <v>41</v>
      </c>
      <c r="N51" s="58"/>
      <c r="O51" s="59"/>
      <c r="P51" s="33"/>
    </row>
    <row r="52" spans="1:26" x14ac:dyDescent="0.25">
      <c r="A52" s="61" t="s">
        <v>95</v>
      </c>
      <c r="B52" s="35"/>
      <c r="C52" s="66">
        <v>6</v>
      </c>
      <c r="D52" s="66">
        <v>6</v>
      </c>
      <c r="E52" s="66">
        <v>7</v>
      </c>
      <c r="F52" s="66">
        <v>4</v>
      </c>
      <c r="G52" s="66">
        <v>5</v>
      </c>
      <c r="H52" s="66">
        <v>5</v>
      </c>
      <c r="I52" s="66">
        <v>4</v>
      </c>
      <c r="J52" s="66">
        <v>5</v>
      </c>
      <c r="K52" s="66">
        <v>6</v>
      </c>
      <c r="L52" s="72">
        <v>48</v>
      </c>
      <c r="M52" s="10">
        <v>37</v>
      </c>
      <c r="N52" s="58"/>
      <c r="O52" s="59"/>
      <c r="P52" s="33"/>
    </row>
    <row r="53" spans="1:26" x14ac:dyDescent="0.25">
      <c r="A53" s="32" t="s">
        <v>71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95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1"/>
      <c r="N54" s="1" t="s">
        <v>17</v>
      </c>
      <c r="P54" s="33" t="s">
        <v>18</v>
      </c>
    </row>
    <row r="55" spans="1:26" x14ac:dyDescent="0.25">
      <c r="A55" s="32" t="s">
        <v>71</v>
      </c>
      <c r="B55" s="1"/>
      <c r="C55" s="66">
        <v>0</v>
      </c>
      <c r="D55" s="66">
        <v>0.5</v>
      </c>
      <c r="E55" s="66">
        <v>1</v>
      </c>
      <c r="F55" s="66">
        <v>0</v>
      </c>
      <c r="G55" s="66">
        <v>0</v>
      </c>
      <c r="H55" s="66">
        <v>0.5</v>
      </c>
      <c r="I55" s="66">
        <v>0.5</v>
      </c>
      <c r="J55" s="66">
        <v>0</v>
      </c>
      <c r="K55" s="66">
        <v>0.5</v>
      </c>
      <c r="L55" s="66">
        <v>3</v>
      </c>
      <c r="M55" s="1">
        <v>0</v>
      </c>
      <c r="N55" s="10">
        <v>3</v>
      </c>
      <c r="O55" s="32" t="s">
        <v>71</v>
      </c>
      <c r="P55" s="34">
        <v>15</v>
      </c>
    </row>
    <row r="56" spans="1:26" x14ac:dyDescent="0.25">
      <c r="A56" s="32" t="s">
        <v>95</v>
      </c>
      <c r="B56" s="1"/>
      <c r="C56" s="66">
        <v>1</v>
      </c>
      <c r="D56" s="66">
        <v>0.5</v>
      </c>
      <c r="E56" s="66">
        <v>0</v>
      </c>
      <c r="F56" s="66">
        <v>1</v>
      </c>
      <c r="G56" s="66">
        <v>1</v>
      </c>
      <c r="H56" s="66">
        <v>0.5</v>
      </c>
      <c r="I56" s="66">
        <v>0.5</v>
      </c>
      <c r="J56" s="66">
        <v>1</v>
      </c>
      <c r="K56" s="66">
        <v>0.5</v>
      </c>
      <c r="L56" s="66">
        <v>6</v>
      </c>
      <c r="M56" s="1">
        <v>3</v>
      </c>
      <c r="N56" s="10">
        <v>9</v>
      </c>
      <c r="O56" s="32" t="s">
        <v>95</v>
      </c>
      <c r="P56" s="34">
        <v>19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92</v>
      </c>
      <c r="B60" s="1">
        <v>7</v>
      </c>
      <c r="C60" s="1">
        <v>-4</v>
      </c>
      <c r="D60" s="52" t="s">
        <v>57</v>
      </c>
      <c r="E60" s="1"/>
      <c r="F60" s="1"/>
      <c r="G60" s="28" t="s">
        <v>3</v>
      </c>
      <c r="H60" s="54" t="s">
        <v>92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103</v>
      </c>
      <c r="B61" s="1">
        <v>11</v>
      </c>
      <c r="C61" s="1">
        <v>4</v>
      </c>
      <c r="D61" t="s">
        <v>7</v>
      </c>
      <c r="E61" s="1"/>
      <c r="F61" s="1"/>
      <c r="G61" s="30" t="s">
        <v>8</v>
      </c>
      <c r="H61" s="53" t="s">
        <v>103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92</v>
      </c>
      <c r="B66" s="57"/>
      <c r="C66" s="68">
        <v>6</v>
      </c>
      <c r="D66" s="68">
        <v>7</v>
      </c>
      <c r="E66" s="68">
        <v>8</v>
      </c>
      <c r="F66" s="68">
        <v>3</v>
      </c>
      <c r="G66" s="68">
        <v>9</v>
      </c>
      <c r="H66" s="68">
        <v>4</v>
      </c>
      <c r="I66" s="68">
        <v>5</v>
      </c>
      <c r="J66" s="68">
        <v>5</v>
      </c>
      <c r="K66" s="76">
        <v>6</v>
      </c>
      <c r="L66" s="72">
        <v>53</v>
      </c>
      <c r="M66" s="10">
        <v>46</v>
      </c>
      <c r="N66" s="58"/>
      <c r="O66" s="59"/>
      <c r="P66" s="33"/>
    </row>
    <row r="67" spans="1:26" x14ac:dyDescent="0.25">
      <c r="A67" s="61" t="s">
        <v>103</v>
      </c>
      <c r="B67" s="35"/>
      <c r="C67" s="66">
        <v>4</v>
      </c>
      <c r="D67" s="66">
        <v>7</v>
      </c>
      <c r="E67" s="66">
        <v>7</v>
      </c>
      <c r="F67" s="66">
        <v>4</v>
      </c>
      <c r="G67" s="66">
        <v>7</v>
      </c>
      <c r="H67" s="66">
        <v>6</v>
      </c>
      <c r="I67" s="66">
        <v>5</v>
      </c>
      <c r="J67" s="66">
        <v>5</v>
      </c>
      <c r="K67" s="66">
        <v>7</v>
      </c>
      <c r="L67" s="72">
        <v>52</v>
      </c>
      <c r="M67" s="10">
        <v>41</v>
      </c>
      <c r="N67" s="58"/>
      <c r="O67" s="59"/>
      <c r="P67" s="33"/>
    </row>
    <row r="68" spans="1:26" x14ac:dyDescent="0.25">
      <c r="A68" s="32" t="s">
        <v>92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103</v>
      </c>
      <c r="B69" s="35"/>
      <c r="C69" s="67">
        <v>1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1</v>
      </c>
      <c r="K69" s="66">
        <v>1</v>
      </c>
      <c r="L69" s="66">
        <v>4</v>
      </c>
      <c r="M69" s="1"/>
      <c r="N69" s="1" t="s">
        <v>17</v>
      </c>
      <c r="P69" s="33" t="s">
        <v>18</v>
      </c>
    </row>
    <row r="70" spans="1:26" x14ac:dyDescent="0.25">
      <c r="A70" s="32" t="s">
        <v>92</v>
      </c>
      <c r="B70" s="1"/>
      <c r="C70" s="66">
        <v>0</v>
      </c>
      <c r="D70" s="66">
        <v>0.5</v>
      </c>
      <c r="E70" s="66">
        <v>0</v>
      </c>
      <c r="F70" s="66">
        <v>1</v>
      </c>
      <c r="G70" s="66">
        <v>0</v>
      </c>
      <c r="H70" s="66">
        <v>1</v>
      </c>
      <c r="I70" s="66">
        <v>0.5</v>
      </c>
      <c r="J70" s="66">
        <v>0</v>
      </c>
      <c r="K70" s="66">
        <v>0.5</v>
      </c>
      <c r="L70" s="66">
        <v>3.5</v>
      </c>
      <c r="M70" s="1">
        <v>0</v>
      </c>
      <c r="N70" s="10">
        <v>3.5</v>
      </c>
      <c r="O70" s="32" t="s">
        <v>92</v>
      </c>
      <c r="P70" s="34">
        <v>18</v>
      </c>
      <c r="Q70">
        <f>M66+M81</f>
        <v>88</v>
      </c>
      <c r="R70">
        <f>P70+P84</f>
        <v>36</v>
      </c>
    </row>
    <row r="71" spans="1:26" x14ac:dyDescent="0.25">
      <c r="A71" s="32" t="s">
        <v>103</v>
      </c>
      <c r="B71" s="1"/>
      <c r="C71" s="66">
        <v>1</v>
      </c>
      <c r="D71" s="66">
        <v>0.5</v>
      </c>
      <c r="E71" s="66">
        <v>1</v>
      </c>
      <c r="F71" s="66">
        <v>0</v>
      </c>
      <c r="G71" s="66">
        <v>1</v>
      </c>
      <c r="H71" s="66">
        <v>0</v>
      </c>
      <c r="I71" s="66">
        <v>0.5</v>
      </c>
      <c r="J71" s="66">
        <v>1</v>
      </c>
      <c r="K71" s="66">
        <v>0.5</v>
      </c>
      <c r="L71" s="66">
        <v>5.5</v>
      </c>
      <c r="M71" s="1">
        <v>3</v>
      </c>
      <c r="N71" s="10">
        <v>8.5</v>
      </c>
      <c r="O71" s="32" t="s">
        <v>103</v>
      </c>
      <c r="P71" s="34">
        <v>19</v>
      </c>
      <c r="Q71">
        <f>M67+M80</f>
        <v>82</v>
      </c>
      <c r="R71">
        <f>P71+P85</f>
        <v>37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91</v>
      </c>
      <c r="B74" s="1">
        <v>10</v>
      </c>
      <c r="C74" s="1">
        <v>-7</v>
      </c>
      <c r="D74" s="52" t="s">
        <v>57</v>
      </c>
      <c r="E74" s="1"/>
      <c r="F74" s="1"/>
      <c r="G74" s="28" t="s">
        <v>3</v>
      </c>
      <c r="H74" s="54" t="s">
        <v>91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112</v>
      </c>
      <c r="B75" s="1">
        <v>17</v>
      </c>
      <c r="C75" s="1">
        <v>7</v>
      </c>
      <c r="D75" t="s">
        <v>7</v>
      </c>
      <c r="E75" s="1"/>
      <c r="F75" s="1"/>
      <c r="G75" s="30" t="s">
        <v>8</v>
      </c>
      <c r="H75" s="53" t="s">
        <v>112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91</v>
      </c>
      <c r="B80" s="57"/>
      <c r="C80" s="68">
        <v>5</v>
      </c>
      <c r="D80" s="68">
        <v>6</v>
      </c>
      <c r="E80" s="68">
        <v>4</v>
      </c>
      <c r="F80" s="68">
        <v>5</v>
      </c>
      <c r="G80" s="68">
        <v>6</v>
      </c>
      <c r="H80" s="68">
        <v>6</v>
      </c>
      <c r="I80" s="68">
        <v>4</v>
      </c>
      <c r="J80" s="68">
        <v>8</v>
      </c>
      <c r="K80" s="76">
        <v>7</v>
      </c>
      <c r="L80" s="72">
        <v>51</v>
      </c>
      <c r="M80" s="10">
        <v>41</v>
      </c>
      <c r="N80" s="58"/>
      <c r="O80" s="59"/>
      <c r="P80" s="33"/>
    </row>
    <row r="81" spans="1:26" x14ac:dyDescent="0.25">
      <c r="A81" s="61" t="s">
        <v>112</v>
      </c>
      <c r="B81" s="35"/>
      <c r="C81" s="66">
        <v>9</v>
      </c>
      <c r="D81" s="66">
        <v>6</v>
      </c>
      <c r="E81" s="66">
        <v>9</v>
      </c>
      <c r="F81" s="66">
        <v>4</v>
      </c>
      <c r="G81" s="66">
        <v>7</v>
      </c>
      <c r="H81" s="66">
        <v>6</v>
      </c>
      <c r="I81" s="66">
        <v>5</v>
      </c>
      <c r="J81" s="66">
        <v>6</v>
      </c>
      <c r="K81" s="66">
        <v>7</v>
      </c>
      <c r="L81" s="72">
        <v>59</v>
      </c>
      <c r="M81" s="10">
        <v>42</v>
      </c>
      <c r="N81" s="58"/>
      <c r="O81" s="59"/>
      <c r="P81" s="33"/>
    </row>
    <row r="82" spans="1:26" x14ac:dyDescent="0.25">
      <c r="A82" s="32" t="s">
        <v>91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112</v>
      </c>
      <c r="B83" s="35"/>
      <c r="C83" s="67">
        <v>1</v>
      </c>
      <c r="D83" s="67">
        <v>1</v>
      </c>
      <c r="E83" s="67">
        <v>1</v>
      </c>
      <c r="F83" s="67">
        <v>0</v>
      </c>
      <c r="G83" s="66">
        <v>1</v>
      </c>
      <c r="H83" s="66">
        <v>1</v>
      </c>
      <c r="I83" s="66">
        <v>0</v>
      </c>
      <c r="J83" s="66">
        <v>1</v>
      </c>
      <c r="K83" s="66">
        <v>1</v>
      </c>
      <c r="L83" s="66">
        <v>7</v>
      </c>
      <c r="M83" s="1"/>
      <c r="N83" s="1" t="s">
        <v>17</v>
      </c>
      <c r="P83" s="33" t="s">
        <v>18</v>
      </c>
    </row>
    <row r="84" spans="1:26" x14ac:dyDescent="0.25">
      <c r="A84" s="32" t="s">
        <v>91</v>
      </c>
      <c r="B84" s="1"/>
      <c r="C84" s="66">
        <v>1</v>
      </c>
      <c r="D84" s="66">
        <v>0</v>
      </c>
      <c r="E84" s="66">
        <v>1</v>
      </c>
      <c r="F84" s="66">
        <v>0</v>
      </c>
      <c r="G84" s="66">
        <v>0.5</v>
      </c>
      <c r="H84" s="66">
        <v>0</v>
      </c>
      <c r="I84" s="66">
        <v>1</v>
      </c>
      <c r="J84" s="66">
        <v>0</v>
      </c>
      <c r="K84" s="66">
        <v>0</v>
      </c>
      <c r="L84" s="66">
        <v>3.5</v>
      </c>
      <c r="M84" s="1">
        <v>3</v>
      </c>
      <c r="N84" s="10">
        <v>6.5</v>
      </c>
      <c r="O84" s="32" t="s">
        <v>91</v>
      </c>
      <c r="P84" s="34">
        <v>18</v>
      </c>
    </row>
    <row r="85" spans="1:26" x14ac:dyDescent="0.25">
      <c r="A85" s="32" t="s">
        <v>112</v>
      </c>
      <c r="B85" s="1"/>
      <c r="C85" s="66">
        <v>0</v>
      </c>
      <c r="D85" s="66">
        <v>1</v>
      </c>
      <c r="E85" s="66">
        <v>0</v>
      </c>
      <c r="F85" s="66">
        <v>1</v>
      </c>
      <c r="G85" s="66">
        <v>0.5</v>
      </c>
      <c r="H85" s="66">
        <v>1</v>
      </c>
      <c r="I85" s="66">
        <v>0</v>
      </c>
      <c r="J85" s="66">
        <v>1</v>
      </c>
      <c r="K85" s="66">
        <v>1</v>
      </c>
      <c r="L85" s="66">
        <v>5.5</v>
      </c>
      <c r="M85" s="1">
        <v>0</v>
      </c>
      <c r="N85" s="10">
        <v>5.5</v>
      </c>
      <c r="O85" s="32" t="s">
        <v>112</v>
      </c>
      <c r="P85" s="34">
        <v>18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94</v>
      </c>
      <c r="B89" s="1">
        <v>5</v>
      </c>
      <c r="C89" s="1">
        <v>-4</v>
      </c>
      <c r="D89" s="52" t="s">
        <v>57</v>
      </c>
      <c r="E89" s="1"/>
      <c r="F89" s="1"/>
      <c r="G89" s="28" t="s">
        <v>3</v>
      </c>
      <c r="H89" s="54" t="s">
        <v>94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88</v>
      </c>
      <c r="B90" s="1">
        <v>9</v>
      </c>
      <c r="C90" s="1">
        <v>4</v>
      </c>
      <c r="D90" t="s">
        <v>7</v>
      </c>
      <c r="E90" s="1"/>
      <c r="F90" s="1"/>
      <c r="G90" s="30" t="s">
        <v>8</v>
      </c>
      <c r="H90" s="53" t="s">
        <v>88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94</v>
      </c>
      <c r="B95" s="57"/>
      <c r="C95" s="68">
        <v>4</v>
      </c>
      <c r="D95" s="68">
        <v>5</v>
      </c>
      <c r="E95" s="68">
        <v>4</v>
      </c>
      <c r="F95" s="68">
        <v>3</v>
      </c>
      <c r="G95" s="68">
        <v>4</v>
      </c>
      <c r="H95" s="68">
        <v>5</v>
      </c>
      <c r="I95" s="68">
        <v>4</v>
      </c>
      <c r="J95" s="68">
        <v>5</v>
      </c>
      <c r="K95" s="76">
        <v>6</v>
      </c>
      <c r="L95" s="72">
        <v>40</v>
      </c>
      <c r="M95" s="10">
        <v>35</v>
      </c>
      <c r="N95" s="58"/>
      <c r="O95" s="59"/>
      <c r="P95" s="33"/>
    </row>
    <row r="96" spans="1:26" x14ac:dyDescent="0.25">
      <c r="A96" s="61" t="s">
        <v>88</v>
      </c>
      <c r="B96" s="35"/>
      <c r="C96" s="66">
        <v>6</v>
      </c>
      <c r="D96" s="66">
        <v>4</v>
      </c>
      <c r="E96" s="66">
        <v>6</v>
      </c>
      <c r="F96" s="66">
        <v>3</v>
      </c>
      <c r="G96" s="66">
        <v>5</v>
      </c>
      <c r="H96" s="66">
        <v>5</v>
      </c>
      <c r="I96" s="66">
        <v>5</v>
      </c>
      <c r="J96" s="66">
        <v>6</v>
      </c>
      <c r="K96" s="66">
        <v>6</v>
      </c>
      <c r="L96" s="72">
        <v>46</v>
      </c>
      <c r="M96" s="10">
        <v>37</v>
      </c>
      <c r="N96" s="58"/>
      <c r="O96" s="59"/>
      <c r="P96" s="33"/>
    </row>
    <row r="97" spans="1:18" x14ac:dyDescent="0.25">
      <c r="A97" s="32" t="s">
        <v>94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88</v>
      </c>
      <c r="B98" s="35"/>
      <c r="C98" s="67">
        <v>1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1</v>
      </c>
      <c r="L98" s="66">
        <v>4</v>
      </c>
      <c r="M98" s="1"/>
      <c r="N98" s="1" t="s">
        <v>17</v>
      </c>
      <c r="P98" s="33" t="s">
        <v>18</v>
      </c>
    </row>
    <row r="99" spans="1:18" x14ac:dyDescent="0.25">
      <c r="A99" s="32" t="s">
        <v>94</v>
      </c>
      <c r="B99" s="1"/>
      <c r="C99" s="66">
        <v>1</v>
      </c>
      <c r="D99" s="66">
        <v>0</v>
      </c>
      <c r="E99" s="66">
        <v>1</v>
      </c>
      <c r="F99" s="66">
        <v>0.5</v>
      </c>
      <c r="G99" s="66">
        <v>1</v>
      </c>
      <c r="H99" s="66">
        <v>0</v>
      </c>
      <c r="I99" s="66">
        <v>1</v>
      </c>
      <c r="J99" s="66">
        <v>0.5</v>
      </c>
      <c r="K99" s="66">
        <v>0</v>
      </c>
      <c r="L99" s="66">
        <v>5</v>
      </c>
      <c r="M99" s="1">
        <v>3</v>
      </c>
      <c r="N99" s="10">
        <v>8</v>
      </c>
      <c r="O99" s="32" t="s">
        <v>94</v>
      </c>
      <c r="P99" s="34">
        <v>18</v>
      </c>
      <c r="Q99">
        <f>M95+M109</f>
        <v>75</v>
      </c>
      <c r="R99">
        <f>P99+P113</f>
        <v>38</v>
      </c>
    </row>
    <row r="100" spans="1:18" x14ac:dyDescent="0.25">
      <c r="A100" s="32" t="s">
        <v>88</v>
      </c>
      <c r="B100" s="1"/>
      <c r="C100" s="66">
        <v>0</v>
      </c>
      <c r="D100" s="66">
        <v>1</v>
      </c>
      <c r="E100" s="66">
        <v>0</v>
      </c>
      <c r="F100" s="66">
        <v>0.5</v>
      </c>
      <c r="G100" s="66">
        <v>0</v>
      </c>
      <c r="H100" s="66">
        <v>1</v>
      </c>
      <c r="I100" s="66">
        <v>0</v>
      </c>
      <c r="J100" s="66">
        <v>0.5</v>
      </c>
      <c r="K100" s="66">
        <v>1</v>
      </c>
      <c r="L100" s="66">
        <v>4</v>
      </c>
      <c r="M100" s="1">
        <v>0</v>
      </c>
      <c r="N100" s="10">
        <v>4</v>
      </c>
      <c r="O100" s="32" t="s">
        <v>88</v>
      </c>
      <c r="P100" s="34">
        <v>14</v>
      </c>
      <c r="Q100">
        <f>M96+M110</f>
        <v>86</v>
      </c>
      <c r="R100">
        <f>P100+P114</f>
        <v>14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125</v>
      </c>
      <c r="B103" s="1">
        <v>11</v>
      </c>
      <c r="C103" s="1">
        <v>-5</v>
      </c>
      <c r="D103" s="52" t="s">
        <v>57</v>
      </c>
      <c r="E103" s="1"/>
      <c r="F103" s="1"/>
      <c r="G103" s="28" t="s">
        <v>3</v>
      </c>
      <c r="H103" s="54" t="s">
        <v>125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97</v>
      </c>
      <c r="B104" s="1">
        <v>16</v>
      </c>
      <c r="C104" s="1">
        <v>5</v>
      </c>
      <c r="D104" t="s">
        <v>7</v>
      </c>
      <c r="E104" s="1"/>
      <c r="F104" s="1"/>
      <c r="G104" s="30" t="s">
        <v>8</v>
      </c>
      <c r="H104" s="53" t="s">
        <v>97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M107" s="102" t="s">
        <v>126</v>
      </c>
      <c r="N107" s="100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125</v>
      </c>
      <c r="B109" s="57"/>
      <c r="C109" s="68">
        <v>6</v>
      </c>
      <c r="D109" s="68">
        <v>6</v>
      </c>
      <c r="E109" s="68">
        <v>8</v>
      </c>
      <c r="F109" s="68">
        <v>3</v>
      </c>
      <c r="G109" s="68">
        <v>6</v>
      </c>
      <c r="H109" s="68">
        <v>6</v>
      </c>
      <c r="I109" s="68">
        <v>5</v>
      </c>
      <c r="J109" s="68">
        <v>5</v>
      </c>
      <c r="K109" s="76">
        <v>6</v>
      </c>
      <c r="L109" s="72">
        <v>51</v>
      </c>
      <c r="M109" s="10">
        <v>40</v>
      </c>
      <c r="N109" s="58"/>
      <c r="O109" s="59"/>
      <c r="P109" s="33"/>
    </row>
    <row r="110" spans="1:18" x14ac:dyDescent="0.25">
      <c r="A110" s="61" t="s">
        <v>97</v>
      </c>
      <c r="B110" s="35"/>
      <c r="C110" s="66">
        <v>7</v>
      </c>
      <c r="D110" s="66">
        <v>8</v>
      </c>
      <c r="E110" s="66">
        <v>7</v>
      </c>
      <c r="F110" s="66">
        <v>5</v>
      </c>
      <c r="G110" s="66">
        <v>8</v>
      </c>
      <c r="H110" s="66">
        <v>6</v>
      </c>
      <c r="I110" s="66">
        <v>8</v>
      </c>
      <c r="J110" s="66">
        <v>8</v>
      </c>
      <c r="K110" s="99">
        <v>8</v>
      </c>
      <c r="L110" s="72">
        <v>65</v>
      </c>
      <c r="M110" s="10">
        <v>49</v>
      </c>
      <c r="N110" s="58"/>
      <c r="O110" s="59"/>
      <c r="P110" s="33"/>
    </row>
    <row r="111" spans="1:18" x14ac:dyDescent="0.25">
      <c r="A111" s="32" t="s">
        <v>125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97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1</v>
      </c>
      <c r="H112" s="66">
        <v>1</v>
      </c>
      <c r="I112" s="66">
        <v>0</v>
      </c>
      <c r="J112" s="66">
        <v>1</v>
      </c>
      <c r="K112" s="66">
        <v>1</v>
      </c>
      <c r="L112" s="66">
        <v>5</v>
      </c>
      <c r="M112" s="1"/>
      <c r="N112" s="1" t="s">
        <v>17</v>
      </c>
      <c r="P112" s="33" t="s">
        <v>18</v>
      </c>
    </row>
    <row r="113" spans="1:26" x14ac:dyDescent="0.25">
      <c r="A113" s="32" t="s">
        <v>125</v>
      </c>
      <c r="B113" s="1"/>
      <c r="C113" s="66">
        <v>0.5</v>
      </c>
      <c r="D113" s="66">
        <v>1</v>
      </c>
      <c r="E113" s="66">
        <v>0</v>
      </c>
      <c r="F113" s="66">
        <v>1</v>
      </c>
      <c r="G113" s="66">
        <v>1</v>
      </c>
      <c r="H113" s="66">
        <v>0</v>
      </c>
      <c r="I113" s="66">
        <v>1</v>
      </c>
      <c r="J113" s="66">
        <v>1</v>
      </c>
      <c r="K113" s="66">
        <v>1</v>
      </c>
      <c r="L113" s="66">
        <v>6.5</v>
      </c>
      <c r="M113" s="1">
        <v>3</v>
      </c>
      <c r="N113" s="10">
        <v>9.5</v>
      </c>
      <c r="O113" s="32" t="s">
        <v>125</v>
      </c>
      <c r="P113" s="34">
        <v>20</v>
      </c>
    </row>
    <row r="114" spans="1:26" x14ac:dyDescent="0.25">
      <c r="A114" s="32" t="s">
        <v>97</v>
      </c>
      <c r="B114" s="1"/>
      <c r="C114" s="66">
        <v>0.5</v>
      </c>
      <c r="D114" s="66">
        <v>0</v>
      </c>
      <c r="E114" s="66">
        <v>1</v>
      </c>
      <c r="F114" s="66">
        <v>0</v>
      </c>
      <c r="G114" s="66">
        <v>0</v>
      </c>
      <c r="H114" s="66">
        <v>1</v>
      </c>
      <c r="I114" s="66">
        <v>0</v>
      </c>
      <c r="J114" s="66">
        <v>0</v>
      </c>
      <c r="K114" s="66">
        <v>0</v>
      </c>
      <c r="L114" s="66">
        <v>2.5</v>
      </c>
      <c r="M114" s="1">
        <v>0</v>
      </c>
      <c r="N114" s="10">
        <v>2.5</v>
      </c>
      <c r="O114" s="32" t="s">
        <v>97</v>
      </c>
      <c r="P114" s="101">
        <v>0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108</v>
      </c>
      <c r="B118" s="1">
        <v>8</v>
      </c>
      <c r="C118" s="1">
        <v>-5</v>
      </c>
      <c r="D118" s="52" t="s">
        <v>57</v>
      </c>
      <c r="E118" s="1"/>
      <c r="F118" s="1"/>
      <c r="G118" s="28" t="s">
        <v>3</v>
      </c>
      <c r="H118" s="54" t="s">
        <v>108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127</v>
      </c>
      <c r="B119" s="1">
        <v>13</v>
      </c>
      <c r="C119" s="1">
        <v>5</v>
      </c>
      <c r="D119" t="s">
        <v>7</v>
      </c>
      <c r="E119" s="1"/>
      <c r="F119" s="1"/>
      <c r="G119" s="30" t="s">
        <v>8</v>
      </c>
      <c r="H119" s="53" t="s">
        <v>127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108</v>
      </c>
      <c r="B124" s="57"/>
      <c r="C124" s="68">
        <v>6</v>
      </c>
      <c r="D124" s="68">
        <v>8</v>
      </c>
      <c r="E124" s="68">
        <v>6</v>
      </c>
      <c r="F124" s="68">
        <v>5</v>
      </c>
      <c r="G124" s="68">
        <v>8</v>
      </c>
      <c r="H124" s="68">
        <v>7</v>
      </c>
      <c r="I124" s="68">
        <v>3</v>
      </c>
      <c r="J124" s="68">
        <v>5</v>
      </c>
      <c r="K124" s="76">
        <v>6</v>
      </c>
      <c r="L124" s="72">
        <v>54</v>
      </c>
      <c r="M124" s="10">
        <v>46</v>
      </c>
      <c r="N124" s="58"/>
      <c r="O124" s="59"/>
      <c r="P124" s="33"/>
    </row>
    <row r="125" spans="1:26" x14ac:dyDescent="0.25">
      <c r="A125" s="61" t="s">
        <v>127</v>
      </c>
      <c r="B125" s="35"/>
      <c r="C125" s="66">
        <v>9</v>
      </c>
      <c r="D125" s="66">
        <v>5</v>
      </c>
      <c r="E125" s="66">
        <v>7</v>
      </c>
      <c r="F125" s="66">
        <v>3</v>
      </c>
      <c r="G125" s="66">
        <v>8</v>
      </c>
      <c r="H125" s="66">
        <v>10</v>
      </c>
      <c r="I125" s="66">
        <v>8</v>
      </c>
      <c r="J125" s="66">
        <v>8</v>
      </c>
      <c r="K125" s="66">
        <v>7</v>
      </c>
      <c r="L125" s="72">
        <v>65</v>
      </c>
      <c r="M125" s="10">
        <v>52</v>
      </c>
      <c r="N125" s="58"/>
      <c r="O125" s="59"/>
      <c r="P125" s="33"/>
    </row>
    <row r="126" spans="1:26" x14ac:dyDescent="0.25">
      <c r="A126" s="32" t="s">
        <v>108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127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1</v>
      </c>
      <c r="H127" s="66">
        <v>1</v>
      </c>
      <c r="I127" s="66">
        <v>0</v>
      </c>
      <c r="J127" s="66">
        <v>1</v>
      </c>
      <c r="K127" s="66">
        <v>1</v>
      </c>
      <c r="L127" s="66">
        <v>5</v>
      </c>
      <c r="M127" s="1"/>
      <c r="N127" s="1" t="s">
        <v>17</v>
      </c>
      <c r="P127" s="33" t="s">
        <v>18</v>
      </c>
    </row>
    <row r="128" spans="1:26" x14ac:dyDescent="0.25">
      <c r="A128" s="32" t="s">
        <v>108</v>
      </c>
      <c r="B128" s="1"/>
      <c r="C128" s="66">
        <v>1</v>
      </c>
      <c r="D128" s="66">
        <v>0</v>
      </c>
      <c r="E128" s="66">
        <v>1</v>
      </c>
      <c r="F128" s="66">
        <v>0</v>
      </c>
      <c r="G128" s="66">
        <v>0</v>
      </c>
      <c r="H128" s="66">
        <v>1</v>
      </c>
      <c r="I128" s="66">
        <v>1</v>
      </c>
      <c r="J128" s="66">
        <v>1</v>
      </c>
      <c r="K128" s="66">
        <v>0.5</v>
      </c>
      <c r="L128" s="66">
        <v>5.5</v>
      </c>
      <c r="M128" s="1">
        <v>3</v>
      </c>
      <c r="N128" s="10">
        <v>8.5</v>
      </c>
      <c r="O128" s="32" t="s">
        <v>108</v>
      </c>
      <c r="P128" s="34">
        <v>17</v>
      </c>
      <c r="Q128">
        <f>M124+M138</f>
        <v>84</v>
      </c>
      <c r="R128">
        <f>P128+P142</f>
        <v>34</v>
      </c>
    </row>
    <row r="129" spans="1:26" x14ac:dyDescent="0.25">
      <c r="A129" s="32" t="s">
        <v>127</v>
      </c>
      <c r="B129" s="1"/>
      <c r="C129" s="66">
        <v>0</v>
      </c>
      <c r="D129" s="66">
        <v>1</v>
      </c>
      <c r="E129" s="66">
        <v>0</v>
      </c>
      <c r="F129" s="66">
        <v>1</v>
      </c>
      <c r="G129" s="66">
        <v>1</v>
      </c>
      <c r="H129" s="66">
        <v>0</v>
      </c>
      <c r="I129" s="66">
        <v>0</v>
      </c>
      <c r="J129" s="66">
        <v>0</v>
      </c>
      <c r="K129" s="66">
        <v>0.5</v>
      </c>
      <c r="L129" s="66">
        <v>3.5</v>
      </c>
      <c r="M129" s="1">
        <v>0</v>
      </c>
      <c r="N129" s="10">
        <v>3.5</v>
      </c>
      <c r="O129" s="32" t="s">
        <v>127</v>
      </c>
      <c r="P129" s="34">
        <v>21</v>
      </c>
      <c r="Q129">
        <f>M125+M139</f>
        <v>89</v>
      </c>
      <c r="R129">
        <f>P129+P143</f>
        <v>38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4</v>
      </c>
      <c r="B132" s="1">
        <v>9</v>
      </c>
      <c r="C132" s="1">
        <v>-5</v>
      </c>
      <c r="D132" s="52" t="s">
        <v>57</v>
      </c>
      <c r="E132" s="1"/>
      <c r="F132" s="1"/>
      <c r="G132" s="28" t="s">
        <v>3</v>
      </c>
      <c r="H132" s="54" t="s">
        <v>4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100</v>
      </c>
      <c r="B133" s="1">
        <v>14</v>
      </c>
      <c r="C133" s="1">
        <v>5</v>
      </c>
      <c r="D133" t="s">
        <v>7</v>
      </c>
      <c r="E133" s="1"/>
      <c r="F133" s="1"/>
      <c r="G133" s="30" t="s">
        <v>8</v>
      </c>
      <c r="H133" s="53" t="s">
        <v>100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4</v>
      </c>
      <c r="B138" s="57"/>
      <c r="C138" s="68">
        <v>5</v>
      </c>
      <c r="D138" s="68">
        <v>4</v>
      </c>
      <c r="E138" s="68">
        <v>5</v>
      </c>
      <c r="F138" s="68">
        <v>5</v>
      </c>
      <c r="G138" s="68">
        <v>7</v>
      </c>
      <c r="H138" s="68">
        <v>7</v>
      </c>
      <c r="I138" s="68">
        <v>4</v>
      </c>
      <c r="J138" s="68">
        <v>5</v>
      </c>
      <c r="K138" s="76">
        <v>5</v>
      </c>
      <c r="L138" s="72">
        <v>47</v>
      </c>
      <c r="M138" s="10">
        <v>38</v>
      </c>
      <c r="N138" s="58"/>
      <c r="O138" s="59"/>
      <c r="P138" s="33"/>
    </row>
    <row r="139" spans="1:26" x14ac:dyDescent="0.25">
      <c r="A139" s="61" t="s">
        <v>100</v>
      </c>
      <c r="B139" s="35"/>
      <c r="C139" s="66">
        <v>6</v>
      </c>
      <c r="D139" s="66">
        <v>4</v>
      </c>
      <c r="E139" s="66">
        <v>6</v>
      </c>
      <c r="F139" s="66">
        <v>4</v>
      </c>
      <c r="G139" s="66">
        <v>10</v>
      </c>
      <c r="H139" s="66">
        <v>5</v>
      </c>
      <c r="I139" s="66">
        <v>4</v>
      </c>
      <c r="J139" s="66">
        <v>6</v>
      </c>
      <c r="K139" s="66">
        <v>6</v>
      </c>
      <c r="L139" s="72">
        <v>51</v>
      </c>
      <c r="M139" s="10">
        <v>37</v>
      </c>
      <c r="N139" s="58"/>
      <c r="O139" s="59"/>
      <c r="P139" s="33"/>
    </row>
    <row r="140" spans="1:26" x14ac:dyDescent="0.25">
      <c r="A140" s="32" t="s">
        <v>4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100</v>
      </c>
      <c r="B141" s="35"/>
      <c r="C141" s="67">
        <v>1</v>
      </c>
      <c r="D141" s="67">
        <v>0</v>
      </c>
      <c r="E141" s="67">
        <v>0</v>
      </c>
      <c r="F141" s="67">
        <v>0</v>
      </c>
      <c r="G141" s="66">
        <v>1</v>
      </c>
      <c r="H141" s="66">
        <v>1</v>
      </c>
      <c r="I141" s="66">
        <v>0</v>
      </c>
      <c r="J141" s="66">
        <v>1</v>
      </c>
      <c r="K141" s="66">
        <v>1</v>
      </c>
      <c r="L141" s="66">
        <v>5</v>
      </c>
      <c r="M141" s="1"/>
      <c r="N141" s="1" t="s">
        <v>17</v>
      </c>
      <c r="P141" s="33" t="s">
        <v>18</v>
      </c>
    </row>
    <row r="142" spans="1:26" x14ac:dyDescent="0.25">
      <c r="A142" s="32" t="s">
        <v>4</v>
      </c>
      <c r="B142" s="1"/>
      <c r="C142" s="66">
        <v>0.5</v>
      </c>
      <c r="D142" s="66">
        <v>0.5</v>
      </c>
      <c r="E142" s="66">
        <v>1</v>
      </c>
      <c r="F142" s="66">
        <v>0</v>
      </c>
      <c r="G142" s="66">
        <v>1</v>
      </c>
      <c r="H142" s="66">
        <v>0</v>
      </c>
      <c r="I142" s="66">
        <v>0.5</v>
      </c>
      <c r="J142" s="66">
        <v>0.5</v>
      </c>
      <c r="K142" s="66">
        <v>0.5</v>
      </c>
      <c r="L142" s="66">
        <v>4.5</v>
      </c>
      <c r="M142" s="1">
        <v>0</v>
      </c>
      <c r="N142" s="10">
        <v>4.5</v>
      </c>
      <c r="O142" s="32" t="s">
        <v>4</v>
      </c>
      <c r="P142" s="34">
        <v>17</v>
      </c>
    </row>
    <row r="143" spans="1:26" x14ac:dyDescent="0.25">
      <c r="A143" s="32" t="s">
        <v>100</v>
      </c>
      <c r="B143" s="1"/>
      <c r="C143" s="66">
        <v>0.5</v>
      </c>
      <c r="D143" s="66">
        <v>0.5</v>
      </c>
      <c r="E143" s="66">
        <v>0</v>
      </c>
      <c r="F143" s="66">
        <v>1</v>
      </c>
      <c r="G143" s="66">
        <v>0</v>
      </c>
      <c r="H143" s="66">
        <v>1</v>
      </c>
      <c r="I143" s="66">
        <v>0.5</v>
      </c>
      <c r="J143" s="66">
        <v>0.5</v>
      </c>
      <c r="K143" s="66">
        <v>0.5</v>
      </c>
      <c r="L143" s="66">
        <v>4.5</v>
      </c>
      <c r="M143" s="1">
        <v>3</v>
      </c>
      <c r="N143" s="10">
        <v>7.5</v>
      </c>
      <c r="O143" s="32" t="s">
        <v>100</v>
      </c>
      <c r="P143" s="34">
        <v>17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86</v>
      </c>
      <c r="B147" s="1">
        <v>4</v>
      </c>
      <c r="C147" s="1">
        <v>0</v>
      </c>
      <c r="D147" s="52" t="s">
        <v>57</v>
      </c>
      <c r="E147" s="1"/>
      <c r="F147" s="1"/>
      <c r="G147" s="28" t="s">
        <v>3</v>
      </c>
      <c r="H147" s="54" t="s">
        <v>86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90</v>
      </c>
      <c r="B148" s="1">
        <v>4</v>
      </c>
      <c r="C148" s="1">
        <v>0</v>
      </c>
      <c r="D148" t="s">
        <v>7</v>
      </c>
      <c r="E148" s="1"/>
      <c r="F148" s="1"/>
      <c r="G148" s="30" t="s">
        <v>8</v>
      </c>
      <c r="H148" s="53" t="s">
        <v>90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86</v>
      </c>
      <c r="B153" s="57"/>
      <c r="C153" s="68">
        <v>5</v>
      </c>
      <c r="D153" s="68">
        <v>5</v>
      </c>
      <c r="E153" s="68">
        <v>5</v>
      </c>
      <c r="F153" s="68">
        <v>3</v>
      </c>
      <c r="G153" s="68">
        <v>6</v>
      </c>
      <c r="H153" s="68">
        <v>5</v>
      </c>
      <c r="I153" s="68">
        <v>4</v>
      </c>
      <c r="J153" s="68">
        <v>4</v>
      </c>
      <c r="K153" s="76">
        <v>6</v>
      </c>
      <c r="L153" s="72">
        <v>43</v>
      </c>
      <c r="M153" s="10">
        <v>39</v>
      </c>
      <c r="N153" s="58"/>
      <c r="O153" s="59"/>
      <c r="P153" s="33"/>
    </row>
    <row r="154" spans="1:18" x14ac:dyDescent="0.25">
      <c r="A154" s="61" t="s">
        <v>90</v>
      </c>
      <c r="B154" s="35"/>
      <c r="C154" s="66">
        <v>5</v>
      </c>
      <c r="D154" s="66">
        <v>4</v>
      </c>
      <c r="E154" s="66">
        <v>6</v>
      </c>
      <c r="F154" s="66">
        <v>4</v>
      </c>
      <c r="G154" s="66">
        <v>5</v>
      </c>
      <c r="H154" s="66">
        <v>5</v>
      </c>
      <c r="I154" s="66">
        <v>3</v>
      </c>
      <c r="J154" s="66">
        <v>4</v>
      </c>
      <c r="K154" s="66">
        <v>6</v>
      </c>
      <c r="L154" s="72">
        <v>42</v>
      </c>
      <c r="M154" s="10">
        <v>38</v>
      </c>
      <c r="N154" s="58"/>
      <c r="O154" s="59"/>
      <c r="P154" s="33"/>
    </row>
    <row r="155" spans="1:18" x14ac:dyDescent="0.25">
      <c r="A155" s="32" t="s">
        <v>86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90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1"/>
      <c r="N156" s="1" t="s">
        <v>17</v>
      </c>
      <c r="P156" s="33" t="s">
        <v>18</v>
      </c>
    </row>
    <row r="157" spans="1:18" x14ac:dyDescent="0.25">
      <c r="A157" s="32" t="s">
        <v>86</v>
      </c>
      <c r="B157" s="1"/>
      <c r="C157" s="66">
        <v>0.5</v>
      </c>
      <c r="D157" s="66">
        <v>0</v>
      </c>
      <c r="E157" s="66">
        <v>1</v>
      </c>
      <c r="F157" s="66">
        <v>1</v>
      </c>
      <c r="G157" s="66">
        <v>0</v>
      </c>
      <c r="H157" s="66">
        <v>0.5</v>
      </c>
      <c r="I157" s="66">
        <v>0</v>
      </c>
      <c r="J157" s="66">
        <v>0.5</v>
      </c>
      <c r="K157" s="66">
        <v>0.5</v>
      </c>
      <c r="L157" s="66">
        <v>4</v>
      </c>
      <c r="M157" s="1">
        <v>0</v>
      </c>
      <c r="N157" s="10">
        <v>4</v>
      </c>
      <c r="O157" s="32" t="s">
        <v>86</v>
      </c>
      <c r="P157" s="34">
        <v>15</v>
      </c>
      <c r="Q157">
        <f>M153+M168</f>
        <v>77</v>
      </c>
      <c r="R157" s="12">
        <f>P157+P172</f>
        <v>30</v>
      </c>
    </row>
    <row r="158" spans="1:18" x14ac:dyDescent="0.25">
      <c r="A158" s="32" t="s">
        <v>90</v>
      </c>
      <c r="B158" s="1"/>
      <c r="C158" s="66">
        <v>0.5</v>
      </c>
      <c r="D158" s="66">
        <v>1</v>
      </c>
      <c r="E158" s="66">
        <v>0</v>
      </c>
      <c r="F158" s="66">
        <v>0</v>
      </c>
      <c r="G158" s="66">
        <v>1</v>
      </c>
      <c r="H158" s="66">
        <v>0.5</v>
      </c>
      <c r="I158" s="66">
        <v>1</v>
      </c>
      <c r="J158" s="66">
        <v>0.5</v>
      </c>
      <c r="K158" s="66">
        <v>0.5</v>
      </c>
      <c r="L158" s="66">
        <v>5</v>
      </c>
      <c r="M158" s="1">
        <v>3</v>
      </c>
      <c r="N158" s="10">
        <v>8</v>
      </c>
      <c r="O158" s="32" t="s">
        <v>90</v>
      </c>
      <c r="P158" s="34">
        <v>15</v>
      </c>
      <c r="Q158">
        <f>M154+M167</f>
        <v>70</v>
      </c>
      <c r="R158" s="12">
        <f>P158+P171</f>
        <v>32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116</v>
      </c>
      <c r="B161" s="1">
        <v>11</v>
      </c>
      <c r="C161" s="1">
        <v>-6</v>
      </c>
      <c r="D161" s="52" t="s">
        <v>57</v>
      </c>
      <c r="E161" s="1"/>
      <c r="F161" s="1"/>
      <c r="G161" s="28" t="s">
        <v>3</v>
      </c>
      <c r="H161" s="54" t="s">
        <v>116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109</v>
      </c>
      <c r="B162" s="1">
        <v>17</v>
      </c>
      <c r="C162" s="1">
        <v>6</v>
      </c>
      <c r="D162" t="s">
        <v>7</v>
      </c>
      <c r="E162" s="1"/>
      <c r="F162" s="1"/>
      <c r="G162" s="30" t="s">
        <v>8</v>
      </c>
      <c r="H162" s="53" t="s">
        <v>109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116</v>
      </c>
      <c r="B167" s="57"/>
      <c r="C167" s="68">
        <v>3</v>
      </c>
      <c r="D167" s="68">
        <v>5</v>
      </c>
      <c r="E167" s="68">
        <v>5</v>
      </c>
      <c r="F167" s="68">
        <v>3</v>
      </c>
      <c r="G167" s="68">
        <v>6</v>
      </c>
      <c r="H167" s="68">
        <v>6</v>
      </c>
      <c r="I167" s="68">
        <v>4</v>
      </c>
      <c r="J167" s="68">
        <v>6</v>
      </c>
      <c r="K167" s="76">
        <v>5</v>
      </c>
      <c r="L167" s="72">
        <v>43</v>
      </c>
      <c r="M167" s="10">
        <v>32</v>
      </c>
      <c r="N167" s="58"/>
      <c r="O167" s="59"/>
      <c r="P167" s="33"/>
    </row>
    <row r="168" spans="1:16" x14ac:dyDescent="0.25">
      <c r="A168" s="61" t="s">
        <v>109</v>
      </c>
      <c r="B168" s="35"/>
      <c r="C168" s="66">
        <v>6</v>
      </c>
      <c r="D168" s="66">
        <v>6</v>
      </c>
      <c r="E168" s="66">
        <v>6</v>
      </c>
      <c r="F168" s="66">
        <v>6</v>
      </c>
      <c r="G168" s="66">
        <v>8</v>
      </c>
      <c r="H168" s="66">
        <v>5</v>
      </c>
      <c r="I168" s="66">
        <v>5</v>
      </c>
      <c r="J168" s="66">
        <v>6</v>
      </c>
      <c r="K168" s="66">
        <v>7</v>
      </c>
      <c r="L168" s="72">
        <v>55</v>
      </c>
      <c r="M168" s="10">
        <v>38</v>
      </c>
      <c r="N168" s="58"/>
      <c r="O168" s="59"/>
      <c r="P168" s="33"/>
    </row>
    <row r="169" spans="1:16" x14ac:dyDescent="0.25">
      <c r="A169" s="32" t="s">
        <v>116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109</v>
      </c>
      <c r="B170" s="35"/>
      <c r="C170" s="67">
        <v>1</v>
      </c>
      <c r="D170" s="67">
        <v>1</v>
      </c>
      <c r="E170" s="67">
        <v>0</v>
      </c>
      <c r="F170" s="67">
        <v>0</v>
      </c>
      <c r="G170" s="66">
        <v>1</v>
      </c>
      <c r="H170" s="66">
        <v>1</v>
      </c>
      <c r="I170" s="66">
        <v>0</v>
      </c>
      <c r="J170" s="66">
        <v>1</v>
      </c>
      <c r="K170" s="66">
        <v>1</v>
      </c>
      <c r="L170" s="66">
        <v>6</v>
      </c>
      <c r="M170" s="1"/>
      <c r="N170" s="1" t="s">
        <v>17</v>
      </c>
      <c r="P170" s="33" t="s">
        <v>18</v>
      </c>
    </row>
    <row r="171" spans="1:16" x14ac:dyDescent="0.25">
      <c r="A171" s="32" t="s">
        <v>116</v>
      </c>
      <c r="B171" s="1"/>
      <c r="C171" s="66">
        <v>1</v>
      </c>
      <c r="D171" s="66">
        <v>0.5</v>
      </c>
      <c r="E171" s="66">
        <v>1</v>
      </c>
      <c r="F171" s="66">
        <v>1</v>
      </c>
      <c r="G171" s="66">
        <v>1</v>
      </c>
      <c r="H171" s="66">
        <v>0</v>
      </c>
      <c r="I171" s="66">
        <v>1</v>
      </c>
      <c r="J171" s="66">
        <v>0</v>
      </c>
      <c r="K171" s="66">
        <v>1</v>
      </c>
      <c r="L171" s="66">
        <v>6.5</v>
      </c>
      <c r="M171" s="1">
        <v>3</v>
      </c>
      <c r="N171" s="10">
        <v>9.5</v>
      </c>
      <c r="O171" s="32" t="s">
        <v>116</v>
      </c>
      <c r="P171" s="34">
        <v>17</v>
      </c>
    </row>
    <row r="172" spans="1:16" x14ac:dyDescent="0.25">
      <c r="A172" s="32" t="s">
        <v>109</v>
      </c>
      <c r="B172" s="1"/>
      <c r="C172" s="66">
        <v>0</v>
      </c>
      <c r="D172" s="66">
        <v>0.5</v>
      </c>
      <c r="E172" s="66">
        <v>0</v>
      </c>
      <c r="F172" s="66">
        <v>0</v>
      </c>
      <c r="G172" s="66">
        <v>0</v>
      </c>
      <c r="H172" s="66">
        <v>1</v>
      </c>
      <c r="I172" s="66">
        <v>0</v>
      </c>
      <c r="J172" s="66">
        <v>1</v>
      </c>
      <c r="K172" s="66">
        <v>0</v>
      </c>
      <c r="L172" s="66">
        <v>2.5</v>
      </c>
      <c r="M172" s="1">
        <v>0</v>
      </c>
      <c r="N172" s="10">
        <v>2.5</v>
      </c>
      <c r="O172" s="32" t="s">
        <v>109</v>
      </c>
      <c r="P172" s="34">
        <v>15</v>
      </c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6F62-4D29-4AD0-8BCC-CD391AF6B5B5}">
  <dimension ref="A1:Z188"/>
  <sheetViews>
    <sheetView zoomScale="135" zoomScaleNormal="125" workbookViewId="0">
      <selection activeCell="Q19" sqref="Q19:Q20"/>
    </sheetView>
  </sheetViews>
  <sheetFormatPr defaultColWidth="8.77734375" defaultRowHeight="13.2" x14ac:dyDescent="0.25"/>
  <cols>
    <col min="21" max="25" width="6.33203125" customWidth="1"/>
  </cols>
  <sheetData>
    <row r="1" spans="1:23" ht="13.8" thickBot="1" x14ac:dyDescent="0.3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23" x14ac:dyDescent="0.25">
      <c r="A2" s="61" t="s">
        <v>106</v>
      </c>
      <c r="B2" s="1">
        <v>5</v>
      </c>
      <c r="C2" s="1">
        <v>-4</v>
      </c>
      <c r="D2" s="52" t="s">
        <v>2</v>
      </c>
      <c r="E2" s="1"/>
      <c r="F2" s="1"/>
      <c r="G2" s="28" t="s">
        <v>3</v>
      </c>
      <c r="H2" s="54" t="s">
        <v>106</v>
      </c>
      <c r="I2" s="29"/>
      <c r="J2" s="27" t="s">
        <v>5</v>
      </c>
      <c r="K2" s="1"/>
      <c r="N2" s="1"/>
      <c r="P2" s="33"/>
      <c r="R2" s="12" t="s">
        <v>72</v>
      </c>
      <c r="S2" s="12" t="s">
        <v>128</v>
      </c>
      <c r="U2" s="80" t="s">
        <v>33</v>
      </c>
      <c r="V2" s="81">
        <v>3</v>
      </c>
      <c r="W2" s="82">
        <v>38</v>
      </c>
    </row>
    <row r="3" spans="1:23" ht="13.8" thickBot="1" x14ac:dyDescent="0.3">
      <c r="A3" s="61" t="s">
        <v>56</v>
      </c>
      <c r="B3" s="1">
        <v>9</v>
      </c>
      <c r="C3" s="1">
        <v>4</v>
      </c>
      <c r="D3" t="s">
        <v>7</v>
      </c>
      <c r="E3" s="1"/>
      <c r="F3" s="1"/>
      <c r="G3" s="30" t="s">
        <v>8</v>
      </c>
      <c r="H3" s="53" t="s">
        <v>56</v>
      </c>
      <c r="I3" s="31"/>
      <c r="J3" s="27" t="s">
        <v>5</v>
      </c>
      <c r="K3" s="1"/>
      <c r="N3" s="1"/>
      <c r="P3" s="33"/>
      <c r="R3" s="12" t="s">
        <v>129</v>
      </c>
      <c r="S3" s="12" t="s">
        <v>130</v>
      </c>
      <c r="U3" s="83" t="s">
        <v>46</v>
      </c>
      <c r="V3">
        <v>4</v>
      </c>
      <c r="W3" s="84">
        <v>37</v>
      </c>
    </row>
    <row r="4" spans="1:23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 t="s">
        <v>19</v>
      </c>
      <c r="R4" s="12" t="s">
        <v>131</v>
      </c>
      <c r="S4" s="12" t="s">
        <v>132</v>
      </c>
      <c r="U4" s="88" t="s">
        <v>42</v>
      </c>
      <c r="V4" s="22">
        <v>5</v>
      </c>
      <c r="W4" s="89">
        <v>35</v>
      </c>
    </row>
    <row r="5" spans="1:23" ht="13.8" thickBot="1" x14ac:dyDescent="0.3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R5" s="12" t="s">
        <v>133</v>
      </c>
      <c r="S5" s="12" t="s">
        <v>69</v>
      </c>
      <c r="U5" s="85" t="s">
        <v>38</v>
      </c>
      <c r="V5" s="86">
        <v>5</v>
      </c>
      <c r="W5" s="87">
        <v>38</v>
      </c>
    </row>
    <row r="6" spans="1:23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R6" s="12" t="s">
        <v>134</v>
      </c>
      <c r="S6" s="12" t="s">
        <v>65</v>
      </c>
      <c r="U6" s="80" t="s">
        <v>41</v>
      </c>
      <c r="V6" s="81">
        <v>7</v>
      </c>
      <c r="W6" s="82">
        <v>35</v>
      </c>
    </row>
    <row r="7" spans="1:23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R7" s="12" t="s">
        <v>79</v>
      </c>
      <c r="S7" s="12" t="s">
        <v>135</v>
      </c>
      <c r="U7" s="83" t="s">
        <v>45</v>
      </c>
      <c r="V7">
        <v>7</v>
      </c>
      <c r="W7" s="84">
        <v>37</v>
      </c>
    </row>
    <row r="8" spans="1:23" x14ac:dyDescent="0.25">
      <c r="A8" s="61" t="s">
        <v>106</v>
      </c>
      <c r="B8" s="57"/>
      <c r="C8" s="68">
        <v>7</v>
      </c>
      <c r="D8" s="68">
        <v>4</v>
      </c>
      <c r="E8" s="68">
        <v>4</v>
      </c>
      <c r="F8" s="68">
        <v>4</v>
      </c>
      <c r="G8" s="68">
        <v>4</v>
      </c>
      <c r="H8" s="68">
        <v>3</v>
      </c>
      <c r="I8" s="68">
        <v>4</v>
      </c>
      <c r="J8" s="68">
        <v>4</v>
      </c>
      <c r="K8" s="76">
        <v>6</v>
      </c>
      <c r="L8" s="72">
        <v>40</v>
      </c>
      <c r="M8" s="10">
        <v>35</v>
      </c>
      <c r="N8" s="58"/>
      <c r="O8" s="59"/>
      <c r="P8" s="33"/>
      <c r="R8" s="12" t="s">
        <v>63</v>
      </c>
      <c r="S8" s="12" t="s">
        <v>59</v>
      </c>
      <c r="U8" s="83" t="s">
        <v>26</v>
      </c>
      <c r="V8">
        <v>8</v>
      </c>
      <c r="W8" s="84">
        <v>40</v>
      </c>
    </row>
    <row r="9" spans="1:23" ht="13.8" thickBot="1" x14ac:dyDescent="0.3">
      <c r="A9" s="61" t="s">
        <v>56</v>
      </c>
      <c r="B9" s="35"/>
      <c r="C9" s="66">
        <v>6</v>
      </c>
      <c r="D9" s="66">
        <v>5</v>
      </c>
      <c r="E9" s="66">
        <v>4</v>
      </c>
      <c r="F9" s="66">
        <v>5</v>
      </c>
      <c r="G9" s="66">
        <v>4</v>
      </c>
      <c r="H9" s="66">
        <v>3</v>
      </c>
      <c r="I9" s="66">
        <v>5</v>
      </c>
      <c r="J9" s="66">
        <v>6</v>
      </c>
      <c r="K9" s="66">
        <v>6</v>
      </c>
      <c r="L9" s="72">
        <v>44</v>
      </c>
      <c r="M9" s="10">
        <v>35</v>
      </c>
      <c r="N9" s="58"/>
      <c r="O9" s="59"/>
      <c r="P9" s="33"/>
      <c r="R9" s="12" t="s">
        <v>136</v>
      </c>
      <c r="S9" s="12" t="s">
        <v>137</v>
      </c>
      <c r="U9" s="90" t="s">
        <v>32</v>
      </c>
      <c r="V9" s="91">
        <v>8.6999999999999993</v>
      </c>
      <c r="W9" s="92">
        <v>33</v>
      </c>
    </row>
    <row r="10" spans="1:23" x14ac:dyDescent="0.25">
      <c r="A10" s="32" t="s">
        <v>106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  <c r="R10" s="79" t="s">
        <v>138</v>
      </c>
      <c r="S10" s="12" t="s">
        <v>139</v>
      </c>
      <c r="U10" s="93" t="s">
        <v>37</v>
      </c>
      <c r="V10" s="94">
        <v>9</v>
      </c>
      <c r="W10" s="95">
        <v>35</v>
      </c>
    </row>
    <row r="11" spans="1:23" x14ac:dyDescent="0.25">
      <c r="A11" s="32" t="s">
        <v>56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1</v>
      </c>
      <c r="L11" s="66">
        <v>4</v>
      </c>
      <c r="M11" s="1"/>
      <c r="N11" s="1" t="s">
        <v>17</v>
      </c>
      <c r="P11" s="33" t="s">
        <v>18</v>
      </c>
      <c r="R11" s="12" t="s">
        <v>140</v>
      </c>
      <c r="S11" s="12" t="s">
        <v>141</v>
      </c>
      <c r="U11" s="83" t="s">
        <v>52</v>
      </c>
      <c r="V11">
        <v>10</v>
      </c>
      <c r="W11" s="84">
        <v>37</v>
      </c>
    </row>
    <row r="12" spans="1:23" x14ac:dyDescent="0.25">
      <c r="A12" s="32" t="s">
        <v>106</v>
      </c>
      <c r="B12" s="1"/>
      <c r="C12" s="66">
        <v>0</v>
      </c>
      <c r="D12" s="66">
        <v>1</v>
      </c>
      <c r="E12" s="66">
        <v>0.5</v>
      </c>
      <c r="F12" s="66">
        <v>1</v>
      </c>
      <c r="G12" s="66">
        <v>0.5</v>
      </c>
      <c r="H12" s="66">
        <v>0</v>
      </c>
      <c r="I12" s="66">
        <v>1</v>
      </c>
      <c r="J12" s="66">
        <v>1</v>
      </c>
      <c r="K12" s="66">
        <v>0</v>
      </c>
      <c r="L12" s="66">
        <v>5</v>
      </c>
      <c r="M12" s="1">
        <v>1.5</v>
      </c>
      <c r="N12" s="10">
        <v>6.5</v>
      </c>
      <c r="O12" s="32" t="s">
        <v>106</v>
      </c>
      <c r="P12" s="34"/>
      <c r="R12" s="12" t="s">
        <v>142</v>
      </c>
      <c r="S12" s="12" t="s">
        <v>61</v>
      </c>
      <c r="U12" s="83" t="s">
        <v>143</v>
      </c>
      <c r="V12">
        <v>10</v>
      </c>
      <c r="W12" s="84">
        <v>36</v>
      </c>
    </row>
    <row r="13" spans="1:23" ht="13.8" thickBot="1" x14ac:dyDescent="0.3">
      <c r="A13" s="32" t="s">
        <v>56</v>
      </c>
      <c r="B13" s="1"/>
      <c r="C13" s="66">
        <v>1</v>
      </c>
      <c r="D13" s="66">
        <v>0</v>
      </c>
      <c r="E13" s="66">
        <v>0.5</v>
      </c>
      <c r="F13" s="66">
        <v>0</v>
      </c>
      <c r="G13" s="66">
        <v>0.5</v>
      </c>
      <c r="H13" s="66">
        <v>1</v>
      </c>
      <c r="I13" s="66">
        <v>0</v>
      </c>
      <c r="J13" s="66">
        <v>0</v>
      </c>
      <c r="K13" s="66">
        <v>1</v>
      </c>
      <c r="L13" s="66">
        <v>4</v>
      </c>
      <c r="M13" s="1">
        <v>1.5</v>
      </c>
      <c r="N13" s="10">
        <v>5.5</v>
      </c>
      <c r="O13" s="32" t="s">
        <v>56</v>
      </c>
      <c r="P13" s="34"/>
      <c r="R13" s="12" t="s">
        <v>144</v>
      </c>
      <c r="S13" s="12" t="s">
        <v>145</v>
      </c>
      <c r="U13" s="85" t="s">
        <v>146</v>
      </c>
      <c r="V13" s="86">
        <v>10.8</v>
      </c>
      <c r="W13" s="87">
        <v>36</v>
      </c>
    </row>
    <row r="14" spans="1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  <c r="U14" s="80" t="s">
        <v>44</v>
      </c>
      <c r="V14" s="81">
        <v>11.2</v>
      </c>
      <c r="W14" s="82">
        <v>39</v>
      </c>
    </row>
    <row r="15" spans="1:23" ht="13.8" thickBot="1" x14ac:dyDescent="0.3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  <c r="U15" s="83" t="s">
        <v>39</v>
      </c>
      <c r="V15">
        <v>11.2</v>
      </c>
      <c r="W15" s="84">
        <v>41</v>
      </c>
    </row>
    <row r="16" spans="1:23" x14ac:dyDescent="0.25">
      <c r="A16" s="61" t="s">
        <v>71</v>
      </c>
      <c r="B16" s="1">
        <v>11</v>
      </c>
      <c r="C16" s="1">
        <v>-7</v>
      </c>
      <c r="D16" s="52" t="s">
        <v>2</v>
      </c>
      <c r="E16" s="1"/>
      <c r="F16" s="1"/>
      <c r="G16" s="28" t="s">
        <v>3</v>
      </c>
      <c r="H16" s="54" t="s">
        <v>71</v>
      </c>
      <c r="I16" s="29"/>
      <c r="J16" s="27" t="s">
        <v>5</v>
      </c>
      <c r="K16" s="1"/>
      <c r="N16" s="1"/>
      <c r="P16" s="33"/>
      <c r="U16" s="88" t="s">
        <v>147</v>
      </c>
      <c r="V16" s="9">
        <v>12</v>
      </c>
      <c r="W16" s="96">
        <v>38</v>
      </c>
    </row>
    <row r="17" spans="1:26" ht="13.8" thickBot="1" x14ac:dyDescent="0.3">
      <c r="A17" s="61" t="s">
        <v>112</v>
      </c>
      <c r="B17" s="1">
        <v>18</v>
      </c>
      <c r="C17" s="1">
        <v>7</v>
      </c>
      <c r="D17" t="s">
        <v>7</v>
      </c>
      <c r="E17" s="1"/>
      <c r="F17" s="1"/>
      <c r="G17" s="30" t="s">
        <v>8</v>
      </c>
      <c r="H17" s="53" t="s">
        <v>112</v>
      </c>
      <c r="I17" s="31"/>
      <c r="J17" s="27" t="s">
        <v>5</v>
      </c>
      <c r="K17" s="1"/>
      <c r="N17" s="1"/>
      <c r="P17" s="33"/>
      <c r="U17" s="85" t="s">
        <v>25</v>
      </c>
      <c r="V17" s="86">
        <v>12</v>
      </c>
      <c r="W17" s="87">
        <v>43</v>
      </c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  <c r="U18" s="80" t="s">
        <v>49</v>
      </c>
      <c r="V18" s="81">
        <v>13</v>
      </c>
      <c r="W18" s="82">
        <v>31</v>
      </c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  <c r="U19" s="88" t="s">
        <v>54</v>
      </c>
      <c r="V19" s="9">
        <v>14</v>
      </c>
      <c r="W19" s="96">
        <v>26</v>
      </c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  <c r="U20" s="83" t="s">
        <v>30</v>
      </c>
      <c r="V20">
        <v>15</v>
      </c>
      <c r="W20" s="84">
        <v>38</v>
      </c>
    </row>
    <row r="21" spans="1:26" ht="13.8" thickBot="1" x14ac:dyDescent="0.3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  <c r="U21" s="85" t="s">
        <v>43</v>
      </c>
      <c r="V21" s="86">
        <v>15</v>
      </c>
      <c r="W21" s="87">
        <v>37</v>
      </c>
    </row>
    <row r="22" spans="1:26" x14ac:dyDescent="0.25">
      <c r="A22" s="61" t="s">
        <v>71</v>
      </c>
      <c r="B22" s="57"/>
      <c r="C22" s="68">
        <v>10</v>
      </c>
      <c r="D22" s="68">
        <v>4</v>
      </c>
      <c r="E22" s="68">
        <v>6</v>
      </c>
      <c r="F22" s="68">
        <v>4</v>
      </c>
      <c r="G22" s="68">
        <v>6</v>
      </c>
      <c r="H22" s="68">
        <v>5</v>
      </c>
      <c r="I22" s="68">
        <v>5</v>
      </c>
      <c r="J22" s="68">
        <v>5</v>
      </c>
      <c r="K22" s="76">
        <v>7</v>
      </c>
      <c r="L22" s="72">
        <v>52</v>
      </c>
      <c r="M22" s="10">
        <v>41</v>
      </c>
      <c r="N22" s="58"/>
      <c r="O22" s="59"/>
      <c r="P22" s="33"/>
      <c r="Q22" s="1"/>
      <c r="R22" s="1"/>
      <c r="S22" s="1"/>
      <c r="T22" s="1"/>
      <c r="U22" s="80" t="s">
        <v>148</v>
      </c>
      <c r="V22" s="81">
        <v>16</v>
      </c>
      <c r="W22" s="82">
        <v>38</v>
      </c>
      <c r="X22" s="1"/>
    </row>
    <row r="23" spans="1:26" x14ac:dyDescent="0.25">
      <c r="A23" s="61" t="s">
        <v>112</v>
      </c>
      <c r="B23" s="35"/>
      <c r="C23" s="66">
        <v>5</v>
      </c>
      <c r="D23" s="66">
        <v>4</v>
      </c>
      <c r="E23" s="66">
        <v>5</v>
      </c>
      <c r="F23" s="66">
        <v>5</v>
      </c>
      <c r="G23" s="66">
        <v>6</v>
      </c>
      <c r="H23" s="66">
        <v>4</v>
      </c>
      <c r="I23" s="66">
        <v>4</v>
      </c>
      <c r="J23" s="66">
        <v>5</v>
      </c>
      <c r="K23" s="66">
        <v>7</v>
      </c>
      <c r="L23" s="72">
        <v>45</v>
      </c>
      <c r="M23" s="10">
        <v>27</v>
      </c>
      <c r="N23" s="58"/>
      <c r="O23" s="59"/>
      <c r="P23" s="33"/>
      <c r="U23" s="83" t="s">
        <v>149</v>
      </c>
      <c r="V23">
        <v>17</v>
      </c>
      <c r="W23" s="84">
        <v>44</v>
      </c>
    </row>
    <row r="24" spans="1:26" x14ac:dyDescent="0.25">
      <c r="A24" s="32" t="s">
        <v>71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  <c r="U24" s="88" t="s">
        <v>36</v>
      </c>
      <c r="V24" s="9">
        <v>18</v>
      </c>
      <c r="W24" s="96">
        <v>27</v>
      </c>
    </row>
    <row r="25" spans="1:26" ht="13.8" thickBot="1" x14ac:dyDescent="0.3">
      <c r="A25" s="32" t="s">
        <v>112</v>
      </c>
      <c r="B25" s="35"/>
      <c r="C25" s="67">
        <v>1</v>
      </c>
      <c r="D25" s="67">
        <v>1</v>
      </c>
      <c r="E25" s="67">
        <v>1</v>
      </c>
      <c r="F25" s="67">
        <v>0</v>
      </c>
      <c r="G25" s="66">
        <v>1</v>
      </c>
      <c r="H25" s="66">
        <v>1</v>
      </c>
      <c r="I25" s="66">
        <v>0</v>
      </c>
      <c r="J25" s="66">
        <v>1</v>
      </c>
      <c r="K25" s="66">
        <v>1</v>
      </c>
      <c r="L25" s="66">
        <v>7</v>
      </c>
      <c r="M25" s="1"/>
      <c r="N25" s="1" t="s">
        <v>17</v>
      </c>
      <c r="P25" s="33" t="s">
        <v>18</v>
      </c>
      <c r="U25" s="85" t="s">
        <v>47</v>
      </c>
      <c r="V25" s="86">
        <v>21</v>
      </c>
      <c r="W25" s="87">
        <v>33</v>
      </c>
    </row>
    <row r="26" spans="1:26" x14ac:dyDescent="0.25">
      <c r="A26" s="32" t="s">
        <v>71</v>
      </c>
      <c r="B26" s="1"/>
      <c r="C26" s="66">
        <v>0</v>
      </c>
      <c r="D26" s="66">
        <v>0</v>
      </c>
      <c r="E26" s="66">
        <v>0</v>
      </c>
      <c r="F26" s="66">
        <v>1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6">
        <v>1</v>
      </c>
      <c r="M26" s="1">
        <v>0</v>
      </c>
      <c r="N26" s="10">
        <v>1</v>
      </c>
      <c r="O26" s="32" t="s">
        <v>71</v>
      </c>
      <c r="P26" s="34"/>
      <c r="U26" s="12"/>
    </row>
    <row r="27" spans="1:26" s="75" customFormat="1" x14ac:dyDescent="0.25">
      <c r="A27" s="32" t="s">
        <v>112</v>
      </c>
      <c r="B27" s="1"/>
      <c r="C27" s="66">
        <v>1</v>
      </c>
      <c r="D27" s="66">
        <v>1</v>
      </c>
      <c r="E27" s="66">
        <v>1</v>
      </c>
      <c r="F27" s="66">
        <v>0</v>
      </c>
      <c r="G27" s="66">
        <v>1</v>
      </c>
      <c r="H27" s="66">
        <v>1</v>
      </c>
      <c r="I27" s="66">
        <v>1</v>
      </c>
      <c r="J27" s="66">
        <v>1</v>
      </c>
      <c r="K27" s="66">
        <v>1</v>
      </c>
      <c r="L27" s="66">
        <v>8</v>
      </c>
      <c r="M27" s="1">
        <v>3</v>
      </c>
      <c r="N27" s="10">
        <v>11</v>
      </c>
      <c r="O27" s="32" t="s">
        <v>112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90</v>
      </c>
      <c r="B31" s="1">
        <v>3</v>
      </c>
      <c r="C31" s="1">
        <v>-4</v>
      </c>
      <c r="D31" s="52" t="s">
        <v>2</v>
      </c>
      <c r="E31" s="1"/>
      <c r="F31" s="1"/>
      <c r="G31" s="28" t="s">
        <v>3</v>
      </c>
      <c r="H31" s="54" t="s">
        <v>90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99</v>
      </c>
      <c r="B32" s="1">
        <v>7</v>
      </c>
      <c r="C32" s="1">
        <v>4</v>
      </c>
      <c r="D32" t="s">
        <v>7</v>
      </c>
      <c r="E32" s="1"/>
      <c r="F32" s="1"/>
      <c r="G32" s="30" t="s">
        <v>8</v>
      </c>
      <c r="H32" s="53" t="s">
        <v>99</v>
      </c>
      <c r="I32" s="31"/>
      <c r="J32" s="27" t="s">
        <v>5</v>
      </c>
      <c r="K32" s="1"/>
      <c r="N32" s="1"/>
      <c r="P32" s="33"/>
    </row>
    <row r="33" spans="1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7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7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7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7" x14ac:dyDescent="0.25">
      <c r="A37" s="61" t="s">
        <v>90</v>
      </c>
      <c r="B37" s="57"/>
      <c r="C37" s="68">
        <v>5</v>
      </c>
      <c r="D37" s="68">
        <v>4</v>
      </c>
      <c r="E37" s="68">
        <v>6</v>
      </c>
      <c r="F37" s="68">
        <v>5</v>
      </c>
      <c r="G37" s="68">
        <v>4</v>
      </c>
      <c r="H37" s="68">
        <v>4</v>
      </c>
      <c r="I37" s="68">
        <v>4</v>
      </c>
      <c r="J37" s="68">
        <v>4</v>
      </c>
      <c r="K37" s="76">
        <v>5</v>
      </c>
      <c r="L37" s="72">
        <v>41</v>
      </c>
      <c r="M37" s="10">
        <v>38</v>
      </c>
      <c r="N37" s="58"/>
      <c r="O37" s="59"/>
      <c r="P37" s="33"/>
    </row>
    <row r="38" spans="1:17" x14ac:dyDescent="0.25">
      <c r="A38" s="61" t="s">
        <v>99</v>
      </c>
      <c r="B38" s="35"/>
      <c r="C38" s="66">
        <v>6</v>
      </c>
      <c r="D38" s="66">
        <v>4</v>
      </c>
      <c r="E38" s="66">
        <v>5</v>
      </c>
      <c r="F38" s="66">
        <v>6</v>
      </c>
      <c r="G38" s="66">
        <v>5</v>
      </c>
      <c r="H38" s="66">
        <v>5</v>
      </c>
      <c r="I38" s="66">
        <v>4</v>
      </c>
      <c r="J38" s="66">
        <v>5</v>
      </c>
      <c r="K38" s="66">
        <v>4</v>
      </c>
      <c r="L38" s="72">
        <v>44</v>
      </c>
      <c r="M38" s="10">
        <v>37</v>
      </c>
      <c r="N38" s="58"/>
      <c r="O38" s="59"/>
      <c r="P38" s="33"/>
    </row>
    <row r="39" spans="1:17" x14ac:dyDescent="0.25">
      <c r="A39" s="32" t="s">
        <v>90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7" x14ac:dyDescent="0.25">
      <c r="A40" s="32" t="s">
        <v>99</v>
      </c>
      <c r="B40" s="35"/>
      <c r="C40" s="67">
        <v>1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1</v>
      </c>
      <c r="K40" s="66">
        <v>1</v>
      </c>
      <c r="L40" s="66">
        <v>4</v>
      </c>
      <c r="M40" s="1"/>
      <c r="N40" s="1" t="s">
        <v>17</v>
      </c>
      <c r="P40" s="33" t="s">
        <v>18</v>
      </c>
    </row>
    <row r="41" spans="1:17" x14ac:dyDescent="0.25">
      <c r="A41" s="32" t="s">
        <v>90</v>
      </c>
      <c r="B41" s="1"/>
      <c r="C41" s="66">
        <v>0.5</v>
      </c>
      <c r="D41" s="66">
        <v>0.5</v>
      </c>
      <c r="E41" s="66">
        <v>0</v>
      </c>
      <c r="F41" s="66">
        <v>1</v>
      </c>
      <c r="G41" s="66">
        <v>1</v>
      </c>
      <c r="H41" s="66">
        <v>0.5</v>
      </c>
      <c r="I41" s="66">
        <v>0.5</v>
      </c>
      <c r="J41" s="66">
        <v>0.5</v>
      </c>
      <c r="K41" s="66">
        <v>0</v>
      </c>
      <c r="L41" s="66">
        <v>4.5</v>
      </c>
      <c r="M41" s="1">
        <v>0</v>
      </c>
      <c r="N41" s="10">
        <v>4.5</v>
      </c>
      <c r="O41" s="32" t="s">
        <v>90</v>
      </c>
      <c r="P41" s="34"/>
      <c r="Q41">
        <f>M37+M52</f>
        <v>71</v>
      </c>
    </row>
    <row r="42" spans="1:17" x14ac:dyDescent="0.25">
      <c r="A42" s="32" t="s">
        <v>99</v>
      </c>
      <c r="B42" s="1"/>
      <c r="C42" s="66">
        <v>0.5</v>
      </c>
      <c r="D42" s="66">
        <v>0.5</v>
      </c>
      <c r="E42" s="66">
        <v>1</v>
      </c>
      <c r="F42" s="66">
        <v>0</v>
      </c>
      <c r="G42" s="66">
        <v>0</v>
      </c>
      <c r="H42" s="66">
        <v>0.5</v>
      </c>
      <c r="I42" s="66">
        <v>0.5</v>
      </c>
      <c r="J42" s="66">
        <v>0.5</v>
      </c>
      <c r="K42" s="66">
        <v>1</v>
      </c>
      <c r="L42" s="66">
        <v>4.5</v>
      </c>
      <c r="M42" s="1">
        <v>3</v>
      </c>
      <c r="N42" s="10">
        <v>7.5</v>
      </c>
      <c r="O42" s="32" t="s">
        <v>99</v>
      </c>
      <c r="P42" s="34"/>
      <c r="Q42">
        <f>M38+M51</f>
        <v>81</v>
      </c>
    </row>
    <row r="44" spans="1:17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7" x14ac:dyDescent="0.25">
      <c r="A45" s="61" t="s">
        <v>93</v>
      </c>
      <c r="B45" s="1">
        <v>17</v>
      </c>
      <c r="C45" s="1">
        <v>-4</v>
      </c>
      <c r="D45" s="52" t="s">
        <v>2</v>
      </c>
      <c r="E45" s="1"/>
      <c r="F45" s="1"/>
      <c r="G45" s="28" t="s">
        <v>3</v>
      </c>
      <c r="H45" s="54" t="s">
        <v>93</v>
      </c>
      <c r="I45" s="29"/>
      <c r="J45" s="27" t="s">
        <v>5</v>
      </c>
      <c r="K45" s="1"/>
      <c r="N45" s="1"/>
      <c r="P45" s="33"/>
    </row>
    <row r="46" spans="1:17" x14ac:dyDescent="0.25">
      <c r="A46" s="61" t="s">
        <v>101</v>
      </c>
      <c r="B46" s="1">
        <v>21</v>
      </c>
      <c r="C46" s="1">
        <v>4</v>
      </c>
      <c r="D46" t="s">
        <v>7</v>
      </c>
      <c r="E46" s="1"/>
      <c r="F46" s="1"/>
      <c r="G46" s="30" t="s">
        <v>8</v>
      </c>
      <c r="H46" s="53" t="s">
        <v>101</v>
      </c>
      <c r="I46" s="31"/>
      <c r="J46" s="27" t="s">
        <v>5</v>
      </c>
      <c r="K46" s="1"/>
      <c r="N46" s="1"/>
      <c r="P46" s="33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7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93</v>
      </c>
      <c r="B51" s="57"/>
      <c r="C51" s="68">
        <v>8</v>
      </c>
      <c r="D51" s="68">
        <v>4</v>
      </c>
      <c r="E51" s="68">
        <v>5</v>
      </c>
      <c r="F51" s="68">
        <v>9</v>
      </c>
      <c r="G51" s="68">
        <v>8</v>
      </c>
      <c r="H51" s="68">
        <v>6</v>
      </c>
      <c r="I51" s="68">
        <v>8</v>
      </c>
      <c r="J51" s="68">
        <v>5</v>
      </c>
      <c r="K51" s="76">
        <v>8</v>
      </c>
      <c r="L51" s="72">
        <v>61</v>
      </c>
      <c r="M51" s="10">
        <v>44</v>
      </c>
      <c r="N51" s="58"/>
      <c r="O51" s="59"/>
      <c r="P51" s="33"/>
    </row>
    <row r="52" spans="1:26" x14ac:dyDescent="0.25">
      <c r="A52" s="61" t="s">
        <v>101</v>
      </c>
      <c r="B52" s="35"/>
      <c r="C52" s="66">
        <v>7</v>
      </c>
      <c r="D52" s="66">
        <v>5</v>
      </c>
      <c r="E52" s="66">
        <v>6</v>
      </c>
      <c r="F52" s="66">
        <v>7</v>
      </c>
      <c r="G52" s="66">
        <v>6</v>
      </c>
      <c r="H52" s="66">
        <v>5</v>
      </c>
      <c r="I52" s="66">
        <v>6</v>
      </c>
      <c r="J52" s="66">
        <v>5</v>
      </c>
      <c r="K52" s="66">
        <v>7</v>
      </c>
      <c r="L52" s="72">
        <v>54</v>
      </c>
      <c r="M52" s="10">
        <v>33</v>
      </c>
      <c r="N52" s="58"/>
      <c r="O52" s="59"/>
      <c r="P52" s="33"/>
    </row>
    <row r="53" spans="1:26" x14ac:dyDescent="0.25">
      <c r="A53" s="32" t="s">
        <v>93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101</v>
      </c>
      <c r="B54" s="35"/>
      <c r="C54" s="67">
        <v>1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1</v>
      </c>
      <c r="K54" s="66">
        <v>1</v>
      </c>
      <c r="L54" s="66">
        <v>4</v>
      </c>
      <c r="M54" s="1"/>
      <c r="N54" s="1" t="s">
        <v>17</v>
      </c>
      <c r="P54" s="33" t="s">
        <v>18</v>
      </c>
    </row>
    <row r="55" spans="1:26" x14ac:dyDescent="0.25">
      <c r="A55" s="32" t="s">
        <v>93</v>
      </c>
      <c r="B55" s="1"/>
      <c r="C55" s="66">
        <v>0</v>
      </c>
      <c r="D55" s="66">
        <v>1</v>
      </c>
      <c r="E55" s="66">
        <v>1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2</v>
      </c>
      <c r="M55" s="1">
        <v>0</v>
      </c>
      <c r="N55" s="10">
        <v>2</v>
      </c>
      <c r="O55" s="32" t="s">
        <v>93</v>
      </c>
      <c r="P55" s="34"/>
    </row>
    <row r="56" spans="1:26" x14ac:dyDescent="0.25">
      <c r="A56" s="32" t="s">
        <v>101</v>
      </c>
      <c r="B56" s="1"/>
      <c r="C56" s="66">
        <v>1</v>
      </c>
      <c r="D56" s="66">
        <v>0</v>
      </c>
      <c r="E56" s="66">
        <v>0</v>
      </c>
      <c r="F56" s="66">
        <v>1</v>
      </c>
      <c r="G56" s="66">
        <v>1</v>
      </c>
      <c r="H56" s="66">
        <v>1</v>
      </c>
      <c r="I56" s="66">
        <v>1</v>
      </c>
      <c r="J56" s="66">
        <v>1</v>
      </c>
      <c r="K56" s="66">
        <v>1</v>
      </c>
      <c r="L56" s="66">
        <v>7</v>
      </c>
      <c r="M56" s="1">
        <v>3</v>
      </c>
      <c r="N56" s="10">
        <v>10</v>
      </c>
      <c r="O56" s="32" t="s">
        <v>101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94</v>
      </c>
      <c r="B60" s="1">
        <v>5</v>
      </c>
      <c r="C60" s="1">
        <v>-3</v>
      </c>
      <c r="D60" s="52" t="s">
        <v>2</v>
      </c>
      <c r="E60" s="1"/>
      <c r="F60" s="1"/>
      <c r="G60" s="28" t="s">
        <v>3</v>
      </c>
      <c r="H60" s="54" t="s">
        <v>94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102</v>
      </c>
      <c r="B61" s="1">
        <v>8</v>
      </c>
      <c r="C61" s="1">
        <v>3</v>
      </c>
      <c r="D61" t="s">
        <v>7</v>
      </c>
      <c r="E61" s="1"/>
      <c r="F61" s="1"/>
      <c r="G61" s="30" t="s">
        <v>8</v>
      </c>
      <c r="H61" s="53" t="s">
        <v>102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94</v>
      </c>
      <c r="B66" s="57"/>
      <c r="C66" s="68">
        <v>6</v>
      </c>
      <c r="D66" s="68">
        <v>4</v>
      </c>
      <c r="E66" s="68">
        <v>4</v>
      </c>
      <c r="F66" s="68">
        <v>5</v>
      </c>
      <c r="G66" s="68">
        <v>4</v>
      </c>
      <c r="H66" s="68">
        <v>4</v>
      </c>
      <c r="I66" s="68">
        <v>5</v>
      </c>
      <c r="J66" s="68">
        <v>5</v>
      </c>
      <c r="K66" s="76">
        <v>6</v>
      </c>
      <c r="L66" s="72">
        <v>43</v>
      </c>
      <c r="M66" s="10">
        <v>38</v>
      </c>
      <c r="N66" s="58"/>
      <c r="O66" s="59"/>
      <c r="P66" s="33"/>
    </row>
    <row r="67" spans="1:26" x14ac:dyDescent="0.25">
      <c r="A67" s="61" t="s">
        <v>102</v>
      </c>
      <c r="B67" s="35"/>
      <c r="C67" s="66">
        <v>6</v>
      </c>
      <c r="D67" s="66">
        <v>4</v>
      </c>
      <c r="E67" s="66">
        <v>4</v>
      </c>
      <c r="F67" s="66">
        <v>5</v>
      </c>
      <c r="G67" s="66">
        <v>5</v>
      </c>
      <c r="H67" s="66">
        <v>8</v>
      </c>
      <c r="I67" s="66">
        <v>5</v>
      </c>
      <c r="J67" s="66">
        <v>5</v>
      </c>
      <c r="K67" s="66">
        <v>6</v>
      </c>
      <c r="L67" s="72">
        <v>48</v>
      </c>
      <c r="M67" s="10">
        <v>40</v>
      </c>
      <c r="N67" s="58"/>
      <c r="O67" s="59"/>
      <c r="P67" s="33"/>
    </row>
    <row r="68" spans="1:26" x14ac:dyDescent="0.25">
      <c r="A68" s="32" t="s">
        <v>94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102</v>
      </c>
      <c r="B69" s="35"/>
      <c r="C69" s="67">
        <v>1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1</v>
      </c>
      <c r="K69" s="66">
        <v>0</v>
      </c>
      <c r="L69" s="66">
        <v>3</v>
      </c>
      <c r="M69" s="1"/>
      <c r="N69" s="1" t="s">
        <v>17</v>
      </c>
      <c r="P69" s="33" t="s">
        <v>18</v>
      </c>
    </row>
    <row r="70" spans="1:26" x14ac:dyDescent="0.25">
      <c r="A70" s="32" t="s">
        <v>94</v>
      </c>
      <c r="B70" s="1"/>
      <c r="C70" s="66">
        <v>0</v>
      </c>
      <c r="D70" s="66">
        <v>0.5</v>
      </c>
      <c r="E70" s="66">
        <v>0.5</v>
      </c>
      <c r="F70" s="66">
        <v>0.5</v>
      </c>
      <c r="G70" s="66">
        <v>1</v>
      </c>
      <c r="H70" s="66">
        <v>1</v>
      </c>
      <c r="I70" s="66">
        <v>0.5</v>
      </c>
      <c r="J70" s="66">
        <v>0</v>
      </c>
      <c r="K70" s="66">
        <v>0.5</v>
      </c>
      <c r="L70" s="66">
        <v>4.5</v>
      </c>
      <c r="M70" s="1">
        <v>3</v>
      </c>
      <c r="N70" s="10">
        <v>7.5</v>
      </c>
      <c r="O70" s="32" t="s">
        <v>94</v>
      </c>
      <c r="P70" s="34"/>
      <c r="Q70">
        <f>M66+M81</f>
        <v>76</v>
      </c>
      <c r="R70">
        <f>P70+P84</f>
        <v>0</v>
      </c>
    </row>
    <row r="71" spans="1:26" x14ac:dyDescent="0.25">
      <c r="A71" s="32" t="s">
        <v>102</v>
      </c>
      <c r="B71" s="1"/>
      <c r="C71" s="66">
        <v>1</v>
      </c>
      <c r="D71" s="66">
        <v>0.5</v>
      </c>
      <c r="E71" s="66">
        <v>0.5</v>
      </c>
      <c r="F71" s="66">
        <v>0.5</v>
      </c>
      <c r="G71" s="66">
        <v>0</v>
      </c>
      <c r="H71" s="66">
        <v>0</v>
      </c>
      <c r="I71" s="66">
        <v>0.5</v>
      </c>
      <c r="J71" s="66">
        <v>1</v>
      </c>
      <c r="K71" s="66">
        <v>0.5</v>
      </c>
      <c r="L71" s="66">
        <v>4.5</v>
      </c>
      <c r="M71" s="1">
        <v>0</v>
      </c>
      <c r="N71" s="10">
        <v>4.5</v>
      </c>
      <c r="O71" s="32" t="s">
        <v>102</v>
      </c>
      <c r="P71" s="34"/>
      <c r="Q71">
        <f>M67+M80</f>
        <v>73</v>
      </c>
      <c r="R71">
        <f>P71+P85</f>
        <v>0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4</v>
      </c>
      <c r="B74" s="1">
        <v>9</v>
      </c>
      <c r="C74" s="1">
        <v>-7</v>
      </c>
      <c r="D74" s="52" t="s">
        <v>2</v>
      </c>
      <c r="E74" s="1"/>
      <c r="F74" s="1"/>
      <c r="G74" s="28" t="s">
        <v>3</v>
      </c>
      <c r="H74" s="54" t="s">
        <v>4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97</v>
      </c>
      <c r="B75" s="1">
        <v>16</v>
      </c>
      <c r="C75" s="1">
        <v>7</v>
      </c>
      <c r="D75" t="s">
        <v>7</v>
      </c>
      <c r="E75" s="1"/>
      <c r="F75" s="1"/>
      <c r="G75" s="30" t="s">
        <v>8</v>
      </c>
      <c r="H75" s="53" t="s">
        <v>97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4</v>
      </c>
      <c r="B80" s="57"/>
      <c r="C80" s="68">
        <v>5</v>
      </c>
      <c r="D80" s="68">
        <v>3</v>
      </c>
      <c r="E80" s="68">
        <v>5</v>
      </c>
      <c r="F80" s="68">
        <v>7</v>
      </c>
      <c r="G80" s="68">
        <v>4</v>
      </c>
      <c r="H80" s="68">
        <v>4</v>
      </c>
      <c r="I80" s="68">
        <v>5</v>
      </c>
      <c r="J80" s="68">
        <v>4</v>
      </c>
      <c r="K80" s="76">
        <v>5</v>
      </c>
      <c r="L80" s="72">
        <v>42</v>
      </c>
      <c r="M80" s="10">
        <v>33</v>
      </c>
      <c r="N80" s="58"/>
      <c r="O80" s="59"/>
      <c r="P80" s="33"/>
    </row>
    <row r="81" spans="1:26" x14ac:dyDescent="0.25">
      <c r="A81" s="61" t="s">
        <v>97</v>
      </c>
      <c r="B81" s="35"/>
      <c r="C81" s="66">
        <v>9</v>
      </c>
      <c r="D81" s="66">
        <v>4</v>
      </c>
      <c r="E81" s="66">
        <v>5</v>
      </c>
      <c r="F81" s="66">
        <v>5</v>
      </c>
      <c r="G81" s="66">
        <v>5</v>
      </c>
      <c r="H81" s="66">
        <v>5</v>
      </c>
      <c r="I81" s="66">
        <v>7</v>
      </c>
      <c r="J81" s="66">
        <v>6</v>
      </c>
      <c r="K81" s="66">
        <v>8</v>
      </c>
      <c r="L81" s="72">
        <v>54</v>
      </c>
      <c r="M81" s="10">
        <v>38</v>
      </c>
      <c r="N81" s="58"/>
      <c r="O81" s="59"/>
      <c r="P81" s="33"/>
    </row>
    <row r="82" spans="1:26" x14ac:dyDescent="0.25">
      <c r="A82" s="32" t="s">
        <v>4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97</v>
      </c>
      <c r="B83" s="35"/>
      <c r="C83" s="67">
        <v>1</v>
      </c>
      <c r="D83" s="67">
        <v>1</v>
      </c>
      <c r="E83" s="67">
        <v>1</v>
      </c>
      <c r="F83" s="67">
        <v>0</v>
      </c>
      <c r="G83" s="66">
        <v>1</v>
      </c>
      <c r="H83" s="66">
        <v>1</v>
      </c>
      <c r="I83" s="66">
        <v>0</v>
      </c>
      <c r="J83" s="66">
        <v>1</v>
      </c>
      <c r="K83" s="66">
        <v>1</v>
      </c>
      <c r="L83" s="66">
        <v>7</v>
      </c>
      <c r="M83" s="1"/>
      <c r="N83" s="1" t="s">
        <v>17</v>
      </c>
      <c r="P83" s="33" t="s">
        <v>18</v>
      </c>
    </row>
    <row r="84" spans="1:26" x14ac:dyDescent="0.25">
      <c r="A84" s="32" t="s">
        <v>4</v>
      </c>
      <c r="B84" s="1"/>
      <c r="C84" s="66">
        <v>1</v>
      </c>
      <c r="D84" s="66">
        <v>0.5</v>
      </c>
      <c r="E84" s="66">
        <v>0</v>
      </c>
      <c r="F84" s="66">
        <v>0</v>
      </c>
      <c r="G84" s="66">
        <v>0.5</v>
      </c>
      <c r="H84" s="66">
        <v>0.5</v>
      </c>
      <c r="I84" s="66">
        <v>1</v>
      </c>
      <c r="J84" s="66">
        <v>1</v>
      </c>
      <c r="K84" s="66">
        <v>1</v>
      </c>
      <c r="L84" s="66">
        <v>5.5</v>
      </c>
      <c r="M84" s="1">
        <v>3</v>
      </c>
      <c r="N84" s="10">
        <v>8.5</v>
      </c>
      <c r="O84" s="32" t="s">
        <v>4</v>
      </c>
      <c r="P84" s="34"/>
    </row>
    <row r="85" spans="1:26" x14ac:dyDescent="0.25">
      <c r="A85" s="32" t="s">
        <v>97</v>
      </c>
      <c r="B85" s="1"/>
      <c r="C85" s="66">
        <v>0</v>
      </c>
      <c r="D85" s="66">
        <v>0.5</v>
      </c>
      <c r="E85" s="66">
        <v>1</v>
      </c>
      <c r="F85" s="66">
        <v>1</v>
      </c>
      <c r="G85" s="66">
        <v>0.5</v>
      </c>
      <c r="H85" s="66">
        <v>0.5</v>
      </c>
      <c r="I85" s="66">
        <v>0</v>
      </c>
      <c r="J85" s="66">
        <v>0</v>
      </c>
      <c r="K85" s="66">
        <v>0</v>
      </c>
      <c r="L85" s="66">
        <v>3.5</v>
      </c>
      <c r="M85" s="1">
        <v>0</v>
      </c>
      <c r="N85" s="10">
        <v>3.5</v>
      </c>
      <c r="O85" s="32" t="s">
        <v>97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46</v>
      </c>
      <c r="B89" s="1">
        <v>4</v>
      </c>
      <c r="C89" s="1">
        <v>-8</v>
      </c>
      <c r="D89" s="52" t="s">
        <v>2</v>
      </c>
      <c r="E89" s="1"/>
      <c r="F89" s="1"/>
      <c r="G89" s="28" t="s">
        <v>3</v>
      </c>
      <c r="H89" s="54" t="s">
        <v>46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25</v>
      </c>
      <c r="B90" s="1">
        <v>12</v>
      </c>
      <c r="C90" s="1">
        <v>8</v>
      </c>
      <c r="D90" t="s">
        <v>7</v>
      </c>
      <c r="E90" s="1"/>
      <c r="F90" s="1"/>
      <c r="G90" s="30" t="s">
        <v>8</v>
      </c>
      <c r="H90" s="53" t="s">
        <v>25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46</v>
      </c>
      <c r="B95" s="57"/>
      <c r="C95" s="68">
        <v>5</v>
      </c>
      <c r="D95" s="68">
        <v>3</v>
      </c>
      <c r="E95" s="68">
        <v>4</v>
      </c>
      <c r="F95" s="68">
        <v>5</v>
      </c>
      <c r="G95" s="68">
        <v>5</v>
      </c>
      <c r="H95" s="68">
        <v>3</v>
      </c>
      <c r="I95" s="68">
        <v>4</v>
      </c>
      <c r="J95" s="68">
        <v>6</v>
      </c>
      <c r="K95" s="76">
        <v>6</v>
      </c>
      <c r="L95" s="72">
        <v>41</v>
      </c>
      <c r="M95" s="10">
        <v>37</v>
      </c>
      <c r="N95" s="58"/>
      <c r="O95" s="59"/>
      <c r="P95" s="33"/>
    </row>
    <row r="96" spans="1:26" x14ac:dyDescent="0.25">
      <c r="A96" s="61" t="s">
        <v>25</v>
      </c>
      <c r="B96" s="35"/>
      <c r="C96" s="66">
        <v>10</v>
      </c>
      <c r="D96" s="66">
        <v>3</v>
      </c>
      <c r="E96" s="66">
        <v>5</v>
      </c>
      <c r="F96" s="66">
        <v>6</v>
      </c>
      <c r="G96" s="66">
        <v>7</v>
      </c>
      <c r="H96" s="66">
        <v>4</v>
      </c>
      <c r="I96" s="66">
        <v>5</v>
      </c>
      <c r="J96" s="66">
        <v>9</v>
      </c>
      <c r="K96" s="66">
        <v>6</v>
      </c>
      <c r="L96" s="72">
        <v>55</v>
      </c>
      <c r="M96" s="10">
        <v>43</v>
      </c>
      <c r="N96" s="58"/>
      <c r="O96" s="59"/>
      <c r="P96" s="33"/>
    </row>
    <row r="97" spans="1:18" x14ac:dyDescent="0.25">
      <c r="A97" s="32" t="s">
        <v>46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25</v>
      </c>
      <c r="B98" s="35"/>
      <c r="C98" s="67">
        <v>1</v>
      </c>
      <c r="D98" s="67">
        <v>1</v>
      </c>
      <c r="E98" s="67">
        <v>1</v>
      </c>
      <c r="F98" s="67">
        <v>0</v>
      </c>
      <c r="G98" s="66">
        <v>1</v>
      </c>
      <c r="H98" s="66">
        <v>1</v>
      </c>
      <c r="I98" s="66">
        <v>1</v>
      </c>
      <c r="J98" s="66">
        <v>1</v>
      </c>
      <c r="K98" s="66">
        <v>1</v>
      </c>
      <c r="L98" s="66">
        <v>8</v>
      </c>
      <c r="M98" s="1"/>
      <c r="N98" s="1" t="s">
        <v>17</v>
      </c>
      <c r="P98" s="33" t="s">
        <v>18</v>
      </c>
    </row>
    <row r="99" spans="1:18" x14ac:dyDescent="0.25">
      <c r="A99" s="32" t="s">
        <v>46</v>
      </c>
      <c r="B99" s="1"/>
      <c r="C99" s="66">
        <v>1</v>
      </c>
      <c r="D99" s="66">
        <v>0</v>
      </c>
      <c r="E99" s="66">
        <v>0.5</v>
      </c>
      <c r="F99" s="66">
        <v>1</v>
      </c>
      <c r="G99" s="66">
        <v>1</v>
      </c>
      <c r="H99" s="66">
        <v>0.5</v>
      </c>
      <c r="I99" s="66">
        <v>0.5</v>
      </c>
      <c r="J99" s="66">
        <v>1</v>
      </c>
      <c r="K99" s="66">
        <v>0</v>
      </c>
      <c r="L99" s="66">
        <v>5.5</v>
      </c>
      <c r="M99" s="1">
        <v>3</v>
      </c>
      <c r="N99" s="10">
        <v>8.5</v>
      </c>
      <c r="O99" s="32" t="s">
        <v>46</v>
      </c>
      <c r="P99" s="34"/>
      <c r="Q99">
        <f>M95+M109</f>
        <v>73</v>
      </c>
      <c r="R99">
        <f>P99+P113</f>
        <v>0</v>
      </c>
    </row>
    <row r="100" spans="1:18" x14ac:dyDescent="0.25">
      <c r="A100" s="32" t="s">
        <v>25</v>
      </c>
      <c r="B100" s="1"/>
      <c r="C100" s="66">
        <v>0</v>
      </c>
      <c r="D100" s="66">
        <v>1</v>
      </c>
      <c r="E100" s="66">
        <v>0.5</v>
      </c>
      <c r="F100" s="66">
        <v>0</v>
      </c>
      <c r="G100" s="66">
        <v>0</v>
      </c>
      <c r="H100" s="66">
        <v>0.5</v>
      </c>
      <c r="I100" s="66">
        <v>0.5</v>
      </c>
      <c r="J100" s="66">
        <v>0</v>
      </c>
      <c r="K100" s="66">
        <v>1</v>
      </c>
      <c r="L100" s="66">
        <v>3.5</v>
      </c>
      <c r="M100" s="1">
        <v>0</v>
      </c>
      <c r="N100" s="10">
        <v>3.5</v>
      </c>
      <c r="O100" s="32" t="s">
        <v>25</v>
      </c>
      <c r="P100" s="34"/>
      <c r="Q100">
        <f>M96+M110</f>
        <v>81</v>
      </c>
      <c r="R100">
        <f>P100+P114</f>
        <v>0</v>
      </c>
    </row>
    <row r="102" spans="1:18" ht="13.8" thickBot="1" x14ac:dyDescent="0.3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125</v>
      </c>
      <c r="B103" s="1">
        <v>11</v>
      </c>
      <c r="C103" s="1">
        <v>-4</v>
      </c>
      <c r="D103" s="52" t="s">
        <v>2</v>
      </c>
      <c r="E103" s="1"/>
      <c r="F103" s="1"/>
      <c r="G103" s="28" t="s">
        <v>3</v>
      </c>
      <c r="H103" s="54" t="s">
        <v>125</v>
      </c>
      <c r="I103" s="29"/>
      <c r="J103" s="27" t="s">
        <v>5</v>
      </c>
      <c r="K103" s="1"/>
      <c r="N103" s="1"/>
      <c r="P103" s="33"/>
    </row>
    <row r="104" spans="1:18" ht="13.8" thickBot="1" x14ac:dyDescent="0.3">
      <c r="A104" s="61" t="s">
        <v>58</v>
      </c>
      <c r="B104" s="1">
        <v>15</v>
      </c>
      <c r="C104" s="1">
        <v>4</v>
      </c>
      <c r="D104" t="s">
        <v>7</v>
      </c>
      <c r="E104" s="1"/>
      <c r="F104" s="1"/>
      <c r="G104" s="30" t="s">
        <v>8</v>
      </c>
      <c r="H104" s="53" t="s">
        <v>58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N107" s="1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125</v>
      </c>
      <c r="B109" s="57"/>
      <c r="C109" s="68">
        <v>6</v>
      </c>
      <c r="D109" s="68">
        <v>3</v>
      </c>
      <c r="E109" s="68">
        <v>5</v>
      </c>
      <c r="F109" s="68">
        <v>6</v>
      </c>
      <c r="G109" s="68">
        <v>6</v>
      </c>
      <c r="H109" s="68">
        <v>4</v>
      </c>
      <c r="I109" s="68">
        <v>6</v>
      </c>
      <c r="J109" s="68">
        <v>5</v>
      </c>
      <c r="K109" s="76">
        <v>6</v>
      </c>
      <c r="L109" s="72">
        <v>47</v>
      </c>
      <c r="M109" s="10">
        <v>36</v>
      </c>
      <c r="N109" s="58"/>
      <c r="O109" s="59"/>
      <c r="P109" s="33"/>
    </row>
    <row r="110" spans="1:18" x14ac:dyDescent="0.25">
      <c r="A110" s="61" t="s">
        <v>58</v>
      </c>
      <c r="B110" s="35"/>
      <c r="C110" s="66">
        <v>7</v>
      </c>
      <c r="D110" s="66">
        <v>7</v>
      </c>
      <c r="E110" s="66">
        <v>5</v>
      </c>
      <c r="F110" s="66">
        <v>7</v>
      </c>
      <c r="G110" s="66">
        <v>5</v>
      </c>
      <c r="H110" s="66">
        <v>5</v>
      </c>
      <c r="I110" s="66">
        <v>6</v>
      </c>
      <c r="J110" s="66">
        <v>5</v>
      </c>
      <c r="K110" s="66">
        <v>6</v>
      </c>
      <c r="L110" s="72">
        <v>53</v>
      </c>
      <c r="M110" s="10">
        <v>38</v>
      </c>
      <c r="N110" s="58"/>
      <c r="O110" s="59"/>
      <c r="P110" s="33"/>
    </row>
    <row r="111" spans="1:18" x14ac:dyDescent="0.25">
      <c r="A111" s="32" t="s">
        <v>125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58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1</v>
      </c>
      <c r="L112" s="66">
        <v>4</v>
      </c>
      <c r="M112" s="1"/>
      <c r="N112" s="1" t="s">
        <v>17</v>
      </c>
      <c r="P112" s="33" t="s">
        <v>18</v>
      </c>
    </row>
    <row r="113" spans="1:26" x14ac:dyDescent="0.25">
      <c r="A113" s="32" t="s">
        <v>125</v>
      </c>
      <c r="B113" s="1"/>
      <c r="C113" s="66">
        <v>0.5</v>
      </c>
      <c r="D113" s="66">
        <v>1</v>
      </c>
      <c r="E113" s="66">
        <v>0.5</v>
      </c>
      <c r="F113" s="66">
        <v>1</v>
      </c>
      <c r="G113" s="66">
        <v>0</v>
      </c>
      <c r="H113" s="66">
        <v>0.5</v>
      </c>
      <c r="I113" s="66">
        <v>0.5</v>
      </c>
      <c r="J113" s="66">
        <v>0</v>
      </c>
      <c r="K113" s="66">
        <v>0</v>
      </c>
      <c r="L113" s="66">
        <v>4</v>
      </c>
      <c r="M113" s="1">
        <v>3</v>
      </c>
      <c r="N113" s="10">
        <v>7</v>
      </c>
      <c r="O113" s="32" t="s">
        <v>125</v>
      </c>
      <c r="P113" s="34"/>
    </row>
    <row r="114" spans="1:26" x14ac:dyDescent="0.25">
      <c r="A114" s="32" t="s">
        <v>58</v>
      </c>
      <c r="B114" s="1"/>
      <c r="C114" s="66">
        <v>0.5</v>
      </c>
      <c r="D114" s="66">
        <v>0</v>
      </c>
      <c r="E114" s="66">
        <v>0.5</v>
      </c>
      <c r="F114" s="66">
        <v>0</v>
      </c>
      <c r="G114" s="66">
        <v>1</v>
      </c>
      <c r="H114" s="66">
        <v>0.5</v>
      </c>
      <c r="I114" s="66">
        <v>0.5</v>
      </c>
      <c r="J114" s="66">
        <v>1</v>
      </c>
      <c r="K114" s="66">
        <v>1</v>
      </c>
      <c r="L114" s="66">
        <v>5</v>
      </c>
      <c r="M114" s="1">
        <v>0</v>
      </c>
      <c r="N114" s="10">
        <v>5</v>
      </c>
      <c r="O114" s="32" t="s">
        <v>58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ht="13.8" thickBot="1" x14ac:dyDescent="0.3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98</v>
      </c>
      <c r="B118" s="1">
        <v>7</v>
      </c>
      <c r="C118" s="1">
        <v>-4</v>
      </c>
      <c r="D118" s="52" t="s">
        <v>2</v>
      </c>
      <c r="E118" s="1"/>
      <c r="F118" s="1"/>
      <c r="G118" s="28" t="s">
        <v>3</v>
      </c>
      <c r="H118" s="54" t="s">
        <v>98</v>
      </c>
      <c r="I118" s="29"/>
      <c r="J118" s="27" t="s">
        <v>5</v>
      </c>
      <c r="K118" s="1"/>
      <c r="N118" s="1"/>
      <c r="P118" s="33"/>
    </row>
    <row r="119" spans="1:26" ht="13.8" thickBot="1" x14ac:dyDescent="0.3">
      <c r="A119" s="61" t="s">
        <v>95</v>
      </c>
      <c r="B119" s="1">
        <v>11</v>
      </c>
      <c r="C119" s="1">
        <v>4</v>
      </c>
      <c r="D119" t="s">
        <v>7</v>
      </c>
      <c r="E119" s="1"/>
      <c r="F119" s="1"/>
      <c r="G119" s="30" t="s">
        <v>8</v>
      </c>
      <c r="H119" s="53" t="s">
        <v>95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98</v>
      </c>
      <c r="B124" s="57"/>
      <c r="C124" s="68">
        <v>6</v>
      </c>
      <c r="D124" s="68">
        <v>3</v>
      </c>
      <c r="E124" s="68">
        <v>5</v>
      </c>
      <c r="F124" s="68">
        <v>6</v>
      </c>
      <c r="G124" s="68">
        <v>3</v>
      </c>
      <c r="H124" s="68">
        <v>5</v>
      </c>
      <c r="I124" s="68">
        <v>5</v>
      </c>
      <c r="J124" s="68">
        <v>4</v>
      </c>
      <c r="K124" s="76">
        <v>5</v>
      </c>
      <c r="L124" s="72">
        <v>42</v>
      </c>
      <c r="M124" s="10">
        <v>35</v>
      </c>
      <c r="N124" s="58"/>
      <c r="O124" s="59"/>
      <c r="P124" s="33"/>
    </row>
    <row r="125" spans="1:26" x14ac:dyDescent="0.25">
      <c r="A125" s="61" t="s">
        <v>95</v>
      </c>
      <c r="B125" s="35"/>
      <c r="C125" s="66">
        <v>7</v>
      </c>
      <c r="D125" s="66">
        <v>7</v>
      </c>
      <c r="E125" s="66">
        <v>4</v>
      </c>
      <c r="F125" s="66">
        <v>6</v>
      </c>
      <c r="G125" s="66">
        <v>4</v>
      </c>
      <c r="H125" s="66">
        <v>6</v>
      </c>
      <c r="I125" s="66">
        <v>6</v>
      </c>
      <c r="J125" s="66">
        <v>5</v>
      </c>
      <c r="K125" s="66">
        <v>5</v>
      </c>
      <c r="L125" s="72">
        <v>50</v>
      </c>
      <c r="M125" s="10">
        <v>39</v>
      </c>
      <c r="N125" s="58"/>
      <c r="O125" s="59"/>
      <c r="P125" s="33"/>
    </row>
    <row r="126" spans="1:26" x14ac:dyDescent="0.25">
      <c r="A126" s="32" t="s">
        <v>98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95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1</v>
      </c>
      <c r="L127" s="66">
        <v>4</v>
      </c>
      <c r="M127" s="1"/>
      <c r="N127" s="1" t="s">
        <v>17</v>
      </c>
      <c r="P127" s="33" t="s">
        <v>18</v>
      </c>
    </row>
    <row r="128" spans="1:26" x14ac:dyDescent="0.25">
      <c r="A128" s="32" t="s">
        <v>98</v>
      </c>
      <c r="B128" s="1"/>
      <c r="C128" s="66">
        <v>0.5</v>
      </c>
      <c r="D128" s="66">
        <v>1</v>
      </c>
      <c r="E128" s="66">
        <v>0</v>
      </c>
      <c r="F128" s="66">
        <v>0.5</v>
      </c>
      <c r="G128" s="66">
        <v>1</v>
      </c>
      <c r="H128" s="66">
        <v>0.5</v>
      </c>
      <c r="I128" s="66">
        <v>1</v>
      </c>
      <c r="J128" s="66">
        <v>0.5</v>
      </c>
      <c r="K128" s="66">
        <v>0</v>
      </c>
      <c r="L128" s="66">
        <v>5</v>
      </c>
      <c r="M128" s="1">
        <v>3</v>
      </c>
      <c r="N128" s="10">
        <v>8</v>
      </c>
      <c r="O128" s="32" t="s">
        <v>98</v>
      </c>
      <c r="P128" s="34"/>
      <c r="Q128">
        <f>M124+M138</f>
        <v>66</v>
      </c>
      <c r="R128">
        <f>P128+P142</f>
        <v>0</v>
      </c>
    </row>
    <row r="129" spans="1:26" x14ac:dyDescent="0.25">
      <c r="A129" s="32" t="s">
        <v>95</v>
      </c>
      <c r="B129" s="1"/>
      <c r="C129" s="66">
        <v>0.5</v>
      </c>
      <c r="D129" s="66">
        <v>0</v>
      </c>
      <c r="E129" s="66">
        <v>1</v>
      </c>
      <c r="F129" s="66">
        <v>0.5</v>
      </c>
      <c r="G129" s="66">
        <v>0</v>
      </c>
      <c r="H129" s="66">
        <v>0.5</v>
      </c>
      <c r="I129" s="66">
        <v>0</v>
      </c>
      <c r="J129" s="66">
        <v>0.5</v>
      </c>
      <c r="K129" s="66">
        <v>1</v>
      </c>
      <c r="L129" s="66">
        <v>4</v>
      </c>
      <c r="M129" s="1">
        <v>0</v>
      </c>
      <c r="N129" s="10">
        <v>4</v>
      </c>
      <c r="O129" s="32" t="s">
        <v>95</v>
      </c>
      <c r="P129" s="34"/>
      <c r="Q129">
        <f>M125+M139</f>
        <v>76</v>
      </c>
      <c r="R129">
        <f>P129+P143</f>
        <v>0</v>
      </c>
    </row>
    <row r="131" spans="1:26" ht="13.8" thickBot="1" x14ac:dyDescent="0.3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96</v>
      </c>
      <c r="B132" s="1">
        <v>13</v>
      </c>
      <c r="C132" s="1">
        <v>-2</v>
      </c>
      <c r="D132" s="52" t="s">
        <v>2</v>
      </c>
      <c r="E132" s="1"/>
      <c r="F132" s="1"/>
      <c r="G132" s="28" t="s">
        <v>3</v>
      </c>
      <c r="H132" s="54" t="s">
        <v>96</v>
      </c>
      <c r="I132" s="29"/>
      <c r="J132" s="27" t="s">
        <v>5</v>
      </c>
      <c r="K132" s="1"/>
      <c r="N132" s="1"/>
      <c r="P132" s="33"/>
    </row>
    <row r="133" spans="1:26" ht="13.8" thickBot="1" x14ac:dyDescent="0.3">
      <c r="A133" s="61" t="s">
        <v>100</v>
      </c>
      <c r="B133" s="1">
        <v>15</v>
      </c>
      <c r="C133" s="1">
        <v>2</v>
      </c>
      <c r="D133" t="s">
        <v>7</v>
      </c>
      <c r="E133" s="1"/>
      <c r="F133" s="1"/>
      <c r="G133" s="30" t="s">
        <v>8</v>
      </c>
      <c r="H133" s="53" t="s">
        <v>100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96</v>
      </c>
      <c r="B138" s="57"/>
      <c r="C138" s="68">
        <v>5</v>
      </c>
      <c r="D138" s="68">
        <v>5</v>
      </c>
      <c r="E138" s="68">
        <v>4</v>
      </c>
      <c r="F138" s="68">
        <v>7</v>
      </c>
      <c r="G138" s="68">
        <v>4</v>
      </c>
      <c r="H138" s="68">
        <v>5</v>
      </c>
      <c r="I138" s="68">
        <v>5</v>
      </c>
      <c r="J138" s="68">
        <v>3</v>
      </c>
      <c r="K138" s="76">
        <v>6</v>
      </c>
      <c r="L138" s="72">
        <v>44</v>
      </c>
      <c r="M138" s="10">
        <v>31</v>
      </c>
      <c r="N138" s="58"/>
      <c r="O138" s="59"/>
      <c r="P138" s="33"/>
    </row>
    <row r="139" spans="1:26" x14ac:dyDescent="0.25">
      <c r="A139" s="61" t="s">
        <v>100</v>
      </c>
      <c r="B139" s="35"/>
      <c r="C139" s="66">
        <v>9</v>
      </c>
      <c r="D139" s="66">
        <v>4</v>
      </c>
      <c r="E139" s="66">
        <v>6</v>
      </c>
      <c r="F139" s="66">
        <v>7</v>
      </c>
      <c r="G139" s="66">
        <v>4</v>
      </c>
      <c r="H139" s="66">
        <v>5</v>
      </c>
      <c r="I139" s="66">
        <v>5</v>
      </c>
      <c r="J139" s="66">
        <v>5</v>
      </c>
      <c r="K139" s="66">
        <v>7</v>
      </c>
      <c r="L139" s="72">
        <v>52</v>
      </c>
      <c r="M139" s="10">
        <v>37</v>
      </c>
      <c r="N139" s="58"/>
      <c r="O139" s="59"/>
      <c r="P139" s="33"/>
    </row>
    <row r="140" spans="1:26" x14ac:dyDescent="0.25">
      <c r="A140" s="32" t="s">
        <v>96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100</v>
      </c>
      <c r="B141" s="35"/>
      <c r="C141" s="67">
        <v>0</v>
      </c>
      <c r="D141" s="67">
        <v>0</v>
      </c>
      <c r="E141" s="67">
        <v>0</v>
      </c>
      <c r="F141" s="67">
        <v>0</v>
      </c>
      <c r="G141" s="66">
        <v>0</v>
      </c>
      <c r="H141" s="66">
        <v>1</v>
      </c>
      <c r="I141" s="66">
        <v>0</v>
      </c>
      <c r="J141" s="66">
        <v>1</v>
      </c>
      <c r="K141" s="66">
        <v>0</v>
      </c>
      <c r="L141" s="66">
        <v>2</v>
      </c>
      <c r="M141" s="1"/>
      <c r="N141" s="1" t="s">
        <v>17</v>
      </c>
      <c r="P141" s="33" t="s">
        <v>18</v>
      </c>
    </row>
    <row r="142" spans="1:26" x14ac:dyDescent="0.25">
      <c r="A142" s="32" t="s">
        <v>96</v>
      </c>
      <c r="B142" s="1"/>
      <c r="C142" s="66">
        <v>1</v>
      </c>
      <c r="D142" s="66">
        <v>0</v>
      </c>
      <c r="E142" s="66">
        <v>1</v>
      </c>
      <c r="F142" s="66">
        <v>0.5</v>
      </c>
      <c r="G142" s="66">
        <v>0.5</v>
      </c>
      <c r="H142" s="66">
        <v>0</v>
      </c>
      <c r="I142" s="66">
        <v>0.5</v>
      </c>
      <c r="J142" s="66">
        <v>1</v>
      </c>
      <c r="K142" s="66">
        <v>1</v>
      </c>
      <c r="L142" s="66">
        <v>5.5</v>
      </c>
      <c r="M142" s="1">
        <v>3</v>
      </c>
      <c r="N142" s="10">
        <v>8.5</v>
      </c>
      <c r="O142" s="32" t="s">
        <v>96</v>
      </c>
      <c r="P142" s="34"/>
    </row>
    <row r="143" spans="1:26" x14ac:dyDescent="0.25">
      <c r="A143" s="32" t="s">
        <v>100</v>
      </c>
      <c r="B143" s="1"/>
      <c r="C143" s="66">
        <v>0</v>
      </c>
      <c r="D143" s="66">
        <v>1</v>
      </c>
      <c r="E143" s="66">
        <v>0</v>
      </c>
      <c r="F143" s="66">
        <v>0.5</v>
      </c>
      <c r="G143" s="66">
        <v>0.5</v>
      </c>
      <c r="H143" s="66">
        <v>1</v>
      </c>
      <c r="I143" s="66">
        <v>0.5</v>
      </c>
      <c r="J143" s="66">
        <v>0</v>
      </c>
      <c r="K143" s="66">
        <v>0</v>
      </c>
      <c r="L143" s="66">
        <v>3.5</v>
      </c>
      <c r="M143" s="1">
        <v>0</v>
      </c>
      <c r="N143" s="10">
        <v>3.5</v>
      </c>
      <c r="O143" s="32" t="s">
        <v>100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ht="13.8" thickBot="1" x14ac:dyDescent="0.3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107</v>
      </c>
      <c r="B147" s="1">
        <v>10</v>
      </c>
      <c r="C147" s="1">
        <v>0</v>
      </c>
      <c r="D147" s="52" t="s">
        <v>2</v>
      </c>
      <c r="E147" s="1"/>
      <c r="F147" s="1"/>
      <c r="G147" s="28" t="s">
        <v>3</v>
      </c>
      <c r="H147" s="54" t="s">
        <v>107</v>
      </c>
      <c r="I147" s="29"/>
      <c r="J147" s="27" t="s">
        <v>5</v>
      </c>
      <c r="K147" s="1"/>
      <c r="N147" s="1"/>
      <c r="P147" s="33"/>
    </row>
    <row r="148" spans="1:18" ht="13.8" thickBot="1" x14ac:dyDescent="0.3">
      <c r="A148" s="61" t="s">
        <v>91</v>
      </c>
      <c r="B148" s="1">
        <v>10</v>
      </c>
      <c r="C148" s="1">
        <v>0</v>
      </c>
      <c r="D148" t="s">
        <v>7</v>
      </c>
      <c r="E148" s="1"/>
      <c r="F148" s="1"/>
      <c r="G148" s="30" t="s">
        <v>8</v>
      </c>
      <c r="H148" s="53" t="s">
        <v>91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107</v>
      </c>
      <c r="B153" s="57"/>
      <c r="C153" s="68">
        <v>6</v>
      </c>
      <c r="D153" s="68">
        <v>3</v>
      </c>
      <c r="E153" s="68">
        <v>4</v>
      </c>
      <c r="F153" s="68">
        <v>5</v>
      </c>
      <c r="G153" s="68">
        <v>5</v>
      </c>
      <c r="H153" s="68">
        <v>4</v>
      </c>
      <c r="I153" s="68">
        <v>6</v>
      </c>
      <c r="J153" s="68">
        <v>6</v>
      </c>
      <c r="K153" s="76">
        <v>7</v>
      </c>
      <c r="L153" s="72">
        <v>46</v>
      </c>
      <c r="M153" s="10">
        <v>36</v>
      </c>
      <c r="N153" s="58"/>
      <c r="O153" s="59"/>
      <c r="P153" s="33"/>
    </row>
    <row r="154" spans="1:18" x14ac:dyDescent="0.25">
      <c r="A154" s="61" t="s">
        <v>91</v>
      </c>
      <c r="B154" s="35"/>
      <c r="C154" s="66">
        <v>7</v>
      </c>
      <c r="D154" s="66">
        <v>3</v>
      </c>
      <c r="E154" s="66">
        <v>4</v>
      </c>
      <c r="F154" s="66">
        <v>7</v>
      </c>
      <c r="G154" s="66">
        <v>6</v>
      </c>
      <c r="H154" s="66">
        <v>3</v>
      </c>
      <c r="I154" s="66">
        <v>4</v>
      </c>
      <c r="J154" s="66">
        <v>6</v>
      </c>
      <c r="K154" s="66">
        <v>7</v>
      </c>
      <c r="L154" s="72">
        <v>47</v>
      </c>
      <c r="M154" s="10">
        <v>37</v>
      </c>
      <c r="N154" s="58"/>
      <c r="O154" s="59"/>
      <c r="P154" s="33"/>
    </row>
    <row r="155" spans="1:18" x14ac:dyDescent="0.25">
      <c r="A155" s="32" t="s">
        <v>107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91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1"/>
      <c r="N156" s="1" t="s">
        <v>17</v>
      </c>
      <c r="P156" s="33" t="s">
        <v>18</v>
      </c>
    </row>
    <row r="157" spans="1:18" x14ac:dyDescent="0.25">
      <c r="A157" s="32" t="s">
        <v>107</v>
      </c>
      <c r="B157" s="1"/>
      <c r="C157" s="66">
        <v>1</v>
      </c>
      <c r="D157" s="66">
        <v>0.5</v>
      </c>
      <c r="E157" s="66">
        <v>0.5</v>
      </c>
      <c r="F157" s="66">
        <v>1</v>
      </c>
      <c r="G157" s="66">
        <v>1</v>
      </c>
      <c r="H157" s="66">
        <v>0</v>
      </c>
      <c r="I157" s="66">
        <v>0</v>
      </c>
      <c r="J157" s="66">
        <v>0.5</v>
      </c>
      <c r="K157" s="66">
        <v>0.5</v>
      </c>
      <c r="L157" s="66">
        <v>5</v>
      </c>
      <c r="M157" s="1">
        <v>3</v>
      </c>
      <c r="N157" s="10">
        <v>8</v>
      </c>
      <c r="O157" s="32" t="s">
        <v>107</v>
      </c>
      <c r="P157" s="34"/>
      <c r="Q157">
        <f>M153+M168</f>
        <v>62</v>
      </c>
      <c r="R157" s="12">
        <f>P157+P172</f>
        <v>0</v>
      </c>
    </row>
    <row r="158" spans="1:18" x14ac:dyDescent="0.25">
      <c r="A158" s="32" t="s">
        <v>91</v>
      </c>
      <c r="B158" s="1"/>
      <c r="C158" s="66">
        <v>0</v>
      </c>
      <c r="D158" s="66">
        <v>0.5</v>
      </c>
      <c r="E158" s="66">
        <v>0.5</v>
      </c>
      <c r="F158" s="66">
        <v>0</v>
      </c>
      <c r="G158" s="66">
        <v>0</v>
      </c>
      <c r="H158" s="66">
        <v>1</v>
      </c>
      <c r="I158" s="66">
        <v>1</v>
      </c>
      <c r="J158" s="66">
        <v>0.5</v>
      </c>
      <c r="K158" s="66">
        <v>0.5</v>
      </c>
      <c r="L158" s="66">
        <v>4</v>
      </c>
      <c r="M158" s="1">
        <v>0</v>
      </c>
      <c r="N158" s="10">
        <v>4</v>
      </c>
      <c r="O158" s="32" t="s">
        <v>91</v>
      </c>
      <c r="P158" s="34"/>
      <c r="Q158">
        <f>M154+M167</f>
        <v>75</v>
      </c>
      <c r="R158" s="12">
        <f>P158+P171</f>
        <v>0</v>
      </c>
    </row>
    <row r="160" spans="1:18" ht="13.8" thickBot="1" x14ac:dyDescent="0.3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87</v>
      </c>
      <c r="B161" s="1">
        <v>12</v>
      </c>
      <c r="C161" s="1">
        <v>-2</v>
      </c>
      <c r="D161" s="52" t="s">
        <v>2</v>
      </c>
      <c r="E161" s="1"/>
      <c r="F161" s="1"/>
      <c r="G161" s="28" t="s">
        <v>3</v>
      </c>
      <c r="H161" s="54" t="s">
        <v>87</v>
      </c>
      <c r="I161" s="29"/>
      <c r="J161" s="27" t="s">
        <v>5</v>
      </c>
      <c r="K161" s="1"/>
      <c r="N161" s="1"/>
      <c r="P161" s="33"/>
    </row>
    <row r="162" spans="1:16" ht="13.8" thickBot="1" x14ac:dyDescent="0.3">
      <c r="A162" s="61" t="s">
        <v>92</v>
      </c>
      <c r="B162" s="1">
        <v>14</v>
      </c>
      <c r="C162" s="1">
        <v>2</v>
      </c>
      <c r="D162" t="s">
        <v>7</v>
      </c>
      <c r="E162" s="1"/>
      <c r="F162" s="1"/>
      <c r="G162" s="30" t="s">
        <v>8</v>
      </c>
      <c r="H162" s="53" t="s">
        <v>92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87</v>
      </c>
      <c r="B167" s="57"/>
      <c r="C167" s="68">
        <v>8</v>
      </c>
      <c r="D167" s="68">
        <v>5</v>
      </c>
      <c r="E167" s="68">
        <v>6</v>
      </c>
      <c r="F167" s="68">
        <v>6</v>
      </c>
      <c r="G167" s="68">
        <v>6</v>
      </c>
      <c r="H167" s="68">
        <v>4</v>
      </c>
      <c r="I167" s="68">
        <v>4</v>
      </c>
      <c r="J167" s="68">
        <v>6</v>
      </c>
      <c r="K167" s="76">
        <v>5</v>
      </c>
      <c r="L167" s="72">
        <v>50</v>
      </c>
      <c r="M167" s="10">
        <v>38</v>
      </c>
      <c r="N167" s="58"/>
      <c r="O167" s="59"/>
      <c r="P167" s="33"/>
    </row>
    <row r="168" spans="1:16" x14ac:dyDescent="0.25">
      <c r="A168" s="61" t="s">
        <v>92</v>
      </c>
      <c r="B168" s="35"/>
      <c r="C168" s="66">
        <v>5</v>
      </c>
      <c r="D168" s="66">
        <v>3</v>
      </c>
      <c r="E168" s="66">
        <v>3</v>
      </c>
      <c r="F168" s="66">
        <v>7</v>
      </c>
      <c r="G168" s="66">
        <v>5</v>
      </c>
      <c r="H168" s="66">
        <v>2</v>
      </c>
      <c r="I168" s="66">
        <v>5</v>
      </c>
      <c r="J168" s="66">
        <v>5</v>
      </c>
      <c r="K168" s="66">
        <v>5</v>
      </c>
      <c r="L168" s="72">
        <v>40</v>
      </c>
      <c r="M168" s="10">
        <v>26</v>
      </c>
      <c r="N168" s="58"/>
      <c r="O168" s="59"/>
      <c r="P168" s="33"/>
    </row>
    <row r="169" spans="1:16" x14ac:dyDescent="0.25">
      <c r="A169" s="32" t="s">
        <v>87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92</v>
      </c>
      <c r="B170" s="35"/>
      <c r="C170" s="67">
        <v>0</v>
      </c>
      <c r="D170" s="67">
        <v>0</v>
      </c>
      <c r="E170" s="67">
        <v>0</v>
      </c>
      <c r="F170" s="67">
        <v>0</v>
      </c>
      <c r="G170" s="66">
        <v>0</v>
      </c>
      <c r="H170" s="66">
        <v>1</v>
      </c>
      <c r="I170" s="66">
        <v>0</v>
      </c>
      <c r="J170" s="66">
        <v>1</v>
      </c>
      <c r="K170" s="66">
        <v>0</v>
      </c>
      <c r="L170" s="66">
        <v>2</v>
      </c>
      <c r="M170" s="1"/>
      <c r="N170" s="1" t="s">
        <v>17</v>
      </c>
      <c r="P170" s="33" t="s">
        <v>18</v>
      </c>
    </row>
    <row r="171" spans="1:16" x14ac:dyDescent="0.25">
      <c r="A171" s="32" t="s">
        <v>87</v>
      </c>
      <c r="B171" s="1"/>
      <c r="C171" s="66">
        <v>0</v>
      </c>
      <c r="D171" s="66">
        <v>0</v>
      </c>
      <c r="E171" s="66">
        <v>0</v>
      </c>
      <c r="F171" s="66">
        <v>1</v>
      </c>
      <c r="G171" s="66">
        <v>0</v>
      </c>
      <c r="H171" s="66">
        <v>0</v>
      </c>
      <c r="I171" s="66">
        <v>1</v>
      </c>
      <c r="J171" s="66">
        <v>0</v>
      </c>
      <c r="K171" s="66">
        <v>0.5</v>
      </c>
      <c r="L171" s="66">
        <v>2.5</v>
      </c>
      <c r="M171" s="1">
        <v>0</v>
      </c>
      <c r="N171" s="10">
        <v>2.5</v>
      </c>
      <c r="O171" s="32" t="s">
        <v>87</v>
      </c>
      <c r="P171" s="34"/>
    </row>
    <row r="172" spans="1:16" x14ac:dyDescent="0.25">
      <c r="A172" s="32" t="s">
        <v>92</v>
      </c>
      <c r="B172" s="1"/>
      <c r="C172" s="66">
        <v>1</v>
      </c>
      <c r="D172" s="66">
        <v>1</v>
      </c>
      <c r="E172" s="66">
        <v>1</v>
      </c>
      <c r="F172" s="66">
        <v>0</v>
      </c>
      <c r="G172" s="66">
        <v>1</v>
      </c>
      <c r="H172" s="66">
        <v>1</v>
      </c>
      <c r="I172" s="66">
        <v>0</v>
      </c>
      <c r="J172" s="66">
        <v>1</v>
      </c>
      <c r="K172" s="66">
        <v>0.5</v>
      </c>
      <c r="L172" s="66">
        <v>6.5</v>
      </c>
      <c r="M172" s="1">
        <v>3</v>
      </c>
      <c r="N172" s="10">
        <v>9.5</v>
      </c>
      <c r="O172" s="32" t="s">
        <v>92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sortState xmlns:xlrd2="http://schemas.microsoft.com/office/spreadsheetml/2017/richdata2" ref="U2:W25">
    <sortCondition ref="V2:V2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A53C-DAC4-43C6-8D90-020AB01D26E6}">
  <dimension ref="A1:Z188"/>
  <sheetViews>
    <sheetView zoomScale="125" zoomScaleNormal="125" workbookViewId="0">
      <selection activeCell="M158" sqref="M158"/>
    </sheetView>
  </sheetViews>
  <sheetFormatPr defaultColWidth="8.77734375" defaultRowHeight="13.2" x14ac:dyDescent="0.25"/>
  <cols>
    <col min="21" max="25" width="6.33203125" customWidth="1"/>
  </cols>
  <sheetData>
    <row r="1" spans="1:17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7" x14ac:dyDescent="0.25">
      <c r="A2" s="61" t="s">
        <v>98</v>
      </c>
      <c r="B2" s="1">
        <v>7</v>
      </c>
      <c r="C2" s="1">
        <v>-3</v>
      </c>
      <c r="D2" s="52" t="s">
        <v>57</v>
      </c>
      <c r="E2" s="1"/>
      <c r="F2" s="1"/>
      <c r="G2" s="28" t="s">
        <v>3</v>
      </c>
      <c r="H2" s="54" t="s">
        <v>98</v>
      </c>
      <c r="I2" s="29"/>
      <c r="J2" s="27" t="s">
        <v>5</v>
      </c>
      <c r="K2" s="1"/>
      <c r="N2" s="1"/>
      <c r="P2" s="33"/>
    </row>
    <row r="3" spans="1:17" x14ac:dyDescent="0.25">
      <c r="A3" s="61" t="s">
        <v>91</v>
      </c>
      <c r="B3" s="1">
        <v>10</v>
      </c>
      <c r="C3" s="1">
        <v>3</v>
      </c>
      <c r="D3" t="s">
        <v>7</v>
      </c>
      <c r="E3" s="1"/>
      <c r="F3" s="1"/>
      <c r="G3" s="30" t="s">
        <v>8</v>
      </c>
      <c r="H3" s="53" t="s">
        <v>91</v>
      </c>
      <c r="I3" s="31"/>
      <c r="J3" s="27" t="s">
        <v>5</v>
      </c>
      <c r="K3" s="1"/>
      <c r="N3" s="1"/>
      <c r="P3" s="33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7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</row>
    <row r="6" spans="1:17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7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</row>
    <row r="8" spans="1:17" x14ac:dyDescent="0.25">
      <c r="A8" s="61" t="s">
        <v>98</v>
      </c>
      <c r="B8" s="57"/>
      <c r="C8" s="68">
        <v>5</v>
      </c>
      <c r="D8" s="68">
        <v>6</v>
      </c>
      <c r="E8" s="68">
        <v>4</v>
      </c>
      <c r="F8" s="68">
        <v>3</v>
      </c>
      <c r="G8" s="68">
        <v>7</v>
      </c>
      <c r="H8" s="68">
        <v>5</v>
      </c>
      <c r="I8" s="68">
        <v>3</v>
      </c>
      <c r="J8" s="68">
        <v>4</v>
      </c>
      <c r="K8" s="76">
        <v>4</v>
      </c>
      <c r="L8" s="72">
        <v>41</v>
      </c>
      <c r="M8" s="10">
        <v>34</v>
      </c>
      <c r="N8" s="58"/>
      <c r="O8" s="59"/>
      <c r="P8" s="33"/>
    </row>
    <row r="9" spans="1:17" x14ac:dyDescent="0.25">
      <c r="A9" s="61" t="s">
        <v>91</v>
      </c>
      <c r="B9" s="35"/>
      <c r="C9" s="66">
        <v>4</v>
      </c>
      <c r="D9" s="66">
        <v>7</v>
      </c>
      <c r="E9" s="66">
        <v>6</v>
      </c>
      <c r="F9" s="66">
        <v>5</v>
      </c>
      <c r="G9" s="66">
        <v>5</v>
      </c>
      <c r="H9" s="66">
        <v>9</v>
      </c>
      <c r="I9" s="66">
        <v>4</v>
      </c>
      <c r="J9" s="66">
        <v>7</v>
      </c>
      <c r="K9" s="66">
        <v>7</v>
      </c>
      <c r="L9" s="72">
        <v>54</v>
      </c>
      <c r="M9" s="10">
        <v>44</v>
      </c>
      <c r="N9" s="58"/>
      <c r="O9" s="59"/>
      <c r="P9" s="33"/>
    </row>
    <row r="10" spans="1:17" x14ac:dyDescent="0.25">
      <c r="A10" s="32" t="s">
        <v>98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7" x14ac:dyDescent="0.25">
      <c r="A11" s="32" t="s">
        <v>91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0</v>
      </c>
      <c r="L11" s="66">
        <v>3</v>
      </c>
      <c r="M11" s="1"/>
      <c r="N11" s="1" t="s">
        <v>17</v>
      </c>
      <c r="P11" s="33" t="s">
        <v>18</v>
      </c>
    </row>
    <row r="12" spans="1:17" x14ac:dyDescent="0.25">
      <c r="A12" s="32" t="s">
        <v>98</v>
      </c>
      <c r="B12" s="1"/>
      <c r="C12" s="66">
        <v>0</v>
      </c>
      <c r="D12" s="66">
        <v>1</v>
      </c>
      <c r="E12" s="66">
        <v>1</v>
      </c>
      <c r="F12" s="66">
        <v>1</v>
      </c>
      <c r="G12" s="66">
        <v>0</v>
      </c>
      <c r="H12" s="66">
        <v>1</v>
      </c>
      <c r="I12" s="66">
        <v>1</v>
      </c>
      <c r="J12" s="66">
        <v>1</v>
      </c>
      <c r="K12" s="66">
        <v>1</v>
      </c>
      <c r="L12" s="66">
        <v>7</v>
      </c>
      <c r="M12" s="1">
        <v>3</v>
      </c>
      <c r="N12" s="10">
        <v>10</v>
      </c>
      <c r="O12" s="32" t="s">
        <v>98</v>
      </c>
      <c r="P12" s="34"/>
      <c r="Q12">
        <f>M8+M22</f>
        <v>91</v>
      </c>
    </row>
    <row r="13" spans="1:17" x14ac:dyDescent="0.25">
      <c r="A13" s="32" t="s">
        <v>91</v>
      </c>
      <c r="B13" s="1"/>
      <c r="C13" s="66">
        <v>1</v>
      </c>
      <c r="D13" s="66">
        <v>0</v>
      </c>
      <c r="E13" s="66">
        <v>0</v>
      </c>
      <c r="F13" s="66">
        <v>0</v>
      </c>
      <c r="G13" s="66">
        <v>1</v>
      </c>
      <c r="H13" s="66">
        <v>0</v>
      </c>
      <c r="I13" s="66">
        <v>0</v>
      </c>
      <c r="J13" s="66">
        <v>0</v>
      </c>
      <c r="K13" s="66">
        <v>0</v>
      </c>
      <c r="L13" s="66">
        <v>2</v>
      </c>
      <c r="M13" s="1">
        <v>0</v>
      </c>
      <c r="N13" s="10">
        <v>2</v>
      </c>
      <c r="O13" s="32" t="s">
        <v>91</v>
      </c>
      <c r="P13" s="34"/>
      <c r="Q13">
        <f>M9+M23</f>
        <v>97</v>
      </c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7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7" x14ac:dyDescent="0.25">
      <c r="A16" s="61" t="s">
        <v>100</v>
      </c>
      <c r="B16" s="1">
        <v>14</v>
      </c>
      <c r="C16" s="1">
        <v>-3</v>
      </c>
      <c r="D16" s="52" t="s">
        <v>57</v>
      </c>
      <c r="E16" s="1"/>
      <c r="F16" s="1"/>
      <c r="G16" s="28" t="s">
        <v>3</v>
      </c>
      <c r="H16" s="54" t="s">
        <v>100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150</v>
      </c>
      <c r="B17" s="1">
        <v>17</v>
      </c>
      <c r="C17" s="1">
        <v>3</v>
      </c>
      <c r="D17" t="s">
        <v>7</v>
      </c>
      <c r="E17" s="1"/>
      <c r="F17" s="1"/>
      <c r="G17" s="30" t="s">
        <v>8</v>
      </c>
      <c r="H17" s="53" t="s">
        <v>150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100</v>
      </c>
      <c r="B22" s="57"/>
      <c r="C22" s="68">
        <v>8</v>
      </c>
      <c r="D22" s="68">
        <v>6</v>
      </c>
      <c r="E22" s="68">
        <v>7</v>
      </c>
      <c r="F22" s="68">
        <v>7</v>
      </c>
      <c r="G22" s="68">
        <v>11</v>
      </c>
      <c r="H22" s="68">
        <v>8</v>
      </c>
      <c r="I22" s="68">
        <v>8</v>
      </c>
      <c r="J22" s="68">
        <v>8</v>
      </c>
      <c r="K22" s="76">
        <v>8</v>
      </c>
      <c r="L22" s="72">
        <v>71</v>
      </c>
      <c r="M22" s="10">
        <v>57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150</v>
      </c>
      <c r="B23" s="35"/>
      <c r="C23" s="66">
        <v>8</v>
      </c>
      <c r="D23" s="66">
        <v>10</v>
      </c>
      <c r="E23" s="66">
        <v>7</v>
      </c>
      <c r="F23" s="66">
        <v>7</v>
      </c>
      <c r="G23" s="66">
        <v>7</v>
      </c>
      <c r="H23" s="66">
        <v>7</v>
      </c>
      <c r="I23" s="66">
        <v>7</v>
      </c>
      <c r="J23" s="66">
        <v>7</v>
      </c>
      <c r="K23" s="66">
        <v>10</v>
      </c>
      <c r="L23" s="72">
        <v>70</v>
      </c>
      <c r="M23" s="10">
        <v>53</v>
      </c>
      <c r="N23" s="58"/>
      <c r="O23" s="59"/>
      <c r="P23" s="33"/>
    </row>
    <row r="24" spans="1:26" x14ac:dyDescent="0.25">
      <c r="A24" s="32" t="s">
        <v>100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150</v>
      </c>
      <c r="B25" s="35"/>
      <c r="C25" s="67">
        <v>1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0</v>
      </c>
      <c r="L25" s="66">
        <v>3</v>
      </c>
      <c r="M25" s="1"/>
      <c r="N25" s="1" t="s">
        <v>17</v>
      </c>
      <c r="P25" s="33" t="s">
        <v>18</v>
      </c>
    </row>
    <row r="26" spans="1:26" x14ac:dyDescent="0.25">
      <c r="A26" s="32" t="s">
        <v>100</v>
      </c>
      <c r="B26" s="1"/>
      <c r="C26" s="66">
        <v>0</v>
      </c>
      <c r="D26" s="66">
        <v>1</v>
      </c>
      <c r="E26" s="66">
        <v>0.5</v>
      </c>
      <c r="F26" s="66">
        <v>0.5</v>
      </c>
      <c r="G26" s="66">
        <v>0</v>
      </c>
      <c r="H26" s="66">
        <v>0</v>
      </c>
      <c r="I26" s="66">
        <v>0</v>
      </c>
      <c r="J26" s="66">
        <v>0</v>
      </c>
      <c r="K26" s="66">
        <v>1</v>
      </c>
      <c r="L26" s="66">
        <v>3</v>
      </c>
      <c r="M26" s="1">
        <v>0</v>
      </c>
      <c r="N26" s="10">
        <v>3</v>
      </c>
      <c r="O26" s="32" t="s">
        <v>100</v>
      </c>
      <c r="P26" s="34"/>
    </row>
    <row r="27" spans="1:26" s="75" customFormat="1" x14ac:dyDescent="0.25">
      <c r="A27" s="32" t="s">
        <v>150</v>
      </c>
      <c r="B27" s="1"/>
      <c r="C27" s="66">
        <v>1</v>
      </c>
      <c r="D27" s="66">
        <v>0</v>
      </c>
      <c r="E27" s="66">
        <v>0.5</v>
      </c>
      <c r="F27" s="66">
        <v>0.5</v>
      </c>
      <c r="G27" s="66">
        <v>1</v>
      </c>
      <c r="H27" s="66">
        <v>1</v>
      </c>
      <c r="I27" s="66">
        <v>1</v>
      </c>
      <c r="J27" s="66">
        <v>1</v>
      </c>
      <c r="K27" s="66">
        <v>0</v>
      </c>
      <c r="L27" s="66">
        <v>6</v>
      </c>
      <c r="M27" s="1">
        <v>3</v>
      </c>
      <c r="N27" s="10">
        <v>9</v>
      </c>
      <c r="O27" s="32" t="s">
        <v>150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103</v>
      </c>
      <c r="B31" s="1">
        <v>11</v>
      </c>
      <c r="C31" s="1">
        <v>-1</v>
      </c>
      <c r="D31" s="52" t="s">
        <v>57</v>
      </c>
      <c r="E31" s="1"/>
      <c r="F31" s="1"/>
      <c r="G31" s="28" t="s">
        <v>3</v>
      </c>
      <c r="H31" s="54" t="s">
        <v>103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119</v>
      </c>
      <c r="B32" s="1">
        <v>12</v>
      </c>
      <c r="C32" s="1">
        <v>1</v>
      </c>
      <c r="D32" t="s">
        <v>7</v>
      </c>
      <c r="E32" s="1"/>
      <c r="F32" s="1"/>
      <c r="G32" s="30" t="s">
        <v>8</v>
      </c>
      <c r="H32" s="53" t="s">
        <v>119</v>
      </c>
      <c r="I32" s="31"/>
      <c r="J32" s="27" t="s">
        <v>5</v>
      </c>
      <c r="K32" s="1"/>
      <c r="N32" s="1"/>
      <c r="P32" s="33"/>
    </row>
    <row r="33" spans="1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7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7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7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7" x14ac:dyDescent="0.25">
      <c r="A37" s="61" t="s">
        <v>103</v>
      </c>
      <c r="B37" s="57"/>
      <c r="C37" s="68">
        <v>5</v>
      </c>
      <c r="D37" s="68">
        <v>5</v>
      </c>
      <c r="E37" s="68">
        <v>7</v>
      </c>
      <c r="F37" s="68">
        <v>6</v>
      </c>
      <c r="G37" s="68">
        <v>8</v>
      </c>
      <c r="H37" s="68">
        <v>4</v>
      </c>
      <c r="I37" s="68">
        <v>4</v>
      </c>
      <c r="J37" s="68">
        <v>5</v>
      </c>
      <c r="K37" s="76">
        <v>6</v>
      </c>
      <c r="L37" s="72">
        <v>50</v>
      </c>
      <c r="M37" s="10">
        <v>39</v>
      </c>
      <c r="N37" s="58"/>
      <c r="O37" s="59"/>
      <c r="P37" s="33"/>
    </row>
    <row r="38" spans="1:17" x14ac:dyDescent="0.25">
      <c r="A38" s="61" t="s">
        <v>119</v>
      </c>
      <c r="B38" s="35"/>
      <c r="C38" s="66">
        <v>7</v>
      </c>
      <c r="D38" s="66">
        <v>7</v>
      </c>
      <c r="E38" s="66">
        <v>6</v>
      </c>
      <c r="F38" s="66">
        <v>4</v>
      </c>
      <c r="G38" s="66">
        <v>6</v>
      </c>
      <c r="H38" s="66">
        <v>6</v>
      </c>
      <c r="I38" s="66">
        <v>6</v>
      </c>
      <c r="J38" s="66">
        <v>5</v>
      </c>
      <c r="K38" s="66">
        <v>7</v>
      </c>
      <c r="L38" s="72">
        <v>54</v>
      </c>
      <c r="M38" s="10">
        <v>42</v>
      </c>
      <c r="N38" s="58"/>
      <c r="O38" s="59"/>
      <c r="P38" s="33"/>
    </row>
    <row r="39" spans="1:17" x14ac:dyDescent="0.25">
      <c r="A39" s="32" t="s">
        <v>103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7" x14ac:dyDescent="0.25">
      <c r="A40" s="32" t="s">
        <v>119</v>
      </c>
      <c r="B40" s="35"/>
      <c r="C40" s="67">
        <v>0</v>
      </c>
      <c r="D40" s="67">
        <v>0</v>
      </c>
      <c r="E40" s="67">
        <v>0</v>
      </c>
      <c r="F40" s="67">
        <v>0</v>
      </c>
      <c r="G40" s="66">
        <v>0</v>
      </c>
      <c r="H40" s="66">
        <v>1</v>
      </c>
      <c r="I40" s="66">
        <v>0</v>
      </c>
      <c r="J40" s="66">
        <v>0</v>
      </c>
      <c r="K40" s="66">
        <v>0</v>
      </c>
      <c r="L40" s="66">
        <v>1</v>
      </c>
      <c r="M40" s="1"/>
      <c r="N40" s="1" t="s">
        <v>17</v>
      </c>
      <c r="P40" s="33" t="s">
        <v>18</v>
      </c>
    </row>
    <row r="41" spans="1:17" x14ac:dyDescent="0.25">
      <c r="A41" s="32" t="s">
        <v>103</v>
      </c>
      <c r="B41" s="1"/>
      <c r="C41" s="66">
        <v>1</v>
      </c>
      <c r="D41" s="66">
        <v>1</v>
      </c>
      <c r="E41" s="66">
        <v>0</v>
      </c>
      <c r="F41" s="66">
        <v>0</v>
      </c>
      <c r="G41" s="66">
        <v>0</v>
      </c>
      <c r="H41" s="66">
        <v>1</v>
      </c>
      <c r="I41" s="66">
        <v>1</v>
      </c>
      <c r="J41" s="66">
        <v>0.5</v>
      </c>
      <c r="K41" s="66">
        <v>1</v>
      </c>
      <c r="L41" s="66">
        <v>5.5</v>
      </c>
      <c r="M41" s="1">
        <v>3</v>
      </c>
      <c r="N41" s="10">
        <v>8.5</v>
      </c>
      <c r="O41" s="32" t="s">
        <v>103</v>
      </c>
      <c r="P41" s="34"/>
      <c r="Q41">
        <f>M37+M52</f>
        <v>75</v>
      </c>
    </row>
    <row r="42" spans="1:17" x14ac:dyDescent="0.25">
      <c r="A42" s="32" t="s">
        <v>119</v>
      </c>
      <c r="B42" s="1"/>
      <c r="C42" s="66">
        <v>0</v>
      </c>
      <c r="D42" s="66">
        <v>0</v>
      </c>
      <c r="E42" s="66">
        <v>1</v>
      </c>
      <c r="F42" s="66">
        <v>1</v>
      </c>
      <c r="G42" s="66">
        <v>1</v>
      </c>
      <c r="H42" s="66">
        <v>0</v>
      </c>
      <c r="I42" s="66">
        <v>0</v>
      </c>
      <c r="J42" s="66">
        <v>0.5</v>
      </c>
      <c r="K42" s="66">
        <v>0</v>
      </c>
      <c r="L42" s="66">
        <v>3.5</v>
      </c>
      <c r="M42" s="1">
        <v>0</v>
      </c>
      <c r="N42" s="10">
        <v>3.5</v>
      </c>
      <c r="O42" s="32" t="s">
        <v>119</v>
      </c>
      <c r="P42" s="34"/>
      <c r="Q42">
        <f>M38+M51</f>
        <v>89</v>
      </c>
    </row>
    <row r="44" spans="1:17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7" x14ac:dyDescent="0.25">
      <c r="A45" s="61" t="s">
        <v>96</v>
      </c>
      <c r="B45" s="1">
        <v>13</v>
      </c>
      <c r="C45" s="1">
        <v>-6</v>
      </c>
      <c r="D45" s="52" t="s">
        <v>57</v>
      </c>
      <c r="E45" s="1"/>
      <c r="F45" s="1"/>
      <c r="G45" s="28" t="s">
        <v>3</v>
      </c>
      <c r="H45" s="54" t="s">
        <v>96</v>
      </c>
      <c r="I45" s="29"/>
      <c r="J45" s="27" t="s">
        <v>5</v>
      </c>
      <c r="K45" s="1"/>
      <c r="N45" s="1"/>
      <c r="P45" s="33"/>
    </row>
    <row r="46" spans="1:17" x14ac:dyDescent="0.25">
      <c r="A46" s="61" t="s">
        <v>112</v>
      </c>
      <c r="B46" s="1">
        <v>19</v>
      </c>
      <c r="C46" s="1">
        <v>6</v>
      </c>
      <c r="D46" t="s">
        <v>7</v>
      </c>
      <c r="E46" s="1"/>
      <c r="F46" s="1"/>
      <c r="G46" s="30" t="s">
        <v>8</v>
      </c>
      <c r="H46" s="53" t="s">
        <v>112</v>
      </c>
      <c r="I46" s="31"/>
      <c r="J46" s="27" t="s">
        <v>5</v>
      </c>
      <c r="K46" s="1"/>
      <c r="N46" s="1"/>
      <c r="P46" s="33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7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96</v>
      </c>
      <c r="B51" s="57"/>
      <c r="C51" s="68">
        <v>7</v>
      </c>
      <c r="D51" s="68">
        <v>10</v>
      </c>
      <c r="E51" s="68">
        <v>10</v>
      </c>
      <c r="F51" s="68">
        <v>4</v>
      </c>
      <c r="G51" s="68">
        <v>10</v>
      </c>
      <c r="H51" s="68">
        <v>4</v>
      </c>
      <c r="I51" s="68">
        <v>5</v>
      </c>
      <c r="J51" s="68">
        <v>5</v>
      </c>
      <c r="K51" s="76">
        <v>5</v>
      </c>
      <c r="L51" s="72">
        <v>60</v>
      </c>
      <c r="M51" s="10">
        <v>47</v>
      </c>
      <c r="N51" s="58"/>
      <c r="O51" s="59"/>
      <c r="P51" s="33"/>
    </row>
    <row r="52" spans="1:26" x14ac:dyDescent="0.25">
      <c r="A52" s="61" t="s">
        <v>112</v>
      </c>
      <c r="B52" s="35"/>
      <c r="C52" s="66">
        <v>6</v>
      </c>
      <c r="D52" s="66">
        <v>5</v>
      </c>
      <c r="E52" s="66">
        <v>5</v>
      </c>
      <c r="F52" s="66">
        <v>4</v>
      </c>
      <c r="G52" s="66">
        <v>9</v>
      </c>
      <c r="H52" s="66">
        <v>6</v>
      </c>
      <c r="I52" s="66">
        <v>5</v>
      </c>
      <c r="J52" s="66">
        <v>6</v>
      </c>
      <c r="K52" s="66">
        <v>9</v>
      </c>
      <c r="L52" s="72">
        <v>55</v>
      </c>
      <c r="M52" s="10">
        <v>36</v>
      </c>
      <c r="N52" s="58"/>
      <c r="O52" s="59"/>
      <c r="P52" s="33"/>
    </row>
    <row r="53" spans="1:26" x14ac:dyDescent="0.25">
      <c r="A53" s="32" t="s">
        <v>96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112</v>
      </c>
      <c r="B54" s="35"/>
      <c r="C54" s="67">
        <v>1</v>
      </c>
      <c r="D54" s="67">
        <v>1</v>
      </c>
      <c r="E54" s="67">
        <v>0</v>
      </c>
      <c r="F54" s="67">
        <v>0</v>
      </c>
      <c r="G54" s="66">
        <v>1</v>
      </c>
      <c r="H54" s="66">
        <v>1</v>
      </c>
      <c r="I54" s="66">
        <v>0</v>
      </c>
      <c r="J54" s="66">
        <v>1</v>
      </c>
      <c r="K54" s="66">
        <v>1</v>
      </c>
      <c r="L54" s="66">
        <v>6</v>
      </c>
      <c r="M54" s="1"/>
      <c r="N54" s="1" t="s">
        <v>17</v>
      </c>
      <c r="P54" s="33" t="s">
        <v>18</v>
      </c>
    </row>
    <row r="55" spans="1:26" x14ac:dyDescent="0.25">
      <c r="A55" s="32" t="s">
        <v>96</v>
      </c>
      <c r="B55" s="1"/>
      <c r="C55" s="66">
        <v>0</v>
      </c>
      <c r="D55" s="66">
        <v>0</v>
      </c>
      <c r="E55" s="66">
        <v>0</v>
      </c>
      <c r="F55" s="66">
        <v>0.5</v>
      </c>
      <c r="G55" s="66">
        <v>0</v>
      </c>
      <c r="H55" s="66">
        <v>1</v>
      </c>
      <c r="I55" s="66">
        <v>0.5</v>
      </c>
      <c r="J55" s="66">
        <v>0.5</v>
      </c>
      <c r="K55" s="66">
        <v>1</v>
      </c>
      <c r="L55" s="66">
        <v>3.5</v>
      </c>
      <c r="M55" s="1">
        <v>0</v>
      </c>
      <c r="N55" s="10">
        <v>3.5</v>
      </c>
      <c r="O55" s="32" t="s">
        <v>96</v>
      </c>
      <c r="P55" s="34"/>
    </row>
    <row r="56" spans="1:26" x14ac:dyDescent="0.25">
      <c r="A56" s="32" t="s">
        <v>112</v>
      </c>
      <c r="B56" s="1"/>
      <c r="C56" s="66">
        <v>1</v>
      </c>
      <c r="D56" s="66">
        <v>1</v>
      </c>
      <c r="E56" s="66">
        <v>1</v>
      </c>
      <c r="F56" s="66">
        <v>0.5</v>
      </c>
      <c r="G56" s="66">
        <v>1</v>
      </c>
      <c r="H56" s="66">
        <v>0</v>
      </c>
      <c r="I56" s="66">
        <v>0.5</v>
      </c>
      <c r="J56" s="66">
        <v>0.5</v>
      </c>
      <c r="K56" s="66">
        <v>0</v>
      </c>
      <c r="L56" s="66">
        <v>5.5</v>
      </c>
      <c r="M56" s="1">
        <v>3</v>
      </c>
      <c r="N56" s="10">
        <v>8.5</v>
      </c>
      <c r="O56" s="32" t="s">
        <v>112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90</v>
      </c>
      <c r="B60" s="1">
        <v>3</v>
      </c>
      <c r="C60" s="1">
        <v>-6</v>
      </c>
      <c r="D60" s="52" t="s">
        <v>57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88</v>
      </c>
      <c r="B61" s="1">
        <v>9</v>
      </c>
      <c r="C61" s="1">
        <v>6</v>
      </c>
      <c r="D61" t="s">
        <v>7</v>
      </c>
      <c r="E61" s="1"/>
      <c r="F61" s="1"/>
      <c r="G61" s="30" t="s">
        <v>8</v>
      </c>
      <c r="H61" s="53" t="s">
        <v>88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90</v>
      </c>
      <c r="B66" s="57"/>
      <c r="C66" s="68">
        <v>5</v>
      </c>
      <c r="D66" s="68">
        <v>5</v>
      </c>
      <c r="E66" s="68">
        <v>4</v>
      </c>
      <c r="F66" s="68">
        <v>3</v>
      </c>
      <c r="G66" s="68">
        <v>5</v>
      </c>
      <c r="H66" s="68">
        <v>7</v>
      </c>
      <c r="I66" s="68">
        <v>4</v>
      </c>
      <c r="J66" s="68">
        <v>4</v>
      </c>
      <c r="K66" s="76">
        <v>5</v>
      </c>
      <c r="L66" s="72">
        <v>42</v>
      </c>
      <c r="M66" s="10">
        <v>39</v>
      </c>
      <c r="N66" s="58"/>
      <c r="O66" s="59"/>
      <c r="P66" s="33"/>
    </row>
    <row r="67" spans="1:26" x14ac:dyDescent="0.25">
      <c r="A67" s="61" t="s">
        <v>88</v>
      </c>
      <c r="B67" s="35"/>
      <c r="C67" s="66">
        <v>4</v>
      </c>
      <c r="D67" s="66">
        <v>5</v>
      </c>
      <c r="E67" s="66">
        <v>5</v>
      </c>
      <c r="F67" s="66">
        <v>3</v>
      </c>
      <c r="G67" s="66">
        <v>7</v>
      </c>
      <c r="H67" s="66">
        <v>6</v>
      </c>
      <c r="I67" s="66">
        <v>6</v>
      </c>
      <c r="J67" s="66">
        <v>5</v>
      </c>
      <c r="K67" s="66">
        <v>6</v>
      </c>
      <c r="L67" s="72">
        <v>47</v>
      </c>
      <c r="M67" s="10">
        <v>38</v>
      </c>
      <c r="N67" s="58"/>
      <c r="O67" s="59"/>
      <c r="P67" s="33"/>
    </row>
    <row r="68" spans="1:26" x14ac:dyDescent="0.25">
      <c r="A68" s="32" t="s">
        <v>90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88</v>
      </c>
      <c r="B69" s="35"/>
      <c r="C69" s="67">
        <v>1</v>
      </c>
      <c r="D69" s="67">
        <v>1</v>
      </c>
      <c r="E69" s="67">
        <v>0</v>
      </c>
      <c r="F69" s="67">
        <v>0</v>
      </c>
      <c r="G69" s="66">
        <v>1</v>
      </c>
      <c r="H69" s="66">
        <v>1</v>
      </c>
      <c r="I69" s="66">
        <v>0</v>
      </c>
      <c r="J69" s="66">
        <v>1</v>
      </c>
      <c r="K69" s="66">
        <v>1</v>
      </c>
      <c r="L69" s="66">
        <v>6</v>
      </c>
      <c r="M69" s="1"/>
      <c r="N69" s="1" t="s">
        <v>17</v>
      </c>
      <c r="P69" s="33" t="s">
        <v>18</v>
      </c>
    </row>
    <row r="70" spans="1:26" x14ac:dyDescent="0.25">
      <c r="A70" s="32" t="s">
        <v>90</v>
      </c>
      <c r="B70" s="1"/>
      <c r="C70" s="66">
        <v>0</v>
      </c>
      <c r="D70" s="66">
        <v>0</v>
      </c>
      <c r="E70" s="66">
        <v>1</v>
      </c>
      <c r="F70" s="66">
        <v>0.5</v>
      </c>
      <c r="G70" s="66">
        <v>1</v>
      </c>
      <c r="H70" s="66">
        <v>0</v>
      </c>
      <c r="I70" s="66">
        <v>1</v>
      </c>
      <c r="J70" s="66">
        <v>0.5</v>
      </c>
      <c r="K70" s="66">
        <v>0.5</v>
      </c>
      <c r="L70" s="66">
        <v>4.5</v>
      </c>
      <c r="M70" s="1">
        <v>0</v>
      </c>
      <c r="N70" s="10">
        <v>4.5</v>
      </c>
      <c r="O70" s="32" t="s">
        <v>90</v>
      </c>
      <c r="P70" s="34"/>
      <c r="Q70">
        <f>M66+M81</f>
        <v>78</v>
      </c>
      <c r="R70">
        <f>P70+P84</f>
        <v>0</v>
      </c>
    </row>
    <row r="71" spans="1:26" x14ac:dyDescent="0.25">
      <c r="A71" s="32" t="s">
        <v>88</v>
      </c>
      <c r="B71" s="1"/>
      <c r="C71" s="66">
        <v>1</v>
      </c>
      <c r="D71" s="66">
        <v>1</v>
      </c>
      <c r="E71" s="66">
        <v>0</v>
      </c>
      <c r="F71" s="66">
        <v>0.5</v>
      </c>
      <c r="G71" s="66">
        <v>0</v>
      </c>
      <c r="H71" s="66">
        <v>1</v>
      </c>
      <c r="I71" s="66">
        <v>0</v>
      </c>
      <c r="J71" s="66">
        <v>0.5</v>
      </c>
      <c r="K71" s="66">
        <v>0.5</v>
      </c>
      <c r="L71" s="66">
        <v>4.5</v>
      </c>
      <c r="M71" s="1">
        <v>3</v>
      </c>
      <c r="N71" s="10">
        <v>7.5</v>
      </c>
      <c r="O71" s="32" t="s">
        <v>88</v>
      </c>
      <c r="P71" s="34"/>
      <c r="Q71">
        <f>M67+M80</f>
        <v>78</v>
      </c>
      <c r="R71">
        <f>P71+P85</f>
        <v>0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121</v>
      </c>
      <c r="B74" s="1">
        <v>11</v>
      </c>
      <c r="C74" s="1">
        <v>-6</v>
      </c>
      <c r="D74" s="52" t="s">
        <v>57</v>
      </c>
      <c r="E74" s="1"/>
      <c r="F74" s="1"/>
      <c r="G74" s="28" t="s">
        <v>3</v>
      </c>
      <c r="H74" s="54" t="s">
        <v>121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93</v>
      </c>
      <c r="B75" s="1">
        <v>17</v>
      </c>
      <c r="C75" s="1">
        <v>6</v>
      </c>
      <c r="D75" t="s">
        <v>7</v>
      </c>
      <c r="E75" s="1"/>
      <c r="F75" s="1"/>
      <c r="G75" s="30" t="s">
        <v>8</v>
      </c>
      <c r="H75" s="53" t="s">
        <v>93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121</v>
      </c>
      <c r="B80" s="57"/>
      <c r="C80" s="68">
        <v>4</v>
      </c>
      <c r="D80" s="68">
        <v>4</v>
      </c>
      <c r="E80" s="68">
        <v>6</v>
      </c>
      <c r="F80" s="68">
        <v>5</v>
      </c>
      <c r="G80" s="68">
        <v>6</v>
      </c>
      <c r="H80" s="68">
        <v>6</v>
      </c>
      <c r="I80" s="68">
        <v>6</v>
      </c>
      <c r="J80" s="68">
        <v>7</v>
      </c>
      <c r="K80" s="76">
        <v>7</v>
      </c>
      <c r="L80" s="72">
        <v>51</v>
      </c>
      <c r="M80" s="10">
        <v>40</v>
      </c>
      <c r="N80" s="58"/>
      <c r="O80" s="59"/>
      <c r="P80" s="33"/>
    </row>
    <row r="81" spans="1:26" x14ac:dyDescent="0.25">
      <c r="A81" s="61" t="s">
        <v>93</v>
      </c>
      <c r="B81" s="35"/>
      <c r="C81" s="66">
        <v>8</v>
      </c>
      <c r="D81" s="66">
        <v>8</v>
      </c>
      <c r="E81" s="66">
        <v>5</v>
      </c>
      <c r="F81" s="66">
        <v>4</v>
      </c>
      <c r="G81" s="66">
        <v>9</v>
      </c>
      <c r="H81" s="66">
        <v>6</v>
      </c>
      <c r="I81" s="66">
        <v>4</v>
      </c>
      <c r="J81" s="66">
        <v>6</v>
      </c>
      <c r="K81" s="66">
        <v>6</v>
      </c>
      <c r="L81" s="72">
        <v>56</v>
      </c>
      <c r="M81" s="10">
        <v>39</v>
      </c>
      <c r="N81" s="58"/>
      <c r="O81" s="59"/>
      <c r="P81" s="33"/>
    </row>
    <row r="82" spans="1:26" x14ac:dyDescent="0.25">
      <c r="A82" s="32" t="s">
        <v>121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93</v>
      </c>
      <c r="B83" s="35"/>
      <c r="C83" s="67">
        <v>1</v>
      </c>
      <c r="D83" s="67">
        <v>1</v>
      </c>
      <c r="E83" s="67">
        <v>0</v>
      </c>
      <c r="F83" s="67">
        <v>0</v>
      </c>
      <c r="G83" s="66">
        <v>1</v>
      </c>
      <c r="H83" s="66">
        <v>1</v>
      </c>
      <c r="I83" s="66">
        <v>0</v>
      </c>
      <c r="J83" s="66">
        <v>1</v>
      </c>
      <c r="K83" s="66">
        <v>1</v>
      </c>
      <c r="L83" s="66">
        <v>6</v>
      </c>
      <c r="M83" s="1"/>
      <c r="N83" s="1" t="s">
        <v>17</v>
      </c>
      <c r="P83" s="33" t="s">
        <v>18</v>
      </c>
    </row>
    <row r="84" spans="1:26" x14ac:dyDescent="0.25">
      <c r="A84" s="32" t="s">
        <v>121</v>
      </c>
      <c r="B84" s="1"/>
      <c r="C84" s="66">
        <v>1</v>
      </c>
      <c r="D84" s="66">
        <v>1</v>
      </c>
      <c r="E84" s="66">
        <v>0</v>
      </c>
      <c r="F84" s="66">
        <v>0</v>
      </c>
      <c r="G84" s="66">
        <v>1</v>
      </c>
      <c r="H84" s="66">
        <v>0</v>
      </c>
      <c r="I84" s="66">
        <v>0</v>
      </c>
      <c r="J84" s="66">
        <v>0</v>
      </c>
      <c r="K84" s="66">
        <v>0</v>
      </c>
      <c r="L84" s="66">
        <v>3</v>
      </c>
      <c r="M84" s="1">
        <v>0</v>
      </c>
      <c r="N84" s="10">
        <v>3</v>
      </c>
      <c r="O84" s="32" t="s">
        <v>121</v>
      </c>
      <c r="P84" s="34"/>
    </row>
    <row r="85" spans="1:26" x14ac:dyDescent="0.25">
      <c r="A85" s="32" t="s">
        <v>93</v>
      </c>
      <c r="B85" s="1"/>
      <c r="C85" s="66">
        <v>0</v>
      </c>
      <c r="D85" s="66">
        <v>0</v>
      </c>
      <c r="E85" s="66">
        <v>1</v>
      </c>
      <c r="F85" s="66">
        <v>1</v>
      </c>
      <c r="G85" s="66">
        <v>0</v>
      </c>
      <c r="H85" s="66">
        <v>1</v>
      </c>
      <c r="I85" s="66">
        <v>1</v>
      </c>
      <c r="J85" s="66">
        <v>1</v>
      </c>
      <c r="K85" s="66">
        <v>1</v>
      </c>
      <c r="L85" s="66">
        <v>6</v>
      </c>
      <c r="M85" s="1">
        <v>3</v>
      </c>
      <c r="N85" s="10">
        <v>9</v>
      </c>
      <c r="O85" s="32" t="s">
        <v>93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56</v>
      </c>
      <c r="B89" s="1">
        <v>9</v>
      </c>
      <c r="C89" s="1">
        <v>-1</v>
      </c>
      <c r="D89" s="52" t="s">
        <v>57</v>
      </c>
      <c r="E89" s="1"/>
      <c r="F89" s="1"/>
      <c r="G89" s="28" t="s">
        <v>3</v>
      </c>
      <c r="H89" s="54" t="s">
        <v>56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107</v>
      </c>
      <c r="B90" s="1">
        <v>10</v>
      </c>
      <c r="C90" s="1">
        <v>1</v>
      </c>
      <c r="D90" t="s">
        <v>7</v>
      </c>
      <c r="E90" s="1"/>
      <c r="F90" s="1"/>
      <c r="G90" s="30" t="s">
        <v>8</v>
      </c>
      <c r="H90" s="53" t="s">
        <v>107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56</v>
      </c>
      <c r="B95" s="57"/>
      <c r="C95" s="68">
        <v>5</v>
      </c>
      <c r="D95" s="68">
        <v>4</v>
      </c>
      <c r="E95" s="68">
        <v>5</v>
      </c>
      <c r="F95" s="68">
        <v>4</v>
      </c>
      <c r="G95" s="68">
        <v>8</v>
      </c>
      <c r="H95" s="68">
        <v>7</v>
      </c>
      <c r="I95" s="68">
        <v>6</v>
      </c>
      <c r="J95" s="68">
        <v>6</v>
      </c>
      <c r="K95" s="76">
        <v>6</v>
      </c>
      <c r="L95" s="72">
        <v>51</v>
      </c>
      <c r="M95" s="10">
        <v>42</v>
      </c>
      <c r="N95" s="58"/>
      <c r="O95" s="59"/>
      <c r="P95" s="33"/>
    </row>
    <row r="96" spans="1:26" x14ac:dyDescent="0.25">
      <c r="A96" s="61" t="s">
        <v>107</v>
      </c>
      <c r="B96" s="35"/>
      <c r="C96" s="66">
        <v>4</v>
      </c>
      <c r="D96" s="66">
        <v>10</v>
      </c>
      <c r="E96" s="66">
        <v>7</v>
      </c>
      <c r="F96" s="66">
        <v>5</v>
      </c>
      <c r="G96" s="66">
        <v>6</v>
      </c>
      <c r="H96" s="66">
        <v>5</v>
      </c>
      <c r="I96" s="66">
        <v>4</v>
      </c>
      <c r="J96" s="66">
        <v>5</v>
      </c>
      <c r="K96" s="66">
        <v>5</v>
      </c>
      <c r="L96" s="72">
        <v>51</v>
      </c>
      <c r="M96" s="10">
        <v>41</v>
      </c>
      <c r="N96" s="58"/>
      <c r="O96" s="59"/>
      <c r="P96" s="33"/>
    </row>
    <row r="97" spans="1:18" x14ac:dyDescent="0.25">
      <c r="A97" s="32" t="s">
        <v>56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107</v>
      </c>
      <c r="B98" s="35"/>
      <c r="C98" s="67">
        <v>0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0</v>
      </c>
      <c r="K98" s="66">
        <v>0</v>
      </c>
      <c r="L98" s="66">
        <v>1</v>
      </c>
      <c r="M98" s="1"/>
      <c r="N98" s="1" t="s">
        <v>17</v>
      </c>
      <c r="P98" s="33" t="s">
        <v>18</v>
      </c>
    </row>
    <row r="99" spans="1:18" x14ac:dyDescent="0.25">
      <c r="A99" s="32" t="s">
        <v>56</v>
      </c>
      <c r="B99" s="1"/>
      <c r="C99" s="66">
        <v>0</v>
      </c>
      <c r="D99" s="66">
        <v>1</v>
      </c>
      <c r="E99" s="66">
        <v>1</v>
      </c>
      <c r="F99" s="66">
        <v>1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3</v>
      </c>
      <c r="M99" s="1">
        <v>0</v>
      </c>
      <c r="N99" s="10">
        <v>3</v>
      </c>
      <c r="O99" s="32" t="s">
        <v>56</v>
      </c>
      <c r="P99" s="34"/>
      <c r="Q99">
        <f>M95+M109</f>
        <v>89</v>
      </c>
      <c r="R99">
        <f>P99+P113</f>
        <v>0</v>
      </c>
    </row>
    <row r="100" spans="1:18" x14ac:dyDescent="0.25">
      <c r="A100" s="32" t="s">
        <v>107</v>
      </c>
      <c r="B100" s="1"/>
      <c r="C100" s="66">
        <v>1</v>
      </c>
      <c r="D100" s="66">
        <v>0</v>
      </c>
      <c r="E100" s="66">
        <v>0</v>
      </c>
      <c r="F100" s="66">
        <v>0</v>
      </c>
      <c r="G100" s="66">
        <v>1</v>
      </c>
      <c r="H100" s="66">
        <v>1</v>
      </c>
      <c r="I100" s="66">
        <v>1</v>
      </c>
      <c r="J100" s="66">
        <v>1</v>
      </c>
      <c r="K100" s="66">
        <v>1</v>
      </c>
      <c r="L100" s="66">
        <v>6</v>
      </c>
      <c r="M100" s="1">
        <v>3</v>
      </c>
      <c r="N100" s="10">
        <v>9</v>
      </c>
      <c r="O100" s="32" t="s">
        <v>107</v>
      </c>
      <c r="P100" s="34"/>
      <c r="Q100">
        <f>M96+M110</f>
        <v>86</v>
      </c>
      <c r="R100">
        <f>P100+P114</f>
        <v>0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71</v>
      </c>
      <c r="B103" s="1">
        <v>11</v>
      </c>
      <c r="C103" s="1">
        <v>-3</v>
      </c>
      <c r="D103" s="52" t="s">
        <v>57</v>
      </c>
      <c r="E103" s="1"/>
      <c r="F103" s="1"/>
      <c r="G103" s="28" t="s">
        <v>3</v>
      </c>
      <c r="H103" s="54" t="s">
        <v>71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114</v>
      </c>
      <c r="B104" s="1">
        <v>14</v>
      </c>
      <c r="C104" s="1">
        <v>3</v>
      </c>
      <c r="D104" t="s">
        <v>7</v>
      </c>
      <c r="E104" s="1"/>
      <c r="F104" s="1"/>
      <c r="G104" s="30" t="s">
        <v>8</v>
      </c>
      <c r="H104" s="53" t="s">
        <v>114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N107" s="1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71</v>
      </c>
      <c r="B109" s="57"/>
      <c r="C109" s="68">
        <v>6</v>
      </c>
      <c r="D109" s="68">
        <v>9</v>
      </c>
      <c r="E109" s="68">
        <v>6</v>
      </c>
      <c r="F109" s="68">
        <v>4</v>
      </c>
      <c r="G109" s="68">
        <v>5</v>
      </c>
      <c r="H109" s="68">
        <v>5</v>
      </c>
      <c r="I109" s="68">
        <v>9</v>
      </c>
      <c r="J109" s="68">
        <v>8</v>
      </c>
      <c r="K109" s="76">
        <v>6</v>
      </c>
      <c r="L109" s="72">
        <v>58</v>
      </c>
      <c r="M109" s="10">
        <v>47</v>
      </c>
      <c r="N109" s="58"/>
      <c r="O109" s="59"/>
      <c r="P109" s="33"/>
    </row>
    <row r="110" spans="1:18" x14ac:dyDescent="0.25">
      <c r="A110" s="61" t="s">
        <v>114</v>
      </c>
      <c r="B110" s="35"/>
      <c r="C110" s="66">
        <v>7</v>
      </c>
      <c r="D110" s="66">
        <v>8</v>
      </c>
      <c r="E110" s="66">
        <v>5</v>
      </c>
      <c r="F110" s="66">
        <v>4</v>
      </c>
      <c r="G110" s="66">
        <v>9</v>
      </c>
      <c r="H110" s="66">
        <v>7</v>
      </c>
      <c r="I110" s="66">
        <v>6</v>
      </c>
      <c r="J110" s="66">
        <v>6</v>
      </c>
      <c r="K110" s="66">
        <v>7</v>
      </c>
      <c r="L110" s="72">
        <v>59</v>
      </c>
      <c r="M110" s="10">
        <v>45</v>
      </c>
      <c r="N110" s="58"/>
      <c r="O110" s="59"/>
      <c r="P110" s="33"/>
    </row>
    <row r="111" spans="1:18" x14ac:dyDescent="0.25">
      <c r="A111" s="32" t="s">
        <v>71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114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3</v>
      </c>
      <c r="M112" s="1"/>
      <c r="N112" s="1" t="s">
        <v>17</v>
      </c>
      <c r="P112" s="33" t="s">
        <v>18</v>
      </c>
    </row>
    <row r="113" spans="1:26" x14ac:dyDescent="0.25">
      <c r="A113" s="32" t="s">
        <v>71</v>
      </c>
      <c r="B113" s="1"/>
      <c r="C113" s="66">
        <v>0.5</v>
      </c>
      <c r="D113" s="66">
        <v>0</v>
      </c>
      <c r="E113" s="66">
        <v>0</v>
      </c>
      <c r="F113" s="66">
        <v>0.5</v>
      </c>
      <c r="G113" s="66">
        <v>1</v>
      </c>
      <c r="H113" s="66">
        <v>1</v>
      </c>
      <c r="I113" s="66">
        <v>0</v>
      </c>
      <c r="J113" s="66">
        <v>0</v>
      </c>
      <c r="K113" s="66">
        <v>1</v>
      </c>
      <c r="L113" s="66">
        <v>4</v>
      </c>
      <c r="M113" s="1">
        <v>0</v>
      </c>
      <c r="N113" s="10">
        <v>4</v>
      </c>
      <c r="O113" s="32" t="s">
        <v>71</v>
      </c>
      <c r="P113" s="34"/>
    </row>
    <row r="114" spans="1:26" x14ac:dyDescent="0.25">
      <c r="A114" s="32" t="s">
        <v>114</v>
      </c>
      <c r="B114" s="1"/>
      <c r="C114" s="66">
        <v>0.5</v>
      </c>
      <c r="D114" s="66">
        <v>1</v>
      </c>
      <c r="E114" s="66">
        <v>1</v>
      </c>
      <c r="F114" s="66">
        <v>0.5</v>
      </c>
      <c r="G114" s="66">
        <v>0</v>
      </c>
      <c r="H114" s="66">
        <v>0</v>
      </c>
      <c r="I114" s="66">
        <v>1</v>
      </c>
      <c r="J114" s="66">
        <v>1</v>
      </c>
      <c r="K114" s="66">
        <v>0</v>
      </c>
      <c r="L114" s="66">
        <v>5</v>
      </c>
      <c r="M114" s="1">
        <v>3</v>
      </c>
      <c r="N114" s="10">
        <v>8</v>
      </c>
      <c r="O114" s="32" t="s">
        <v>114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94</v>
      </c>
      <c r="B118" s="1">
        <v>5</v>
      </c>
      <c r="C118" s="1">
        <v>-3</v>
      </c>
      <c r="D118" s="52" t="s">
        <v>57</v>
      </c>
      <c r="E118" s="1"/>
      <c r="F118" s="1"/>
      <c r="G118" s="28" t="s">
        <v>3</v>
      </c>
      <c r="H118" s="54" t="s">
        <v>94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99</v>
      </c>
      <c r="B119" s="1">
        <v>8</v>
      </c>
      <c r="C119" s="1">
        <v>3</v>
      </c>
      <c r="D119" t="s">
        <v>7</v>
      </c>
      <c r="E119" s="1"/>
      <c r="F119" s="1"/>
      <c r="G119" s="30" t="s">
        <v>8</v>
      </c>
      <c r="H119" s="53" t="s">
        <v>99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94</v>
      </c>
      <c r="B124" s="57"/>
      <c r="C124" s="68">
        <v>8</v>
      </c>
      <c r="D124" s="68">
        <v>4</v>
      </c>
      <c r="E124" s="68">
        <v>4</v>
      </c>
      <c r="F124" s="68">
        <v>3</v>
      </c>
      <c r="G124" s="68">
        <v>5</v>
      </c>
      <c r="H124" s="68">
        <v>4</v>
      </c>
      <c r="I124" s="68">
        <v>3</v>
      </c>
      <c r="J124" s="68">
        <v>5</v>
      </c>
      <c r="K124" s="76">
        <v>6</v>
      </c>
      <c r="L124" s="72">
        <v>42</v>
      </c>
      <c r="M124" s="10">
        <v>37</v>
      </c>
      <c r="N124" s="58"/>
      <c r="O124" s="59"/>
      <c r="P124" s="33"/>
    </row>
    <row r="125" spans="1:26" x14ac:dyDescent="0.25">
      <c r="A125" s="61" t="s">
        <v>99</v>
      </c>
      <c r="B125" s="35"/>
      <c r="C125" s="66">
        <v>5</v>
      </c>
      <c r="D125" s="66">
        <v>4</v>
      </c>
      <c r="E125" s="66">
        <v>4</v>
      </c>
      <c r="F125" s="66">
        <v>5</v>
      </c>
      <c r="G125" s="66">
        <v>7</v>
      </c>
      <c r="H125" s="66">
        <v>5</v>
      </c>
      <c r="I125" s="66">
        <v>3</v>
      </c>
      <c r="J125" s="66">
        <v>5</v>
      </c>
      <c r="K125" s="66">
        <v>5</v>
      </c>
      <c r="L125" s="72">
        <v>43</v>
      </c>
      <c r="M125" s="10">
        <v>35</v>
      </c>
      <c r="N125" s="58"/>
      <c r="O125" s="59"/>
      <c r="P125" s="33"/>
    </row>
    <row r="126" spans="1:26" x14ac:dyDescent="0.25">
      <c r="A126" s="32" t="s">
        <v>94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99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0</v>
      </c>
      <c r="L127" s="66">
        <v>3</v>
      </c>
      <c r="M127" s="1"/>
      <c r="N127" s="1" t="s">
        <v>17</v>
      </c>
      <c r="P127" s="33" t="s">
        <v>18</v>
      </c>
    </row>
    <row r="128" spans="1:26" x14ac:dyDescent="0.25">
      <c r="A128" s="32" t="s">
        <v>94</v>
      </c>
      <c r="B128" s="1"/>
      <c r="C128" s="66">
        <v>0</v>
      </c>
      <c r="D128" s="66">
        <v>0.5</v>
      </c>
      <c r="E128" s="66">
        <v>0.5</v>
      </c>
      <c r="F128" s="66">
        <v>1</v>
      </c>
      <c r="G128" s="66">
        <v>1</v>
      </c>
      <c r="H128" s="66">
        <v>0.5</v>
      </c>
      <c r="I128" s="66">
        <v>0.5</v>
      </c>
      <c r="J128" s="66">
        <v>0</v>
      </c>
      <c r="K128" s="66">
        <v>0</v>
      </c>
      <c r="L128" s="66">
        <v>4</v>
      </c>
      <c r="M128" s="1">
        <v>0</v>
      </c>
      <c r="N128" s="10">
        <v>4</v>
      </c>
      <c r="O128" s="32" t="s">
        <v>94</v>
      </c>
      <c r="P128" s="34"/>
      <c r="Q128">
        <f>M124+M138</f>
        <v>83</v>
      </c>
      <c r="R128">
        <f>P128+P142</f>
        <v>0</v>
      </c>
    </row>
    <row r="129" spans="1:26" x14ac:dyDescent="0.25">
      <c r="A129" s="32" t="s">
        <v>99</v>
      </c>
      <c r="B129" s="1"/>
      <c r="C129" s="66">
        <v>1</v>
      </c>
      <c r="D129" s="66">
        <v>0.5</v>
      </c>
      <c r="E129" s="66">
        <v>0.5</v>
      </c>
      <c r="F129" s="66">
        <v>0</v>
      </c>
      <c r="G129" s="66">
        <v>0</v>
      </c>
      <c r="H129" s="66">
        <v>0.5</v>
      </c>
      <c r="I129" s="66">
        <v>0.5</v>
      </c>
      <c r="J129" s="66">
        <v>1</v>
      </c>
      <c r="K129" s="66">
        <v>1</v>
      </c>
      <c r="L129" s="66">
        <v>5</v>
      </c>
      <c r="M129" s="1">
        <v>3</v>
      </c>
      <c r="N129" s="10">
        <v>8</v>
      </c>
      <c r="O129" s="32" t="s">
        <v>99</v>
      </c>
      <c r="P129" s="34"/>
      <c r="Q129">
        <f>M125+M139</f>
        <v>83</v>
      </c>
      <c r="R129">
        <f>P129+P143</f>
        <v>0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97</v>
      </c>
      <c r="B132" s="1">
        <v>16</v>
      </c>
      <c r="C132" s="1">
        <v>-5</v>
      </c>
      <c r="D132" s="52" t="s">
        <v>57</v>
      </c>
      <c r="E132" s="1"/>
      <c r="F132" s="1"/>
      <c r="G132" s="28" t="s">
        <v>3</v>
      </c>
      <c r="H132" s="54" t="s">
        <v>97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101</v>
      </c>
      <c r="B133" s="1">
        <v>21</v>
      </c>
      <c r="C133" s="1">
        <v>5</v>
      </c>
      <c r="D133" t="s">
        <v>7</v>
      </c>
      <c r="E133" s="1"/>
      <c r="F133" s="1"/>
      <c r="G133" s="30" t="s">
        <v>8</v>
      </c>
      <c r="H133" s="53" t="s">
        <v>101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97</v>
      </c>
      <c r="B138" s="57"/>
      <c r="C138" s="68">
        <v>8</v>
      </c>
      <c r="D138" s="68">
        <v>11</v>
      </c>
      <c r="E138" s="68">
        <v>5</v>
      </c>
      <c r="F138" s="68">
        <v>6</v>
      </c>
      <c r="G138" s="68">
        <v>7</v>
      </c>
      <c r="H138" s="68">
        <v>5</v>
      </c>
      <c r="I138" s="68">
        <v>5</v>
      </c>
      <c r="J138" s="68">
        <v>7</v>
      </c>
      <c r="K138" s="76">
        <v>8</v>
      </c>
      <c r="L138" s="72">
        <v>62</v>
      </c>
      <c r="M138" s="10">
        <v>46</v>
      </c>
      <c r="N138" s="58"/>
      <c r="O138" s="59"/>
      <c r="P138" s="33"/>
    </row>
    <row r="139" spans="1:26" x14ac:dyDescent="0.25">
      <c r="A139" s="61" t="s">
        <v>101</v>
      </c>
      <c r="B139" s="35"/>
      <c r="C139" s="66">
        <v>8</v>
      </c>
      <c r="D139" s="66">
        <v>10</v>
      </c>
      <c r="E139" s="66">
        <v>5</v>
      </c>
      <c r="F139" s="66">
        <v>6</v>
      </c>
      <c r="G139" s="66">
        <v>5</v>
      </c>
      <c r="H139" s="66">
        <v>10</v>
      </c>
      <c r="I139" s="66">
        <v>8</v>
      </c>
      <c r="J139" s="66">
        <v>8</v>
      </c>
      <c r="K139" s="66">
        <v>9</v>
      </c>
      <c r="L139" s="72">
        <v>69</v>
      </c>
      <c r="M139" s="10">
        <v>48</v>
      </c>
      <c r="N139" s="58"/>
      <c r="O139" s="59"/>
      <c r="P139" s="33"/>
    </row>
    <row r="140" spans="1:26" x14ac:dyDescent="0.25">
      <c r="A140" s="32" t="s">
        <v>97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101</v>
      </c>
      <c r="B141" s="35"/>
      <c r="C141" s="67">
        <v>1</v>
      </c>
      <c r="D141" s="67">
        <v>0</v>
      </c>
      <c r="E141" s="67">
        <v>0</v>
      </c>
      <c r="F141" s="67">
        <v>0</v>
      </c>
      <c r="G141" s="66">
        <v>1</v>
      </c>
      <c r="H141" s="66">
        <v>1</v>
      </c>
      <c r="I141" s="66">
        <v>0</v>
      </c>
      <c r="J141" s="66">
        <v>1</v>
      </c>
      <c r="K141" s="66">
        <v>1</v>
      </c>
      <c r="L141" s="66">
        <v>5</v>
      </c>
      <c r="M141" s="1"/>
      <c r="N141" s="1" t="s">
        <v>17</v>
      </c>
      <c r="P141" s="33" t="s">
        <v>18</v>
      </c>
    </row>
    <row r="142" spans="1:26" x14ac:dyDescent="0.25">
      <c r="A142" s="32" t="s">
        <v>97</v>
      </c>
      <c r="B142" s="1"/>
      <c r="C142" s="66">
        <v>0</v>
      </c>
      <c r="D142" s="66">
        <v>0</v>
      </c>
      <c r="E142" s="66">
        <v>0.5</v>
      </c>
      <c r="F142" s="66">
        <v>0.5</v>
      </c>
      <c r="G142" s="66">
        <v>0</v>
      </c>
      <c r="H142" s="66">
        <v>1</v>
      </c>
      <c r="I142" s="66">
        <v>1</v>
      </c>
      <c r="J142" s="66">
        <v>0.5</v>
      </c>
      <c r="K142" s="66">
        <v>0.5</v>
      </c>
      <c r="L142" s="66">
        <v>4</v>
      </c>
      <c r="M142" s="1">
        <v>3</v>
      </c>
      <c r="N142" s="10">
        <v>7</v>
      </c>
      <c r="O142" s="32" t="s">
        <v>97</v>
      </c>
      <c r="P142" s="34"/>
    </row>
    <row r="143" spans="1:26" x14ac:dyDescent="0.25">
      <c r="A143" s="32" t="s">
        <v>101</v>
      </c>
      <c r="B143" s="1"/>
      <c r="C143" s="66">
        <v>1</v>
      </c>
      <c r="D143" s="66">
        <v>1</v>
      </c>
      <c r="E143" s="66">
        <v>0.5</v>
      </c>
      <c r="F143" s="66">
        <v>0.5</v>
      </c>
      <c r="G143" s="66">
        <v>1</v>
      </c>
      <c r="H143" s="66">
        <v>0</v>
      </c>
      <c r="I143" s="66">
        <v>0</v>
      </c>
      <c r="J143" s="66">
        <v>0.5</v>
      </c>
      <c r="K143" s="66">
        <v>0.5</v>
      </c>
      <c r="L143" s="66">
        <v>5</v>
      </c>
      <c r="M143" s="1">
        <v>0</v>
      </c>
      <c r="N143" s="10">
        <v>5</v>
      </c>
      <c r="O143" s="32" t="s">
        <v>101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106</v>
      </c>
      <c r="B147" s="1">
        <v>5</v>
      </c>
      <c r="C147" s="1">
        <v>-3</v>
      </c>
      <c r="D147" s="52" t="s">
        <v>57</v>
      </c>
      <c r="E147" s="1"/>
      <c r="F147" s="1"/>
      <c r="G147" s="28" t="s">
        <v>3</v>
      </c>
      <c r="H147" s="54" t="s">
        <v>106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151</v>
      </c>
      <c r="B148" s="1">
        <v>8</v>
      </c>
      <c r="C148" s="1">
        <v>3</v>
      </c>
      <c r="D148" t="s">
        <v>7</v>
      </c>
      <c r="E148" s="1"/>
      <c r="F148" s="1"/>
      <c r="G148" s="30" t="s">
        <v>8</v>
      </c>
      <c r="H148" s="53" t="s">
        <v>151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106</v>
      </c>
      <c r="B153" s="57"/>
      <c r="C153" s="68">
        <v>4</v>
      </c>
      <c r="D153" s="68">
        <v>8</v>
      </c>
      <c r="E153" s="68">
        <v>6</v>
      </c>
      <c r="F153" s="68">
        <v>4</v>
      </c>
      <c r="G153" s="68">
        <v>8</v>
      </c>
      <c r="H153" s="68">
        <v>4</v>
      </c>
      <c r="I153" s="68">
        <v>4</v>
      </c>
      <c r="J153" s="68">
        <v>4</v>
      </c>
      <c r="K153" s="76">
        <v>5</v>
      </c>
      <c r="L153" s="72">
        <v>47</v>
      </c>
      <c r="M153" s="10">
        <v>42</v>
      </c>
      <c r="N153" s="58"/>
      <c r="O153" s="59"/>
      <c r="P153" s="33"/>
    </row>
    <row r="154" spans="1:18" x14ac:dyDescent="0.25">
      <c r="A154" s="61" t="s">
        <v>151</v>
      </c>
      <c r="B154" s="35"/>
      <c r="C154" s="66">
        <v>8</v>
      </c>
      <c r="D154" s="66">
        <v>6</v>
      </c>
      <c r="E154" s="66">
        <v>4</v>
      </c>
      <c r="F154" s="66">
        <v>4</v>
      </c>
      <c r="G154" s="66">
        <v>6</v>
      </c>
      <c r="H154" s="66">
        <v>6</v>
      </c>
      <c r="I154" s="66">
        <v>3</v>
      </c>
      <c r="J154" s="66">
        <v>5</v>
      </c>
      <c r="K154" s="66">
        <v>6</v>
      </c>
      <c r="L154" s="72">
        <v>48</v>
      </c>
      <c r="M154" s="10">
        <v>40</v>
      </c>
      <c r="N154" s="58"/>
      <c r="O154" s="59"/>
      <c r="P154" s="33"/>
    </row>
    <row r="155" spans="1:18" x14ac:dyDescent="0.25">
      <c r="A155" s="32" t="s">
        <v>106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151</v>
      </c>
      <c r="B156" s="35"/>
      <c r="C156" s="67">
        <v>1</v>
      </c>
      <c r="D156" s="67">
        <v>0</v>
      </c>
      <c r="E156" s="67">
        <v>0</v>
      </c>
      <c r="F156" s="67">
        <v>0</v>
      </c>
      <c r="G156" s="66">
        <v>0</v>
      </c>
      <c r="H156" s="66">
        <v>1</v>
      </c>
      <c r="I156" s="66">
        <v>0</v>
      </c>
      <c r="J156" s="66">
        <v>1</v>
      </c>
      <c r="K156" s="66">
        <v>0</v>
      </c>
      <c r="L156" s="66">
        <v>3</v>
      </c>
      <c r="M156" s="1"/>
      <c r="N156" s="1" t="s">
        <v>17</v>
      </c>
      <c r="P156" s="33" t="s">
        <v>18</v>
      </c>
    </row>
    <row r="157" spans="1:18" x14ac:dyDescent="0.25">
      <c r="A157" s="32" t="s">
        <v>106</v>
      </c>
      <c r="B157" s="1"/>
      <c r="C157" s="66">
        <v>1</v>
      </c>
      <c r="D157" s="66">
        <v>0</v>
      </c>
      <c r="E157" s="66">
        <v>0</v>
      </c>
      <c r="F157" s="66">
        <v>0.5</v>
      </c>
      <c r="G157" s="66">
        <v>0</v>
      </c>
      <c r="H157" s="66">
        <v>1</v>
      </c>
      <c r="I157" s="66">
        <v>0</v>
      </c>
      <c r="J157" s="66">
        <v>0.5</v>
      </c>
      <c r="K157" s="66">
        <v>1</v>
      </c>
      <c r="L157" s="66">
        <v>4</v>
      </c>
      <c r="M157" s="1">
        <v>0</v>
      </c>
      <c r="N157" s="10">
        <v>4</v>
      </c>
      <c r="O157" s="32" t="s">
        <v>106</v>
      </c>
      <c r="P157" s="34"/>
      <c r="Q157">
        <f>M153+M168</f>
        <v>77</v>
      </c>
      <c r="R157" s="12">
        <f>P157+P172</f>
        <v>0</v>
      </c>
    </row>
    <row r="158" spans="1:18" x14ac:dyDescent="0.25">
      <c r="A158" s="32" t="s">
        <v>151</v>
      </c>
      <c r="B158" s="1"/>
      <c r="C158" s="66">
        <v>0</v>
      </c>
      <c r="D158" s="66">
        <v>1</v>
      </c>
      <c r="E158" s="66">
        <v>1</v>
      </c>
      <c r="F158" s="66">
        <v>0.5</v>
      </c>
      <c r="G158" s="66">
        <v>1</v>
      </c>
      <c r="H158" s="66">
        <v>0</v>
      </c>
      <c r="I158" s="66">
        <v>1</v>
      </c>
      <c r="J158" s="66">
        <v>0.5</v>
      </c>
      <c r="K158" s="66">
        <v>0</v>
      </c>
      <c r="L158" s="66">
        <v>5</v>
      </c>
      <c r="M158" s="1">
        <v>3</v>
      </c>
      <c r="N158" s="10">
        <v>8</v>
      </c>
      <c r="O158" s="32" t="s">
        <v>151</v>
      </c>
      <c r="P158" s="34"/>
      <c r="Q158">
        <f>M154+M167</f>
        <v>83</v>
      </c>
      <c r="R158" s="12">
        <f>P158+P171</f>
        <v>0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4</v>
      </c>
      <c r="B161" s="1">
        <v>9</v>
      </c>
      <c r="C161" s="1">
        <v>-3</v>
      </c>
      <c r="D161" s="52" t="s">
        <v>57</v>
      </c>
      <c r="E161" s="1"/>
      <c r="F161" s="1"/>
      <c r="G161" s="28" t="s">
        <v>3</v>
      </c>
      <c r="H161" s="54" t="s">
        <v>4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95</v>
      </c>
      <c r="B162" s="1">
        <v>12</v>
      </c>
      <c r="C162" s="1">
        <v>3</v>
      </c>
      <c r="D162" t="s">
        <v>7</v>
      </c>
      <c r="E162" s="1"/>
      <c r="F162" s="1"/>
      <c r="G162" s="30" t="s">
        <v>8</v>
      </c>
      <c r="H162" s="53" t="s">
        <v>95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4</v>
      </c>
      <c r="B167" s="57"/>
      <c r="C167" s="68">
        <v>6</v>
      </c>
      <c r="D167" s="68">
        <v>6</v>
      </c>
      <c r="E167" s="68">
        <v>6</v>
      </c>
      <c r="F167" s="68">
        <v>5</v>
      </c>
      <c r="G167" s="68">
        <v>6</v>
      </c>
      <c r="H167" s="68">
        <v>6</v>
      </c>
      <c r="I167" s="68">
        <v>5</v>
      </c>
      <c r="J167" s="68">
        <v>6</v>
      </c>
      <c r="K167" s="76">
        <v>6</v>
      </c>
      <c r="L167" s="72">
        <v>52</v>
      </c>
      <c r="M167" s="10">
        <v>43</v>
      </c>
      <c r="N167" s="58"/>
      <c r="O167" s="59"/>
      <c r="P167" s="33"/>
    </row>
    <row r="168" spans="1:16" x14ac:dyDescent="0.25">
      <c r="A168" s="61" t="s">
        <v>95</v>
      </c>
      <c r="B168" s="35"/>
      <c r="C168" s="66">
        <v>6</v>
      </c>
      <c r="D168" s="66">
        <v>6</v>
      </c>
      <c r="E168" s="66">
        <v>5</v>
      </c>
      <c r="F168" s="66">
        <v>5</v>
      </c>
      <c r="G168" s="66">
        <v>6</v>
      </c>
      <c r="H168" s="66">
        <v>6</v>
      </c>
      <c r="I168" s="66">
        <v>4</v>
      </c>
      <c r="J168" s="66">
        <v>4</v>
      </c>
      <c r="K168" s="66">
        <v>5</v>
      </c>
      <c r="L168" s="72">
        <v>47</v>
      </c>
      <c r="M168" s="10">
        <v>35</v>
      </c>
      <c r="N168" s="58"/>
      <c r="O168" s="59"/>
      <c r="P168" s="33"/>
    </row>
    <row r="169" spans="1:16" x14ac:dyDescent="0.25">
      <c r="A169" s="32" t="s">
        <v>4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95</v>
      </c>
      <c r="B170" s="35"/>
      <c r="C170" s="67">
        <v>1</v>
      </c>
      <c r="D170" s="67">
        <v>0</v>
      </c>
      <c r="E170" s="67">
        <v>0</v>
      </c>
      <c r="F170" s="67">
        <v>0</v>
      </c>
      <c r="G170" s="66">
        <v>0</v>
      </c>
      <c r="H170" s="66">
        <v>1</v>
      </c>
      <c r="I170" s="66">
        <v>0</v>
      </c>
      <c r="J170" s="66">
        <v>1</v>
      </c>
      <c r="K170" s="66">
        <v>0</v>
      </c>
      <c r="L170" s="66">
        <v>3</v>
      </c>
      <c r="M170" s="1"/>
      <c r="N170" s="1" t="s">
        <v>17</v>
      </c>
      <c r="P170" s="33" t="s">
        <v>18</v>
      </c>
    </row>
    <row r="171" spans="1:16" x14ac:dyDescent="0.25">
      <c r="A171" s="32" t="s">
        <v>4</v>
      </c>
      <c r="B171" s="1"/>
      <c r="C171" s="66">
        <v>1</v>
      </c>
      <c r="D171" s="66">
        <v>0</v>
      </c>
      <c r="E171" s="66">
        <v>0</v>
      </c>
      <c r="F171" s="66">
        <v>0.5</v>
      </c>
      <c r="G171" s="66">
        <v>0</v>
      </c>
      <c r="H171" s="66">
        <v>1</v>
      </c>
      <c r="I171" s="66">
        <v>0</v>
      </c>
      <c r="J171" s="66">
        <v>0.5</v>
      </c>
      <c r="K171" s="66">
        <v>1</v>
      </c>
      <c r="L171" s="66">
        <v>4</v>
      </c>
      <c r="M171" s="1">
        <v>0</v>
      </c>
      <c r="N171" s="10">
        <v>4</v>
      </c>
      <c r="O171" s="32" t="s">
        <v>4</v>
      </c>
      <c r="P171" s="34"/>
    </row>
    <row r="172" spans="1:16" x14ac:dyDescent="0.25">
      <c r="A172" s="32" t="s">
        <v>95</v>
      </c>
      <c r="B172" s="1"/>
      <c r="C172" s="66">
        <v>0</v>
      </c>
      <c r="D172" s="66">
        <v>1</v>
      </c>
      <c r="E172" s="66">
        <v>1</v>
      </c>
      <c r="F172" s="66">
        <v>0.5</v>
      </c>
      <c r="G172" s="66">
        <v>1</v>
      </c>
      <c r="H172" s="66">
        <v>0</v>
      </c>
      <c r="I172" s="66">
        <v>1</v>
      </c>
      <c r="J172" s="66">
        <v>0.5</v>
      </c>
      <c r="K172" s="66">
        <v>0</v>
      </c>
      <c r="L172" s="66">
        <v>5</v>
      </c>
      <c r="M172" s="1">
        <v>3</v>
      </c>
      <c r="N172" s="10">
        <v>8</v>
      </c>
      <c r="O172" s="32" t="s">
        <v>95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B98A-326E-47DC-8E3C-23C37EAD6C11}">
  <dimension ref="A1:Z188"/>
  <sheetViews>
    <sheetView topLeftCell="A10" zoomScale="125" zoomScaleNormal="125" workbookViewId="0">
      <selection activeCell="M26" sqref="M26"/>
    </sheetView>
  </sheetViews>
  <sheetFormatPr defaultColWidth="8.77734375" defaultRowHeight="13.2" x14ac:dyDescent="0.25"/>
  <cols>
    <col min="21" max="25" width="6.33203125" customWidth="1"/>
  </cols>
  <sheetData>
    <row r="1" spans="1:18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8" x14ac:dyDescent="0.25">
      <c r="A2" s="61" t="s">
        <v>152</v>
      </c>
      <c r="B2" s="1">
        <v>11</v>
      </c>
      <c r="C2" s="1">
        <v>-1</v>
      </c>
      <c r="D2" s="52" t="s">
        <v>2</v>
      </c>
      <c r="E2" s="1"/>
      <c r="F2" s="1"/>
      <c r="G2" s="28" t="s">
        <v>3</v>
      </c>
      <c r="H2" s="54" t="s">
        <v>152</v>
      </c>
      <c r="I2" s="29"/>
      <c r="J2" s="27" t="s">
        <v>5</v>
      </c>
      <c r="K2" s="1"/>
      <c r="N2" s="1"/>
      <c r="P2" s="33"/>
    </row>
    <row r="3" spans="1:18" x14ac:dyDescent="0.25">
      <c r="A3" s="61" t="s">
        <v>87</v>
      </c>
      <c r="B3" s="1">
        <v>12</v>
      </c>
      <c r="C3" s="1">
        <v>1</v>
      </c>
      <c r="D3" t="s">
        <v>7</v>
      </c>
      <c r="E3" s="1"/>
      <c r="F3" s="1"/>
      <c r="G3" s="30" t="s">
        <v>8</v>
      </c>
      <c r="H3" s="53" t="s">
        <v>87</v>
      </c>
      <c r="I3" s="31"/>
      <c r="J3" s="27" t="s">
        <v>5</v>
      </c>
      <c r="K3" s="1"/>
      <c r="N3" s="1"/>
      <c r="P3" s="33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8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</row>
    <row r="6" spans="1:18" x14ac:dyDescent="0.25">
      <c r="A6" s="1" t="s">
        <v>13</v>
      </c>
      <c r="B6" s="1"/>
      <c r="C6" s="66">
        <v>4</v>
      </c>
      <c r="D6" s="66">
        <v>9</v>
      </c>
      <c r="E6" s="66">
        <v>6</v>
      </c>
      <c r="F6" s="66">
        <v>5</v>
      </c>
      <c r="G6" s="66">
        <v>2</v>
      </c>
      <c r="H6" s="66">
        <v>7</v>
      </c>
      <c r="I6" s="66">
        <v>3</v>
      </c>
      <c r="J6" s="66">
        <v>8</v>
      </c>
      <c r="K6" s="66">
        <v>1</v>
      </c>
      <c r="N6" s="1"/>
      <c r="P6" s="33"/>
    </row>
    <row r="7" spans="1:18" x14ac:dyDescent="0.25">
      <c r="A7" s="1" t="s">
        <v>14</v>
      </c>
      <c r="B7" s="1"/>
      <c r="C7" s="66">
        <v>1</v>
      </c>
      <c r="D7" s="66">
        <v>2</v>
      </c>
      <c r="E7" s="66">
        <v>3</v>
      </c>
      <c r="F7" s="66">
        <v>4</v>
      </c>
      <c r="G7" s="66">
        <v>5</v>
      </c>
      <c r="H7" s="66">
        <v>6</v>
      </c>
      <c r="I7" s="66">
        <v>7</v>
      </c>
      <c r="J7" s="66">
        <v>8</v>
      </c>
      <c r="K7" s="66">
        <v>9</v>
      </c>
      <c r="L7" s="1" t="s">
        <v>15</v>
      </c>
      <c r="M7" s="1" t="s">
        <v>16</v>
      </c>
      <c r="N7" s="70"/>
      <c r="P7" s="33"/>
    </row>
    <row r="8" spans="1:18" x14ac:dyDescent="0.25">
      <c r="A8" s="61" t="s">
        <v>152</v>
      </c>
      <c r="B8" s="57"/>
      <c r="C8" s="68">
        <v>8</v>
      </c>
      <c r="D8" s="68">
        <v>4</v>
      </c>
      <c r="E8" s="68">
        <v>5</v>
      </c>
      <c r="F8" s="68">
        <v>8</v>
      </c>
      <c r="G8" s="68">
        <v>8</v>
      </c>
      <c r="H8" s="68">
        <v>4</v>
      </c>
      <c r="I8" s="68">
        <v>6</v>
      </c>
      <c r="J8" s="68">
        <v>7</v>
      </c>
      <c r="K8" s="76">
        <v>5</v>
      </c>
      <c r="L8" s="72">
        <v>55</v>
      </c>
      <c r="M8" s="10">
        <v>44</v>
      </c>
      <c r="N8" s="58"/>
      <c r="O8" s="59"/>
      <c r="P8" s="33"/>
    </row>
    <row r="9" spans="1:18" x14ac:dyDescent="0.25">
      <c r="A9" s="61" t="s">
        <v>87</v>
      </c>
      <c r="B9" s="35"/>
      <c r="C9" s="66">
        <v>7</v>
      </c>
      <c r="D9" s="66">
        <v>3</v>
      </c>
      <c r="E9" s="66">
        <v>3</v>
      </c>
      <c r="F9" s="66">
        <v>6</v>
      </c>
      <c r="G9" s="66">
        <v>6</v>
      </c>
      <c r="H9" s="66">
        <v>6</v>
      </c>
      <c r="I9" s="66">
        <v>7</v>
      </c>
      <c r="J9" s="66">
        <v>4</v>
      </c>
      <c r="K9" s="66">
        <v>5</v>
      </c>
      <c r="L9" s="72">
        <v>47</v>
      </c>
      <c r="M9" s="10">
        <v>35</v>
      </c>
      <c r="N9" s="58"/>
      <c r="O9" s="59"/>
      <c r="P9" s="33"/>
    </row>
    <row r="10" spans="1:18" x14ac:dyDescent="0.25">
      <c r="A10" s="32" t="s">
        <v>152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8" x14ac:dyDescent="0.25">
      <c r="A11" s="32" t="s">
        <v>87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1</v>
      </c>
      <c r="L11" s="66">
        <v>1</v>
      </c>
      <c r="M11" s="1"/>
      <c r="N11" s="1" t="s">
        <v>17</v>
      </c>
      <c r="P11" s="33" t="s">
        <v>18</v>
      </c>
    </row>
    <row r="12" spans="1:18" x14ac:dyDescent="0.25">
      <c r="A12" s="32" t="s">
        <v>152</v>
      </c>
      <c r="B12" s="1"/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1</v>
      </c>
      <c r="I12" s="66">
        <v>1</v>
      </c>
      <c r="J12" s="66">
        <v>0</v>
      </c>
      <c r="K12" s="66">
        <v>0</v>
      </c>
      <c r="L12" s="66">
        <v>2</v>
      </c>
      <c r="M12" s="1">
        <v>0</v>
      </c>
      <c r="N12" s="10">
        <v>2</v>
      </c>
      <c r="O12" s="32" t="s">
        <v>152</v>
      </c>
      <c r="P12" s="34">
        <v>21</v>
      </c>
      <c r="R12">
        <f>P12+P27</f>
        <v>40</v>
      </c>
    </row>
    <row r="13" spans="1:18" x14ac:dyDescent="0.25">
      <c r="A13" s="32" t="s">
        <v>87</v>
      </c>
      <c r="B13" s="1"/>
      <c r="C13" s="66">
        <v>1</v>
      </c>
      <c r="D13" s="66">
        <v>1</v>
      </c>
      <c r="E13" s="66">
        <v>1</v>
      </c>
      <c r="F13" s="66">
        <v>1</v>
      </c>
      <c r="G13" s="66">
        <v>1</v>
      </c>
      <c r="H13" s="66">
        <v>0</v>
      </c>
      <c r="I13" s="66">
        <v>0</v>
      </c>
      <c r="J13" s="66">
        <v>1</v>
      </c>
      <c r="K13" s="66">
        <v>1</v>
      </c>
      <c r="L13" s="66">
        <v>7</v>
      </c>
      <c r="M13" s="1">
        <v>3</v>
      </c>
      <c r="N13" s="10">
        <v>10</v>
      </c>
      <c r="O13" s="32" t="s">
        <v>87</v>
      </c>
      <c r="P13" s="34">
        <v>19</v>
      </c>
      <c r="R13">
        <f>P13+P26</f>
        <v>34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8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8" x14ac:dyDescent="0.25">
      <c r="A16" s="61" t="s">
        <v>114</v>
      </c>
      <c r="B16" s="1">
        <v>14</v>
      </c>
      <c r="C16" s="1">
        <v>-7</v>
      </c>
      <c r="D16" s="52" t="s">
        <v>2</v>
      </c>
      <c r="E16" s="1"/>
      <c r="F16" s="1"/>
      <c r="G16" s="28" t="s">
        <v>3</v>
      </c>
      <c r="H16" s="54" t="s">
        <v>114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101</v>
      </c>
      <c r="B17" s="1">
        <v>21</v>
      </c>
      <c r="C17" s="1">
        <v>7</v>
      </c>
      <c r="D17" t="s">
        <v>7</v>
      </c>
      <c r="E17" s="1"/>
      <c r="F17" s="1"/>
      <c r="G17" s="30" t="s">
        <v>8</v>
      </c>
      <c r="H17" s="53" t="s">
        <v>101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7</v>
      </c>
      <c r="D19" s="66">
        <v>17</v>
      </c>
      <c r="E19" s="66">
        <v>11</v>
      </c>
      <c r="F19" s="66">
        <v>9</v>
      </c>
      <c r="G19" s="66">
        <v>3</v>
      </c>
      <c r="H19" s="66">
        <v>13</v>
      </c>
      <c r="I19" s="66">
        <v>5</v>
      </c>
      <c r="J19" s="66">
        <v>15</v>
      </c>
      <c r="K19" s="66">
        <v>1</v>
      </c>
      <c r="N19" s="1"/>
      <c r="P19" s="33"/>
    </row>
    <row r="20" spans="1:26" x14ac:dyDescent="0.25">
      <c r="A20" s="1" t="s">
        <v>13</v>
      </c>
      <c r="B20" s="1"/>
      <c r="C20" s="66">
        <v>4</v>
      </c>
      <c r="D20" s="66">
        <v>9</v>
      </c>
      <c r="E20" s="66">
        <v>6</v>
      </c>
      <c r="F20" s="66">
        <v>5</v>
      </c>
      <c r="G20" s="66">
        <v>2</v>
      </c>
      <c r="H20" s="66">
        <v>7</v>
      </c>
      <c r="I20" s="66">
        <v>3</v>
      </c>
      <c r="J20" s="66">
        <v>8</v>
      </c>
      <c r="K20" s="66">
        <v>1</v>
      </c>
      <c r="N20" s="1"/>
      <c r="P20" s="33"/>
    </row>
    <row r="21" spans="1:26" x14ac:dyDescent="0.25">
      <c r="A21" s="1" t="s">
        <v>14</v>
      </c>
      <c r="B21" s="1"/>
      <c r="C21" s="66">
        <v>1</v>
      </c>
      <c r="D21" s="66">
        <v>2</v>
      </c>
      <c r="E21" s="66">
        <v>3</v>
      </c>
      <c r="F21" s="66">
        <v>4</v>
      </c>
      <c r="G21" s="66">
        <v>5</v>
      </c>
      <c r="H21" s="66">
        <v>6</v>
      </c>
      <c r="I21" s="66">
        <v>7</v>
      </c>
      <c r="J21" s="66">
        <v>8</v>
      </c>
      <c r="K21" s="66">
        <v>9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114</v>
      </c>
      <c r="B22" s="57"/>
      <c r="C22" s="68">
        <v>6</v>
      </c>
      <c r="D22" s="68">
        <v>7</v>
      </c>
      <c r="E22" s="68">
        <v>5</v>
      </c>
      <c r="F22" s="68">
        <v>5</v>
      </c>
      <c r="G22" s="68">
        <v>6</v>
      </c>
      <c r="H22" s="68">
        <v>4</v>
      </c>
      <c r="I22" s="68">
        <v>5</v>
      </c>
      <c r="J22" s="68">
        <v>5</v>
      </c>
      <c r="K22" s="76">
        <v>6</v>
      </c>
      <c r="L22" s="72">
        <v>49</v>
      </c>
      <c r="M22" s="10">
        <v>35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101</v>
      </c>
      <c r="B23" s="35"/>
      <c r="C23" s="66">
        <v>7</v>
      </c>
      <c r="D23" s="66">
        <v>4</v>
      </c>
      <c r="E23" s="66">
        <v>7</v>
      </c>
      <c r="F23" s="66">
        <v>7</v>
      </c>
      <c r="G23" s="66">
        <v>7</v>
      </c>
      <c r="H23" s="66">
        <v>4</v>
      </c>
      <c r="I23" s="66">
        <v>6</v>
      </c>
      <c r="J23" s="66">
        <v>5</v>
      </c>
      <c r="K23" s="66">
        <v>9</v>
      </c>
      <c r="L23" s="72">
        <v>56</v>
      </c>
      <c r="M23" s="10">
        <v>35</v>
      </c>
      <c r="N23" s="58"/>
      <c r="O23" s="59"/>
      <c r="P23" s="33"/>
    </row>
    <row r="24" spans="1:26" x14ac:dyDescent="0.25">
      <c r="A24" s="32" t="s">
        <v>114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101</v>
      </c>
      <c r="B25" s="35"/>
      <c r="C25" s="67">
        <v>1</v>
      </c>
      <c r="D25" s="67">
        <v>0</v>
      </c>
      <c r="E25" s="67">
        <v>1</v>
      </c>
      <c r="F25" s="67">
        <v>1</v>
      </c>
      <c r="G25" s="66">
        <v>1</v>
      </c>
      <c r="H25" s="66">
        <v>1</v>
      </c>
      <c r="I25" s="66">
        <v>1</v>
      </c>
      <c r="J25" s="66">
        <v>0</v>
      </c>
      <c r="K25" s="66">
        <v>1</v>
      </c>
      <c r="L25" s="66">
        <v>7</v>
      </c>
      <c r="M25" s="1"/>
      <c r="N25" s="1" t="s">
        <v>17</v>
      </c>
      <c r="P25" s="33" t="s">
        <v>18</v>
      </c>
    </row>
    <row r="26" spans="1:26" x14ac:dyDescent="0.25">
      <c r="A26" s="32" t="s">
        <v>114</v>
      </c>
      <c r="B26" s="1"/>
      <c r="C26" s="66">
        <v>0.5</v>
      </c>
      <c r="D26" s="66">
        <v>0</v>
      </c>
      <c r="E26" s="66">
        <v>1</v>
      </c>
      <c r="F26" s="66">
        <v>1</v>
      </c>
      <c r="G26" s="66">
        <v>0.5</v>
      </c>
      <c r="H26" s="66">
        <v>0</v>
      </c>
      <c r="I26" s="66">
        <v>0.5</v>
      </c>
      <c r="J26" s="66">
        <v>0.5</v>
      </c>
      <c r="K26" s="66">
        <v>1</v>
      </c>
      <c r="L26" s="66">
        <v>5</v>
      </c>
      <c r="M26" s="1">
        <v>1.5</v>
      </c>
      <c r="N26" s="10">
        <v>6.5</v>
      </c>
      <c r="O26" s="32" t="s">
        <v>114</v>
      </c>
      <c r="P26" s="34">
        <v>15</v>
      </c>
    </row>
    <row r="27" spans="1:26" s="75" customFormat="1" x14ac:dyDescent="0.25">
      <c r="A27" s="32" t="s">
        <v>101</v>
      </c>
      <c r="B27" s="1"/>
      <c r="C27" s="66">
        <v>0.5</v>
      </c>
      <c r="D27" s="66">
        <v>1</v>
      </c>
      <c r="E27" s="66">
        <v>0</v>
      </c>
      <c r="F27" s="66">
        <v>0</v>
      </c>
      <c r="G27" s="66">
        <v>0.5</v>
      </c>
      <c r="H27" s="66">
        <v>1</v>
      </c>
      <c r="I27" s="66">
        <v>0.5</v>
      </c>
      <c r="J27" s="66">
        <v>0.5</v>
      </c>
      <c r="K27" s="66">
        <v>0</v>
      </c>
      <c r="L27" s="66">
        <v>4</v>
      </c>
      <c r="M27" s="1">
        <v>1.5</v>
      </c>
      <c r="N27" s="10">
        <v>5.5</v>
      </c>
      <c r="O27" s="32" t="s">
        <v>101</v>
      </c>
      <c r="P27" s="34">
        <v>19</v>
      </c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91</v>
      </c>
      <c r="B31" s="1">
        <v>10</v>
      </c>
      <c r="C31" s="1">
        <v>-2</v>
      </c>
      <c r="D31" s="52" t="s">
        <v>2</v>
      </c>
      <c r="E31" s="1"/>
      <c r="F31" s="1"/>
      <c r="G31" s="28" t="s">
        <v>3</v>
      </c>
      <c r="H31" s="54" t="s">
        <v>91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119</v>
      </c>
      <c r="B32" s="1">
        <v>12</v>
      </c>
      <c r="C32" s="1">
        <v>2</v>
      </c>
      <c r="D32" t="s">
        <v>7</v>
      </c>
      <c r="E32" s="1"/>
      <c r="F32" s="1"/>
      <c r="G32" s="30" t="s">
        <v>8</v>
      </c>
      <c r="H32" s="53" t="s">
        <v>119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7</v>
      </c>
      <c r="D34" s="66">
        <v>17</v>
      </c>
      <c r="E34" s="66">
        <v>11</v>
      </c>
      <c r="F34" s="66">
        <v>9</v>
      </c>
      <c r="G34" s="66">
        <v>3</v>
      </c>
      <c r="H34" s="66">
        <v>13</v>
      </c>
      <c r="I34" s="66">
        <v>5</v>
      </c>
      <c r="J34" s="66">
        <v>15</v>
      </c>
      <c r="K34" s="66">
        <v>1</v>
      </c>
      <c r="N34" s="1"/>
      <c r="P34" s="33"/>
    </row>
    <row r="35" spans="1:18" x14ac:dyDescent="0.25">
      <c r="A35" s="1" t="s">
        <v>13</v>
      </c>
      <c r="B35" s="1"/>
      <c r="C35" s="66">
        <v>4</v>
      </c>
      <c r="D35" s="66">
        <v>9</v>
      </c>
      <c r="E35" s="66">
        <v>6</v>
      </c>
      <c r="F35" s="66">
        <v>5</v>
      </c>
      <c r="G35" s="66">
        <v>2</v>
      </c>
      <c r="H35" s="66">
        <v>7</v>
      </c>
      <c r="I35" s="66">
        <v>3</v>
      </c>
      <c r="J35" s="66">
        <v>8</v>
      </c>
      <c r="K35" s="66">
        <v>1</v>
      </c>
      <c r="N35" s="1"/>
      <c r="P35" s="33"/>
    </row>
    <row r="36" spans="1:18" x14ac:dyDescent="0.25">
      <c r="A36" s="1" t="s">
        <v>14</v>
      </c>
      <c r="B36" s="1"/>
      <c r="C36" s="66">
        <v>1</v>
      </c>
      <c r="D36" s="66">
        <v>2</v>
      </c>
      <c r="E36" s="66">
        <v>3</v>
      </c>
      <c r="F36" s="66">
        <v>4</v>
      </c>
      <c r="G36" s="66">
        <v>5</v>
      </c>
      <c r="H36" s="66">
        <v>6</v>
      </c>
      <c r="I36" s="66">
        <v>7</v>
      </c>
      <c r="J36" s="66">
        <v>8</v>
      </c>
      <c r="K36" s="66">
        <v>9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91</v>
      </c>
      <c r="B37" s="57"/>
      <c r="C37" s="68">
        <v>6</v>
      </c>
      <c r="D37" s="68">
        <v>5</v>
      </c>
      <c r="E37" s="68">
        <v>3</v>
      </c>
      <c r="F37" s="68">
        <v>7</v>
      </c>
      <c r="G37" s="68">
        <v>6</v>
      </c>
      <c r="H37" s="68">
        <v>4</v>
      </c>
      <c r="I37" s="68">
        <v>7</v>
      </c>
      <c r="J37" s="68">
        <v>5</v>
      </c>
      <c r="K37" s="76">
        <v>7</v>
      </c>
      <c r="L37" s="72">
        <v>50</v>
      </c>
      <c r="M37" s="10">
        <v>40</v>
      </c>
      <c r="N37" s="58"/>
      <c r="O37" s="59"/>
      <c r="P37" s="33"/>
    </row>
    <row r="38" spans="1:18" x14ac:dyDescent="0.25">
      <c r="A38" s="61" t="s">
        <v>119</v>
      </c>
      <c r="B38" s="35"/>
      <c r="C38" s="66">
        <v>9</v>
      </c>
      <c r="D38" s="66">
        <v>4</v>
      </c>
      <c r="E38" s="66">
        <v>5</v>
      </c>
      <c r="F38" s="66">
        <v>7</v>
      </c>
      <c r="G38" s="66">
        <v>8</v>
      </c>
      <c r="H38" s="66">
        <v>3</v>
      </c>
      <c r="I38" s="66">
        <v>7</v>
      </c>
      <c r="J38" s="66">
        <v>4</v>
      </c>
      <c r="K38" s="66">
        <v>4</v>
      </c>
      <c r="L38" s="72">
        <v>51</v>
      </c>
      <c r="M38" s="10">
        <v>39</v>
      </c>
      <c r="N38" s="58"/>
      <c r="O38" s="59"/>
      <c r="P38" s="33"/>
    </row>
    <row r="39" spans="1:18" x14ac:dyDescent="0.25">
      <c r="A39" s="32" t="s">
        <v>91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119</v>
      </c>
      <c r="B40" s="35"/>
      <c r="C40" s="67">
        <v>0</v>
      </c>
      <c r="D40" s="67">
        <v>0</v>
      </c>
      <c r="E40" s="67">
        <v>0</v>
      </c>
      <c r="F40" s="67">
        <v>0</v>
      </c>
      <c r="G40" s="66">
        <v>1</v>
      </c>
      <c r="H40" s="66">
        <v>0</v>
      </c>
      <c r="I40" s="66">
        <v>0</v>
      </c>
      <c r="J40" s="66">
        <v>0</v>
      </c>
      <c r="K40" s="66">
        <v>1</v>
      </c>
      <c r="L40" s="66">
        <v>2</v>
      </c>
      <c r="M40" s="1"/>
      <c r="N40" s="1" t="s">
        <v>17</v>
      </c>
      <c r="P40" s="33" t="s">
        <v>18</v>
      </c>
    </row>
    <row r="41" spans="1:18" x14ac:dyDescent="0.25">
      <c r="A41" s="32" t="s">
        <v>91</v>
      </c>
      <c r="B41" s="1"/>
      <c r="C41" s="66">
        <v>1</v>
      </c>
      <c r="D41" s="66">
        <v>0</v>
      </c>
      <c r="E41" s="66">
        <v>1</v>
      </c>
      <c r="F41" s="66">
        <v>0.5</v>
      </c>
      <c r="G41" s="66">
        <v>1</v>
      </c>
      <c r="H41" s="66">
        <v>0</v>
      </c>
      <c r="I41" s="66">
        <v>0.5</v>
      </c>
      <c r="J41" s="66">
        <v>0</v>
      </c>
      <c r="K41" s="66">
        <v>0</v>
      </c>
      <c r="L41" s="66">
        <v>4</v>
      </c>
      <c r="M41" s="1">
        <v>0</v>
      </c>
      <c r="N41" s="10">
        <v>4</v>
      </c>
      <c r="O41" s="32" t="s">
        <v>91</v>
      </c>
      <c r="P41" s="34">
        <v>14</v>
      </c>
      <c r="R41">
        <f>P41+P56</f>
        <v>32</v>
      </c>
    </row>
    <row r="42" spans="1:18" x14ac:dyDescent="0.25">
      <c r="A42" s="32" t="s">
        <v>119</v>
      </c>
      <c r="B42" s="1"/>
      <c r="C42" s="66">
        <v>0</v>
      </c>
      <c r="D42" s="66">
        <v>1</v>
      </c>
      <c r="E42" s="66">
        <v>0</v>
      </c>
      <c r="F42" s="66">
        <v>0.5</v>
      </c>
      <c r="G42" s="66">
        <v>0</v>
      </c>
      <c r="H42" s="66">
        <v>1</v>
      </c>
      <c r="I42" s="66">
        <v>0.5</v>
      </c>
      <c r="J42" s="66">
        <v>1</v>
      </c>
      <c r="K42" s="66">
        <v>1</v>
      </c>
      <c r="L42" s="66">
        <v>5</v>
      </c>
      <c r="M42" s="1">
        <v>3</v>
      </c>
      <c r="N42" s="10">
        <v>8</v>
      </c>
      <c r="O42" s="32" t="s">
        <v>119</v>
      </c>
      <c r="P42" s="34">
        <v>16</v>
      </c>
      <c r="R42">
        <f>P42+P55</f>
        <v>31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58</v>
      </c>
      <c r="B45" s="1">
        <v>16</v>
      </c>
      <c r="C45" s="1">
        <v>-1</v>
      </c>
      <c r="D45" s="52" t="s">
        <v>2</v>
      </c>
      <c r="E45" s="1"/>
      <c r="F45" s="1"/>
      <c r="G45" s="28" t="s">
        <v>3</v>
      </c>
      <c r="H45" s="54" t="s">
        <v>58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150</v>
      </c>
      <c r="B46" s="1">
        <v>17</v>
      </c>
      <c r="C46" s="1">
        <v>1</v>
      </c>
      <c r="D46" t="s">
        <v>7</v>
      </c>
      <c r="E46" s="1"/>
      <c r="F46" s="1"/>
      <c r="G46" s="30" t="s">
        <v>8</v>
      </c>
      <c r="H46" s="53" t="s">
        <v>150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7</v>
      </c>
      <c r="D48" s="66">
        <v>17</v>
      </c>
      <c r="E48" s="66">
        <v>11</v>
      </c>
      <c r="F48" s="66">
        <v>9</v>
      </c>
      <c r="G48" s="66">
        <v>3</v>
      </c>
      <c r="H48" s="66">
        <v>13</v>
      </c>
      <c r="I48" s="66">
        <v>5</v>
      </c>
      <c r="J48" s="66">
        <v>15</v>
      </c>
      <c r="K48" s="66">
        <v>1</v>
      </c>
      <c r="N48" s="1"/>
      <c r="P48" s="33"/>
    </row>
    <row r="49" spans="1:26" x14ac:dyDescent="0.25">
      <c r="A49" s="1" t="s">
        <v>13</v>
      </c>
      <c r="B49" s="1"/>
      <c r="C49" s="66">
        <v>4</v>
      </c>
      <c r="D49" s="66">
        <v>9</v>
      </c>
      <c r="E49" s="66">
        <v>6</v>
      </c>
      <c r="F49" s="66">
        <v>5</v>
      </c>
      <c r="G49" s="66">
        <v>2</v>
      </c>
      <c r="H49" s="66">
        <v>7</v>
      </c>
      <c r="I49" s="66">
        <v>3</v>
      </c>
      <c r="J49" s="66">
        <v>8</v>
      </c>
      <c r="K49" s="66">
        <v>1</v>
      </c>
      <c r="N49" s="1"/>
      <c r="P49" s="33"/>
    </row>
    <row r="50" spans="1:26" x14ac:dyDescent="0.25">
      <c r="A50" s="1" t="s">
        <v>14</v>
      </c>
      <c r="B50" s="1"/>
      <c r="C50" s="66">
        <v>1</v>
      </c>
      <c r="D50" s="66">
        <v>2</v>
      </c>
      <c r="E50" s="66">
        <v>3</v>
      </c>
      <c r="F50" s="66">
        <v>4</v>
      </c>
      <c r="G50" s="66">
        <v>5</v>
      </c>
      <c r="H50" s="66">
        <v>6</v>
      </c>
      <c r="I50" s="66">
        <v>7</v>
      </c>
      <c r="J50" s="66">
        <v>8</v>
      </c>
      <c r="K50" s="66">
        <v>9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58</v>
      </c>
      <c r="B51" s="57"/>
      <c r="C51" s="68">
        <v>8</v>
      </c>
      <c r="D51" s="68">
        <v>4</v>
      </c>
      <c r="E51" s="68">
        <v>4</v>
      </c>
      <c r="F51" s="68">
        <v>6</v>
      </c>
      <c r="G51" s="68">
        <v>5</v>
      </c>
      <c r="H51" s="68">
        <v>4</v>
      </c>
      <c r="I51" s="68">
        <v>5</v>
      </c>
      <c r="J51" s="68">
        <v>3</v>
      </c>
      <c r="K51" s="76">
        <v>5</v>
      </c>
      <c r="L51" s="72">
        <v>44</v>
      </c>
      <c r="M51" s="10">
        <v>28</v>
      </c>
      <c r="N51" s="58"/>
      <c r="O51" s="59"/>
      <c r="P51" s="33"/>
    </row>
    <row r="52" spans="1:26" x14ac:dyDescent="0.25">
      <c r="A52" s="61" t="s">
        <v>150</v>
      </c>
      <c r="B52" s="35"/>
      <c r="C52" s="66">
        <v>9</v>
      </c>
      <c r="D52" s="66">
        <v>5</v>
      </c>
      <c r="E52" s="66">
        <v>4</v>
      </c>
      <c r="F52" s="66">
        <v>7</v>
      </c>
      <c r="G52" s="66">
        <v>6</v>
      </c>
      <c r="H52" s="66">
        <v>5</v>
      </c>
      <c r="I52" s="66">
        <v>5</v>
      </c>
      <c r="J52" s="66">
        <v>6</v>
      </c>
      <c r="K52" s="66">
        <v>11</v>
      </c>
      <c r="L52" s="72">
        <v>58</v>
      </c>
      <c r="M52" s="10">
        <v>41</v>
      </c>
      <c r="N52" s="58"/>
      <c r="O52" s="59"/>
      <c r="P52" s="33"/>
    </row>
    <row r="53" spans="1:26" x14ac:dyDescent="0.25">
      <c r="A53" s="32" t="s">
        <v>58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150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0</v>
      </c>
      <c r="I54" s="66">
        <v>0</v>
      </c>
      <c r="J54" s="66">
        <v>0</v>
      </c>
      <c r="K54" s="66">
        <v>1</v>
      </c>
      <c r="L54" s="66">
        <v>1</v>
      </c>
      <c r="M54" s="1"/>
      <c r="N54" s="1" t="s">
        <v>17</v>
      </c>
      <c r="P54" s="33" t="s">
        <v>18</v>
      </c>
    </row>
    <row r="55" spans="1:26" x14ac:dyDescent="0.25">
      <c r="A55" s="32" t="s">
        <v>58</v>
      </c>
      <c r="B55" s="1"/>
      <c r="C55" s="66">
        <v>1</v>
      </c>
      <c r="D55" s="66">
        <v>1</v>
      </c>
      <c r="E55" s="66">
        <v>0.5</v>
      </c>
      <c r="F55" s="66">
        <v>1</v>
      </c>
      <c r="G55" s="66">
        <v>1</v>
      </c>
      <c r="H55" s="66">
        <v>1</v>
      </c>
      <c r="I55" s="66">
        <v>0.5</v>
      </c>
      <c r="J55" s="66">
        <v>1</v>
      </c>
      <c r="K55" s="66">
        <v>1</v>
      </c>
      <c r="L55" s="66">
        <v>8</v>
      </c>
      <c r="M55" s="1">
        <v>3</v>
      </c>
      <c r="N55" s="10">
        <v>11</v>
      </c>
      <c r="O55" s="32" t="s">
        <v>58</v>
      </c>
      <c r="P55" s="34">
        <v>15</v>
      </c>
    </row>
    <row r="56" spans="1:26" x14ac:dyDescent="0.25">
      <c r="A56" s="32" t="s">
        <v>150</v>
      </c>
      <c r="B56" s="1"/>
      <c r="C56" s="66">
        <v>0</v>
      </c>
      <c r="D56" s="66">
        <v>0</v>
      </c>
      <c r="E56" s="66">
        <v>0.5</v>
      </c>
      <c r="F56" s="66">
        <v>0</v>
      </c>
      <c r="G56" s="66">
        <v>0</v>
      </c>
      <c r="H56" s="66">
        <v>0</v>
      </c>
      <c r="I56" s="66">
        <v>0.5</v>
      </c>
      <c r="J56" s="66">
        <v>0</v>
      </c>
      <c r="K56" s="66">
        <v>0</v>
      </c>
      <c r="L56" s="66">
        <v>1</v>
      </c>
      <c r="M56" s="1">
        <v>0</v>
      </c>
      <c r="N56" s="10">
        <v>1</v>
      </c>
      <c r="O56" s="32" t="s">
        <v>150</v>
      </c>
      <c r="P56" s="34">
        <v>18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88</v>
      </c>
      <c r="B60" s="1">
        <v>9</v>
      </c>
      <c r="C60" s="1">
        <v>0</v>
      </c>
      <c r="D60" s="52" t="s">
        <v>2</v>
      </c>
      <c r="E60" s="1"/>
      <c r="F60" s="1"/>
      <c r="G60" s="28" t="s">
        <v>3</v>
      </c>
      <c r="H60" s="54" t="s">
        <v>88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4</v>
      </c>
      <c r="B61" s="1">
        <v>9</v>
      </c>
      <c r="C61" s="1">
        <v>0</v>
      </c>
      <c r="D61" t="s">
        <v>7</v>
      </c>
      <c r="E61" s="1"/>
      <c r="F61" s="1"/>
      <c r="G61" s="30" t="s">
        <v>8</v>
      </c>
      <c r="H61" s="53" t="s">
        <v>4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7</v>
      </c>
      <c r="D63" s="66">
        <v>17</v>
      </c>
      <c r="E63" s="66">
        <v>11</v>
      </c>
      <c r="F63" s="66">
        <v>9</v>
      </c>
      <c r="G63" s="66">
        <v>3</v>
      </c>
      <c r="H63" s="66">
        <v>13</v>
      </c>
      <c r="I63" s="66">
        <v>5</v>
      </c>
      <c r="J63" s="66">
        <v>15</v>
      </c>
      <c r="K63" s="66">
        <v>1</v>
      </c>
      <c r="N63" s="1"/>
      <c r="P63" s="33"/>
    </row>
    <row r="64" spans="1:26" x14ac:dyDescent="0.25">
      <c r="A64" s="1" t="s">
        <v>13</v>
      </c>
      <c r="B64" s="1"/>
      <c r="C64" s="66">
        <v>4</v>
      </c>
      <c r="D64" s="66">
        <v>9</v>
      </c>
      <c r="E64" s="66">
        <v>6</v>
      </c>
      <c r="F64" s="66">
        <v>5</v>
      </c>
      <c r="G64" s="66">
        <v>2</v>
      </c>
      <c r="H64" s="66">
        <v>7</v>
      </c>
      <c r="I64" s="66">
        <v>3</v>
      </c>
      <c r="J64" s="66">
        <v>8</v>
      </c>
      <c r="K64" s="66">
        <v>1</v>
      </c>
      <c r="N64" s="1"/>
      <c r="P64" s="33"/>
    </row>
    <row r="65" spans="1:26" x14ac:dyDescent="0.25">
      <c r="A65" s="1" t="s">
        <v>14</v>
      </c>
      <c r="B65" s="1"/>
      <c r="C65" s="66">
        <v>1</v>
      </c>
      <c r="D65" s="66">
        <v>2</v>
      </c>
      <c r="E65" s="66">
        <v>3</v>
      </c>
      <c r="F65" s="66">
        <v>4</v>
      </c>
      <c r="G65" s="66">
        <v>5</v>
      </c>
      <c r="H65" s="66">
        <v>6</v>
      </c>
      <c r="I65" s="66">
        <v>7</v>
      </c>
      <c r="J65" s="66">
        <v>8</v>
      </c>
      <c r="K65" s="66">
        <v>9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88</v>
      </c>
      <c r="B66" s="57"/>
      <c r="C66" s="68">
        <v>7</v>
      </c>
      <c r="D66" s="68">
        <v>5</v>
      </c>
      <c r="E66" s="68">
        <v>5</v>
      </c>
      <c r="F66" s="68">
        <v>5</v>
      </c>
      <c r="G66" s="68">
        <v>6</v>
      </c>
      <c r="H66" s="68">
        <v>3</v>
      </c>
      <c r="I66" s="68">
        <v>5</v>
      </c>
      <c r="J66" s="68">
        <v>5</v>
      </c>
      <c r="K66" s="76">
        <v>4</v>
      </c>
      <c r="L66" s="72">
        <v>45</v>
      </c>
      <c r="M66" s="10">
        <v>36</v>
      </c>
      <c r="N66" s="58"/>
      <c r="O66" s="59"/>
      <c r="P66" s="33"/>
    </row>
    <row r="67" spans="1:26" x14ac:dyDescent="0.25">
      <c r="A67" s="61" t="s">
        <v>4</v>
      </c>
      <c r="B67" s="35"/>
      <c r="C67" s="66">
        <v>6</v>
      </c>
      <c r="D67" s="66">
        <v>4</v>
      </c>
      <c r="E67" s="66">
        <v>5</v>
      </c>
      <c r="F67" s="66">
        <v>6</v>
      </c>
      <c r="G67" s="66">
        <v>6</v>
      </c>
      <c r="H67" s="66">
        <v>3</v>
      </c>
      <c r="I67" s="66">
        <v>5</v>
      </c>
      <c r="J67" s="66">
        <v>4</v>
      </c>
      <c r="K67" s="66">
        <v>5</v>
      </c>
      <c r="L67" s="72">
        <v>44</v>
      </c>
      <c r="M67" s="10">
        <v>35</v>
      </c>
      <c r="N67" s="58"/>
      <c r="O67" s="59"/>
      <c r="P67" s="33"/>
    </row>
    <row r="68" spans="1:26" x14ac:dyDescent="0.25">
      <c r="A68" s="32" t="s">
        <v>88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1</v>
      </c>
      <c r="P68" s="33"/>
    </row>
    <row r="69" spans="1:26" x14ac:dyDescent="0.25">
      <c r="A69" s="32" t="s">
        <v>4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1"/>
      <c r="N69" s="1" t="s">
        <v>17</v>
      </c>
      <c r="P69" s="33" t="s">
        <v>18</v>
      </c>
    </row>
    <row r="70" spans="1:26" x14ac:dyDescent="0.25">
      <c r="A70" s="32" t="s">
        <v>88</v>
      </c>
      <c r="B70" s="1"/>
      <c r="C70" s="66">
        <v>0</v>
      </c>
      <c r="D70" s="66">
        <v>0</v>
      </c>
      <c r="E70" s="66">
        <v>0.5</v>
      </c>
      <c r="F70" s="66">
        <v>1</v>
      </c>
      <c r="G70" s="66">
        <v>0.5</v>
      </c>
      <c r="H70" s="66">
        <v>0.5</v>
      </c>
      <c r="I70" s="66">
        <v>0.5</v>
      </c>
      <c r="J70" s="66">
        <v>0</v>
      </c>
      <c r="K70" s="66">
        <v>1</v>
      </c>
      <c r="L70" s="66">
        <v>4</v>
      </c>
      <c r="M70" s="1">
        <v>0</v>
      </c>
      <c r="N70" s="10">
        <v>4</v>
      </c>
      <c r="O70" s="32" t="s">
        <v>88</v>
      </c>
      <c r="P70" s="34">
        <v>16</v>
      </c>
      <c r="R70">
        <f>P70+P84</f>
        <v>33</v>
      </c>
    </row>
    <row r="71" spans="1:26" x14ac:dyDescent="0.25">
      <c r="A71" s="32" t="s">
        <v>4</v>
      </c>
      <c r="B71" s="1"/>
      <c r="C71" s="66">
        <v>1</v>
      </c>
      <c r="D71" s="66">
        <v>1</v>
      </c>
      <c r="E71" s="66">
        <v>0.5</v>
      </c>
      <c r="F71" s="66">
        <v>0</v>
      </c>
      <c r="G71" s="66">
        <v>0.5</v>
      </c>
      <c r="H71" s="66">
        <v>0.5</v>
      </c>
      <c r="I71" s="66">
        <v>0.5</v>
      </c>
      <c r="J71" s="66">
        <v>1</v>
      </c>
      <c r="K71" s="66">
        <v>0</v>
      </c>
      <c r="L71" s="66">
        <v>5</v>
      </c>
      <c r="M71" s="1">
        <v>3</v>
      </c>
      <c r="N71" s="10">
        <v>8</v>
      </c>
      <c r="O71" s="32" t="s">
        <v>4</v>
      </c>
      <c r="P71" s="34">
        <v>17</v>
      </c>
      <c r="R71">
        <f>P71+P85</f>
        <v>34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121</v>
      </c>
      <c r="B74" s="1">
        <v>11</v>
      </c>
      <c r="C74" s="1">
        <v>-3</v>
      </c>
      <c r="D74" s="52" t="s">
        <v>2</v>
      </c>
      <c r="E74" s="1"/>
      <c r="F74" s="1"/>
      <c r="G74" s="28" t="s">
        <v>3</v>
      </c>
      <c r="H74" s="54" t="s">
        <v>121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92</v>
      </c>
      <c r="B75" s="1">
        <v>14</v>
      </c>
      <c r="C75" s="1">
        <v>3</v>
      </c>
      <c r="D75" t="s">
        <v>7</v>
      </c>
      <c r="E75" s="1"/>
      <c r="F75" s="1"/>
      <c r="G75" s="30" t="s">
        <v>8</v>
      </c>
      <c r="H75" s="53" t="s">
        <v>92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7</v>
      </c>
      <c r="D77" s="66">
        <v>17</v>
      </c>
      <c r="E77" s="66">
        <v>11</v>
      </c>
      <c r="F77" s="66">
        <v>9</v>
      </c>
      <c r="G77" s="66">
        <v>3</v>
      </c>
      <c r="H77" s="66">
        <v>13</v>
      </c>
      <c r="I77" s="66">
        <v>5</v>
      </c>
      <c r="J77" s="66">
        <v>15</v>
      </c>
      <c r="K77" s="66">
        <v>1</v>
      </c>
      <c r="N77" s="1"/>
      <c r="P77" s="33"/>
    </row>
    <row r="78" spans="1:26" x14ac:dyDescent="0.25">
      <c r="A78" s="1" t="s">
        <v>13</v>
      </c>
      <c r="B78" s="1"/>
      <c r="C78" s="66">
        <v>4</v>
      </c>
      <c r="D78" s="66">
        <v>9</v>
      </c>
      <c r="E78" s="66">
        <v>6</v>
      </c>
      <c r="F78" s="66">
        <v>5</v>
      </c>
      <c r="G78" s="66">
        <v>2</v>
      </c>
      <c r="H78" s="66">
        <v>7</v>
      </c>
      <c r="I78" s="66">
        <v>3</v>
      </c>
      <c r="J78" s="66">
        <v>8</v>
      </c>
      <c r="K78" s="66">
        <v>1</v>
      </c>
      <c r="N78" s="1"/>
      <c r="P78" s="33"/>
    </row>
    <row r="79" spans="1:26" x14ac:dyDescent="0.25">
      <c r="A79" s="1" t="s">
        <v>14</v>
      </c>
      <c r="B79" s="1"/>
      <c r="C79" s="66">
        <v>1</v>
      </c>
      <c r="D79" s="66">
        <v>2</v>
      </c>
      <c r="E79" s="66">
        <v>3</v>
      </c>
      <c r="F79" s="66">
        <v>4</v>
      </c>
      <c r="G79" s="66">
        <v>5</v>
      </c>
      <c r="H79" s="66">
        <v>6</v>
      </c>
      <c r="I79" s="66">
        <v>7</v>
      </c>
      <c r="J79" s="66">
        <v>8</v>
      </c>
      <c r="K79" s="66">
        <v>9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121</v>
      </c>
      <c r="B80" s="57"/>
      <c r="C80" s="68">
        <v>6</v>
      </c>
      <c r="D80" s="68">
        <v>3</v>
      </c>
      <c r="E80" s="68">
        <v>4</v>
      </c>
      <c r="F80" s="68">
        <v>7</v>
      </c>
      <c r="G80" s="68">
        <v>6</v>
      </c>
      <c r="H80" s="68">
        <v>2</v>
      </c>
      <c r="I80" s="68">
        <v>5</v>
      </c>
      <c r="J80" s="68">
        <v>6</v>
      </c>
      <c r="K80" s="76">
        <v>5</v>
      </c>
      <c r="L80" s="72">
        <v>44</v>
      </c>
      <c r="M80" s="10">
        <v>33</v>
      </c>
      <c r="N80" s="58"/>
      <c r="O80" s="59"/>
      <c r="P80" s="33"/>
    </row>
    <row r="81" spans="1:26" x14ac:dyDescent="0.25">
      <c r="A81" s="61" t="s">
        <v>92</v>
      </c>
      <c r="B81" s="35"/>
      <c r="C81" s="66">
        <v>5</v>
      </c>
      <c r="D81" s="66">
        <v>5</v>
      </c>
      <c r="E81" s="66">
        <v>4</v>
      </c>
      <c r="F81" s="66">
        <v>5</v>
      </c>
      <c r="G81" s="66">
        <v>6</v>
      </c>
      <c r="H81" s="66">
        <v>3</v>
      </c>
      <c r="I81" s="66">
        <v>5</v>
      </c>
      <c r="J81" s="66">
        <v>5</v>
      </c>
      <c r="K81" s="66">
        <v>4</v>
      </c>
      <c r="L81" s="72">
        <v>42</v>
      </c>
      <c r="M81" s="10">
        <v>28</v>
      </c>
      <c r="N81" s="58"/>
      <c r="O81" s="59"/>
      <c r="P81" s="33"/>
    </row>
    <row r="82" spans="1:26" x14ac:dyDescent="0.25">
      <c r="A82" s="32" t="s">
        <v>121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92</v>
      </c>
      <c r="B83" s="35"/>
      <c r="C83" s="67">
        <v>0</v>
      </c>
      <c r="D83" s="67">
        <v>0</v>
      </c>
      <c r="E83" s="67">
        <v>0</v>
      </c>
      <c r="F83" s="67">
        <v>0</v>
      </c>
      <c r="G83" s="66">
        <v>1</v>
      </c>
      <c r="H83" s="66">
        <v>0</v>
      </c>
      <c r="I83" s="66">
        <v>1</v>
      </c>
      <c r="J83" s="66">
        <v>0</v>
      </c>
      <c r="K83" s="66">
        <v>1</v>
      </c>
      <c r="L83" s="66">
        <v>3</v>
      </c>
      <c r="M83" s="1"/>
      <c r="N83" s="1" t="s">
        <v>17</v>
      </c>
      <c r="P83" s="33" t="s">
        <v>18</v>
      </c>
    </row>
    <row r="84" spans="1:26" x14ac:dyDescent="0.25">
      <c r="A84" s="32" t="s">
        <v>121</v>
      </c>
      <c r="B84" s="1"/>
      <c r="C84" s="66">
        <v>0</v>
      </c>
      <c r="D84" s="66">
        <v>1</v>
      </c>
      <c r="E84" s="66">
        <v>0.5</v>
      </c>
      <c r="F84" s="66">
        <v>0</v>
      </c>
      <c r="G84" s="66">
        <v>0</v>
      </c>
      <c r="H84" s="66">
        <v>1</v>
      </c>
      <c r="I84" s="66">
        <v>0</v>
      </c>
      <c r="J84" s="66">
        <v>0</v>
      </c>
      <c r="K84" s="66">
        <v>0</v>
      </c>
      <c r="L84" s="66">
        <v>2.5</v>
      </c>
      <c r="M84" s="1">
        <v>0</v>
      </c>
      <c r="N84" s="10">
        <v>2.5</v>
      </c>
      <c r="O84" s="32" t="s">
        <v>121</v>
      </c>
      <c r="P84" s="34">
        <v>17</v>
      </c>
    </row>
    <row r="85" spans="1:26" x14ac:dyDescent="0.25">
      <c r="A85" s="32" t="s">
        <v>92</v>
      </c>
      <c r="B85" s="1"/>
      <c r="C85" s="66">
        <v>1</v>
      </c>
      <c r="D85" s="66">
        <v>0</v>
      </c>
      <c r="E85" s="66">
        <v>0.5</v>
      </c>
      <c r="F85" s="66">
        <v>1</v>
      </c>
      <c r="G85" s="66">
        <v>1</v>
      </c>
      <c r="H85" s="66">
        <v>0</v>
      </c>
      <c r="I85" s="66">
        <v>1</v>
      </c>
      <c r="J85" s="66">
        <v>1</v>
      </c>
      <c r="K85" s="66">
        <v>1</v>
      </c>
      <c r="L85" s="66">
        <v>6.5</v>
      </c>
      <c r="M85" s="1">
        <v>3</v>
      </c>
      <c r="N85" s="10">
        <v>9.5</v>
      </c>
      <c r="O85" s="32" t="s">
        <v>92</v>
      </c>
      <c r="P85" s="34">
        <v>17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90</v>
      </c>
      <c r="B89" s="1">
        <v>4</v>
      </c>
      <c r="C89" s="1">
        <v>-8</v>
      </c>
      <c r="D89" s="52" t="s">
        <v>2</v>
      </c>
      <c r="E89" s="1"/>
      <c r="F89" s="1"/>
      <c r="G89" s="28" t="s">
        <v>3</v>
      </c>
      <c r="H89" s="54" t="s">
        <v>90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95</v>
      </c>
      <c r="B90" s="1">
        <v>12</v>
      </c>
      <c r="C90" s="1">
        <v>8</v>
      </c>
      <c r="D90" t="s">
        <v>7</v>
      </c>
      <c r="E90" s="1"/>
      <c r="F90" s="1"/>
      <c r="G90" s="30" t="s">
        <v>8</v>
      </c>
      <c r="H90" s="53" t="s">
        <v>95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7</v>
      </c>
      <c r="D92" s="66">
        <v>17</v>
      </c>
      <c r="E92" s="66">
        <v>11</v>
      </c>
      <c r="F92" s="66">
        <v>9</v>
      </c>
      <c r="G92" s="66">
        <v>3</v>
      </c>
      <c r="H92" s="66">
        <v>13</v>
      </c>
      <c r="I92" s="66">
        <v>5</v>
      </c>
      <c r="J92" s="66">
        <v>15</v>
      </c>
      <c r="K92" s="66">
        <v>1</v>
      </c>
      <c r="N92" s="1"/>
      <c r="P92" s="33"/>
    </row>
    <row r="93" spans="1:26" x14ac:dyDescent="0.25">
      <c r="A93" s="1" t="s">
        <v>13</v>
      </c>
      <c r="B93" s="1"/>
      <c r="C93" s="66">
        <v>4</v>
      </c>
      <c r="D93" s="66">
        <v>9</v>
      </c>
      <c r="E93" s="66">
        <v>6</v>
      </c>
      <c r="F93" s="66">
        <v>5</v>
      </c>
      <c r="G93" s="66">
        <v>2</v>
      </c>
      <c r="H93" s="66">
        <v>7</v>
      </c>
      <c r="I93" s="66">
        <v>3</v>
      </c>
      <c r="J93" s="66">
        <v>8</v>
      </c>
      <c r="K93" s="66">
        <v>1</v>
      </c>
      <c r="N93" s="1"/>
      <c r="P93" s="33"/>
    </row>
    <row r="94" spans="1:26" x14ac:dyDescent="0.25">
      <c r="A94" s="1" t="s">
        <v>14</v>
      </c>
      <c r="B94" s="1"/>
      <c r="C94" s="66">
        <v>1</v>
      </c>
      <c r="D94" s="66">
        <v>2</v>
      </c>
      <c r="E94" s="66">
        <v>3</v>
      </c>
      <c r="F94" s="66">
        <v>4</v>
      </c>
      <c r="G94" s="66">
        <v>5</v>
      </c>
      <c r="H94" s="66">
        <v>6</v>
      </c>
      <c r="I94" s="66">
        <v>7</v>
      </c>
      <c r="J94" s="66">
        <v>8</v>
      </c>
      <c r="K94" s="66">
        <v>9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90</v>
      </c>
      <c r="B95" s="57"/>
      <c r="C95" s="68">
        <v>5</v>
      </c>
      <c r="D95" s="68">
        <v>3</v>
      </c>
      <c r="E95" s="68">
        <v>3</v>
      </c>
      <c r="F95" s="68">
        <v>6</v>
      </c>
      <c r="G95" s="68">
        <v>4</v>
      </c>
      <c r="H95" s="68">
        <v>3</v>
      </c>
      <c r="I95" s="68">
        <v>3</v>
      </c>
      <c r="J95" s="68">
        <v>3</v>
      </c>
      <c r="K95" s="76">
        <v>5</v>
      </c>
      <c r="L95" s="72">
        <v>35</v>
      </c>
      <c r="M95" s="10">
        <v>31</v>
      </c>
      <c r="N95" s="58"/>
      <c r="O95" s="59"/>
      <c r="P95" s="33"/>
    </row>
    <row r="96" spans="1:26" x14ac:dyDescent="0.25">
      <c r="A96" s="61" t="s">
        <v>95</v>
      </c>
      <c r="B96" s="35"/>
      <c r="C96" s="66">
        <v>8</v>
      </c>
      <c r="D96" s="66">
        <v>3</v>
      </c>
      <c r="E96" s="66">
        <v>4</v>
      </c>
      <c r="F96" s="66">
        <v>6</v>
      </c>
      <c r="G96" s="66">
        <v>5</v>
      </c>
      <c r="H96" s="66">
        <v>4</v>
      </c>
      <c r="I96" s="66">
        <v>5</v>
      </c>
      <c r="J96" s="66">
        <v>5</v>
      </c>
      <c r="K96" s="66">
        <v>5</v>
      </c>
      <c r="L96" s="72">
        <v>45</v>
      </c>
      <c r="M96" s="10">
        <v>33</v>
      </c>
      <c r="N96" s="58"/>
      <c r="O96" s="59"/>
      <c r="P96" s="33"/>
    </row>
    <row r="97" spans="1:18" x14ac:dyDescent="0.25">
      <c r="A97" s="32" t="s">
        <v>90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95</v>
      </c>
      <c r="B98" s="35"/>
      <c r="C98" s="67">
        <v>1</v>
      </c>
      <c r="D98" s="67">
        <v>0</v>
      </c>
      <c r="E98" s="67">
        <v>1</v>
      </c>
      <c r="F98" s="67">
        <v>1</v>
      </c>
      <c r="G98" s="66">
        <v>1</v>
      </c>
      <c r="H98" s="66">
        <v>1</v>
      </c>
      <c r="I98" s="66">
        <v>1</v>
      </c>
      <c r="J98" s="66">
        <v>1</v>
      </c>
      <c r="K98" s="66">
        <v>1</v>
      </c>
      <c r="L98" s="66">
        <v>8</v>
      </c>
      <c r="M98" s="1"/>
      <c r="N98" s="1" t="s">
        <v>17</v>
      </c>
      <c r="P98" s="33" t="s">
        <v>18</v>
      </c>
    </row>
    <row r="99" spans="1:18" x14ac:dyDescent="0.25">
      <c r="A99" s="32" t="s">
        <v>90</v>
      </c>
      <c r="B99" s="1"/>
      <c r="C99" s="66">
        <v>1</v>
      </c>
      <c r="D99" s="66">
        <v>0.5</v>
      </c>
      <c r="E99" s="66">
        <v>0.5</v>
      </c>
      <c r="F99" s="66">
        <v>0</v>
      </c>
      <c r="G99" s="66">
        <v>0.5</v>
      </c>
      <c r="H99" s="66">
        <v>0.5</v>
      </c>
      <c r="I99" s="66">
        <v>1</v>
      </c>
      <c r="J99" s="66">
        <v>1</v>
      </c>
      <c r="K99" s="66">
        <v>0</v>
      </c>
      <c r="L99" s="66">
        <v>5</v>
      </c>
      <c r="M99" s="1">
        <v>3</v>
      </c>
      <c r="N99" s="10">
        <v>8</v>
      </c>
      <c r="O99" s="32" t="s">
        <v>90</v>
      </c>
      <c r="P99" s="34">
        <v>15</v>
      </c>
      <c r="R99">
        <f>P99+P113</f>
        <v>31</v>
      </c>
    </row>
    <row r="100" spans="1:18" x14ac:dyDescent="0.25">
      <c r="A100" s="32" t="s">
        <v>95</v>
      </c>
      <c r="B100" s="1"/>
      <c r="C100" s="66">
        <v>0</v>
      </c>
      <c r="D100" s="66">
        <v>0.5</v>
      </c>
      <c r="E100" s="66">
        <v>0.5</v>
      </c>
      <c r="F100" s="66">
        <v>1</v>
      </c>
      <c r="G100" s="66">
        <v>0.5</v>
      </c>
      <c r="H100" s="66">
        <v>0.5</v>
      </c>
      <c r="I100" s="66">
        <v>0</v>
      </c>
      <c r="J100" s="66">
        <v>0</v>
      </c>
      <c r="K100" s="66">
        <v>1</v>
      </c>
      <c r="L100" s="66">
        <v>4</v>
      </c>
      <c r="M100" s="1">
        <v>0</v>
      </c>
      <c r="N100" s="10">
        <v>4</v>
      </c>
      <c r="O100" s="32" t="s">
        <v>95</v>
      </c>
      <c r="P100" s="34">
        <v>16</v>
      </c>
      <c r="R100">
        <f>P100+P114</f>
        <v>35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86</v>
      </c>
      <c r="B103" s="1">
        <v>4</v>
      </c>
      <c r="C103" s="1">
        <v>-8</v>
      </c>
      <c r="D103" s="52" t="s">
        <v>2</v>
      </c>
      <c r="E103" s="1"/>
      <c r="F103" s="1"/>
      <c r="G103" s="28" t="s">
        <v>3</v>
      </c>
      <c r="H103" s="54" t="s">
        <v>86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96</v>
      </c>
      <c r="B104" s="1">
        <v>12</v>
      </c>
      <c r="C104" s="1">
        <v>8</v>
      </c>
      <c r="D104" t="s">
        <v>7</v>
      </c>
      <c r="E104" s="1"/>
      <c r="F104" s="1"/>
      <c r="G104" s="30" t="s">
        <v>8</v>
      </c>
      <c r="H104" s="53" t="s">
        <v>96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7</v>
      </c>
      <c r="D106" s="66">
        <v>17</v>
      </c>
      <c r="E106" s="66">
        <v>11</v>
      </c>
      <c r="F106" s="66">
        <v>9</v>
      </c>
      <c r="G106" s="66">
        <v>3</v>
      </c>
      <c r="H106" s="66">
        <v>13</v>
      </c>
      <c r="I106" s="66">
        <v>5</v>
      </c>
      <c r="J106" s="66">
        <v>15</v>
      </c>
      <c r="K106" s="66">
        <v>1</v>
      </c>
      <c r="N106" s="1"/>
      <c r="P106" s="33"/>
    </row>
    <row r="107" spans="1:18" x14ac:dyDescent="0.25">
      <c r="A107" s="1" t="s">
        <v>13</v>
      </c>
      <c r="B107" s="1"/>
      <c r="C107" s="66">
        <v>4</v>
      </c>
      <c r="D107" s="66">
        <v>9</v>
      </c>
      <c r="E107" s="66">
        <v>6</v>
      </c>
      <c r="F107" s="66">
        <v>5</v>
      </c>
      <c r="G107" s="66">
        <v>2</v>
      </c>
      <c r="H107" s="66">
        <v>7</v>
      </c>
      <c r="I107" s="66">
        <v>3</v>
      </c>
      <c r="J107" s="66">
        <v>8</v>
      </c>
      <c r="K107" s="66">
        <v>1</v>
      </c>
      <c r="N107" s="1"/>
      <c r="P107" s="33"/>
    </row>
    <row r="108" spans="1:18" x14ac:dyDescent="0.25">
      <c r="A108" s="1" t="s">
        <v>14</v>
      </c>
      <c r="B108" s="1"/>
      <c r="C108" s="66">
        <v>1</v>
      </c>
      <c r="D108" s="66">
        <v>2</v>
      </c>
      <c r="E108" s="66">
        <v>3</v>
      </c>
      <c r="F108" s="66">
        <v>4</v>
      </c>
      <c r="G108" s="66">
        <v>5</v>
      </c>
      <c r="H108" s="66">
        <v>6</v>
      </c>
      <c r="I108" s="66">
        <v>7</v>
      </c>
      <c r="J108" s="66">
        <v>8</v>
      </c>
      <c r="K108" s="66">
        <v>9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86</v>
      </c>
      <c r="B109" s="57"/>
      <c r="C109" s="68">
        <v>5</v>
      </c>
      <c r="D109" s="68">
        <v>3</v>
      </c>
      <c r="E109" s="68">
        <v>4</v>
      </c>
      <c r="F109" s="68">
        <v>5</v>
      </c>
      <c r="G109" s="68">
        <v>3</v>
      </c>
      <c r="H109" s="68">
        <v>5</v>
      </c>
      <c r="I109" s="68">
        <v>4</v>
      </c>
      <c r="J109" s="68">
        <v>4</v>
      </c>
      <c r="K109" s="76">
        <v>5</v>
      </c>
      <c r="L109" s="72">
        <v>38</v>
      </c>
      <c r="M109" s="10">
        <v>34</v>
      </c>
      <c r="N109" s="58"/>
      <c r="O109" s="59"/>
      <c r="P109" s="33"/>
    </row>
    <row r="110" spans="1:18" x14ac:dyDescent="0.25">
      <c r="A110" s="61" t="s">
        <v>96</v>
      </c>
      <c r="B110" s="35"/>
      <c r="C110" s="66">
        <v>7</v>
      </c>
      <c r="D110" s="66">
        <v>6</v>
      </c>
      <c r="E110" s="66">
        <v>7</v>
      </c>
      <c r="F110" s="66">
        <v>8</v>
      </c>
      <c r="G110" s="66">
        <v>6</v>
      </c>
      <c r="H110" s="66">
        <v>3</v>
      </c>
      <c r="I110" s="66">
        <v>4</v>
      </c>
      <c r="J110" s="66">
        <v>5</v>
      </c>
      <c r="K110" s="66">
        <v>6</v>
      </c>
      <c r="L110" s="72">
        <v>52</v>
      </c>
      <c r="M110" s="10">
        <v>40</v>
      </c>
      <c r="N110" s="58"/>
      <c r="O110" s="59"/>
      <c r="P110" s="33"/>
    </row>
    <row r="111" spans="1:18" x14ac:dyDescent="0.25">
      <c r="A111" s="32" t="s">
        <v>86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96</v>
      </c>
      <c r="B112" s="35"/>
      <c r="C112" s="67">
        <v>1</v>
      </c>
      <c r="D112" s="67">
        <v>0</v>
      </c>
      <c r="E112" s="67">
        <v>1</v>
      </c>
      <c r="F112" s="67">
        <v>1</v>
      </c>
      <c r="G112" s="66">
        <v>1</v>
      </c>
      <c r="H112" s="66">
        <v>1</v>
      </c>
      <c r="I112" s="66">
        <v>1</v>
      </c>
      <c r="J112" s="66">
        <v>1</v>
      </c>
      <c r="K112" s="66">
        <v>1</v>
      </c>
      <c r="L112" s="66">
        <v>8</v>
      </c>
      <c r="M112" s="1"/>
      <c r="N112" s="1" t="s">
        <v>17</v>
      </c>
      <c r="P112" s="33" t="s">
        <v>18</v>
      </c>
    </row>
    <row r="113" spans="1:26" x14ac:dyDescent="0.25">
      <c r="A113" s="32" t="s">
        <v>86</v>
      </c>
      <c r="B113" s="1"/>
      <c r="C113" s="66">
        <v>1</v>
      </c>
      <c r="D113" s="66">
        <v>1</v>
      </c>
      <c r="E113" s="66">
        <v>1</v>
      </c>
      <c r="F113" s="66">
        <v>1</v>
      </c>
      <c r="G113" s="66">
        <v>1</v>
      </c>
      <c r="H113" s="66">
        <v>0</v>
      </c>
      <c r="I113" s="66">
        <v>0</v>
      </c>
      <c r="J113" s="66">
        <v>0.5</v>
      </c>
      <c r="K113" s="66">
        <v>0.5</v>
      </c>
      <c r="L113" s="66">
        <v>6</v>
      </c>
      <c r="M113" s="1">
        <v>3</v>
      </c>
      <c r="N113" s="10">
        <v>9</v>
      </c>
      <c r="O113" s="32" t="s">
        <v>86</v>
      </c>
      <c r="P113" s="34">
        <v>16</v>
      </c>
    </row>
    <row r="114" spans="1:26" x14ac:dyDescent="0.25">
      <c r="A114" s="32" t="s">
        <v>96</v>
      </c>
      <c r="B114" s="1"/>
      <c r="C114" s="66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1</v>
      </c>
      <c r="I114" s="66">
        <v>1</v>
      </c>
      <c r="J114" s="66">
        <v>0.5</v>
      </c>
      <c r="K114" s="66">
        <v>0.5</v>
      </c>
      <c r="L114" s="66">
        <v>3</v>
      </c>
      <c r="M114" s="1">
        <v>0</v>
      </c>
      <c r="N114" s="10">
        <v>3</v>
      </c>
      <c r="O114" s="32" t="s">
        <v>96</v>
      </c>
      <c r="P114" s="34">
        <v>19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94</v>
      </c>
      <c r="B118" s="1">
        <v>5</v>
      </c>
      <c r="C118" s="1">
        <v>-6</v>
      </c>
      <c r="D118" s="52" t="s">
        <v>2</v>
      </c>
      <c r="E118" s="1"/>
      <c r="F118" s="1"/>
      <c r="G118" s="28" t="s">
        <v>3</v>
      </c>
      <c r="H118" s="54" t="s">
        <v>94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103</v>
      </c>
      <c r="B119" s="1">
        <v>11</v>
      </c>
      <c r="C119" s="1">
        <v>6</v>
      </c>
      <c r="D119" t="s">
        <v>7</v>
      </c>
      <c r="E119" s="1"/>
      <c r="F119" s="1"/>
      <c r="G119" s="30" t="s">
        <v>8</v>
      </c>
      <c r="H119" s="53" t="s">
        <v>103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7</v>
      </c>
      <c r="D121" s="66">
        <v>17</v>
      </c>
      <c r="E121" s="66">
        <v>11</v>
      </c>
      <c r="F121" s="66">
        <v>9</v>
      </c>
      <c r="G121" s="66">
        <v>3</v>
      </c>
      <c r="H121" s="66">
        <v>13</v>
      </c>
      <c r="I121" s="66">
        <v>5</v>
      </c>
      <c r="J121" s="66">
        <v>15</v>
      </c>
      <c r="K121" s="66">
        <v>1</v>
      </c>
      <c r="N121" s="1"/>
      <c r="P121" s="33"/>
    </row>
    <row r="122" spans="1:26" x14ac:dyDescent="0.25">
      <c r="A122" s="1" t="s">
        <v>13</v>
      </c>
      <c r="B122" s="1"/>
      <c r="C122" s="66">
        <v>4</v>
      </c>
      <c r="D122" s="66">
        <v>9</v>
      </c>
      <c r="E122" s="66">
        <v>6</v>
      </c>
      <c r="F122" s="66">
        <v>5</v>
      </c>
      <c r="G122" s="66">
        <v>2</v>
      </c>
      <c r="H122" s="66">
        <v>7</v>
      </c>
      <c r="I122" s="66">
        <v>3</v>
      </c>
      <c r="J122" s="66">
        <v>8</v>
      </c>
      <c r="K122" s="66">
        <v>1</v>
      </c>
      <c r="N122" s="1"/>
      <c r="P122" s="33"/>
    </row>
    <row r="123" spans="1:26" x14ac:dyDescent="0.25">
      <c r="A123" s="1" t="s">
        <v>14</v>
      </c>
      <c r="B123" s="1"/>
      <c r="C123" s="66">
        <v>1</v>
      </c>
      <c r="D123" s="66">
        <v>2</v>
      </c>
      <c r="E123" s="66">
        <v>3</v>
      </c>
      <c r="F123" s="66">
        <v>4</v>
      </c>
      <c r="G123" s="66">
        <v>5</v>
      </c>
      <c r="H123" s="66">
        <v>6</v>
      </c>
      <c r="I123" s="66">
        <v>7</v>
      </c>
      <c r="J123" s="66">
        <v>8</v>
      </c>
      <c r="K123" s="66">
        <v>9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94</v>
      </c>
      <c r="B124" s="57"/>
      <c r="C124" s="68">
        <v>5</v>
      </c>
      <c r="D124" s="68">
        <v>3</v>
      </c>
      <c r="E124" s="68">
        <v>5</v>
      </c>
      <c r="F124" s="68">
        <v>4</v>
      </c>
      <c r="G124" s="68">
        <v>5</v>
      </c>
      <c r="H124" s="68">
        <v>3</v>
      </c>
      <c r="I124" s="68">
        <v>5</v>
      </c>
      <c r="J124" s="68">
        <v>4</v>
      </c>
      <c r="K124" s="76">
        <v>4</v>
      </c>
      <c r="L124" s="72">
        <v>38</v>
      </c>
      <c r="M124" s="10">
        <v>33</v>
      </c>
      <c r="N124" s="58"/>
      <c r="O124" s="59"/>
      <c r="P124" s="33"/>
    </row>
    <row r="125" spans="1:26" x14ac:dyDescent="0.25">
      <c r="A125" s="61" t="s">
        <v>103</v>
      </c>
      <c r="B125" s="35"/>
      <c r="C125" s="66">
        <v>7</v>
      </c>
      <c r="D125" s="66">
        <v>3</v>
      </c>
      <c r="E125" s="66">
        <v>5</v>
      </c>
      <c r="F125" s="66">
        <v>6</v>
      </c>
      <c r="G125" s="66">
        <v>5</v>
      </c>
      <c r="H125" s="66">
        <v>4</v>
      </c>
      <c r="I125" s="66">
        <v>4</v>
      </c>
      <c r="J125" s="66">
        <v>4</v>
      </c>
      <c r="K125" s="66">
        <v>6</v>
      </c>
      <c r="L125" s="72">
        <v>44</v>
      </c>
      <c r="M125" s="10">
        <v>33</v>
      </c>
      <c r="N125" s="58"/>
      <c r="O125" s="59"/>
      <c r="P125" s="33"/>
    </row>
    <row r="126" spans="1:26" x14ac:dyDescent="0.25">
      <c r="A126" s="32" t="s">
        <v>94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103</v>
      </c>
      <c r="B127" s="35"/>
      <c r="C127" s="67">
        <v>1</v>
      </c>
      <c r="D127" s="67">
        <v>0</v>
      </c>
      <c r="E127" s="67">
        <v>1</v>
      </c>
      <c r="F127" s="67">
        <v>1</v>
      </c>
      <c r="G127" s="66">
        <v>1</v>
      </c>
      <c r="H127" s="66">
        <v>0</v>
      </c>
      <c r="I127" s="66">
        <v>1</v>
      </c>
      <c r="J127" s="66">
        <v>0</v>
      </c>
      <c r="K127" s="66">
        <v>1</v>
      </c>
      <c r="L127" s="66">
        <v>6</v>
      </c>
      <c r="M127" s="1"/>
      <c r="N127" s="1" t="s">
        <v>17</v>
      </c>
      <c r="P127" s="33" t="s">
        <v>18</v>
      </c>
    </row>
    <row r="128" spans="1:26" x14ac:dyDescent="0.25">
      <c r="A128" s="32" t="s">
        <v>94</v>
      </c>
      <c r="B128" s="1"/>
      <c r="C128" s="66">
        <v>1</v>
      </c>
      <c r="D128" s="66">
        <v>0.5</v>
      </c>
      <c r="E128" s="66">
        <v>0</v>
      </c>
      <c r="F128" s="66">
        <v>1</v>
      </c>
      <c r="G128" s="66">
        <v>0</v>
      </c>
      <c r="H128" s="66">
        <v>1</v>
      </c>
      <c r="I128" s="66">
        <v>0</v>
      </c>
      <c r="J128" s="66">
        <v>0.5</v>
      </c>
      <c r="K128" s="66">
        <v>1</v>
      </c>
      <c r="L128" s="66">
        <v>5</v>
      </c>
      <c r="M128" s="1">
        <v>1.5</v>
      </c>
      <c r="N128" s="10">
        <v>6.5</v>
      </c>
      <c r="O128" s="32" t="s">
        <v>94</v>
      </c>
      <c r="P128" s="34">
        <v>18</v>
      </c>
      <c r="R128">
        <f>P128+P142</f>
        <v>38</v>
      </c>
    </row>
    <row r="129" spans="1:26" x14ac:dyDescent="0.25">
      <c r="A129" s="32" t="s">
        <v>103</v>
      </c>
      <c r="B129" s="1"/>
      <c r="C129" s="66">
        <v>0</v>
      </c>
      <c r="D129" s="66">
        <v>0.5</v>
      </c>
      <c r="E129" s="66">
        <v>1</v>
      </c>
      <c r="F129" s="66">
        <v>0</v>
      </c>
      <c r="G129" s="66">
        <v>1</v>
      </c>
      <c r="H129" s="66">
        <v>0</v>
      </c>
      <c r="I129" s="66">
        <v>1</v>
      </c>
      <c r="J129" s="66">
        <v>0.5</v>
      </c>
      <c r="K129" s="66">
        <v>0</v>
      </c>
      <c r="L129" s="66">
        <v>4</v>
      </c>
      <c r="M129" s="1">
        <v>1.5</v>
      </c>
      <c r="N129" s="10">
        <v>5.5</v>
      </c>
      <c r="O129" s="32" t="s">
        <v>103</v>
      </c>
      <c r="P129" s="34">
        <v>17</v>
      </c>
      <c r="R129">
        <f>P129+P143</f>
        <v>37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97</v>
      </c>
      <c r="B132" s="1">
        <v>16</v>
      </c>
      <c r="C132" s="1">
        <v>-3</v>
      </c>
      <c r="D132" s="52" t="s">
        <v>2</v>
      </c>
      <c r="E132" s="1"/>
      <c r="F132" s="1"/>
      <c r="G132" s="28" t="s">
        <v>3</v>
      </c>
      <c r="H132" s="54" t="s">
        <v>97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112</v>
      </c>
      <c r="B133" s="1">
        <v>19</v>
      </c>
      <c r="C133" s="1">
        <v>3</v>
      </c>
      <c r="D133" t="s">
        <v>7</v>
      </c>
      <c r="E133" s="1"/>
      <c r="F133" s="1"/>
      <c r="G133" s="30" t="s">
        <v>8</v>
      </c>
      <c r="H133" s="53" t="s">
        <v>112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7</v>
      </c>
      <c r="D135" s="66">
        <v>17</v>
      </c>
      <c r="E135" s="66">
        <v>11</v>
      </c>
      <c r="F135" s="66">
        <v>9</v>
      </c>
      <c r="G135" s="66">
        <v>3</v>
      </c>
      <c r="H135" s="66">
        <v>13</v>
      </c>
      <c r="I135" s="66">
        <v>5</v>
      </c>
      <c r="J135" s="66">
        <v>15</v>
      </c>
      <c r="K135" s="66">
        <v>1</v>
      </c>
      <c r="N135" s="1"/>
      <c r="P135" s="33"/>
    </row>
    <row r="136" spans="1:26" x14ac:dyDescent="0.25">
      <c r="A136" s="1" t="s">
        <v>13</v>
      </c>
      <c r="B136" s="1"/>
      <c r="C136" s="66">
        <v>4</v>
      </c>
      <c r="D136" s="66">
        <v>9</v>
      </c>
      <c r="E136" s="66">
        <v>6</v>
      </c>
      <c r="F136" s="66">
        <v>5</v>
      </c>
      <c r="G136" s="66">
        <v>2</v>
      </c>
      <c r="H136" s="66">
        <v>7</v>
      </c>
      <c r="I136" s="66">
        <v>3</v>
      </c>
      <c r="J136" s="66">
        <v>8</v>
      </c>
      <c r="K136" s="66">
        <v>1</v>
      </c>
      <c r="N136" s="1"/>
      <c r="P136" s="33"/>
    </row>
    <row r="137" spans="1:26" x14ac:dyDescent="0.25">
      <c r="A137" s="1" t="s">
        <v>14</v>
      </c>
      <c r="B137" s="1"/>
      <c r="C137" s="66">
        <v>1</v>
      </c>
      <c r="D137" s="66">
        <v>2</v>
      </c>
      <c r="E137" s="66">
        <v>3</v>
      </c>
      <c r="F137" s="66">
        <v>4</v>
      </c>
      <c r="G137" s="66">
        <v>5</v>
      </c>
      <c r="H137" s="66">
        <v>6</v>
      </c>
      <c r="I137" s="66">
        <v>7</v>
      </c>
      <c r="J137" s="66">
        <v>8</v>
      </c>
      <c r="K137" s="66">
        <v>9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97</v>
      </c>
      <c r="B138" s="57"/>
      <c r="C138" s="68">
        <v>9</v>
      </c>
      <c r="D138" s="68">
        <v>7</v>
      </c>
      <c r="E138" s="68">
        <v>6</v>
      </c>
      <c r="F138" s="68">
        <v>7</v>
      </c>
      <c r="G138" s="68">
        <v>6</v>
      </c>
      <c r="H138" s="68">
        <v>5</v>
      </c>
      <c r="I138" s="68">
        <v>7</v>
      </c>
      <c r="J138" s="68">
        <v>5</v>
      </c>
      <c r="K138" s="76">
        <v>8</v>
      </c>
      <c r="L138" s="72">
        <v>60</v>
      </c>
      <c r="M138" s="10">
        <v>44</v>
      </c>
      <c r="N138" s="58"/>
      <c r="O138" s="59"/>
      <c r="P138" s="33"/>
    </row>
    <row r="139" spans="1:26" x14ac:dyDescent="0.25">
      <c r="A139" s="61" t="s">
        <v>112</v>
      </c>
      <c r="B139" s="35"/>
      <c r="C139" s="66">
        <v>7</v>
      </c>
      <c r="D139" s="66">
        <v>5</v>
      </c>
      <c r="E139" s="66">
        <v>6</v>
      </c>
      <c r="F139" s="66">
        <v>5</v>
      </c>
      <c r="G139" s="66">
        <v>8</v>
      </c>
      <c r="H139" s="66">
        <v>6</v>
      </c>
      <c r="I139" s="66">
        <v>5</v>
      </c>
      <c r="J139" s="66">
        <v>6</v>
      </c>
      <c r="K139" s="66">
        <v>8</v>
      </c>
      <c r="L139" s="72">
        <v>56</v>
      </c>
      <c r="M139" s="10">
        <v>37</v>
      </c>
      <c r="N139" s="58"/>
      <c r="O139" s="59"/>
      <c r="P139" s="33"/>
    </row>
    <row r="140" spans="1:26" x14ac:dyDescent="0.25">
      <c r="A140" s="32" t="s">
        <v>97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112</v>
      </c>
      <c r="B141" s="35"/>
      <c r="C141" s="67">
        <v>0</v>
      </c>
      <c r="D141" s="67">
        <v>0</v>
      </c>
      <c r="E141" s="67">
        <v>0</v>
      </c>
      <c r="F141" s="67">
        <v>0</v>
      </c>
      <c r="G141" s="66">
        <v>1</v>
      </c>
      <c r="H141" s="66">
        <v>0</v>
      </c>
      <c r="I141" s="66">
        <v>1</v>
      </c>
      <c r="J141" s="66">
        <v>0</v>
      </c>
      <c r="K141" s="66">
        <v>1</v>
      </c>
      <c r="L141" s="66">
        <v>3</v>
      </c>
      <c r="M141" s="1"/>
      <c r="N141" s="1" t="s">
        <v>17</v>
      </c>
      <c r="P141" s="33" t="s">
        <v>18</v>
      </c>
    </row>
    <row r="142" spans="1:26" x14ac:dyDescent="0.25">
      <c r="A142" s="32" t="s">
        <v>97</v>
      </c>
      <c r="B142" s="1"/>
      <c r="C142" s="66">
        <v>0</v>
      </c>
      <c r="D142" s="66">
        <v>0</v>
      </c>
      <c r="E142" s="66">
        <v>0.5</v>
      </c>
      <c r="F142" s="66">
        <v>0</v>
      </c>
      <c r="G142" s="66">
        <v>1</v>
      </c>
      <c r="H142" s="66">
        <v>1</v>
      </c>
      <c r="I142" s="66">
        <v>0</v>
      </c>
      <c r="J142" s="66">
        <v>1</v>
      </c>
      <c r="K142" s="66">
        <v>0</v>
      </c>
      <c r="L142" s="66">
        <v>3.5</v>
      </c>
      <c r="M142" s="1">
        <v>0</v>
      </c>
      <c r="N142" s="10">
        <v>3.5</v>
      </c>
      <c r="O142" s="32" t="s">
        <v>97</v>
      </c>
      <c r="P142" s="34">
        <v>20</v>
      </c>
    </row>
    <row r="143" spans="1:26" x14ac:dyDescent="0.25">
      <c r="A143" s="32" t="s">
        <v>112</v>
      </c>
      <c r="B143" s="1"/>
      <c r="C143" s="66">
        <v>1</v>
      </c>
      <c r="D143" s="66">
        <v>1</v>
      </c>
      <c r="E143" s="66">
        <v>0.5</v>
      </c>
      <c r="F143" s="66">
        <v>1</v>
      </c>
      <c r="G143" s="66">
        <v>0</v>
      </c>
      <c r="H143" s="66">
        <v>0</v>
      </c>
      <c r="I143" s="66">
        <v>1</v>
      </c>
      <c r="J143" s="66">
        <v>0</v>
      </c>
      <c r="K143" s="66">
        <v>1</v>
      </c>
      <c r="L143" s="66">
        <v>5.5</v>
      </c>
      <c r="M143" s="1">
        <v>3</v>
      </c>
      <c r="N143" s="10">
        <v>8.5</v>
      </c>
      <c r="O143" s="32" t="s">
        <v>112</v>
      </c>
      <c r="P143" s="34">
        <v>20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98</v>
      </c>
      <c r="B147" s="1">
        <v>7</v>
      </c>
      <c r="C147" s="1">
        <v>-3</v>
      </c>
      <c r="D147" s="52" t="s">
        <v>2</v>
      </c>
      <c r="E147" s="1"/>
      <c r="F147" s="1"/>
      <c r="G147" s="28" t="s">
        <v>3</v>
      </c>
      <c r="H147" s="54" t="s">
        <v>98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56</v>
      </c>
      <c r="B148" s="1">
        <v>10</v>
      </c>
      <c r="C148" s="1">
        <v>3</v>
      </c>
      <c r="D148" t="s">
        <v>7</v>
      </c>
      <c r="E148" s="1"/>
      <c r="F148" s="1"/>
      <c r="G148" s="30" t="s">
        <v>8</v>
      </c>
      <c r="H148" s="53" t="s">
        <v>56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7</v>
      </c>
      <c r="D150" s="66">
        <v>17</v>
      </c>
      <c r="E150" s="66">
        <v>11</v>
      </c>
      <c r="F150" s="66">
        <v>9</v>
      </c>
      <c r="G150" s="66">
        <v>3</v>
      </c>
      <c r="H150" s="66">
        <v>13</v>
      </c>
      <c r="I150" s="66">
        <v>5</v>
      </c>
      <c r="J150" s="66">
        <v>15</v>
      </c>
      <c r="K150" s="66">
        <v>1</v>
      </c>
      <c r="N150" s="1"/>
      <c r="P150" s="33"/>
    </row>
    <row r="151" spans="1:18" x14ac:dyDescent="0.25">
      <c r="A151" s="1" t="s">
        <v>13</v>
      </c>
      <c r="B151" s="1"/>
      <c r="C151" s="66">
        <v>4</v>
      </c>
      <c r="D151" s="66">
        <v>9</v>
      </c>
      <c r="E151" s="66">
        <v>6</v>
      </c>
      <c r="F151" s="66">
        <v>5</v>
      </c>
      <c r="G151" s="66">
        <v>2</v>
      </c>
      <c r="H151" s="66">
        <v>7</v>
      </c>
      <c r="I151" s="66">
        <v>3</v>
      </c>
      <c r="J151" s="66">
        <v>8</v>
      </c>
      <c r="K151" s="66">
        <v>1</v>
      </c>
      <c r="N151" s="1"/>
      <c r="P151" s="33"/>
    </row>
    <row r="152" spans="1:18" x14ac:dyDescent="0.25">
      <c r="A152" s="1" t="s">
        <v>14</v>
      </c>
      <c r="B152" s="1"/>
      <c r="C152" s="66">
        <v>1</v>
      </c>
      <c r="D152" s="66">
        <v>2</v>
      </c>
      <c r="E152" s="66">
        <v>3</v>
      </c>
      <c r="F152" s="66">
        <v>4</v>
      </c>
      <c r="G152" s="66">
        <v>5</v>
      </c>
      <c r="H152" s="66">
        <v>6</v>
      </c>
      <c r="I152" s="66">
        <v>7</v>
      </c>
      <c r="J152" s="66">
        <v>8</v>
      </c>
      <c r="K152" s="66">
        <v>9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98</v>
      </c>
      <c r="B153" s="57"/>
      <c r="C153" s="68">
        <v>6</v>
      </c>
      <c r="D153" s="68">
        <v>3</v>
      </c>
      <c r="E153" s="68">
        <v>4</v>
      </c>
      <c r="F153" s="68">
        <v>5</v>
      </c>
      <c r="G153" s="68">
        <v>6</v>
      </c>
      <c r="H153" s="68">
        <v>4</v>
      </c>
      <c r="I153" s="68">
        <v>5</v>
      </c>
      <c r="J153" s="68">
        <v>4</v>
      </c>
      <c r="K153" s="76">
        <v>5</v>
      </c>
      <c r="L153" s="72">
        <v>42</v>
      </c>
      <c r="M153" s="10">
        <v>35</v>
      </c>
      <c r="N153" s="58"/>
      <c r="O153" s="59"/>
      <c r="P153" s="33"/>
    </row>
    <row r="154" spans="1:18" x14ac:dyDescent="0.25">
      <c r="A154" s="61" t="s">
        <v>56</v>
      </c>
      <c r="B154" s="35"/>
      <c r="C154" s="66">
        <v>5</v>
      </c>
      <c r="D154" s="66">
        <v>3</v>
      </c>
      <c r="E154" s="66">
        <v>5</v>
      </c>
      <c r="F154" s="66">
        <v>5</v>
      </c>
      <c r="G154" s="66">
        <v>4</v>
      </c>
      <c r="H154" s="66">
        <v>4</v>
      </c>
      <c r="I154" s="66">
        <v>5</v>
      </c>
      <c r="J154" s="66">
        <v>5</v>
      </c>
      <c r="K154" s="66">
        <v>4</v>
      </c>
      <c r="L154" s="72">
        <v>40</v>
      </c>
      <c r="M154" s="10">
        <v>30</v>
      </c>
      <c r="N154" s="58"/>
      <c r="O154" s="59"/>
      <c r="P154" s="33"/>
    </row>
    <row r="155" spans="1:18" x14ac:dyDescent="0.25">
      <c r="A155" s="32" t="s">
        <v>98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56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1</v>
      </c>
      <c r="H156" s="66">
        <v>0</v>
      </c>
      <c r="I156" s="66">
        <v>1</v>
      </c>
      <c r="J156" s="66">
        <v>0</v>
      </c>
      <c r="K156" s="66">
        <v>1</v>
      </c>
      <c r="L156" s="66">
        <v>3</v>
      </c>
      <c r="M156" s="1"/>
      <c r="N156" s="1" t="s">
        <v>17</v>
      </c>
      <c r="P156" s="33" t="s">
        <v>18</v>
      </c>
    </row>
    <row r="157" spans="1:18" x14ac:dyDescent="0.25">
      <c r="A157" s="32" t="s">
        <v>98</v>
      </c>
      <c r="B157" s="1"/>
      <c r="C157" s="66">
        <v>0</v>
      </c>
      <c r="D157" s="66">
        <v>0.5</v>
      </c>
      <c r="E157" s="66">
        <v>1</v>
      </c>
      <c r="F157" s="66">
        <v>0.5</v>
      </c>
      <c r="G157" s="66">
        <v>0</v>
      </c>
      <c r="H157" s="66">
        <v>0.5</v>
      </c>
      <c r="I157" s="66">
        <v>0</v>
      </c>
      <c r="J157" s="66">
        <v>1</v>
      </c>
      <c r="K157" s="66">
        <v>0</v>
      </c>
      <c r="L157" s="66">
        <v>3.5</v>
      </c>
      <c r="M157" s="1">
        <v>0</v>
      </c>
      <c r="N157" s="10">
        <v>3.5</v>
      </c>
      <c r="O157" s="32" t="s">
        <v>98</v>
      </c>
      <c r="P157" s="34">
        <v>15</v>
      </c>
      <c r="R157" s="12">
        <f>P157+P172</f>
        <v>32</v>
      </c>
    </row>
    <row r="158" spans="1:18" x14ac:dyDescent="0.25">
      <c r="A158" s="32" t="s">
        <v>56</v>
      </c>
      <c r="B158" s="1"/>
      <c r="C158" s="66">
        <v>1</v>
      </c>
      <c r="D158" s="66">
        <v>0.5</v>
      </c>
      <c r="E158" s="66">
        <v>0</v>
      </c>
      <c r="F158" s="66">
        <v>0.5</v>
      </c>
      <c r="G158" s="66">
        <v>1</v>
      </c>
      <c r="H158" s="66">
        <v>0.5</v>
      </c>
      <c r="I158" s="66">
        <v>1</v>
      </c>
      <c r="J158" s="66">
        <v>0</v>
      </c>
      <c r="K158" s="66">
        <v>1</v>
      </c>
      <c r="L158" s="66">
        <v>5.5</v>
      </c>
      <c r="M158" s="1">
        <v>3</v>
      </c>
      <c r="N158" s="10">
        <v>8.5</v>
      </c>
      <c r="O158" s="32" t="s">
        <v>56</v>
      </c>
      <c r="P158" s="34">
        <v>15</v>
      </c>
      <c r="R158" s="12">
        <f>P158+P171</f>
        <v>31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71</v>
      </c>
      <c r="B161" s="1">
        <v>12</v>
      </c>
      <c r="C161" s="1">
        <v>-2</v>
      </c>
      <c r="D161" s="52" t="s">
        <v>2</v>
      </c>
      <c r="E161" s="1"/>
      <c r="F161" s="1"/>
      <c r="G161" s="28" t="s">
        <v>3</v>
      </c>
      <c r="H161" s="54" t="s">
        <v>71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100</v>
      </c>
      <c r="B162" s="1">
        <v>14</v>
      </c>
      <c r="C162" s="1">
        <v>2</v>
      </c>
      <c r="D162" t="s">
        <v>7</v>
      </c>
      <c r="E162" s="1"/>
      <c r="F162" s="1"/>
      <c r="G162" s="30" t="s">
        <v>8</v>
      </c>
      <c r="H162" s="53" t="s">
        <v>100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7</v>
      </c>
      <c r="D164" s="66">
        <v>17</v>
      </c>
      <c r="E164" s="66">
        <v>11</v>
      </c>
      <c r="F164" s="66">
        <v>9</v>
      </c>
      <c r="G164" s="66">
        <v>3</v>
      </c>
      <c r="H164" s="66">
        <v>13</v>
      </c>
      <c r="I164" s="66">
        <v>5</v>
      </c>
      <c r="J164" s="66">
        <v>15</v>
      </c>
      <c r="K164" s="66">
        <v>1</v>
      </c>
      <c r="N164" s="1"/>
      <c r="P164" s="33"/>
    </row>
    <row r="165" spans="1:16" x14ac:dyDescent="0.25">
      <c r="A165" s="1" t="s">
        <v>13</v>
      </c>
      <c r="B165" s="1"/>
      <c r="C165" s="66">
        <v>4</v>
      </c>
      <c r="D165" s="66">
        <v>9</v>
      </c>
      <c r="E165" s="66">
        <v>6</v>
      </c>
      <c r="F165" s="66">
        <v>5</v>
      </c>
      <c r="G165" s="66">
        <v>2</v>
      </c>
      <c r="H165" s="66">
        <v>7</v>
      </c>
      <c r="I165" s="66">
        <v>3</v>
      </c>
      <c r="J165" s="66">
        <v>8</v>
      </c>
      <c r="K165" s="66">
        <v>1</v>
      </c>
      <c r="N165" s="1"/>
      <c r="P165" s="33"/>
    </row>
    <row r="166" spans="1:16" x14ac:dyDescent="0.25">
      <c r="A166" s="1" t="s">
        <v>14</v>
      </c>
      <c r="B166" s="1"/>
      <c r="C166" s="66">
        <v>1</v>
      </c>
      <c r="D166" s="66">
        <v>2</v>
      </c>
      <c r="E166" s="66">
        <v>3</v>
      </c>
      <c r="F166" s="66">
        <v>4</v>
      </c>
      <c r="G166" s="66">
        <v>5</v>
      </c>
      <c r="H166" s="66">
        <v>6</v>
      </c>
      <c r="I166" s="66">
        <v>7</v>
      </c>
      <c r="J166" s="66">
        <v>8</v>
      </c>
      <c r="K166" s="66">
        <v>9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71</v>
      </c>
      <c r="B167" s="57"/>
      <c r="C167" s="68">
        <v>7</v>
      </c>
      <c r="D167" s="68">
        <v>5</v>
      </c>
      <c r="E167" s="68">
        <v>5</v>
      </c>
      <c r="F167" s="68">
        <v>5</v>
      </c>
      <c r="G167" s="68">
        <v>5</v>
      </c>
      <c r="H167" s="68">
        <v>4</v>
      </c>
      <c r="I167" s="68">
        <v>6</v>
      </c>
      <c r="J167" s="68">
        <v>6</v>
      </c>
      <c r="K167" s="76">
        <v>5</v>
      </c>
      <c r="L167" s="72">
        <v>48</v>
      </c>
      <c r="M167" s="10">
        <v>36</v>
      </c>
      <c r="N167" s="58"/>
      <c r="O167" s="59"/>
      <c r="P167" s="33"/>
    </row>
    <row r="168" spans="1:16" x14ac:dyDescent="0.25">
      <c r="A168" s="61" t="s">
        <v>100</v>
      </c>
      <c r="B168" s="35"/>
      <c r="C168" s="66">
        <v>7</v>
      </c>
      <c r="D168" s="66">
        <v>6</v>
      </c>
      <c r="E168" s="66">
        <v>5</v>
      </c>
      <c r="F168" s="66">
        <v>7</v>
      </c>
      <c r="G168" s="66">
        <v>6</v>
      </c>
      <c r="H168" s="66">
        <v>3</v>
      </c>
      <c r="I168" s="66">
        <v>5</v>
      </c>
      <c r="J168" s="66">
        <v>6</v>
      </c>
      <c r="K168" s="66">
        <v>6</v>
      </c>
      <c r="L168" s="72">
        <v>51</v>
      </c>
      <c r="M168" s="10">
        <v>37</v>
      </c>
      <c r="N168" s="58" t="s">
        <v>153</v>
      </c>
      <c r="O168" s="59"/>
      <c r="P168" s="33"/>
    </row>
    <row r="169" spans="1:16" x14ac:dyDescent="0.25">
      <c r="A169" s="32" t="s">
        <v>71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100</v>
      </c>
      <c r="B170" s="35"/>
      <c r="C170" s="67">
        <v>0</v>
      </c>
      <c r="D170" s="67">
        <v>0</v>
      </c>
      <c r="E170" s="67">
        <v>0</v>
      </c>
      <c r="F170" s="67">
        <v>0</v>
      </c>
      <c r="G170" s="66">
        <v>1</v>
      </c>
      <c r="H170" s="66">
        <v>0</v>
      </c>
      <c r="I170" s="66">
        <v>0</v>
      </c>
      <c r="J170" s="66">
        <v>0</v>
      </c>
      <c r="K170" s="66">
        <v>1</v>
      </c>
      <c r="L170" s="66">
        <v>2</v>
      </c>
      <c r="M170" s="1"/>
      <c r="N170" s="1" t="s">
        <v>17</v>
      </c>
      <c r="P170" s="33" t="s">
        <v>18</v>
      </c>
    </row>
    <row r="171" spans="1:16" x14ac:dyDescent="0.25">
      <c r="A171" s="32" t="s">
        <v>71</v>
      </c>
      <c r="B171" s="1"/>
      <c r="C171" s="66">
        <v>0.5</v>
      </c>
      <c r="D171" s="66">
        <v>1</v>
      </c>
      <c r="E171" s="66">
        <v>0.5</v>
      </c>
      <c r="F171" s="66">
        <v>1</v>
      </c>
      <c r="G171" s="66">
        <v>0.5</v>
      </c>
      <c r="H171" s="66">
        <v>0</v>
      </c>
      <c r="I171" s="66">
        <v>0</v>
      </c>
      <c r="J171" s="66">
        <v>0.5</v>
      </c>
      <c r="K171" s="66">
        <v>0.5</v>
      </c>
      <c r="L171" s="66">
        <v>4.5</v>
      </c>
      <c r="M171" s="1">
        <v>3</v>
      </c>
      <c r="N171" s="10">
        <v>7.5</v>
      </c>
      <c r="O171" s="32" t="s">
        <v>71</v>
      </c>
      <c r="P171" s="34">
        <v>16</v>
      </c>
    </row>
    <row r="172" spans="1:16" x14ac:dyDescent="0.25">
      <c r="A172" s="32" t="s">
        <v>100</v>
      </c>
      <c r="B172" s="1"/>
      <c r="C172" s="66">
        <v>0.5</v>
      </c>
      <c r="D172" s="66">
        <v>0</v>
      </c>
      <c r="E172" s="66">
        <v>0.5</v>
      </c>
      <c r="F172" s="66">
        <v>0</v>
      </c>
      <c r="G172" s="66">
        <v>0.5</v>
      </c>
      <c r="H172" s="66">
        <v>1</v>
      </c>
      <c r="I172" s="66">
        <v>1</v>
      </c>
      <c r="J172" s="66">
        <v>0.5</v>
      </c>
      <c r="K172" s="66">
        <v>0.5</v>
      </c>
      <c r="L172" s="66">
        <v>4.5</v>
      </c>
      <c r="M172" s="1">
        <v>0</v>
      </c>
      <c r="N172" s="10">
        <v>4.5</v>
      </c>
      <c r="O172" s="32" t="s">
        <v>100</v>
      </c>
      <c r="P172" s="34">
        <v>17</v>
      </c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E5C-45BF-C74B-BD9E-E8A8405F2776}">
  <dimension ref="A1:P166"/>
  <sheetViews>
    <sheetView topLeftCell="A57" workbookViewId="0">
      <selection activeCell="F71" sqref="F71"/>
    </sheetView>
  </sheetViews>
  <sheetFormatPr defaultColWidth="11.5546875" defaultRowHeight="13.2" x14ac:dyDescent="0.25"/>
  <sheetData>
    <row r="1" spans="1:16" ht="13.8" thickBot="1" x14ac:dyDescent="0.3"/>
    <row r="2" spans="1:16" x14ac:dyDescent="0.25">
      <c r="A2" s="61" t="s">
        <v>52</v>
      </c>
      <c r="B2" s="1">
        <v>10</v>
      </c>
      <c r="C2" s="1">
        <v>1</v>
      </c>
      <c r="D2" s="52" t="s">
        <v>2</v>
      </c>
      <c r="E2" s="1"/>
      <c r="F2" s="1"/>
      <c r="G2" s="28" t="s">
        <v>3</v>
      </c>
      <c r="H2" s="54" t="s">
        <v>52</v>
      </c>
      <c r="I2" s="29"/>
      <c r="J2" s="27" t="s">
        <v>5</v>
      </c>
      <c r="K2" s="1"/>
      <c r="N2" s="1"/>
    </row>
    <row r="3" spans="1:16" ht="13.8" thickBot="1" x14ac:dyDescent="0.3">
      <c r="A3" s="61" t="s">
        <v>45</v>
      </c>
      <c r="B3" s="1">
        <v>9</v>
      </c>
      <c r="C3" s="1">
        <v>-1</v>
      </c>
      <c r="D3" t="s">
        <v>7</v>
      </c>
      <c r="E3" s="1"/>
      <c r="F3" s="1"/>
      <c r="G3" s="30" t="s">
        <v>8</v>
      </c>
      <c r="H3" s="53" t="s">
        <v>45</v>
      </c>
      <c r="I3" s="31"/>
      <c r="J3" s="27" t="s">
        <v>5</v>
      </c>
      <c r="K3" s="1"/>
      <c r="N3" s="1"/>
    </row>
    <row r="4" spans="1:16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6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16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6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6" x14ac:dyDescent="0.25">
      <c r="A8" s="61" t="s">
        <v>52</v>
      </c>
      <c r="B8" s="57"/>
      <c r="C8" s="76">
        <v>7</v>
      </c>
      <c r="D8" s="109">
        <v>3</v>
      </c>
      <c r="E8" s="109">
        <v>7</v>
      </c>
      <c r="F8" s="109">
        <v>7</v>
      </c>
      <c r="G8" s="109">
        <v>6</v>
      </c>
      <c r="H8" s="109">
        <v>5</v>
      </c>
      <c r="I8" s="109">
        <v>6</v>
      </c>
      <c r="J8" s="109">
        <v>6</v>
      </c>
      <c r="K8" s="109">
        <v>6</v>
      </c>
      <c r="L8" s="72">
        <v>53</v>
      </c>
      <c r="M8" s="10">
        <v>43</v>
      </c>
      <c r="N8" s="108"/>
      <c r="O8" s="59"/>
    </row>
    <row r="9" spans="1:16" x14ac:dyDescent="0.25">
      <c r="A9" s="61" t="s">
        <v>45</v>
      </c>
      <c r="B9" s="35"/>
      <c r="C9" s="76">
        <v>6</v>
      </c>
      <c r="D9" s="109">
        <v>3</v>
      </c>
      <c r="E9" s="109">
        <v>5</v>
      </c>
      <c r="F9" s="109">
        <v>6</v>
      </c>
      <c r="G9" s="109">
        <v>7</v>
      </c>
      <c r="H9" s="109">
        <v>3</v>
      </c>
      <c r="I9" s="109">
        <v>6</v>
      </c>
      <c r="J9" s="109">
        <v>3</v>
      </c>
      <c r="K9" s="109">
        <v>5</v>
      </c>
      <c r="L9" s="72">
        <v>44</v>
      </c>
      <c r="M9" s="10">
        <v>35</v>
      </c>
      <c r="N9" s="58"/>
      <c r="O9" s="59"/>
    </row>
    <row r="10" spans="1:16" x14ac:dyDescent="0.25">
      <c r="A10" s="32" t="s">
        <v>52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1</v>
      </c>
      <c r="I10" s="66">
        <v>0</v>
      </c>
      <c r="J10" s="66">
        <v>0</v>
      </c>
      <c r="K10" s="66">
        <v>0</v>
      </c>
      <c r="L10" s="66">
        <v>1</v>
      </c>
      <c r="N10" s="1">
        <v>0</v>
      </c>
    </row>
    <row r="11" spans="1:16" x14ac:dyDescent="0.25">
      <c r="A11" s="32" t="s">
        <v>45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</row>
    <row r="12" spans="1:16" x14ac:dyDescent="0.25">
      <c r="A12" s="32" t="s">
        <v>52</v>
      </c>
      <c r="B12" s="1"/>
      <c r="C12" s="66">
        <v>0</v>
      </c>
      <c r="D12" s="66">
        <v>0.5</v>
      </c>
      <c r="E12" s="66">
        <v>0</v>
      </c>
      <c r="F12" s="66">
        <v>0</v>
      </c>
      <c r="G12" s="66">
        <v>1</v>
      </c>
      <c r="H12" s="66">
        <v>0</v>
      </c>
      <c r="I12" s="66">
        <v>0.5</v>
      </c>
      <c r="J12" s="66">
        <v>0</v>
      </c>
      <c r="K12" s="66">
        <v>0</v>
      </c>
      <c r="L12" s="66">
        <v>2</v>
      </c>
      <c r="M12" s="1">
        <v>0</v>
      </c>
      <c r="N12" s="1">
        <v>2</v>
      </c>
      <c r="O12" s="32" t="s">
        <v>52</v>
      </c>
      <c r="P12">
        <f>M8+M21</f>
        <v>83</v>
      </c>
    </row>
    <row r="13" spans="1:16" x14ac:dyDescent="0.25">
      <c r="A13" s="32" t="s">
        <v>45</v>
      </c>
      <c r="B13" s="1"/>
      <c r="C13" s="66">
        <v>1</v>
      </c>
      <c r="D13" s="66">
        <v>0.5</v>
      </c>
      <c r="E13" s="66">
        <v>1</v>
      </c>
      <c r="F13" s="66">
        <v>1</v>
      </c>
      <c r="G13" s="66">
        <v>0</v>
      </c>
      <c r="H13" s="66">
        <v>1</v>
      </c>
      <c r="I13" s="66">
        <v>0.5</v>
      </c>
      <c r="J13" s="66">
        <v>1</v>
      </c>
      <c r="K13" s="66">
        <v>1</v>
      </c>
      <c r="L13" s="66">
        <v>7</v>
      </c>
      <c r="M13" s="1">
        <v>3</v>
      </c>
      <c r="N13" s="1">
        <v>10</v>
      </c>
      <c r="O13" s="32" t="s">
        <v>45</v>
      </c>
      <c r="P13">
        <f>M9+M22</f>
        <v>80</v>
      </c>
    </row>
    <row r="14" spans="1:16" ht="13.8" thickBot="1" x14ac:dyDescent="0.3"/>
    <row r="15" spans="1:16" x14ac:dyDescent="0.25">
      <c r="A15" s="61" t="s">
        <v>268</v>
      </c>
      <c r="B15" s="1">
        <v>18</v>
      </c>
      <c r="C15" s="1">
        <v>-4</v>
      </c>
      <c r="D15" s="52" t="s">
        <v>2</v>
      </c>
      <c r="E15" s="1"/>
      <c r="F15" s="1"/>
      <c r="G15" s="28" t="s">
        <v>3</v>
      </c>
      <c r="H15" s="54" t="s">
        <v>268</v>
      </c>
      <c r="I15" s="29"/>
      <c r="J15" s="27" t="s">
        <v>5</v>
      </c>
      <c r="K15" s="1"/>
      <c r="N15" s="1"/>
    </row>
    <row r="16" spans="1:16" ht="13.8" thickBot="1" x14ac:dyDescent="0.3">
      <c r="A16" s="61" t="s">
        <v>47</v>
      </c>
      <c r="B16" s="1">
        <v>22</v>
      </c>
      <c r="C16" s="1">
        <v>4</v>
      </c>
      <c r="D16" t="s">
        <v>7</v>
      </c>
      <c r="E16" s="1"/>
      <c r="F16" s="1"/>
      <c r="G16" s="30" t="s">
        <v>8</v>
      </c>
      <c r="H16" s="53" t="s">
        <v>47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268</v>
      </c>
      <c r="B21" s="57"/>
      <c r="C21" s="76">
        <v>8</v>
      </c>
      <c r="D21" s="109">
        <v>5</v>
      </c>
      <c r="E21" s="109">
        <v>5</v>
      </c>
      <c r="F21" s="109">
        <v>7</v>
      </c>
      <c r="G21" s="109">
        <v>9</v>
      </c>
      <c r="H21" s="109">
        <v>4</v>
      </c>
      <c r="I21" s="109">
        <v>7</v>
      </c>
      <c r="J21" s="109">
        <v>4</v>
      </c>
      <c r="K21" s="109">
        <v>9</v>
      </c>
      <c r="L21" s="72">
        <v>58</v>
      </c>
      <c r="M21" s="10">
        <v>40</v>
      </c>
      <c r="N21" s="108"/>
      <c r="O21" s="59"/>
    </row>
    <row r="22" spans="1:15" x14ac:dyDescent="0.25">
      <c r="A22" s="61" t="s">
        <v>47</v>
      </c>
      <c r="B22" s="35"/>
      <c r="C22" s="76">
        <v>8</v>
      </c>
      <c r="D22" s="109">
        <v>7</v>
      </c>
      <c r="E22" s="109">
        <v>6</v>
      </c>
      <c r="F22" s="109">
        <v>9</v>
      </c>
      <c r="G22" s="109">
        <v>9</v>
      </c>
      <c r="H22" s="109">
        <v>6</v>
      </c>
      <c r="I22" s="109">
        <v>8</v>
      </c>
      <c r="J22" s="109">
        <v>6</v>
      </c>
      <c r="K22" s="109">
        <v>8</v>
      </c>
      <c r="L22" s="72">
        <v>67</v>
      </c>
      <c r="M22" s="10">
        <v>45</v>
      </c>
      <c r="N22" s="58"/>
      <c r="O22" s="59"/>
    </row>
    <row r="23" spans="1:15" x14ac:dyDescent="0.25">
      <c r="A23" s="32" t="s">
        <v>268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47</v>
      </c>
      <c r="B24" s="35"/>
      <c r="C24" s="67">
        <v>1</v>
      </c>
      <c r="D24" s="67">
        <v>0</v>
      </c>
      <c r="E24" s="67">
        <v>0</v>
      </c>
      <c r="F24" s="67">
        <v>0</v>
      </c>
      <c r="G24" s="66">
        <v>0</v>
      </c>
      <c r="H24" s="66">
        <v>1</v>
      </c>
      <c r="I24" s="66">
        <v>0</v>
      </c>
      <c r="J24" s="66">
        <v>1</v>
      </c>
      <c r="K24" s="66">
        <v>1</v>
      </c>
      <c r="L24" s="66">
        <v>4</v>
      </c>
      <c r="M24" s="1"/>
      <c r="N24" s="1" t="s">
        <v>17</v>
      </c>
    </row>
    <row r="25" spans="1:15" x14ac:dyDescent="0.25">
      <c r="A25" s="32" t="s">
        <v>268</v>
      </c>
      <c r="B25" s="1"/>
      <c r="C25" s="66">
        <v>0</v>
      </c>
      <c r="D25" s="66">
        <v>1</v>
      </c>
      <c r="E25" s="66">
        <v>1</v>
      </c>
      <c r="F25" s="66">
        <v>1</v>
      </c>
      <c r="G25" s="66">
        <v>0.5</v>
      </c>
      <c r="H25" s="66">
        <v>1</v>
      </c>
      <c r="I25" s="66">
        <v>1</v>
      </c>
      <c r="J25" s="66">
        <v>1</v>
      </c>
      <c r="K25" s="66">
        <v>0</v>
      </c>
      <c r="L25" s="66">
        <v>6.5</v>
      </c>
      <c r="M25" s="1">
        <v>3</v>
      </c>
      <c r="N25" s="1">
        <v>9.5</v>
      </c>
      <c r="O25" s="32" t="s">
        <v>268</v>
      </c>
    </row>
    <row r="26" spans="1:15" x14ac:dyDescent="0.25">
      <c r="A26" s="32" t="s">
        <v>47</v>
      </c>
      <c r="B26" s="1"/>
      <c r="C26" s="66">
        <v>1</v>
      </c>
      <c r="D26" s="66">
        <v>0</v>
      </c>
      <c r="E26" s="66">
        <v>0</v>
      </c>
      <c r="F26" s="66">
        <v>0</v>
      </c>
      <c r="G26" s="66">
        <v>0.5</v>
      </c>
      <c r="H26" s="66">
        <v>0</v>
      </c>
      <c r="I26" s="66">
        <v>0</v>
      </c>
      <c r="J26" s="66">
        <v>0</v>
      </c>
      <c r="K26" s="66">
        <v>1</v>
      </c>
      <c r="L26" s="66">
        <v>2.5</v>
      </c>
      <c r="M26" s="1">
        <v>0</v>
      </c>
      <c r="N26" s="1">
        <v>2.5</v>
      </c>
      <c r="O26" s="32" t="s">
        <v>47</v>
      </c>
    </row>
    <row r="29" spans="1:15" ht="13.8" thickBot="1" x14ac:dyDescent="0.3"/>
    <row r="30" spans="1:15" x14ac:dyDescent="0.25">
      <c r="A30" s="61" t="s">
        <v>180</v>
      </c>
      <c r="B30" s="1">
        <v>12</v>
      </c>
      <c r="C30" s="1">
        <v>-1</v>
      </c>
      <c r="D30" s="52" t="s">
        <v>2</v>
      </c>
      <c r="E30" s="1"/>
      <c r="F30" s="1"/>
      <c r="G30" s="28" t="s">
        <v>3</v>
      </c>
      <c r="H30" s="54" t="s">
        <v>180</v>
      </c>
      <c r="I30" s="29"/>
      <c r="J30" s="27" t="s">
        <v>5</v>
      </c>
      <c r="K30" s="1"/>
      <c r="N30" s="1"/>
    </row>
    <row r="31" spans="1:15" ht="13.8" thickBot="1" x14ac:dyDescent="0.3">
      <c r="A31" s="61" t="s">
        <v>30</v>
      </c>
      <c r="B31" s="1">
        <v>13</v>
      </c>
      <c r="C31" s="1">
        <v>1</v>
      </c>
      <c r="D31" t="s">
        <v>7</v>
      </c>
      <c r="E31" s="1"/>
      <c r="F31" s="1"/>
      <c r="G31" s="30" t="s">
        <v>8</v>
      </c>
      <c r="H31" s="53" t="s">
        <v>30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6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</row>
    <row r="34" spans="1:16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6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6" x14ac:dyDescent="0.25">
      <c r="A36" s="61" t="s">
        <v>180</v>
      </c>
      <c r="B36" s="57"/>
      <c r="C36" s="76">
        <v>6</v>
      </c>
      <c r="D36" s="109">
        <v>4</v>
      </c>
      <c r="E36" s="109">
        <v>4</v>
      </c>
      <c r="F36" s="109">
        <v>11</v>
      </c>
      <c r="G36" s="109">
        <v>6</v>
      </c>
      <c r="H36" s="109">
        <v>3</v>
      </c>
      <c r="I36" s="109">
        <v>5</v>
      </c>
      <c r="J36" s="109">
        <v>6</v>
      </c>
      <c r="K36" s="109">
        <v>5</v>
      </c>
      <c r="L36" s="72">
        <v>50</v>
      </c>
      <c r="M36" s="10">
        <v>38</v>
      </c>
      <c r="N36" s="108"/>
      <c r="O36" s="59"/>
    </row>
    <row r="37" spans="1:16" x14ac:dyDescent="0.25">
      <c r="A37" s="61" t="s">
        <v>30</v>
      </c>
      <c r="B37" s="35"/>
      <c r="C37" s="76">
        <v>6</v>
      </c>
      <c r="D37" s="109">
        <v>3</v>
      </c>
      <c r="E37" s="109">
        <v>4</v>
      </c>
      <c r="F37" s="109">
        <v>7</v>
      </c>
      <c r="G37" s="109">
        <v>5</v>
      </c>
      <c r="H37" s="109">
        <v>5</v>
      </c>
      <c r="I37" s="109">
        <v>6</v>
      </c>
      <c r="J37" s="109">
        <v>4</v>
      </c>
      <c r="K37" s="109">
        <v>7</v>
      </c>
      <c r="L37" s="72">
        <v>47</v>
      </c>
      <c r="M37" s="10">
        <v>34</v>
      </c>
      <c r="N37" s="58"/>
      <c r="O37" s="59"/>
    </row>
    <row r="38" spans="1:16" x14ac:dyDescent="0.25">
      <c r="A38" s="32" t="s">
        <v>180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6" x14ac:dyDescent="0.25">
      <c r="A39" s="32" t="s">
        <v>30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0</v>
      </c>
      <c r="K39" s="66">
        <v>0</v>
      </c>
      <c r="L39" s="66">
        <v>1</v>
      </c>
      <c r="M39" s="1"/>
      <c r="N39" s="1" t="s">
        <v>17</v>
      </c>
    </row>
    <row r="40" spans="1:16" x14ac:dyDescent="0.25">
      <c r="A40" s="32" t="s">
        <v>180</v>
      </c>
      <c r="B40" s="1"/>
      <c r="C40" s="66">
        <v>0.5</v>
      </c>
      <c r="D40" s="66">
        <v>0</v>
      </c>
      <c r="E40" s="66">
        <v>0.5</v>
      </c>
      <c r="F40" s="66">
        <v>0</v>
      </c>
      <c r="G40" s="66">
        <v>0</v>
      </c>
      <c r="H40" s="66">
        <v>1</v>
      </c>
      <c r="I40" s="66">
        <v>1</v>
      </c>
      <c r="J40" s="66">
        <v>0</v>
      </c>
      <c r="K40" s="66">
        <v>1</v>
      </c>
      <c r="L40" s="66">
        <v>4</v>
      </c>
      <c r="M40" s="1">
        <v>0</v>
      </c>
      <c r="N40" s="1">
        <v>4</v>
      </c>
      <c r="O40" s="32" t="s">
        <v>180</v>
      </c>
      <c r="P40">
        <f>M36+M49</f>
        <v>76</v>
      </c>
    </row>
    <row r="41" spans="1:16" x14ac:dyDescent="0.25">
      <c r="A41" s="32" t="s">
        <v>30</v>
      </c>
      <c r="B41" s="1"/>
      <c r="C41" s="66">
        <v>0.5</v>
      </c>
      <c r="D41" s="66">
        <v>1</v>
      </c>
      <c r="E41" s="66">
        <v>0.5</v>
      </c>
      <c r="F41" s="66">
        <v>1</v>
      </c>
      <c r="G41" s="66">
        <v>1</v>
      </c>
      <c r="H41" s="66">
        <v>0</v>
      </c>
      <c r="I41" s="66">
        <v>0</v>
      </c>
      <c r="J41" s="66">
        <v>1</v>
      </c>
      <c r="K41" s="66">
        <v>0</v>
      </c>
      <c r="L41" s="66">
        <v>5</v>
      </c>
      <c r="M41" s="1">
        <v>3</v>
      </c>
      <c r="N41" s="1">
        <v>8</v>
      </c>
      <c r="O41" s="32" t="s">
        <v>30</v>
      </c>
      <c r="P41">
        <f>M37+M50</f>
        <v>68</v>
      </c>
    </row>
    <row r="42" spans="1:16" ht="13.8" thickBot="1" x14ac:dyDescent="0.3"/>
    <row r="43" spans="1:16" x14ac:dyDescent="0.25">
      <c r="A43" s="61" t="s">
        <v>263</v>
      </c>
      <c r="B43" s="1">
        <v>15</v>
      </c>
      <c r="C43" s="1">
        <v>1</v>
      </c>
      <c r="D43" s="52" t="s">
        <v>2</v>
      </c>
      <c r="E43" s="1"/>
      <c r="F43" s="1"/>
      <c r="G43" s="28" t="s">
        <v>3</v>
      </c>
      <c r="H43" s="54" t="s">
        <v>263</v>
      </c>
      <c r="I43" s="29"/>
      <c r="J43" s="27" t="s">
        <v>5</v>
      </c>
      <c r="K43" s="1"/>
      <c r="N43" s="1"/>
    </row>
    <row r="44" spans="1:16" ht="13.8" thickBot="1" x14ac:dyDescent="0.3">
      <c r="A44" s="61" t="s">
        <v>25</v>
      </c>
      <c r="B44" s="1">
        <v>14</v>
      </c>
      <c r="C44" s="1">
        <v>-1</v>
      </c>
      <c r="D44" t="s">
        <v>7</v>
      </c>
      <c r="E44" s="1"/>
      <c r="F44" s="1"/>
      <c r="G44" s="30" t="s">
        <v>8</v>
      </c>
      <c r="H44" s="53" t="s">
        <v>25</v>
      </c>
      <c r="I44" s="31"/>
      <c r="J44" s="27" t="s">
        <v>5</v>
      </c>
      <c r="K44" s="1"/>
      <c r="N44" s="1"/>
    </row>
    <row r="45" spans="1:1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6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</row>
    <row r="47" spans="1:16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6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263</v>
      </c>
      <c r="B49" s="57"/>
      <c r="C49" s="76">
        <v>9</v>
      </c>
      <c r="D49" s="109">
        <v>4</v>
      </c>
      <c r="E49" s="109">
        <v>6</v>
      </c>
      <c r="F49" s="109">
        <v>6</v>
      </c>
      <c r="G49" s="109">
        <v>4</v>
      </c>
      <c r="H49" s="109">
        <v>4</v>
      </c>
      <c r="I49" s="109">
        <v>7</v>
      </c>
      <c r="J49" s="109">
        <v>6</v>
      </c>
      <c r="K49" s="109">
        <v>7</v>
      </c>
      <c r="L49" s="72">
        <v>53</v>
      </c>
      <c r="M49" s="10">
        <v>38</v>
      </c>
      <c r="N49" s="108"/>
      <c r="O49" s="59"/>
    </row>
    <row r="50" spans="1:15" x14ac:dyDescent="0.25">
      <c r="A50" s="61" t="s">
        <v>25</v>
      </c>
      <c r="B50" s="35"/>
      <c r="C50" s="76">
        <v>7</v>
      </c>
      <c r="D50" s="109">
        <v>4</v>
      </c>
      <c r="E50" s="109">
        <v>5</v>
      </c>
      <c r="F50" s="109">
        <v>7</v>
      </c>
      <c r="G50" s="109">
        <v>5</v>
      </c>
      <c r="H50" s="109">
        <v>5</v>
      </c>
      <c r="I50" s="109">
        <v>5</v>
      </c>
      <c r="J50" s="109">
        <v>5</v>
      </c>
      <c r="K50" s="109">
        <v>5</v>
      </c>
      <c r="L50" s="72">
        <v>48</v>
      </c>
      <c r="M50" s="10">
        <v>34</v>
      </c>
      <c r="N50" s="58"/>
      <c r="O50" s="59"/>
    </row>
    <row r="51" spans="1:15" x14ac:dyDescent="0.25">
      <c r="A51" s="32" t="s">
        <v>263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1</v>
      </c>
      <c r="I51" s="66">
        <v>0</v>
      </c>
      <c r="J51" s="66">
        <v>0</v>
      </c>
      <c r="K51" s="66">
        <v>0</v>
      </c>
      <c r="L51" s="66">
        <v>1</v>
      </c>
      <c r="N51" s="1">
        <v>0</v>
      </c>
    </row>
    <row r="52" spans="1:15" x14ac:dyDescent="0.25">
      <c r="A52" s="32" t="s">
        <v>25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</row>
    <row r="53" spans="1:15" x14ac:dyDescent="0.25">
      <c r="A53" s="32" t="s">
        <v>263</v>
      </c>
      <c r="B53" s="1"/>
      <c r="C53" s="66">
        <v>0</v>
      </c>
      <c r="D53" s="66">
        <v>0.5</v>
      </c>
      <c r="E53" s="66">
        <v>0</v>
      </c>
      <c r="F53" s="66">
        <v>1</v>
      </c>
      <c r="G53" s="66">
        <v>1</v>
      </c>
      <c r="H53" s="66">
        <v>1</v>
      </c>
      <c r="I53" s="66">
        <v>0</v>
      </c>
      <c r="J53" s="66">
        <v>0</v>
      </c>
      <c r="K53" s="66">
        <v>0</v>
      </c>
      <c r="L53" s="66">
        <v>3.5</v>
      </c>
      <c r="M53" s="1">
        <v>0</v>
      </c>
      <c r="N53" s="1">
        <v>3.5</v>
      </c>
      <c r="O53" s="32" t="s">
        <v>263</v>
      </c>
    </row>
    <row r="54" spans="1:15" x14ac:dyDescent="0.25">
      <c r="A54" s="32" t="s">
        <v>25</v>
      </c>
      <c r="B54" s="1"/>
      <c r="C54" s="66">
        <v>1</v>
      </c>
      <c r="D54" s="66">
        <v>0.5</v>
      </c>
      <c r="E54" s="66">
        <v>1</v>
      </c>
      <c r="F54" s="66">
        <v>0</v>
      </c>
      <c r="G54" s="66">
        <v>0</v>
      </c>
      <c r="H54" s="66">
        <v>0</v>
      </c>
      <c r="I54" s="66">
        <v>1</v>
      </c>
      <c r="J54" s="66">
        <v>1</v>
      </c>
      <c r="K54" s="66">
        <v>1</v>
      </c>
      <c r="L54" s="66">
        <v>5.5</v>
      </c>
      <c r="M54" s="1">
        <v>3</v>
      </c>
      <c r="N54" s="1">
        <v>8.5</v>
      </c>
      <c r="O54" s="32" t="s">
        <v>25</v>
      </c>
    </row>
    <row r="57" spans="1:15" ht="13.8" thickBot="1" x14ac:dyDescent="0.3"/>
    <row r="58" spans="1:15" x14ac:dyDescent="0.25">
      <c r="A58" s="61" t="s">
        <v>42</v>
      </c>
      <c r="B58" s="1">
        <v>5</v>
      </c>
      <c r="C58" s="1">
        <v>-3</v>
      </c>
      <c r="D58" s="52" t="s">
        <v>2</v>
      </c>
      <c r="E58" s="1"/>
      <c r="F58" s="1"/>
      <c r="G58" s="28" t="s">
        <v>3</v>
      </c>
      <c r="H58" s="54" t="s">
        <v>42</v>
      </c>
      <c r="I58" s="29"/>
      <c r="J58" s="27" t="s">
        <v>5</v>
      </c>
      <c r="K58" s="1"/>
      <c r="N58" s="1"/>
    </row>
    <row r="59" spans="1:15" ht="13.8" thickBot="1" x14ac:dyDescent="0.3">
      <c r="A59" s="61" t="s">
        <v>37</v>
      </c>
      <c r="B59" s="1">
        <v>8</v>
      </c>
      <c r="C59" s="1">
        <v>3</v>
      </c>
      <c r="D59" t="s">
        <v>7</v>
      </c>
      <c r="E59" s="1"/>
      <c r="F59" s="1"/>
      <c r="G59" s="30" t="s">
        <v>8</v>
      </c>
      <c r="H59" s="53" t="s">
        <v>37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42</v>
      </c>
      <c r="B64" s="57"/>
      <c r="C64" s="76">
        <v>5</v>
      </c>
      <c r="D64" s="109">
        <v>3</v>
      </c>
      <c r="E64" s="109">
        <v>4</v>
      </c>
      <c r="F64" s="109">
        <v>6</v>
      </c>
      <c r="G64" s="109">
        <v>4</v>
      </c>
      <c r="H64" s="109">
        <v>3</v>
      </c>
      <c r="I64" s="109">
        <v>5</v>
      </c>
      <c r="J64" s="109">
        <v>5</v>
      </c>
      <c r="K64" s="109">
        <v>5</v>
      </c>
      <c r="L64" s="72">
        <v>40</v>
      </c>
      <c r="M64" s="10">
        <v>35</v>
      </c>
      <c r="N64" s="108"/>
      <c r="O64" s="59"/>
    </row>
    <row r="65" spans="1:16" x14ac:dyDescent="0.25">
      <c r="A65" s="61" t="s">
        <v>37</v>
      </c>
      <c r="B65" s="35"/>
      <c r="C65" s="76">
        <v>6</v>
      </c>
      <c r="D65" s="109">
        <v>5</v>
      </c>
      <c r="E65" s="109">
        <v>4</v>
      </c>
      <c r="F65" s="109">
        <v>5</v>
      </c>
      <c r="G65" s="109">
        <v>5</v>
      </c>
      <c r="H65" s="109">
        <v>5</v>
      </c>
      <c r="I65" s="109">
        <v>5</v>
      </c>
      <c r="J65" s="109">
        <v>7</v>
      </c>
      <c r="K65" s="109">
        <v>5</v>
      </c>
      <c r="L65" s="72">
        <v>47</v>
      </c>
      <c r="M65" s="10">
        <v>39</v>
      </c>
      <c r="N65" s="58"/>
      <c r="O65" s="59"/>
    </row>
    <row r="66" spans="1:16" x14ac:dyDescent="0.25">
      <c r="A66" s="32" t="s">
        <v>42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</row>
    <row r="67" spans="1:16" x14ac:dyDescent="0.25">
      <c r="A67" s="32" t="s">
        <v>37</v>
      </c>
      <c r="B67" s="35"/>
      <c r="C67" s="67">
        <v>1</v>
      </c>
      <c r="D67" s="67">
        <v>0</v>
      </c>
      <c r="E67" s="67">
        <v>0</v>
      </c>
      <c r="F67" s="67">
        <v>0</v>
      </c>
      <c r="G67" s="66">
        <v>0</v>
      </c>
      <c r="H67" s="66">
        <v>1</v>
      </c>
      <c r="I67" s="66">
        <v>0</v>
      </c>
      <c r="J67" s="66">
        <v>1</v>
      </c>
      <c r="K67" s="66">
        <v>0</v>
      </c>
      <c r="L67" s="66">
        <v>3</v>
      </c>
      <c r="M67" s="1"/>
      <c r="N67" s="1" t="s">
        <v>17</v>
      </c>
    </row>
    <row r="68" spans="1:16" x14ac:dyDescent="0.25">
      <c r="A68" s="32" t="s">
        <v>42</v>
      </c>
      <c r="B68" s="1"/>
      <c r="C68" s="66">
        <v>0.5</v>
      </c>
      <c r="D68" s="66">
        <v>1</v>
      </c>
      <c r="E68" s="66">
        <v>0.5</v>
      </c>
      <c r="F68" s="66">
        <v>0</v>
      </c>
      <c r="G68" s="66">
        <v>1</v>
      </c>
      <c r="H68" s="66">
        <v>1</v>
      </c>
      <c r="I68" s="66">
        <v>0.5</v>
      </c>
      <c r="J68" s="66">
        <v>1</v>
      </c>
      <c r="K68" s="66">
        <v>0.5</v>
      </c>
      <c r="L68" s="66">
        <v>6</v>
      </c>
      <c r="M68" s="1">
        <v>3</v>
      </c>
      <c r="N68" s="1">
        <v>9</v>
      </c>
      <c r="O68" s="32" t="s">
        <v>42</v>
      </c>
      <c r="P68">
        <f>M64+M77</f>
        <v>68</v>
      </c>
    </row>
    <row r="69" spans="1:16" x14ac:dyDescent="0.25">
      <c r="A69" s="32" t="s">
        <v>37</v>
      </c>
      <c r="B69" s="1"/>
      <c r="C69" s="66">
        <v>0.5</v>
      </c>
      <c r="D69" s="66">
        <v>0</v>
      </c>
      <c r="E69" s="66">
        <v>0.5</v>
      </c>
      <c r="F69" s="66">
        <v>1</v>
      </c>
      <c r="G69" s="66">
        <v>0</v>
      </c>
      <c r="H69" s="66">
        <v>0</v>
      </c>
      <c r="I69" s="66">
        <v>0.5</v>
      </c>
      <c r="J69" s="66">
        <v>0</v>
      </c>
      <c r="K69" s="66">
        <v>0.5</v>
      </c>
      <c r="L69" s="66">
        <v>3</v>
      </c>
      <c r="M69" s="1">
        <v>0</v>
      </c>
      <c r="N69" s="1">
        <v>3</v>
      </c>
      <c r="O69" s="32" t="s">
        <v>37</v>
      </c>
      <c r="P69">
        <f>M65+M78</f>
        <v>75</v>
      </c>
    </row>
    <row r="70" spans="1:16" ht="13.8" thickBot="1" x14ac:dyDescent="0.3"/>
    <row r="71" spans="1:16" x14ac:dyDescent="0.25">
      <c r="A71" s="61" t="s">
        <v>44</v>
      </c>
      <c r="B71" s="1">
        <v>12</v>
      </c>
      <c r="C71" s="1">
        <v>-1</v>
      </c>
      <c r="D71" s="52" t="s">
        <v>2</v>
      </c>
      <c r="E71" s="1"/>
      <c r="F71" s="1"/>
      <c r="G71" s="28" t="s">
        <v>3</v>
      </c>
      <c r="H71" s="54" t="s">
        <v>44</v>
      </c>
      <c r="I71" s="29"/>
      <c r="J71" s="27" t="s">
        <v>5</v>
      </c>
      <c r="K71" s="1"/>
      <c r="N71" s="1"/>
    </row>
    <row r="72" spans="1:16" ht="13.8" thickBot="1" x14ac:dyDescent="0.3">
      <c r="A72" s="61" t="s">
        <v>272</v>
      </c>
      <c r="B72" s="1">
        <v>13</v>
      </c>
      <c r="C72" s="1">
        <v>1</v>
      </c>
      <c r="D72" t="s">
        <v>7</v>
      </c>
      <c r="E72" s="1"/>
      <c r="F72" s="1">
        <v>11</v>
      </c>
      <c r="G72" s="30" t="s">
        <v>8</v>
      </c>
      <c r="H72" s="53" t="s">
        <v>272</v>
      </c>
      <c r="I72" s="31"/>
      <c r="J72" s="27" t="s">
        <v>5</v>
      </c>
      <c r="K72" s="1"/>
      <c r="N72" s="1"/>
    </row>
    <row r="73" spans="1:16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6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</row>
    <row r="75" spans="1:16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6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6" x14ac:dyDescent="0.25">
      <c r="A77" s="61" t="s">
        <v>44</v>
      </c>
      <c r="B77" s="57"/>
      <c r="C77" s="76">
        <v>8</v>
      </c>
      <c r="D77" s="109">
        <v>4</v>
      </c>
      <c r="E77" s="109">
        <v>4</v>
      </c>
      <c r="F77" s="109">
        <v>6</v>
      </c>
      <c r="G77" s="109">
        <v>5</v>
      </c>
      <c r="H77" s="109">
        <v>4</v>
      </c>
      <c r="I77" s="109">
        <v>5</v>
      </c>
      <c r="J77" s="109">
        <v>4</v>
      </c>
      <c r="K77" s="109">
        <v>5</v>
      </c>
      <c r="L77" s="72">
        <v>45</v>
      </c>
      <c r="M77" s="10">
        <v>33</v>
      </c>
      <c r="N77" s="108"/>
      <c r="O77" s="59"/>
    </row>
    <row r="78" spans="1:16" x14ac:dyDescent="0.25">
      <c r="A78" s="61" t="s">
        <v>272</v>
      </c>
      <c r="B78" s="35"/>
      <c r="C78" s="76">
        <v>7</v>
      </c>
      <c r="D78" s="109">
        <v>3</v>
      </c>
      <c r="E78" s="109">
        <v>4</v>
      </c>
      <c r="F78" s="109">
        <v>8</v>
      </c>
      <c r="G78" s="109">
        <v>7</v>
      </c>
      <c r="H78" s="109">
        <v>5</v>
      </c>
      <c r="I78" s="109">
        <v>4</v>
      </c>
      <c r="J78" s="109">
        <v>5</v>
      </c>
      <c r="K78" s="109">
        <v>6</v>
      </c>
      <c r="L78" s="72">
        <v>49</v>
      </c>
      <c r="M78" s="10">
        <v>36</v>
      </c>
      <c r="N78" s="58"/>
      <c r="O78" s="59"/>
    </row>
    <row r="79" spans="1:16" x14ac:dyDescent="0.25">
      <c r="A79" s="32" t="s">
        <v>44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16" x14ac:dyDescent="0.25">
      <c r="A80" s="32" t="s">
        <v>272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1</v>
      </c>
      <c r="I80" s="66">
        <v>0</v>
      </c>
      <c r="J80" s="66">
        <v>0</v>
      </c>
      <c r="K80" s="66">
        <v>0</v>
      </c>
      <c r="L80" s="66">
        <v>1</v>
      </c>
      <c r="M80" s="1"/>
      <c r="N80" s="1" t="s">
        <v>17</v>
      </c>
    </row>
    <row r="81" spans="1:16" x14ac:dyDescent="0.25">
      <c r="A81" s="32" t="s">
        <v>44</v>
      </c>
      <c r="B81" s="1"/>
      <c r="C81" s="66">
        <v>0</v>
      </c>
      <c r="D81" s="66">
        <v>0</v>
      </c>
      <c r="E81" s="66">
        <v>0.5</v>
      </c>
      <c r="F81" s="66">
        <v>1</v>
      </c>
      <c r="G81" s="66">
        <v>1</v>
      </c>
      <c r="H81" s="66">
        <v>0.5</v>
      </c>
      <c r="I81" s="66">
        <v>0</v>
      </c>
      <c r="J81" s="66">
        <v>1</v>
      </c>
      <c r="K81" s="66">
        <v>1</v>
      </c>
      <c r="L81" s="66">
        <v>5</v>
      </c>
      <c r="M81" s="1">
        <v>3</v>
      </c>
      <c r="N81" s="1">
        <v>8</v>
      </c>
      <c r="O81" s="32" t="s">
        <v>44</v>
      </c>
    </row>
    <row r="82" spans="1:16" x14ac:dyDescent="0.25">
      <c r="A82" s="32" t="s">
        <v>272</v>
      </c>
      <c r="B82" s="1"/>
      <c r="C82" s="66">
        <v>1</v>
      </c>
      <c r="D82" s="66">
        <v>1</v>
      </c>
      <c r="E82" s="66">
        <v>0.5</v>
      </c>
      <c r="F82" s="66">
        <v>0</v>
      </c>
      <c r="G82" s="66">
        <v>0</v>
      </c>
      <c r="H82" s="66">
        <v>0.5</v>
      </c>
      <c r="I82" s="66">
        <v>1</v>
      </c>
      <c r="J82" s="66">
        <v>0</v>
      </c>
      <c r="K82" s="66">
        <v>0</v>
      </c>
      <c r="L82" s="66">
        <v>4</v>
      </c>
      <c r="M82" s="1">
        <v>0</v>
      </c>
      <c r="N82" s="1">
        <v>4</v>
      </c>
      <c r="O82" s="32" t="s">
        <v>272</v>
      </c>
    </row>
    <row r="85" spans="1:16" ht="13.8" thickBot="1" x14ac:dyDescent="0.3"/>
    <row r="86" spans="1:16" x14ac:dyDescent="0.25">
      <c r="A86" s="61" t="s">
        <v>38</v>
      </c>
      <c r="B86" s="1">
        <v>4</v>
      </c>
      <c r="C86" s="1">
        <v>-1</v>
      </c>
      <c r="D86" s="52" t="s">
        <v>2</v>
      </c>
      <c r="E86" s="1"/>
      <c r="F86" s="1"/>
      <c r="G86" s="28" t="s">
        <v>3</v>
      </c>
      <c r="H86" s="54" t="s">
        <v>38</v>
      </c>
      <c r="I86" s="29"/>
      <c r="J86" s="27" t="s">
        <v>5</v>
      </c>
      <c r="K86" s="1"/>
      <c r="N86" s="1"/>
    </row>
    <row r="87" spans="1:16" ht="13.8" thickBot="1" x14ac:dyDescent="0.3">
      <c r="A87" s="61" t="s">
        <v>261</v>
      </c>
      <c r="B87" s="1">
        <v>5</v>
      </c>
      <c r="C87" s="1">
        <v>1</v>
      </c>
      <c r="D87" t="s">
        <v>7</v>
      </c>
      <c r="E87" s="1"/>
      <c r="F87" s="1"/>
      <c r="G87" s="30" t="s">
        <v>8</v>
      </c>
      <c r="H87" s="53" t="s">
        <v>261</v>
      </c>
      <c r="I87" s="31"/>
      <c r="J87" s="27" t="s">
        <v>5</v>
      </c>
      <c r="K87" s="1"/>
      <c r="N87" s="1"/>
    </row>
    <row r="88" spans="1:16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6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</row>
    <row r="90" spans="1:16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6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6" x14ac:dyDescent="0.25">
      <c r="A92" s="61" t="s">
        <v>38</v>
      </c>
      <c r="B92" s="57"/>
      <c r="C92" s="76">
        <v>5</v>
      </c>
      <c r="D92" s="109">
        <v>2</v>
      </c>
      <c r="E92" s="109">
        <v>6</v>
      </c>
      <c r="F92" s="109">
        <v>6</v>
      </c>
      <c r="G92" s="109">
        <v>5</v>
      </c>
      <c r="H92" s="109">
        <v>3</v>
      </c>
      <c r="I92" s="109">
        <v>4</v>
      </c>
      <c r="J92" s="109">
        <v>5</v>
      </c>
      <c r="K92" s="109">
        <v>6</v>
      </c>
      <c r="L92" s="72">
        <v>42</v>
      </c>
      <c r="M92" s="10">
        <v>38</v>
      </c>
      <c r="N92" s="108"/>
      <c r="O92" s="59"/>
    </row>
    <row r="93" spans="1:16" x14ac:dyDescent="0.25">
      <c r="A93" s="61" t="s">
        <v>261</v>
      </c>
      <c r="B93" s="35"/>
      <c r="C93" s="76">
        <v>5</v>
      </c>
      <c r="D93" s="109">
        <v>5</v>
      </c>
      <c r="E93" s="109">
        <v>3</v>
      </c>
      <c r="F93" s="109">
        <v>5</v>
      </c>
      <c r="G93" s="109">
        <v>6</v>
      </c>
      <c r="H93" s="109">
        <v>3</v>
      </c>
      <c r="I93" s="109">
        <v>4</v>
      </c>
      <c r="J93" s="109">
        <v>4</v>
      </c>
      <c r="K93" s="109">
        <v>3</v>
      </c>
      <c r="L93" s="72">
        <v>38</v>
      </c>
      <c r="M93" s="10">
        <v>33</v>
      </c>
      <c r="N93" s="58"/>
      <c r="O93" s="59"/>
    </row>
    <row r="94" spans="1:16" x14ac:dyDescent="0.25">
      <c r="A94" s="32" t="s">
        <v>38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6" x14ac:dyDescent="0.25">
      <c r="A95" s="32" t="s">
        <v>261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0</v>
      </c>
      <c r="K95" s="66">
        <v>0</v>
      </c>
      <c r="L95" s="66">
        <v>1</v>
      </c>
      <c r="M95" s="1"/>
      <c r="N95" s="1" t="s">
        <v>17</v>
      </c>
    </row>
    <row r="96" spans="1:16" x14ac:dyDescent="0.25">
      <c r="A96" s="32" t="s">
        <v>38</v>
      </c>
      <c r="B96" s="1"/>
      <c r="C96" s="66">
        <v>0.5</v>
      </c>
      <c r="D96" s="66">
        <v>1</v>
      </c>
      <c r="E96" s="66">
        <v>0</v>
      </c>
      <c r="F96" s="66">
        <v>0</v>
      </c>
      <c r="G96" s="66">
        <v>1</v>
      </c>
      <c r="H96" s="66">
        <v>0</v>
      </c>
      <c r="I96" s="66">
        <v>0.5</v>
      </c>
      <c r="J96" s="66">
        <v>0</v>
      </c>
      <c r="K96" s="66">
        <v>0</v>
      </c>
      <c r="L96" s="66">
        <v>3</v>
      </c>
      <c r="M96" s="1">
        <v>0</v>
      </c>
      <c r="N96" s="1">
        <v>3</v>
      </c>
      <c r="O96" s="32" t="s">
        <v>38</v>
      </c>
      <c r="P96">
        <f>M92+M105</f>
        <v>73</v>
      </c>
    </row>
    <row r="97" spans="1:16" x14ac:dyDescent="0.25">
      <c r="A97" s="32" t="s">
        <v>261</v>
      </c>
      <c r="B97" s="1"/>
      <c r="C97" s="66">
        <v>0.5</v>
      </c>
      <c r="D97" s="66">
        <v>0</v>
      </c>
      <c r="E97" s="66">
        <v>1</v>
      </c>
      <c r="F97" s="66">
        <v>1</v>
      </c>
      <c r="G97" s="66">
        <v>0</v>
      </c>
      <c r="H97" s="66">
        <v>1</v>
      </c>
      <c r="I97" s="66">
        <v>0.5</v>
      </c>
      <c r="J97" s="66">
        <v>1</v>
      </c>
      <c r="K97" s="66">
        <v>1</v>
      </c>
      <c r="L97" s="66">
        <v>6</v>
      </c>
      <c r="M97" s="1">
        <v>3</v>
      </c>
      <c r="N97" s="1">
        <v>9</v>
      </c>
      <c r="O97" s="32" t="s">
        <v>261</v>
      </c>
      <c r="P97">
        <f>M93+M106</f>
        <v>68</v>
      </c>
    </row>
    <row r="98" spans="1:16" ht="13.8" thickBot="1" x14ac:dyDescent="0.3"/>
    <row r="99" spans="1:16" x14ac:dyDescent="0.25">
      <c r="A99" s="61" t="s">
        <v>281</v>
      </c>
      <c r="B99" s="1">
        <v>12</v>
      </c>
      <c r="C99" s="1">
        <v>1</v>
      </c>
      <c r="D99" s="52" t="s">
        <v>2</v>
      </c>
      <c r="E99" s="1"/>
      <c r="F99" s="1"/>
      <c r="G99" s="28" t="s">
        <v>3</v>
      </c>
      <c r="H99" s="54" t="s">
        <v>281</v>
      </c>
      <c r="I99" s="29"/>
      <c r="J99" s="27" t="s">
        <v>5</v>
      </c>
      <c r="K99" s="1"/>
      <c r="N99" s="1"/>
    </row>
    <row r="100" spans="1:16" ht="13.8" thickBot="1" x14ac:dyDescent="0.3">
      <c r="A100" s="61" t="s">
        <v>49</v>
      </c>
      <c r="B100" s="1">
        <v>11</v>
      </c>
      <c r="C100" s="1">
        <v>-1</v>
      </c>
      <c r="D100" t="s">
        <v>7</v>
      </c>
      <c r="E100" s="1"/>
      <c r="F100" s="1"/>
      <c r="G100" s="30" t="s">
        <v>8</v>
      </c>
      <c r="H100" s="53" t="s">
        <v>49</v>
      </c>
      <c r="I100" s="31"/>
      <c r="J100" s="27" t="s">
        <v>5</v>
      </c>
      <c r="K100" s="1"/>
      <c r="N100" s="1"/>
    </row>
    <row r="101" spans="1:16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6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</row>
    <row r="103" spans="1:16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6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6" x14ac:dyDescent="0.25">
      <c r="A105" s="61" t="s">
        <v>281</v>
      </c>
      <c r="B105" s="57"/>
      <c r="C105" s="76">
        <v>7</v>
      </c>
      <c r="D105" s="109">
        <v>4</v>
      </c>
      <c r="E105" s="109">
        <v>4</v>
      </c>
      <c r="F105" s="109">
        <v>7</v>
      </c>
      <c r="G105" s="109">
        <v>4</v>
      </c>
      <c r="H105" s="109">
        <v>4</v>
      </c>
      <c r="I105" s="109">
        <v>5</v>
      </c>
      <c r="J105" s="109">
        <v>6</v>
      </c>
      <c r="K105" s="109">
        <v>6</v>
      </c>
      <c r="L105" s="72">
        <v>47</v>
      </c>
      <c r="M105" s="10">
        <v>35</v>
      </c>
      <c r="N105" s="108"/>
      <c r="O105" s="59"/>
    </row>
    <row r="106" spans="1:16" x14ac:dyDescent="0.25">
      <c r="A106" s="61" t="s">
        <v>49</v>
      </c>
      <c r="B106" s="35"/>
      <c r="C106" s="76">
        <v>6</v>
      </c>
      <c r="D106" s="109">
        <v>4</v>
      </c>
      <c r="E106" s="109">
        <v>4</v>
      </c>
      <c r="F106" s="109">
        <v>6</v>
      </c>
      <c r="G106" s="109">
        <v>6</v>
      </c>
      <c r="H106" s="109">
        <v>4</v>
      </c>
      <c r="I106" s="109">
        <v>5</v>
      </c>
      <c r="J106" s="109">
        <v>6</v>
      </c>
      <c r="K106" s="109">
        <v>5</v>
      </c>
      <c r="L106" s="72">
        <v>46</v>
      </c>
      <c r="M106" s="10">
        <v>35</v>
      </c>
      <c r="N106" s="58"/>
      <c r="O106" s="59"/>
    </row>
    <row r="107" spans="1:16" x14ac:dyDescent="0.25">
      <c r="A107" s="32" t="s">
        <v>281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1</v>
      </c>
      <c r="I107" s="66">
        <v>0</v>
      </c>
      <c r="J107" s="66">
        <v>0</v>
      </c>
      <c r="K107" s="66">
        <v>0</v>
      </c>
      <c r="L107" s="66">
        <v>1</v>
      </c>
      <c r="N107" s="1">
        <v>0</v>
      </c>
    </row>
    <row r="108" spans="1:16" x14ac:dyDescent="0.25">
      <c r="A108" s="32" t="s">
        <v>49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6" x14ac:dyDescent="0.25">
      <c r="A109" s="32" t="s">
        <v>281</v>
      </c>
      <c r="B109" s="1"/>
      <c r="C109" s="66">
        <v>0</v>
      </c>
      <c r="D109" s="66">
        <v>0.5</v>
      </c>
      <c r="E109" s="66">
        <v>0.5</v>
      </c>
      <c r="F109" s="66">
        <v>0</v>
      </c>
      <c r="G109" s="66">
        <v>1</v>
      </c>
      <c r="H109" s="66">
        <v>1</v>
      </c>
      <c r="I109" s="66">
        <v>0.5</v>
      </c>
      <c r="J109" s="66">
        <v>0.5</v>
      </c>
      <c r="K109" s="66">
        <v>0</v>
      </c>
      <c r="L109" s="66">
        <v>4</v>
      </c>
      <c r="M109" s="1">
        <v>1.5</v>
      </c>
      <c r="N109" s="1">
        <v>5.5</v>
      </c>
      <c r="O109" s="32" t="s">
        <v>281</v>
      </c>
    </row>
    <row r="110" spans="1:16" x14ac:dyDescent="0.25">
      <c r="A110" s="32" t="s">
        <v>49</v>
      </c>
      <c r="B110" s="1"/>
      <c r="C110" s="66">
        <v>1</v>
      </c>
      <c r="D110" s="66">
        <v>0.5</v>
      </c>
      <c r="E110" s="66">
        <v>0.5</v>
      </c>
      <c r="F110" s="66">
        <v>1</v>
      </c>
      <c r="G110" s="66">
        <v>0</v>
      </c>
      <c r="H110" s="66">
        <v>0</v>
      </c>
      <c r="I110" s="66">
        <v>0.5</v>
      </c>
      <c r="J110" s="66">
        <v>0.5</v>
      </c>
      <c r="K110" s="66">
        <v>1</v>
      </c>
      <c r="L110" s="66">
        <v>5</v>
      </c>
      <c r="M110" s="1">
        <v>1.5</v>
      </c>
      <c r="N110" s="1">
        <v>6.5</v>
      </c>
      <c r="O110" s="32" t="s">
        <v>49</v>
      </c>
    </row>
    <row r="113" spans="1:16" ht="13.8" thickBot="1" x14ac:dyDescent="0.3"/>
    <row r="114" spans="1:16" x14ac:dyDescent="0.25">
      <c r="A114" s="61" t="s">
        <v>54</v>
      </c>
      <c r="B114" s="1">
        <v>11</v>
      </c>
      <c r="C114" s="1">
        <v>3</v>
      </c>
      <c r="D114" s="52" t="s">
        <v>2</v>
      </c>
      <c r="E114" s="1"/>
      <c r="F114" s="1">
        <v>6</v>
      </c>
      <c r="G114" s="28" t="s">
        <v>3</v>
      </c>
      <c r="H114" s="54" t="s">
        <v>54</v>
      </c>
      <c r="I114" s="29"/>
      <c r="J114" s="27" t="s">
        <v>5</v>
      </c>
      <c r="K114" s="1"/>
      <c r="N114" s="1"/>
    </row>
    <row r="115" spans="1:16" ht="13.8" thickBot="1" x14ac:dyDescent="0.3">
      <c r="A115" s="61" t="s">
        <v>32</v>
      </c>
      <c r="B115" s="1">
        <v>8</v>
      </c>
      <c r="C115" s="1">
        <v>-3</v>
      </c>
      <c r="D115" t="s">
        <v>7</v>
      </c>
      <c r="E115" s="1"/>
      <c r="F115" s="1"/>
      <c r="G115" s="30" t="s">
        <v>8</v>
      </c>
      <c r="H115" s="61" t="s">
        <v>32</v>
      </c>
      <c r="I115" s="31"/>
      <c r="J115" s="27" t="s">
        <v>5</v>
      </c>
      <c r="K115" s="1"/>
      <c r="N115" s="1"/>
    </row>
    <row r="116" spans="1:16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6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</row>
    <row r="118" spans="1:16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6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6" x14ac:dyDescent="0.25">
      <c r="A120" s="61" t="s">
        <v>54</v>
      </c>
      <c r="B120" s="57"/>
      <c r="C120" s="76">
        <v>7</v>
      </c>
      <c r="D120" s="109">
        <v>4</v>
      </c>
      <c r="E120" s="109">
        <v>4</v>
      </c>
      <c r="F120" s="109">
        <v>6</v>
      </c>
      <c r="G120" s="109">
        <v>5</v>
      </c>
      <c r="H120" s="109">
        <v>3</v>
      </c>
      <c r="I120" s="109">
        <v>4</v>
      </c>
      <c r="J120" s="109">
        <v>5</v>
      </c>
      <c r="K120" s="109">
        <v>5</v>
      </c>
      <c r="L120" s="72">
        <v>43</v>
      </c>
      <c r="M120" s="10">
        <v>32</v>
      </c>
      <c r="N120" s="108"/>
      <c r="O120" s="59"/>
    </row>
    <row r="121" spans="1:16" x14ac:dyDescent="0.25">
      <c r="A121" s="61" t="s">
        <v>32</v>
      </c>
      <c r="B121" s="35"/>
      <c r="C121" s="76">
        <v>6</v>
      </c>
      <c r="D121" s="109">
        <v>4</v>
      </c>
      <c r="E121" s="109">
        <v>5</v>
      </c>
      <c r="F121" s="109">
        <v>6</v>
      </c>
      <c r="G121" s="109">
        <v>6</v>
      </c>
      <c r="H121" s="109">
        <v>4</v>
      </c>
      <c r="I121" s="109">
        <v>5</v>
      </c>
      <c r="J121" s="109">
        <v>5</v>
      </c>
      <c r="K121" s="109">
        <v>6</v>
      </c>
      <c r="L121" s="72">
        <v>47</v>
      </c>
      <c r="M121" s="10">
        <v>39</v>
      </c>
      <c r="N121" s="58"/>
      <c r="O121" s="59"/>
    </row>
    <row r="122" spans="1:16" x14ac:dyDescent="0.25">
      <c r="A122" s="32" t="s">
        <v>54</v>
      </c>
      <c r="B122" s="35"/>
      <c r="C122" s="67">
        <v>1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1</v>
      </c>
      <c r="K122" s="66">
        <v>0</v>
      </c>
      <c r="L122" s="66">
        <v>3</v>
      </c>
      <c r="N122" s="1">
        <v>0</v>
      </c>
    </row>
    <row r="123" spans="1:16" x14ac:dyDescent="0.25">
      <c r="A123" s="61" t="s">
        <v>32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</row>
    <row r="124" spans="1:16" x14ac:dyDescent="0.25">
      <c r="A124" s="32" t="s">
        <v>54</v>
      </c>
      <c r="B124" s="1"/>
      <c r="C124" s="66">
        <v>0.5</v>
      </c>
      <c r="D124" s="66">
        <v>0.5</v>
      </c>
      <c r="E124" s="66">
        <v>1</v>
      </c>
      <c r="F124" s="66">
        <v>0.5</v>
      </c>
      <c r="G124" s="66">
        <v>1</v>
      </c>
      <c r="H124" s="66">
        <v>1</v>
      </c>
      <c r="I124" s="66">
        <v>1</v>
      </c>
      <c r="J124" s="66">
        <v>1</v>
      </c>
      <c r="K124" s="66">
        <v>1</v>
      </c>
      <c r="L124" s="66">
        <v>7.5</v>
      </c>
      <c r="M124" s="1">
        <v>3</v>
      </c>
      <c r="N124" s="1">
        <v>10.5</v>
      </c>
      <c r="O124" s="32" t="s">
        <v>54</v>
      </c>
      <c r="P124">
        <f>M120+M133</f>
        <v>71</v>
      </c>
    </row>
    <row r="125" spans="1:16" x14ac:dyDescent="0.25">
      <c r="A125" s="61" t="s">
        <v>32</v>
      </c>
      <c r="B125" s="1"/>
      <c r="C125" s="66">
        <v>0.5</v>
      </c>
      <c r="D125" s="66">
        <v>0.5</v>
      </c>
      <c r="E125" s="66">
        <v>0</v>
      </c>
      <c r="F125" s="66">
        <v>0.5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1.5</v>
      </c>
      <c r="M125" s="1">
        <v>0</v>
      </c>
      <c r="N125" s="1">
        <v>1.5</v>
      </c>
      <c r="O125" s="61" t="s">
        <v>32</v>
      </c>
      <c r="P125">
        <f>M121+M134</f>
        <v>79</v>
      </c>
    </row>
    <row r="126" spans="1:16" ht="13.8" thickBot="1" x14ac:dyDescent="0.3"/>
    <row r="127" spans="1:16" x14ac:dyDescent="0.25">
      <c r="A127" s="61" t="s">
        <v>36</v>
      </c>
      <c r="B127" s="1">
        <v>16</v>
      </c>
      <c r="C127" s="1">
        <v>7</v>
      </c>
      <c r="D127" s="52" t="s">
        <v>2</v>
      </c>
      <c r="E127" s="1"/>
      <c r="F127" s="1"/>
      <c r="G127" s="28" t="s">
        <v>3</v>
      </c>
      <c r="H127" s="54" t="s">
        <v>36</v>
      </c>
      <c r="I127" s="29"/>
      <c r="J127" s="27" t="s">
        <v>5</v>
      </c>
      <c r="K127" s="1"/>
      <c r="N127" s="1"/>
    </row>
    <row r="128" spans="1:16" ht="13.8" thickBot="1" x14ac:dyDescent="0.3">
      <c r="A128" s="61" t="s">
        <v>26</v>
      </c>
      <c r="B128" s="1">
        <v>9</v>
      </c>
      <c r="C128" s="1">
        <v>-7</v>
      </c>
      <c r="D128" t="s">
        <v>7</v>
      </c>
      <c r="E128" s="1"/>
      <c r="F128" s="1"/>
      <c r="G128" s="30" t="s">
        <v>8</v>
      </c>
      <c r="H128" s="53" t="s">
        <v>26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36</v>
      </c>
      <c r="B133" s="57"/>
      <c r="C133" s="76">
        <v>8</v>
      </c>
      <c r="D133" s="109">
        <v>4</v>
      </c>
      <c r="E133" s="109">
        <v>6</v>
      </c>
      <c r="F133" s="109">
        <v>8</v>
      </c>
      <c r="G133" s="109">
        <v>5</v>
      </c>
      <c r="H133" s="109">
        <v>5</v>
      </c>
      <c r="I133" s="109">
        <v>7</v>
      </c>
      <c r="J133" s="109">
        <v>5</v>
      </c>
      <c r="K133" s="109">
        <v>7</v>
      </c>
      <c r="L133" s="72">
        <v>55</v>
      </c>
      <c r="M133" s="10">
        <v>39</v>
      </c>
      <c r="N133" s="108"/>
      <c r="O133" s="59"/>
    </row>
    <row r="134" spans="1:15" x14ac:dyDescent="0.25">
      <c r="A134" s="61" t="s">
        <v>26</v>
      </c>
      <c r="B134" s="35"/>
      <c r="C134" s="76">
        <v>8</v>
      </c>
      <c r="D134" s="109">
        <v>3</v>
      </c>
      <c r="E134" s="109">
        <v>4</v>
      </c>
      <c r="F134" s="109">
        <v>6</v>
      </c>
      <c r="G134" s="109">
        <v>6</v>
      </c>
      <c r="H134" s="109">
        <v>5</v>
      </c>
      <c r="I134" s="109">
        <v>5</v>
      </c>
      <c r="J134" s="109">
        <v>5</v>
      </c>
      <c r="K134" s="109">
        <v>7</v>
      </c>
      <c r="L134" s="72">
        <v>49</v>
      </c>
      <c r="M134" s="10">
        <v>40</v>
      </c>
      <c r="N134" s="58"/>
      <c r="O134" s="59"/>
    </row>
    <row r="135" spans="1:15" x14ac:dyDescent="0.25">
      <c r="A135" s="32" t="s">
        <v>36</v>
      </c>
      <c r="B135" s="35"/>
      <c r="C135" s="67">
        <v>1</v>
      </c>
      <c r="D135" s="67">
        <v>1</v>
      </c>
      <c r="E135" s="67">
        <v>1</v>
      </c>
      <c r="F135" s="67">
        <v>0</v>
      </c>
      <c r="G135" s="66">
        <v>1</v>
      </c>
      <c r="H135" s="66">
        <v>1</v>
      </c>
      <c r="I135" s="66">
        <v>0</v>
      </c>
      <c r="J135" s="66">
        <v>1</v>
      </c>
      <c r="K135" s="66">
        <v>1</v>
      </c>
      <c r="L135" s="66">
        <v>7</v>
      </c>
      <c r="N135" s="1">
        <v>0</v>
      </c>
    </row>
    <row r="136" spans="1:15" x14ac:dyDescent="0.25">
      <c r="A136" s="32" t="s">
        <v>26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5" x14ac:dyDescent="0.25">
      <c r="A137" s="32" t="s">
        <v>36</v>
      </c>
      <c r="B137" s="1"/>
      <c r="C137" s="66">
        <v>1</v>
      </c>
      <c r="D137" s="66">
        <v>0.5</v>
      </c>
      <c r="E137" s="66">
        <v>0</v>
      </c>
      <c r="F137" s="66">
        <v>0</v>
      </c>
      <c r="G137" s="66">
        <v>1</v>
      </c>
      <c r="H137" s="66">
        <v>1</v>
      </c>
      <c r="I137" s="66">
        <v>0</v>
      </c>
      <c r="J137" s="66">
        <v>1</v>
      </c>
      <c r="K137" s="66">
        <v>1</v>
      </c>
      <c r="L137" s="66">
        <v>5.5</v>
      </c>
      <c r="M137" s="1">
        <v>3</v>
      </c>
      <c r="N137" s="1">
        <v>8.5</v>
      </c>
      <c r="O137" s="32" t="s">
        <v>36</v>
      </c>
    </row>
    <row r="138" spans="1:15" x14ac:dyDescent="0.25">
      <c r="A138" s="32" t="s">
        <v>26</v>
      </c>
      <c r="B138" s="1"/>
      <c r="C138" s="66">
        <v>0</v>
      </c>
      <c r="D138" s="66">
        <v>0.5</v>
      </c>
      <c r="E138" s="66">
        <v>1</v>
      </c>
      <c r="F138" s="66">
        <v>1</v>
      </c>
      <c r="G138" s="66">
        <v>0</v>
      </c>
      <c r="H138" s="66">
        <v>0</v>
      </c>
      <c r="I138" s="66">
        <v>1</v>
      </c>
      <c r="J138" s="66">
        <v>0</v>
      </c>
      <c r="K138" s="66">
        <v>0</v>
      </c>
      <c r="L138" s="66">
        <v>3.5</v>
      </c>
      <c r="M138" s="1">
        <v>0</v>
      </c>
      <c r="N138" s="1">
        <v>3.5</v>
      </c>
      <c r="O138" s="32" t="s">
        <v>26</v>
      </c>
    </row>
    <row r="141" spans="1:15" ht="13.8" thickBot="1" x14ac:dyDescent="0.3"/>
    <row r="142" spans="1:15" x14ac:dyDescent="0.25">
      <c r="A142" s="61" t="s">
        <v>33</v>
      </c>
      <c r="B142" s="1">
        <v>3</v>
      </c>
      <c r="C142" s="1">
        <v>-5</v>
      </c>
      <c r="D142" s="52" t="s">
        <v>2</v>
      </c>
      <c r="E142" s="1"/>
      <c r="F142" s="1"/>
      <c r="G142" s="28" t="s">
        <v>3</v>
      </c>
      <c r="H142" s="54" t="s">
        <v>33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271</v>
      </c>
      <c r="B143" s="1">
        <v>8</v>
      </c>
      <c r="C143" s="1">
        <v>5</v>
      </c>
      <c r="D143" t="s">
        <v>7</v>
      </c>
      <c r="E143" s="1"/>
      <c r="F143" s="1">
        <v>2</v>
      </c>
      <c r="G143" s="30" t="s">
        <v>8</v>
      </c>
      <c r="H143" s="53" t="s">
        <v>271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6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</row>
    <row r="146" spans="1:16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6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6" x14ac:dyDescent="0.25">
      <c r="A148" s="61" t="s">
        <v>33</v>
      </c>
      <c r="B148" s="57"/>
      <c r="C148" s="76">
        <v>7</v>
      </c>
      <c r="D148" s="109">
        <v>4</v>
      </c>
      <c r="E148" s="109">
        <v>5</v>
      </c>
      <c r="F148" s="109">
        <v>4</v>
      </c>
      <c r="G148" s="109">
        <v>4</v>
      </c>
      <c r="H148" s="109">
        <v>3</v>
      </c>
      <c r="I148" s="109">
        <v>3</v>
      </c>
      <c r="J148" s="109">
        <v>7</v>
      </c>
      <c r="K148" s="109">
        <v>5</v>
      </c>
      <c r="L148" s="72">
        <v>42</v>
      </c>
      <c r="M148" s="10">
        <v>39</v>
      </c>
      <c r="N148" s="108"/>
      <c r="O148" s="59"/>
    </row>
    <row r="149" spans="1:16" x14ac:dyDescent="0.25">
      <c r="A149" s="61" t="s">
        <v>271</v>
      </c>
      <c r="B149" s="35"/>
      <c r="C149" s="76">
        <v>6</v>
      </c>
      <c r="D149" s="109">
        <v>2</v>
      </c>
      <c r="E149" s="109">
        <v>6</v>
      </c>
      <c r="F149" s="109">
        <v>5</v>
      </c>
      <c r="G149" s="109">
        <v>6</v>
      </c>
      <c r="H149" s="109">
        <v>3</v>
      </c>
      <c r="I149" s="109">
        <v>5</v>
      </c>
      <c r="J149" s="109">
        <v>4</v>
      </c>
      <c r="K149" s="109">
        <v>6</v>
      </c>
      <c r="L149" s="72">
        <v>43</v>
      </c>
      <c r="M149" s="10">
        <v>35</v>
      </c>
      <c r="N149" s="58"/>
      <c r="O149" s="59"/>
    </row>
    <row r="150" spans="1:16" x14ac:dyDescent="0.25">
      <c r="A150" s="32" t="s">
        <v>33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</row>
    <row r="151" spans="1:16" x14ac:dyDescent="0.25">
      <c r="A151" s="32" t="s">
        <v>271</v>
      </c>
      <c r="B151" s="35"/>
      <c r="C151" s="67">
        <v>1</v>
      </c>
      <c r="D151" s="67">
        <v>0</v>
      </c>
      <c r="E151" s="67">
        <v>0</v>
      </c>
      <c r="F151" s="67">
        <v>0</v>
      </c>
      <c r="G151" s="66">
        <v>1</v>
      </c>
      <c r="H151" s="66">
        <v>1</v>
      </c>
      <c r="I151" s="66">
        <v>0</v>
      </c>
      <c r="J151" s="66">
        <v>1</v>
      </c>
      <c r="K151" s="66">
        <v>1</v>
      </c>
      <c r="L151" s="66">
        <v>5</v>
      </c>
      <c r="M151" s="1"/>
      <c r="N151" s="1" t="s">
        <v>17</v>
      </c>
    </row>
    <row r="152" spans="1:16" x14ac:dyDescent="0.25">
      <c r="A152" s="32" t="s">
        <v>33</v>
      </c>
      <c r="B152" s="1"/>
      <c r="C152" s="66">
        <v>0</v>
      </c>
      <c r="D152" s="66">
        <v>0</v>
      </c>
      <c r="E152" s="66">
        <v>1</v>
      </c>
      <c r="F152" s="66">
        <v>1</v>
      </c>
      <c r="G152" s="66">
        <v>1</v>
      </c>
      <c r="H152" s="66">
        <v>0</v>
      </c>
      <c r="I152" s="66">
        <v>1</v>
      </c>
      <c r="J152" s="66">
        <v>0</v>
      </c>
      <c r="K152" s="66">
        <v>0.5</v>
      </c>
      <c r="L152" s="66">
        <v>4.5</v>
      </c>
      <c r="M152" s="1">
        <v>0</v>
      </c>
      <c r="N152" s="1">
        <v>4.5</v>
      </c>
      <c r="O152" s="32" t="s">
        <v>33</v>
      </c>
      <c r="P152">
        <f>M148+M161</f>
        <v>87</v>
      </c>
    </row>
    <row r="153" spans="1:16" x14ac:dyDescent="0.25">
      <c r="A153" s="32" t="s">
        <v>271</v>
      </c>
      <c r="B153" s="1"/>
      <c r="C153" s="66">
        <v>1</v>
      </c>
      <c r="D153" s="66">
        <v>1</v>
      </c>
      <c r="E153" s="66">
        <v>0</v>
      </c>
      <c r="F153" s="66">
        <v>0</v>
      </c>
      <c r="G153" s="66">
        <v>0</v>
      </c>
      <c r="H153" s="66">
        <v>1</v>
      </c>
      <c r="I153" s="66">
        <v>0</v>
      </c>
      <c r="J153" s="66">
        <v>1</v>
      </c>
      <c r="K153" s="66">
        <v>0.5</v>
      </c>
      <c r="L153" s="66">
        <v>4.5</v>
      </c>
      <c r="M153" s="1">
        <v>3</v>
      </c>
      <c r="N153" s="1">
        <v>7.5</v>
      </c>
      <c r="O153" s="32" t="s">
        <v>271</v>
      </c>
      <c r="P153">
        <f>M149+M162</f>
        <v>74</v>
      </c>
    </row>
    <row r="154" spans="1:16" ht="13.8" thickBot="1" x14ac:dyDescent="0.3"/>
    <row r="155" spans="1:16" x14ac:dyDescent="0.25">
      <c r="A155" s="61" t="s">
        <v>279</v>
      </c>
      <c r="B155" s="1">
        <v>8</v>
      </c>
      <c r="C155" s="1">
        <v>-1</v>
      </c>
      <c r="D155" s="52" t="s">
        <v>2</v>
      </c>
      <c r="E155" s="1"/>
      <c r="F155" s="1">
        <v>7</v>
      </c>
      <c r="G155" s="28" t="s">
        <v>3</v>
      </c>
      <c r="H155" s="54" t="s">
        <v>279</v>
      </c>
      <c r="I155" s="29"/>
      <c r="J155" s="27" t="s">
        <v>5</v>
      </c>
      <c r="K155" s="1"/>
      <c r="N155" s="1"/>
    </row>
    <row r="156" spans="1:16" ht="13.8" thickBot="1" x14ac:dyDescent="0.3">
      <c r="A156" s="61" t="s">
        <v>48</v>
      </c>
      <c r="B156" s="1">
        <v>9</v>
      </c>
      <c r="C156" s="1">
        <v>1</v>
      </c>
      <c r="D156" t="s">
        <v>7</v>
      </c>
      <c r="E156" s="1"/>
      <c r="F156" s="1"/>
      <c r="G156" s="30" t="s">
        <v>8</v>
      </c>
      <c r="H156" s="53" t="s">
        <v>48</v>
      </c>
      <c r="I156" s="31"/>
      <c r="J156" s="27" t="s">
        <v>5</v>
      </c>
      <c r="K156" s="1"/>
      <c r="N156" s="1"/>
    </row>
    <row r="157" spans="1:16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6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</row>
    <row r="159" spans="1:16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6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279</v>
      </c>
      <c r="B161" s="57"/>
      <c r="C161" s="76">
        <v>9</v>
      </c>
      <c r="D161" s="109">
        <v>3</v>
      </c>
      <c r="E161" s="109">
        <v>6</v>
      </c>
      <c r="F161" s="109">
        <v>8</v>
      </c>
      <c r="G161" s="109">
        <v>7</v>
      </c>
      <c r="H161" s="109">
        <v>7</v>
      </c>
      <c r="I161" s="109">
        <v>5</v>
      </c>
      <c r="J161" s="109">
        <v>6</v>
      </c>
      <c r="K161" s="109">
        <v>5</v>
      </c>
      <c r="L161" s="72">
        <v>56</v>
      </c>
      <c r="M161" s="10">
        <v>48</v>
      </c>
      <c r="N161" s="108"/>
      <c r="O161" s="59"/>
    </row>
    <row r="162" spans="1:15" x14ac:dyDescent="0.25">
      <c r="A162" s="61" t="s">
        <v>48</v>
      </c>
      <c r="B162" s="35"/>
      <c r="C162" s="76">
        <v>7</v>
      </c>
      <c r="D162" s="109">
        <v>4</v>
      </c>
      <c r="E162" s="109">
        <v>4</v>
      </c>
      <c r="F162" s="109">
        <v>7</v>
      </c>
      <c r="G162" s="109">
        <v>5</v>
      </c>
      <c r="H162" s="109">
        <v>4</v>
      </c>
      <c r="I162" s="109">
        <v>7</v>
      </c>
      <c r="J162" s="109">
        <v>4</v>
      </c>
      <c r="K162" s="109">
        <v>6</v>
      </c>
      <c r="L162" s="72">
        <v>48</v>
      </c>
      <c r="M162" s="10">
        <v>39</v>
      </c>
      <c r="N162" s="58"/>
      <c r="O162" s="59"/>
    </row>
    <row r="163" spans="1:15" x14ac:dyDescent="0.25">
      <c r="A163" s="32" t="s">
        <v>279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</row>
    <row r="164" spans="1:15" x14ac:dyDescent="0.25">
      <c r="A164" s="32" t="s">
        <v>48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1</v>
      </c>
      <c r="I164" s="66">
        <v>0</v>
      </c>
      <c r="J164" s="66">
        <v>0</v>
      </c>
      <c r="K164" s="66">
        <v>0</v>
      </c>
      <c r="L164" s="66">
        <v>1</v>
      </c>
      <c r="M164" s="1"/>
      <c r="N164" s="1" t="s">
        <v>17</v>
      </c>
    </row>
    <row r="165" spans="1:15" x14ac:dyDescent="0.25">
      <c r="A165" s="32" t="s">
        <v>279</v>
      </c>
      <c r="B165" s="1"/>
      <c r="C165" s="66">
        <v>0</v>
      </c>
      <c r="D165" s="66">
        <v>1</v>
      </c>
      <c r="E165" s="66">
        <v>0</v>
      </c>
      <c r="F165" s="66">
        <v>0</v>
      </c>
      <c r="G165" s="66">
        <v>0</v>
      </c>
      <c r="H165" s="66">
        <v>0</v>
      </c>
      <c r="I165" s="66">
        <v>1</v>
      </c>
      <c r="J165" s="66">
        <v>0</v>
      </c>
      <c r="K165" s="66">
        <v>1</v>
      </c>
      <c r="L165" s="66">
        <v>3</v>
      </c>
      <c r="M165" s="1">
        <v>0</v>
      </c>
      <c r="N165" s="1">
        <v>3</v>
      </c>
      <c r="O165" s="32" t="s">
        <v>279</v>
      </c>
    </row>
    <row r="166" spans="1:15" x14ac:dyDescent="0.25">
      <c r="A166" s="32" t="s">
        <v>48</v>
      </c>
      <c r="B166" s="1"/>
      <c r="C166" s="66">
        <v>1</v>
      </c>
      <c r="D166" s="66">
        <v>0</v>
      </c>
      <c r="E166" s="66">
        <v>1</v>
      </c>
      <c r="F166" s="66">
        <v>1</v>
      </c>
      <c r="G166" s="66">
        <v>1</v>
      </c>
      <c r="H166" s="66">
        <v>1</v>
      </c>
      <c r="I166" s="66">
        <v>0</v>
      </c>
      <c r="J166" s="66">
        <v>1</v>
      </c>
      <c r="K166" s="66">
        <v>0</v>
      </c>
      <c r="L166" s="66">
        <v>6</v>
      </c>
      <c r="M166" s="1">
        <v>3</v>
      </c>
      <c r="N166" s="1">
        <v>9</v>
      </c>
      <c r="O166" s="32" t="s">
        <v>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E11B-FA1B-4291-B275-A97BC813DA10}">
  <dimension ref="A1:Z188"/>
  <sheetViews>
    <sheetView zoomScale="125" zoomScaleNormal="125" workbookViewId="0">
      <selection activeCell="V12" sqref="V12"/>
    </sheetView>
  </sheetViews>
  <sheetFormatPr defaultColWidth="8.77734375" defaultRowHeight="13.2" x14ac:dyDescent="0.25"/>
  <cols>
    <col min="21" max="25" width="6.33203125" customWidth="1"/>
  </cols>
  <sheetData>
    <row r="1" spans="1:18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8" x14ac:dyDescent="0.25">
      <c r="A2" s="61" t="s">
        <v>106</v>
      </c>
      <c r="B2" s="1">
        <v>5</v>
      </c>
      <c r="C2" s="1">
        <v>-7</v>
      </c>
      <c r="D2" s="52" t="s">
        <v>57</v>
      </c>
      <c r="E2" s="1"/>
      <c r="F2" s="1"/>
      <c r="G2" s="28" t="s">
        <v>3</v>
      </c>
      <c r="H2" s="54" t="s">
        <v>106</v>
      </c>
      <c r="I2" s="29"/>
      <c r="J2" s="27" t="s">
        <v>5</v>
      </c>
      <c r="K2" s="1"/>
      <c r="N2" s="1"/>
      <c r="P2" s="33"/>
    </row>
    <row r="3" spans="1:18" x14ac:dyDescent="0.25">
      <c r="A3" s="61" t="s">
        <v>119</v>
      </c>
      <c r="B3" s="1">
        <v>12</v>
      </c>
      <c r="C3" s="1">
        <v>7</v>
      </c>
      <c r="D3" t="s">
        <v>7</v>
      </c>
      <c r="E3" s="1"/>
      <c r="F3" s="1"/>
      <c r="G3" s="30" t="s">
        <v>8</v>
      </c>
      <c r="H3" s="53" t="s">
        <v>119</v>
      </c>
      <c r="I3" s="31"/>
      <c r="J3" s="27" t="s">
        <v>5</v>
      </c>
      <c r="K3" s="1"/>
      <c r="N3" s="1"/>
      <c r="P3" s="33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8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</row>
    <row r="6" spans="1:18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8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</row>
    <row r="8" spans="1:18" x14ac:dyDescent="0.25">
      <c r="A8" s="61" t="s">
        <v>106</v>
      </c>
      <c r="B8" s="57"/>
      <c r="C8" s="68">
        <v>5</v>
      </c>
      <c r="D8" s="68">
        <v>5</v>
      </c>
      <c r="E8" s="68">
        <v>5</v>
      </c>
      <c r="F8" s="68">
        <v>3</v>
      </c>
      <c r="G8" s="68">
        <v>5</v>
      </c>
      <c r="H8" s="68">
        <v>4</v>
      </c>
      <c r="I8" s="68">
        <v>4</v>
      </c>
      <c r="J8" s="68">
        <v>8</v>
      </c>
      <c r="K8" s="76">
        <v>6</v>
      </c>
      <c r="L8" s="72">
        <v>45</v>
      </c>
      <c r="M8" s="10">
        <v>40</v>
      </c>
      <c r="N8" s="58"/>
      <c r="O8" s="59"/>
      <c r="P8" s="33"/>
    </row>
    <row r="9" spans="1:18" x14ac:dyDescent="0.25">
      <c r="A9" s="61" t="s">
        <v>119</v>
      </c>
      <c r="B9" s="35"/>
      <c r="C9" s="66">
        <v>5</v>
      </c>
      <c r="D9" s="66">
        <v>6</v>
      </c>
      <c r="E9" s="66">
        <v>4</v>
      </c>
      <c r="F9" s="66">
        <v>4</v>
      </c>
      <c r="G9" s="66">
        <v>6</v>
      </c>
      <c r="H9" s="66">
        <v>4</v>
      </c>
      <c r="I9" s="66">
        <v>4</v>
      </c>
      <c r="J9" s="66">
        <v>6</v>
      </c>
      <c r="K9" s="66">
        <v>6</v>
      </c>
      <c r="L9" s="72">
        <v>45</v>
      </c>
      <c r="M9" s="10">
        <v>33</v>
      </c>
      <c r="N9" s="58"/>
      <c r="O9" s="59"/>
      <c r="P9" s="33"/>
    </row>
    <row r="10" spans="1:18" x14ac:dyDescent="0.25">
      <c r="A10" s="32" t="s">
        <v>106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8" x14ac:dyDescent="0.25">
      <c r="A11" s="32" t="s">
        <v>119</v>
      </c>
      <c r="B11" s="35"/>
      <c r="C11" s="67">
        <v>1</v>
      </c>
      <c r="D11" s="67">
        <v>1</v>
      </c>
      <c r="E11" s="67">
        <v>1</v>
      </c>
      <c r="F11" s="67">
        <v>0</v>
      </c>
      <c r="G11" s="66">
        <v>1</v>
      </c>
      <c r="H11" s="66">
        <v>1</v>
      </c>
      <c r="I11" s="66">
        <v>0</v>
      </c>
      <c r="J11" s="66">
        <v>1</v>
      </c>
      <c r="K11" s="66">
        <v>1</v>
      </c>
      <c r="L11" s="66">
        <v>7</v>
      </c>
      <c r="M11" s="1"/>
      <c r="N11" s="1" t="s">
        <v>17</v>
      </c>
      <c r="P11" s="33" t="s">
        <v>18</v>
      </c>
    </row>
    <row r="12" spans="1:18" x14ac:dyDescent="0.25">
      <c r="A12" s="32" t="s">
        <v>106</v>
      </c>
      <c r="B12" s="1"/>
      <c r="C12" s="66">
        <v>0</v>
      </c>
      <c r="D12" s="66">
        <v>0.5</v>
      </c>
      <c r="E12" s="66">
        <v>0</v>
      </c>
      <c r="F12" s="66">
        <v>1</v>
      </c>
      <c r="G12" s="66">
        <v>0.5</v>
      </c>
      <c r="H12" s="66">
        <v>0</v>
      </c>
      <c r="I12" s="66">
        <v>0.5</v>
      </c>
      <c r="J12" s="66">
        <v>0</v>
      </c>
      <c r="K12" s="66">
        <v>0</v>
      </c>
      <c r="L12" s="66">
        <v>2.5</v>
      </c>
      <c r="M12" s="1">
        <v>0</v>
      </c>
      <c r="N12" s="10">
        <v>2.5</v>
      </c>
      <c r="O12" s="32" t="s">
        <v>106</v>
      </c>
      <c r="P12" s="34"/>
      <c r="R12">
        <v>35</v>
      </c>
    </row>
    <row r="13" spans="1:18" x14ac:dyDescent="0.25">
      <c r="A13" s="32" t="s">
        <v>119</v>
      </c>
      <c r="B13" s="1"/>
      <c r="C13" s="66">
        <v>1</v>
      </c>
      <c r="D13" s="66">
        <v>0.5</v>
      </c>
      <c r="E13" s="66">
        <v>1</v>
      </c>
      <c r="F13" s="66">
        <v>0</v>
      </c>
      <c r="G13" s="66">
        <v>0.5</v>
      </c>
      <c r="H13" s="66">
        <v>1</v>
      </c>
      <c r="I13" s="66">
        <v>0.5</v>
      </c>
      <c r="J13" s="66">
        <v>1</v>
      </c>
      <c r="K13" s="66">
        <v>1</v>
      </c>
      <c r="L13" s="66">
        <v>6.5</v>
      </c>
      <c r="M13" s="1">
        <v>3</v>
      </c>
      <c r="N13" s="10">
        <v>9.5</v>
      </c>
      <c r="O13" s="32" t="s">
        <v>119</v>
      </c>
      <c r="P13" s="34"/>
      <c r="R13">
        <v>32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8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8" x14ac:dyDescent="0.25">
      <c r="A16" s="61" t="s">
        <v>58</v>
      </c>
      <c r="B16" s="1">
        <v>16</v>
      </c>
      <c r="C16" s="1">
        <v>-2</v>
      </c>
      <c r="D16" s="52" t="s">
        <v>57</v>
      </c>
      <c r="E16" s="1"/>
      <c r="F16" s="1"/>
      <c r="G16" s="28" t="s">
        <v>3</v>
      </c>
      <c r="H16" s="54" t="s">
        <v>58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154</v>
      </c>
      <c r="B17" s="1">
        <v>18</v>
      </c>
      <c r="C17" s="1">
        <v>2</v>
      </c>
      <c r="D17" t="s">
        <v>7</v>
      </c>
      <c r="E17" s="1"/>
      <c r="F17" s="1"/>
      <c r="G17" s="30" t="s">
        <v>8</v>
      </c>
      <c r="H17" s="53" t="s">
        <v>154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58</v>
      </c>
      <c r="B22" s="57"/>
      <c r="C22" s="68">
        <v>6</v>
      </c>
      <c r="D22" s="68">
        <v>5</v>
      </c>
      <c r="E22" s="68">
        <v>4</v>
      </c>
      <c r="F22" s="68">
        <v>4</v>
      </c>
      <c r="G22" s="68">
        <v>9</v>
      </c>
      <c r="H22" s="68">
        <v>6</v>
      </c>
      <c r="I22" s="68">
        <v>4</v>
      </c>
      <c r="J22" s="68">
        <v>5</v>
      </c>
      <c r="K22" s="76">
        <v>6</v>
      </c>
      <c r="L22" s="72">
        <v>49</v>
      </c>
      <c r="M22" s="10">
        <v>33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154</v>
      </c>
      <c r="B23" s="35"/>
      <c r="C23" s="66">
        <v>5</v>
      </c>
      <c r="D23" s="66">
        <v>5</v>
      </c>
      <c r="E23" s="66">
        <v>5</v>
      </c>
      <c r="F23" s="66">
        <v>4</v>
      </c>
      <c r="G23" s="66">
        <v>6</v>
      </c>
      <c r="H23" s="66">
        <v>4</v>
      </c>
      <c r="I23" s="66">
        <v>4</v>
      </c>
      <c r="J23" s="66">
        <v>5</v>
      </c>
      <c r="K23" s="66">
        <v>7</v>
      </c>
      <c r="L23" s="72">
        <v>45</v>
      </c>
      <c r="M23" s="10">
        <v>27</v>
      </c>
      <c r="N23" s="58"/>
      <c r="O23" s="59"/>
      <c r="P23" s="33"/>
    </row>
    <row r="24" spans="1:26" x14ac:dyDescent="0.25">
      <c r="A24" s="32" t="s">
        <v>58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154</v>
      </c>
      <c r="B25" s="35"/>
      <c r="C25" s="67">
        <v>0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0</v>
      </c>
      <c r="L25" s="66">
        <v>2</v>
      </c>
      <c r="M25" s="1"/>
      <c r="N25" s="1" t="s">
        <v>17</v>
      </c>
      <c r="P25" s="33" t="s">
        <v>18</v>
      </c>
    </row>
    <row r="26" spans="1:26" x14ac:dyDescent="0.25">
      <c r="A26" s="32" t="s">
        <v>58</v>
      </c>
      <c r="B26" s="1"/>
      <c r="C26" s="66">
        <v>0</v>
      </c>
      <c r="D26" s="66">
        <v>0.5</v>
      </c>
      <c r="E26" s="66">
        <v>1</v>
      </c>
      <c r="F26" s="66">
        <v>0.5</v>
      </c>
      <c r="G26" s="66">
        <v>0</v>
      </c>
      <c r="H26" s="66">
        <v>0</v>
      </c>
      <c r="I26" s="66">
        <v>0.5</v>
      </c>
      <c r="J26" s="66">
        <v>0</v>
      </c>
      <c r="K26" s="66">
        <v>1</v>
      </c>
      <c r="L26" s="66">
        <v>3.5</v>
      </c>
      <c r="M26" s="1">
        <v>0</v>
      </c>
      <c r="N26" s="10">
        <v>3.5</v>
      </c>
      <c r="O26" s="32" t="s">
        <v>58</v>
      </c>
      <c r="P26" s="34"/>
    </row>
    <row r="27" spans="1:26" s="75" customFormat="1" x14ac:dyDescent="0.25">
      <c r="A27" s="32" t="s">
        <v>154</v>
      </c>
      <c r="B27" s="1"/>
      <c r="C27" s="66">
        <v>1</v>
      </c>
      <c r="D27" s="66">
        <v>0.5</v>
      </c>
      <c r="E27" s="66">
        <v>0</v>
      </c>
      <c r="F27" s="66">
        <v>0.5</v>
      </c>
      <c r="G27" s="66">
        <v>1</v>
      </c>
      <c r="H27" s="66">
        <v>1</v>
      </c>
      <c r="I27" s="66">
        <v>0.5</v>
      </c>
      <c r="J27" s="66">
        <v>1</v>
      </c>
      <c r="K27" s="66">
        <v>0</v>
      </c>
      <c r="L27" s="66">
        <v>5.5</v>
      </c>
      <c r="M27" s="1">
        <v>3</v>
      </c>
      <c r="N27" s="10">
        <v>8.5</v>
      </c>
      <c r="O27" s="32" t="s">
        <v>154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94</v>
      </c>
      <c r="B31" s="1">
        <v>5</v>
      </c>
      <c r="C31" s="1">
        <v>-10</v>
      </c>
      <c r="D31" s="52" t="s">
        <v>57</v>
      </c>
      <c r="E31" s="1"/>
      <c r="F31" s="1"/>
      <c r="G31" s="28" t="s">
        <v>3</v>
      </c>
      <c r="H31" s="54" t="s">
        <v>94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92</v>
      </c>
      <c r="B32" s="1">
        <v>15</v>
      </c>
      <c r="C32" s="1">
        <v>10</v>
      </c>
      <c r="D32" t="s">
        <v>7</v>
      </c>
      <c r="E32" s="1"/>
      <c r="F32" s="1"/>
      <c r="G32" s="30" t="s">
        <v>8</v>
      </c>
      <c r="H32" s="53" t="s">
        <v>92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8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8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94</v>
      </c>
      <c r="B37" s="57"/>
      <c r="C37" s="68">
        <v>5</v>
      </c>
      <c r="D37" s="68">
        <v>5</v>
      </c>
      <c r="E37" s="68">
        <v>6</v>
      </c>
      <c r="F37" s="68">
        <v>3</v>
      </c>
      <c r="G37" s="68">
        <v>6</v>
      </c>
      <c r="H37" s="68">
        <v>5</v>
      </c>
      <c r="I37" s="68">
        <v>4</v>
      </c>
      <c r="J37" s="68">
        <v>5</v>
      </c>
      <c r="K37" s="76">
        <v>5</v>
      </c>
      <c r="L37" s="72">
        <v>44</v>
      </c>
      <c r="M37" s="10">
        <v>39</v>
      </c>
      <c r="N37" s="58"/>
      <c r="O37" s="59"/>
      <c r="P37" s="33"/>
    </row>
    <row r="38" spans="1:18" x14ac:dyDescent="0.25">
      <c r="A38" s="61" t="s">
        <v>92</v>
      </c>
      <c r="B38" s="35"/>
      <c r="C38" s="66">
        <v>6</v>
      </c>
      <c r="D38" s="66">
        <v>3</v>
      </c>
      <c r="E38" s="66">
        <v>8</v>
      </c>
      <c r="F38" s="66">
        <v>2</v>
      </c>
      <c r="G38" s="66">
        <v>9</v>
      </c>
      <c r="H38" s="66">
        <v>5</v>
      </c>
      <c r="I38" s="66">
        <v>6</v>
      </c>
      <c r="J38" s="66">
        <v>7</v>
      </c>
      <c r="K38" s="66">
        <v>4</v>
      </c>
      <c r="L38" s="72">
        <v>50</v>
      </c>
      <c r="M38" s="10">
        <v>35</v>
      </c>
      <c r="N38" s="58" t="s">
        <v>155</v>
      </c>
      <c r="O38" s="59"/>
      <c r="P38" s="33"/>
    </row>
    <row r="39" spans="1:18" x14ac:dyDescent="0.25">
      <c r="A39" s="32" t="s">
        <v>94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92</v>
      </c>
      <c r="B40" s="35"/>
      <c r="C40" s="67">
        <v>1</v>
      </c>
      <c r="D40" s="67">
        <v>1</v>
      </c>
      <c r="E40" s="67">
        <v>1</v>
      </c>
      <c r="F40" s="67">
        <v>1</v>
      </c>
      <c r="G40" s="66">
        <v>1</v>
      </c>
      <c r="H40" s="66">
        <v>2</v>
      </c>
      <c r="I40" s="66">
        <v>1</v>
      </c>
      <c r="J40" s="66">
        <v>1</v>
      </c>
      <c r="K40" s="66">
        <v>1</v>
      </c>
      <c r="L40" s="66">
        <v>10</v>
      </c>
      <c r="M40" s="1"/>
      <c r="N40" s="1" t="s">
        <v>17</v>
      </c>
      <c r="P40" s="33" t="s">
        <v>18</v>
      </c>
    </row>
    <row r="41" spans="1:18" x14ac:dyDescent="0.25">
      <c r="A41" s="32" t="s">
        <v>94</v>
      </c>
      <c r="B41" s="1"/>
      <c r="C41" s="66">
        <v>0.5</v>
      </c>
      <c r="D41" s="66">
        <v>0</v>
      </c>
      <c r="E41" s="66">
        <v>1</v>
      </c>
      <c r="F41" s="66">
        <v>0</v>
      </c>
      <c r="G41" s="66">
        <v>1</v>
      </c>
      <c r="H41" s="66">
        <v>0</v>
      </c>
      <c r="I41" s="66">
        <v>1</v>
      </c>
      <c r="J41" s="66">
        <v>1</v>
      </c>
      <c r="K41" s="66">
        <v>0</v>
      </c>
      <c r="L41" s="66">
        <v>4.5</v>
      </c>
      <c r="M41" s="1">
        <v>0</v>
      </c>
      <c r="N41" s="10">
        <v>4.5</v>
      </c>
      <c r="O41" s="32" t="s">
        <v>94</v>
      </c>
      <c r="P41" s="34"/>
      <c r="R41">
        <v>30</v>
      </c>
    </row>
    <row r="42" spans="1:18" x14ac:dyDescent="0.25">
      <c r="A42" s="32" t="s">
        <v>92</v>
      </c>
      <c r="B42" s="1"/>
      <c r="C42" s="66">
        <v>0.5</v>
      </c>
      <c r="D42" s="66">
        <v>1</v>
      </c>
      <c r="E42" s="66">
        <v>0</v>
      </c>
      <c r="F42" s="66">
        <v>1</v>
      </c>
      <c r="G42" s="66">
        <v>0</v>
      </c>
      <c r="H42" s="66">
        <v>1</v>
      </c>
      <c r="I42" s="66">
        <v>0</v>
      </c>
      <c r="J42" s="66">
        <v>0</v>
      </c>
      <c r="K42" s="66">
        <v>1</v>
      </c>
      <c r="L42" s="66">
        <v>4.5</v>
      </c>
      <c r="M42" s="1">
        <v>3</v>
      </c>
      <c r="N42" s="10">
        <v>7.5</v>
      </c>
      <c r="O42" s="32" t="s">
        <v>92</v>
      </c>
      <c r="P42" s="34"/>
      <c r="R42">
        <v>33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156</v>
      </c>
      <c r="B45" s="1">
        <v>14</v>
      </c>
      <c r="C45" s="1">
        <v>-3</v>
      </c>
      <c r="D45" s="52" t="s">
        <v>57</v>
      </c>
      <c r="E45" s="1"/>
      <c r="F45" s="1"/>
      <c r="G45" s="28" t="s">
        <v>3</v>
      </c>
      <c r="H45" s="54" t="s">
        <v>156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150</v>
      </c>
      <c r="B46" s="1">
        <v>17</v>
      </c>
      <c r="C46" s="1">
        <v>3</v>
      </c>
      <c r="D46" t="s">
        <v>7</v>
      </c>
      <c r="E46" s="1"/>
      <c r="F46" s="1"/>
      <c r="G46" s="30" t="s">
        <v>8</v>
      </c>
      <c r="H46" s="53" t="s">
        <v>150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156</v>
      </c>
      <c r="B51" s="57"/>
      <c r="C51" s="68">
        <v>6</v>
      </c>
      <c r="D51" s="68">
        <v>6</v>
      </c>
      <c r="E51" s="68">
        <v>4</v>
      </c>
      <c r="F51" s="68">
        <v>4</v>
      </c>
      <c r="G51" s="68">
        <v>7</v>
      </c>
      <c r="H51" s="68">
        <v>6</v>
      </c>
      <c r="I51" s="68">
        <v>3</v>
      </c>
      <c r="J51" s="68">
        <v>5</v>
      </c>
      <c r="K51" s="76">
        <v>6</v>
      </c>
      <c r="L51" s="72">
        <v>47</v>
      </c>
      <c r="M51" s="10">
        <v>33</v>
      </c>
      <c r="N51" s="58"/>
      <c r="O51" s="59"/>
      <c r="P51" s="33"/>
    </row>
    <row r="52" spans="1:26" x14ac:dyDescent="0.25">
      <c r="A52" s="61" t="s">
        <v>150</v>
      </c>
      <c r="B52" s="35"/>
      <c r="C52" s="66">
        <v>5</v>
      </c>
      <c r="D52" s="66">
        <v>5</v>
      </c>
      <c r="E52" s="66">
        <v>5</v>
      </c>
      <c r="F52" s="66">
        <v>6</v>
      </c>
      <c r="G52" s="66">
        <v>10</v>
      </c>
      <c r="H52" s="66">
        <v>6</v>
      </c>
      <c r="I52" s="66">
        <v>5</v>
      </c>
      <c r="J52" s="66">
        <v>7</v>
      </c>
      <c r="K52" s="66">
        <v>11</v>
      </c>
      <c r="L52" s="72">
        <v>60</v>
      </c>
      <c r="M52" s="10">
        <v>43</v>
      </c>
      <c r="N52" s="58"/>
      <c r="O52" s="59"/>
      <c r="P52" s="33"/>
    </row>
    <row r="53" spans="1:26" x14ac:dyDescent="0.25">
      <c r="A53" s="32" t="s">
        <v>156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150</v>
      </c>
      <c r="B54" s="35"/>
      <c r="C54" s="67">
        <v>1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1</v>
      </c>
      <c r="K54" s="66">
        <v>0</v>
      </c>
      <c r="L54" s="66">
        <v>3</v>
      </c>
      <c r="M54" s="1"/>
      <c r="N54" s="1" t="s">
        <v>17</v>
      </c>
      <c r="P54" s="33" t="s">
        <v>18</v>
      </c>
    </row>
    <row r="55" spans="1:26" x14ac:dyDescent="0.25">
      <c r="A55" s="32" t="s">
        <v>156</v>
      </c>
      <c r="B55" s="1"/>
      <c r="C55" s="66">
        <v>0</v>
      </c>
      <c r="D55" s="66">
        <v>0</v>
      </c>
      <c r="E55" s="66">
        <v>1</v>
      </c>
      <c r="F55" s="66">
        <v>1</v>
      </c>
      <c r="G55" s="66">
        <v>1</v>
      </c>
      <c r="H55" s="66">
        <v>0</v>
      </c>
      <c r="I55" s="66">
        <v>1</v>
      </c>
      <c r="J55" s="66">
        <v>1</v>
      </c>
      <c r="K55" s="66">
        <v>1</v>
      </c>
      <c r="L55" s="66">
        <v>6</v>
      </c>
      <c r="M55" s="1">
        <v>3</v>
      </c>
      <c r="N55" s="10">
        <v>9</v>
      </c>
      <c r="O55" s="32" t="s">
        <v>156</v>
      </c>
      <c r="P55" s="34"/>
    </row>
    <row r="56" spans="1:26" x14ac:dyDescent="0.25">
      <c r="A56" s="32" t="s">
        <v>150</v>
      </c>
      <c r="B56" s="1"/>
      <c r="C56" s="66">
        <v>1</v>
      </c>
      <c r="D56" s="66">
        <v>1</v>
      </c>
      <c r="E56" s="66">
        <v>0</v>
      </c>
      <c r="F56" s="66">
        <v>0</v>
      </c>
      <c r="G56" s="66">
        <v>0</v>
      </c>
      <c r="H56" s="66">
        <v>1</v>
      </c>
      <c r="I56" s="66">
        <v>0</v>
      </c>
      <c r="J56" s="66">
        <v>0</v>
      </c>
      <c r="K56" s="66">
        <v>0</v>
      </c>
      <c r="L56" s="66">
        <v>3</v>
      </c>
      <c r="M56" s="1">
        <v>0</v>
      </c>
      <c r="N56" s="10">
        <v>3</v>
      </c>
      <c r="O56" s="32" t="s">
        <v>150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99</v>
      </c>
      <c r="B60" s="1">
        <v>8</v>
      </c>
      <c r="C60" s="1">
        <v>-1</v>
      </c>
      <c r="D60" s="52" t="s">
        <v>57</v>
      </c>
      <c r="E60" s="1"/>
      <c r="F60" s="1"/>
      <c r="G60" s="28" t="s">
        <v>3</v>
      </c>
      <c r="H60" s="54" t="s">
        <v>99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110</v>
      </c>
      <c r="B61" s="1">
        <v>9</v>
      </c>
      <c r="C61" s="1">
        <v>1</v>
      </c>
      <c r="D61" t="s">
        <v>7</v>
      </c>
      <c r="E61" s="1"/>
      <c r="F61" s="1"/>
      <c r="G61" s="30" t="s">
        <v>8</v>
      </c>
      <c r="H61" s="53" t="s">
        <v>110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99</v>
      </c>
      <c r="B66" s="57"/>
      <c r="C66" s="68">
        <v>5</v>
      </c>
      <c r="D66" s="68">
        <v>4</v>
      </c>
      <c r="E66" s="68">
        <v>7</v>
      </c>
      <c r="F66" s="68">
        <v>4</v>
      </c>
      <c r="G66" s="68">
        <v>6</v>
      </c>
      <c r="H66" s="68">
        <v>5</v>
      </c>
      <c r="I66" s="68">
        <v>4</v>
      </c>
      <c r="J66" s="68">
        <v>5</v>
      </c>
      <c r="K66" s="76">
        <v>6</v>
      </c>
      <c r="L66" s="72">
        <v>46</v>
      </c>
      <c r="M66" s="10">
        <v>38</v>
      </c>
      <c r="N66" s="58"/>
      <c r="O66" s="59"/>
      <c r="P66" s="33"/>
    </row>
    <row r="67" spans="1:26" x14ac:dyDescent="0.25">
      <c r="A67" s="61" t="s">
        <v>110</v>
      </c>
      <c r="B67" s="35"/>
      <c r="C67" s="66">
        <v>5</v>
      </c>
      <c r="D67" s="66">
        <v>5</v>
      </c>
      <c r="E67" s="66">
        <v>5</v>
      </c>
      <c r="F67" s="66">
        <v>3</v>
      </c>
      <c r="G67" s="66">
        <v>6</v>
      </c>
      <c r="H67" s="66">
        <v>4</v>
      </c>
      <c r="I67" s="66">
        <v>4</v>
      </c>
      <c r="J67" s="66">
        <v>6</v>
      </c>
      <c r="K67" s="66">
        <v>5</v>
      </c>
      <c r="L67" s="72">
        <v>43</v>
      </c>
      <c r="M67" s="10">
        <v>34</v>
      </c>
      <c r="N67" s="58"/>
      <c r="O67" s="59"/>
      <c r="P67" s="33"/>
    </row>
    <row r="68" spans="1:26" x14ac:dyDescent="0.25">
      <c r="A68" s="32" t="s">
        <v>99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110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0</v>
      </c>
      <c r="K69" s="66">
        <v>0</v>
      </c>
      <c r="L69" s="66">
        <v>1</v>
      </c>
      <c r="M69" s="1"/>
      <c r="N69" s="1" t="s">
        <v>17</v>
      </c>
      <c r="P69" s="33" t="s">
        <v>18</v>
      </c>
    </row>
    <row r="70" spans="1:26" x14ac:dyDescent="0.25">
      <c r="A70" s="32" t="s">
        <v>99</v>
      </c>
      <c r="B70" s="1"/>
      <c r="C70" s="66">
        <v>0.5</v>
      </c>
      <c r="D70" s="66">
        <v>1</v>
      </c>
      <c r="E70" s="66">
        <v>0</v>
      </c>
      <c r="F70" s="66">
        <v>0</v>
      </c>
      <c r="G70" s="66">
        <v>0.5</v>
      </c>
      <c r="H70" s="66">
        <v>0</v>
      </c>
      <c r="I70" s="66">
        <v>0.5</v>
      </c>
      <c r="J70" s="66">
        <v>1</v>
      </c>
      <c r="K70" s="66">
        <v>0</v>
      </c>
      <c r="L70" s="66">
        <v>3.5</v>
      </c>
      <c r="M70" s="1">
        <v>0</v>
      </c>
      <c r="N70" s="10">
        <v>3.5</v>
      </c>
      <c r="O70" s="32" t="s">
        <v>99</v>
      </c>
      <c r="P70" s="34"/>
      <c r="R70">
        <v>32</v>
      </c>
    </row>
    <row r="71" spans="1:26" x14ac:dyDescent="0.25">
      <c r="A71" s="32" t="s">
        <v>110</v>
      </c>
      <c r="B71" s="1"/>
      <c r="C71" s="66">
        <v>0.5</v>
      </c>
      <c r="D71" s="66">
        <v>0</v>
      </c>
      <c r="E71" s="66">
        <v>1</v>
      </c>
      <c r="F71" s="66">
        <v>1</v>
      </c>
      <c r="G71" s="66">
        <v>0.5</v>
      </c>
      <c r="H71" s="66">
        <v>1</v>
      </c>
      <c r="I71" s="66">
        <v>0.5</v>
      </c>
      <c r="J71" s="66">
        <v>0</v>
      </c>
      <c r="K71" s="66">
        <v>1</v>
      </c>
      <c r="L71" s="66">
        <v>5.5</v>
      </c>
      <c r="M71" s="1">
        <v>3</v>
      </c>
      <c r="N71" s="10">
        <v>8.5</v>
      </c>
      <c r="O71" s="32" t="s">
        <v>110</v>
      </c>
      <c r="P71" s="34"/>
      <c r="R71">
        <v>31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71</v>
      </c>
      <c r="B74" s="1">
        <v>12</v>
      </c>
      <c r="C74" s="1">
        <v>-9</v>
      </c>
      <c r="D74" s="52" t="s">
        <v>57</v>
      </c>
      <c r="E74" s="1"/>
      <c r="F74" s="1"/>
      <c r="G74" s="28" t="s">
        <v>3</v>
      </c>
      <c r="H74" s="54" t="s">
        <v>71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101</v>
      </c>
      <c r="B75" s="1">
        <v>21</v>
      </c>
      <c r="C75" s="1">
        <v>9</v>
      </c>
      <c r="D75" t="s">
        <v>7</v>
      </c>
      <c r="E75" s="1"/>
      <c r="F75" s="1"/>
      <c r="G75" s="30" t="s">
        <v>8</v>
      </c>
      <c r="H75" s="53" t="s">
        <v>101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71</v>
      </c>
      <c r="B80" s="57"/>
      <c r="C80" s="68">
        <v>5</v>
      </c>
      <c r="D80" s="68">
        <v>5</v>
      </c>
      <c r="E80" s="68">
        <v>4</v>
      </c>
      <c r="F80" s="68">
        <v>3</v>
      </c>
      <c r="G80" s="68">
        <v>6</v>
      </c>
      <c r="H80" s="68">
        <v>5</v>
      </c>
      <c r="I80" s="68">
        <v>4</v>
      </c>
      <c r="J80" s="68">
        <v>8</v>
      </c>
      <c r="K80" s="76">
        <v>6</v>
      </c>
      <c r="L80" s="72">
        <v>46</v>
      </c>
      <c r="M80" s="10">
        <v>34</v>
      </c>
      <c r="N80" s="58"/>
      <c r="O80" s="59"/>
      <c r="P80" s="33"/>
    </row>
    <row r="81" spans="1:26" x14ac:dyDescent="0.25">
      <c r="A81" s="61" t="s">
        <v>101</v>
      </c>
      <c r="B81" s="35"/>
      <c r="C81" s="66">
        <v>8</v>
      </c>
      <c r="D81" s="66">
        <v>10</v>
      </c>
      <c r="E81" s="66">
        <v>5</v>
      </c>
      <c r="F81" s="66">
        <v>4</v>
      </c>
      <c r="G81" s="66">
        <v>7</v>
      </c>
      <c r="H81" s="66">
        <v>10</v>
      </c>
      <c r="I81" s="66">
        <v>5</v>
      </c>
      <c r="J81" s="66">
        <v>6</v>
      </c>
      <c r="K81" s="66">
        <v>8</v>
      </c>
      <c r="L81" s="72">
        <v>63</v>
      </c>
      <c r="M81" s="10">
        <v>42</v>
      </c>
      <c r="N81" s="58"/>
      <c r="O81" s="59"/>
      <c r="P81" s="33"/>
    </row>
    <row r="82" spans="1:26" x14ac:dyDescent="0.25">
      <c r="A82" s="32" t="s">
        <v>71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101</v>
      </c>
      <c r="B83" s="35"/>
      <c r="C83" s="67">
        <v>1</v>
      </c>
      <c r="D83" s="67">
        <v>1</v>
      </c>
      <c r="E83" s="67">
        <v>1</v>
      </c>
      <c r="F83" s="67">
        <v>1</v>
      </c>
      <c r="G83" s="66">
        <v>1</v>
      </c>
      <c r="H83" s="66">
        <v>1</v>
      </c>
      <c r="I83" s="66">
        <v>1</v>
      </c>
      <c r="J83" s="66">
        <v>1</v>
      </c>
      <c r="K83" s="66">
        <v>1</v>
      </c>
      <c r="L83" s="66">
        <v>9</v>
      </c>
      <c r="M83" s="1"/>
      <c r="N83" s="1" t="s">
        <v>17</v>
      </c>
      <c r="P83" s="33" t="s">
        <v>18</v>
      </c>
    </row>
    <row r="84" spans="1:26" x14ac:dyDescent="0.25">
      <c r="A84" s="32" t="s">
        <v>71</v>
      </c>
      <c r="B84" s="1"/>
      <c r="C84" s="66">
        <v>1</v>
      </c>
      <c r="D84" s="66">
        <v>1</v>
      </c>
      <c r="E84" s="66">
        <v>0.5</v>
      </c>
      <c r="F84" s="66">
        <v>0.5</v>
      </c>
      <c r="G84" s="66">
        <v>0.5</v>
      </c>
      <c r="H84" s="66">
        <v>1</v>
      </c>
      <c r="I84" s="66">
        <v>0.5</v>
      </c>
      <c r="J84" s="66">
        <v>0</v>
      </c>
      <c r="K84" s="66">
        <v>1</v>
      </c>
      <c r="L84" s="66">
        <v>6</v>
      </c>
      <c r="M84" s="1">
        <v>3</v>
      </c>
      <c r="N84" s="10">
        <v>9</v>
      </c>
      <c r="O84" s="32" t="s">
        <v>71</v>
      </c>
      <c r="P84" s="34"/>
    </row>
    <row r="85" spans="1:26" x14ac:dyDescent="0.25">
      <c r="A85" s="32" t="s">
        <v>101</v>
      </c>
      <c r="B85" s="1"/>
      <c r="C85" s="66">
        <v>0</v>
      </c>
      <c r="D85" s="66">
        <v>0</v>
      </c>
      <c r="E85" s="66">
        <v>0.5</v>
      </c>
      <c r="F85" s="66">
        <v>0.5</v>
      </c>
      <c r="G85" s="66">
        <v>0.5</v>
      </c>
      <c r="H85" s="66">
        <v>0</v>
      </c>
      <c r="I85" s="66">
        <v>0.5</v>
      </c>
      <c r="J85" s="66">
        <v>1</v>
      </c>
      <c r="K85" s="66">
        <v>0</v>
      </c>
      <c r="L85" s="66">
        <v>3</v>
      </c>
      <c r="M85" s="1">
        <v>0</v>
      </c>
      <c r="N85" s="10">
        <v>3</v>
      </c>
      <c r="O85" s="32" t="s">
        <v>101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118</v>
      </c>
      <c r="B89" s="1">
        <v>8</v>
      </c>
      <c r="C89" s="1">
        <v>-2</v>
      </c>
      <c r="D89" s="52" t="s">
        <v>57</v>
      </c>
      <c r="E89" s="1"/>
      <c r="F89" s="1"/>
      <c r="G89" s="28" t="s">
        <v>3</v>
      </c>
      <c r="H89" s="54" t="s">
        <v>118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107</v>
      </c>
      <c r="B90" s="1">
        <v>10</v>
      </c>
      <c r="C90" s="1">
        <v>2</v>
      </c>
      <c r="D90" t="s">
        <v>7</v>
      </c>
      <c r="E90" s="1"/>
      <c r="F90" s="1"/>
      <c r="G90" s="30" t="s">
        <v>8</v>
      </c>
      <c r="H90" s="53" t="s">
        <v>107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118</v>
      </c>
      <c r="B95" s="57"/>
      <c r="C95" s="68">
        <v>4</v>
      </c>
      <c r="D95" s="68">
        <v>5</v>
      </c>
      <c r="E95" s="68">
        <v>4</v>
      </c>
      <c r="F95" s="68">
        <v>3</v>
      </c>
      <c r="G95" s="68">
        <v>6</v>
      </c>
      <c r="H95" s="68">
        <v>5</v>
      </c>
      <c r="I95" s="68">
        <v>4</v>
      </c>
      <c r="J95" s="68">
        <v>7</v>
      </c>
      <c r="K95" s="76">
        <v>6</v>
      </c>
      <c r="L95" s="72">
        <v>44</v>
      </c>
      <c r="M95" s="10">
        <v>36</v>
      </c>
      <c r="N95" s="58"/>
      <c r="O95" s="59"/>
      <c r="P95" s="33"/>
    </row>
    <row r="96" spans="1:26" x14ac:dyDescent="0.25">
      <c r="A96" s="61" t="s">
        <v>107</v>
      </c>
      <c r="B96" s="35"/>
      <c r="C96" s="66">
        <v>5</v>
      </c>
      <c r="D96" s="66">
        <v>7</v>
      </c>
      <c r="E96" s="66">
        <v>5</v>
      </c>
      <c r="F96" s="66">
        <v>3</v>
      </c>
      <c r="G96" s="66">
        <v>6</v>
      </c>
      <c r="H96" s="66">
        <v>5</v>
      </c>
      <c r="I96" s="66">
        <v>3</v>
      </c>
      <c r="J96" s="66">
        <v>7</v>
      </c>
      <c r="K96" s="66">
        <v>6</v>
      </c>
      <c r="L96" s="72">
        <v>47</v>
      </c>
      <c r="M96" s="10">
        <v>37</v>
      </c>
      <c r="N96" s="58"/>
      <c r="O96" s="59"/>
      <c r="P96" s="33"/>
    </row>
    <row r="97" spans="1:18" x14ac:dyDescent="0.25">
      <c r="A97" s="32" t="s">
        <v>118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107</v>
      </c>
      <c r="B98" s="35"/>
      <c r="C98" s="67">
        <v>0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0</v>
      </c>
      <c r="L98" s="66">
        <v>2</v>
      </c>
      <c r="M98" s="1"/>
      <c r="N98" s="1" t="s">
        <v>17</v>
      </c>
      <c r="P98" s="33" t="s">
        <v>18</v>
      </c>
    </row>
    <row r="99" spans="1:18" x14ac:dyDescent="0.25">
      <c r="A99" s="32" t="s">
        <v>118</v>
      </c>
      <c r="B99" s="1"/>
      <c r="C99" s="66">
        <v>1</v>
      </c>
      <c r="D99" s="66">
        <v>1</v>
      </c>
      <c r="E99" s="66">
        <v>1</v>
      </c>
      <c r="F99" s="66">
        <v>0.5</v>
      </c>
      <c r="G99" s="66">
        <v>0.5</v>
      </c>
      <c r="H99" s="66">
        <v>0</v>
      </c>
      <c r="I99" s="66">
        <v>0</v>
      </c>
      <c r="J99" s="66">
        <v>0</v>
      </c>
      <c r="K99" s="66">
        <v>0.5</v>
      </c>
      <c r="L99" s="66">
        <v>4.5</v>
      </c>
      <c r="M99" s="1">
        <v>3</v>
      </c>
      <c r="N99" s="10">
        <v>7.5</v>
      </c>
      <c r="O99" s="32" t="s">
        <v>118</v>
      </c>
      <c r="P99" s="34"/>
      <c r="R99">
        <v>27</v>
      </c>
    </row>
    <row r="100" spans="1:18" x14ac:dyDescent="0.25">
      <c r="A100" s="32" t="s">
        <v>107</v>
      </c>
      <c r="B100" s="1"/>
      <c r="C100" s="66">
        <v>0</v>
      </c>
      <c r="D100" s="66">
        <v>0</v>
      </c>
      <c r="E100" s="66">
        <v>0</v>
      </c>
      <c r="F100" s="66">
        <v>0.5</v>
      </c>
      <c r="G100" s="66">
        <v>0.5</v>
      </c>
      <c r="H100" s="66">
        <v>1</v>
      </c>
      <c r="I100" s="66">
        <v>1</v>
      </c>
      <c r="J100" s="66">
        <v>1</v>
      </c>
      <c r="K100" s="66">
        <v>0.5</v>
      </c>
      <c r="L100" s="66">
        <v>4.5</v>
      </c>
      <c r="M100" s="1">
        <v>0</v>
      </c>
      <c r="N100" s="10">
        <v>4.5</v>
      </c>
      <c r="O100" s="32" t="s">
        <v>107</v>
      </c>
      <c r="P100" s="34"/>
      <c r="R100">
        <v>30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4</v>
      </c>
      <c r="B103" s="1">
        <v>9</v>
      </c>
      <c r="C103" s="1">
        <v>-3</v>
      </c>
      <c r="D103" s="52" t="s">
        <v>57</v>
      </c>
      <c r="E103" s="1"/>
      <c r="F103" s="1"/>
      <c r="G103" s="28" t="s">
        <v>3</v>
      </c>
      <c r="H103" s="54" t="s">
        <v>4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87</v>
      </c>
      <c r="B104" s="1">
        <v>12</v>
      </c>
      <c r="C104" s="1">
        <v>3</v>
      </c>
      <c r="D104" t="s">
        <v>7</v>
      </c>
      <c r="E104" s="1"/>
      <c r="F104" s="1"/>
      <c r="G104" s="30" t="s">
        <v>8</v>
      </c>
      <c r="H104" s="53" t="s">
        <v>87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8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N107" s="1"/>
      <c r="P107" s="33"/>
    </row>
    <row r="108" spans="1:18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4</v>
      </c>
      <c r="B109" s="57"/>
      <c r="C109" s="68">
        <v>5</v>
      </c>
      <c r="D109" s="68">
        <v>6</v>
      </c>
      <c r="E109" s="68">
        <v>5</v>
      </c>
      <c r="F109" s="68">
        <v>3</v>
      </c>
      <c r="G109" s="68">
        <v>6</v>
      </c>
      <c r="H109" s="68">
        <v>5</v>
      </c>
      <c r="I109" s="68">
        <v>3</v>
      </c>
      <c r="J109" s="68">
        <v>8</v>
      </c>
      <c r="K109" s="76">
        <v>6</v>
      </c>
      <c r="L109" s="72">
        <v>47</v>
      </c>
      <c r="M109" s="10">
        <v>38</v>
      </c>
      <c r="N109" s="58"/>
      <c r="O109" s="59"/>
      <c r="P109" s="33"/>
    </row>
    <row r="110" spans="1:18" x14ac:dyDescent="0.25">
      <c r="A110" s="61" t="s">
        <v>87</v>
      </c>
      <c r="B110" s="35"/>
      <c r="C110" s="66">
        <v>7</v>
      </c>
      <c r="D110" s="66">
        <v>7</v>
      </c>
      <c r="E110" s="66">
        <v>6</v>
      </c>
      <c r="F110" s="66">
        <v>4</v>
      </c>
      <c r="G110" s="66">
        <v>6</v>
      </c>
      <c r="H110" s="66">
        <v>6</v>
      </c>
      <c r="I110" s="66">
        <v>4</v>
      </c>
      <c r="J110" s="66">
        <v>5</v>
      </c>
      <c r="K110" s="66">
        <v>6</v>
      </c>
      <c r="L110" s="72">
        <v>51</v>
      </c>
      <c r="M110" s="10">
        <v>39</v>
      </c>
      <c r="N110" s="58"/>
      <c r="O110" s="59"/>
      <c r="P110" s="33"/>
    </row>
    <row r="111" spans="1:18" x14ac:dyDescent="0.25">
      <c r="A111" s="32" t="s">
        <v>4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87</v>
      </c>
      <c r="B112" s="35"/>
      <c r="C112" s="67">
        <v>1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3</v>
      </c>
      <c r="M112" s="1"/>
      <c r="N112" s="1" t="s">
        <v>17</v>
      </c>
      <c r="P112" s="33" t="s">
        <v>18</v>
      </c>
    </row>
    <row r="113" spans="1:26" x14ac:dyDescent="0.25">
      <c r="A113" s="32" t="s">
        <v>4</v>
      </c>
      <c r="B113" s="1"/>
      <c r="C113" s="66">
        <v>1</v>
      </c>
      <c r="D113" s="66">
        <v>1</v>
      </c>
      <c r="E113" s="66">
        <v>1</v>
      </c>
      <c r="F113" s="66">
        <v>1</v>
      </c>
      <c r="G113" s="66">
        <v>0.5</v>
      </c>
      <c r="H113" s="66">
        <v>0.5</v>
      </c>
      <c r="I113" s="66">
        <v>1</v>
      </c>
      <c r="J113" s="66">
        <v>0</v>
      </c>
      <c r="K113" s="66">
        <v>0.5</v>
      </c>
      <c r="L113" s="66">
        <v>6.5</v>
      </c>
      <c r="M113" s="1">
        <v>3</v>
      </c>
      <c r="N113" s="10">
        <v>9.5</v>
      </c>
      <c r="O113" s="32" t="s">
        <v>4</v>
      </c>
      <c r="P113" s="34"/>
    </row>
    <row r="114" spans="1:26" x14ac:dyDescent="0.25">
      <c r="A114" s="32" t="s">
        <v>87</v>
      </c>
      <c r="B114" s="1"/>
      <c r="C114" s="66">
        <v>0</v>
      </c>
      <c r="D114" s="66">
        <v>0</v>
      </c>
      <c r="E114" s="66">
        <v>0</v>
      </c>
      <c r="F114" s="66">
        <v>0</v>
      </c>
      <c r="G114" s="66">
        <v>0.5</v>
      </c>
      <c r="H114" s="66">
        <v>0.5</v>
      </c>
      <c r="I114" s="66">
        <v>0</v>
      </c>
      <c r="J114" s="66">
        <v>1</v>
      </c>
      <c r="K114" s="66">
        <v>0.5</v>
      </c>
      <c r="L114" s="66">
        <v>2.5</v>
      </c>
      <c r="M114" s="1">
        <v>0</v>
      </c>
      <c r="N114" s="10">
        <v>2.5</v>
      </c>
      <c r="O114" s="32" t="s">
        <v>87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157</v>
      </c>
      <c r="B118" s="1">
        <v>4</v>
      </c>
      <c r="C118" s="1">
        <v>-3</v>
      </c>
      <c r="D118" s="52" t="s">
        <v>57</v>
      </c>
      <c r="E118" s="1"/>
      <c r="F118" s="1"/>
      <c r="G118" s="28" t="s">
        <v>3</v>
      </c>
      <c r="H118" s="54" t="s">
        <v>157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98</v>
      </c>
      <c r="B119" s="1">
        <v>7</v>
      </c>
      <c r="C119" s="1">
        <v>3</v>
      </c>
      <c r="D119" t="s">
        <v>7</v>
      </c>
      <c r="E119" s="1"/>
      <c r="F119" s="1"/>
      <c r="G119" s="30" t="s">
        <v>8</v>
      </c>
      <c r="H119" s="53" t="s">
        <v>98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157</v>
      </c>
      <c r="B124" s="57"/>
      <c r="C124" s="68">
        <v>4</v>
      </c>
      <c r="D124" s="68">
        <v>4</v>
      </c>
      <c r="E124" s="68">
        <v>6</v>
      </c>
      <c r="F124" s="68">
        <v>5</v>
      </c>
      <c r="G124" s="68">
        <v>5</v>
      </c>
      <c r="H124" s="68">
        <v>4</v>
      </c>
      <c r="I124" s="68">
        <v>6</v>
      </c>
      <c r="J124" s="68">
        <v>4</v>
      </c>
      <c r="K124" s="76">
        <v>6</v>
      </c>
      <c r="L124" s="72">
        <v>44</v>
      </c>
      <c r="M124" s="10">
        <v>40</v>
      </c>
      <c r="N124" s="58"/>
      <c r="O124" s="59"/>
      <c r="P124" s="33"/>
    </row>
    <row r="125" spans="1:26" x14ac:dyDescent="0.25">
      <c r="A125" s="61" t="s">
        <v>98</v>
      </c>
      <c r="B125" s="35"/>
      <c r="C125" s="66">
        <v>5</v>
      </c>
      <c r="D125" s="66">
        <v>5</v>
      </c>
      <c r="E125" s="66">
        <v>5</v>
      </c>
      <c r="F125" s="66">
        <v>3</v>
      </c>
      <c r="G125" s="66">
        <v>7</v>
      </c>
      <c r="H125" s="66">
        <v>6</v>
      </c>
      <c r="I125" s="66">
        <v>3</v>
      </c>
      <c r="J125" s="66">
        <v>6</v>
      </c>
      <c r="K125" s="66">
        <v>5</v>
      </c>
      <c r="L125" s="72">
        <v>45</v>
      </c>
      <c r="M125" s="10">
        <v>38</v>
      </c>
      <c r="N125" s="58"/>
      <c r="O125" s="59"/>
      <c r="P125" s="33"/>
    </row>
    <row r="126" spans="1:26" x14ac:dyDescent="0.25">
      <c r="A126" s="32" t="s">
        <v>157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98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1</v>
      </c>
      <c r="K127" s="66">
        <v>0</v>
      </c>
      <c r="L127" s="66">
        <v>3</v>
      </c>
      <c r="M127" s="1"/>
      <c r="N127" s="1" t="s">
        <v>17</v>
      </c>
      <c r="P127" s="33" t="s">
        <v>18</v>
      </c>
    </row>
    <row r="128" spans="1:26" x14ac:dyDescent="0.25">
      <c r="A128" s="32" t="s">
        <v>157</v>
      </c>
      <c r="B128" s="1"/>
      <c r="C128" s="66">
        <v>0.5</v>
      </c>
      <c r="D128" s="66">
        <v>1</v>
      </c>
      <c r="E128" s="66">
        <v>0</v>
      </c>
      <c r="F128" s="66">
        <v>0</v>
      </c>
      <c r="G128" s="66">
        <v>1</v>
      </c>
      <c r="H128" s="66">
        <v>1</v>
      </c>
      <c r="I128" s="66">
        <v>0</v>
      </c>
      <c r="J128" s="66">
        <v>1</v>
      </c>
      <c r="K128" s="66">
        <v>0</v>
      </c>
      <c r="L128" s="66">
        <v>4.5</v>
      </c>
      <c r="M128" s="1">
        <v>0</v>
      </c>
      <c r="N128" s="10">
        <v>4.5</v>
      </c>
      <c r="O128" s="32" t="s">
        <v>157</v>
      </c>
      <c r="P128" s="34"/>
      <c r="R128">
        <v>31</v>
      </c>
    </row>
    <row r="129" spans="1:26" x14ac:dyDescent="0.25">
      <c r="A129" s="32" t="s">
        <v>98</v>
      </c>
      <c r="B129" s="1"/>
      <c r="C129" s="66">
        <v>0.5</v>
      </c>
      <c r="D129" s="66">
        <v>0</v>
      </c>
      <c r="E129" s="66">
        <v>1</v>
      </c>
      <c r="F129" s="66">
        <v>1</v>
      </c>
      <c r="G129" s="66">
        <v>0</v>
      </c>
      <c r="H129" s="66">
        <v>0</v>
      </c>
      <c r="I129" s="66">
        <v>1</v>
      </c>
      <c r="J129" s="66">
        <v>0</v>
      </c>
      <c r="K129" s="66">
        <v>1</v>
      </c>
      <c r="L129" s="66">
        <v>4.5</v>
      </c>
      <c r="M129" s="1">
        <v>3</v>
      </c>
      <c r="N129" s="10">
        <v>7.5</v>
      </c>
      <c r="O129" s="32" t="s">
        <v>98</v>
      </c>
      <c r="P129" s="34"/>
      <c r="R129">
        <v>35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56</v>
      </c>
      <c r="B132" s="1">
        <v>10</v>
      </c>
      <c r="C132" s="1">
        <v>-4</v>
      </c>
      <c r="D132" s="52" t="s">
        <v>57</v>
      </c>
      <c r="E132" s="1"/>
      <c r="F132" s="1"/>
      <c r="G132" s="28" t="s">
        <v>3</v>
      </c>
      <c r="H132" s="54" t="s">
        <v>56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100</v>
      </c>
      <c r="B133" s="1">
        <v>14</v>
      </c>
      <c r="C133" s="1">
        <v>4</v>
      </c>
      <c r="D133" t="s">
        <v>7</v>
      </c>
      <c r="E133" s="1"/>
      <c r="F133" s="1"/>
      <c r="G133" s="30" t="s">
        <v>8</v>
      </c>
      <c r="H133" s="53" t="s">
        <v>100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56</v>
      </c>
      <c r="B138" s="57"/>
      <c r="C138" s="68">
        <v>6</v>
      </c>
      <c r="D138" s="68">
        <v>6</v>
      </c>
      <c r="E138" s="68">
        <v>6</v>
      </c>
      <c r="F138" s="68">
        <v>5</v>
      </c>
      <c r="G138" s="68">
        <v>7</v>
      </c>
      <c r="H138" s="68">
        <v>4</v>
      </c>
      <c r="I138" s="68">
        <v>4</v>
      </c>
      <c r="J138" s="68">
        <v>3</v>
      </c>
      <c r="K138" s="76">
        <v>6</v>
      </c>
      <c r="L138" s="72">
        <v>47</v>
      </c>
      <c r="M138" s="10">
        <v>37</v>
      </c>
      <c r="N138" s="58"/>
      <c r="O138" s="59"/>
      <c r="P138" s="33"/>
    </row>
    <row r="139" spans="1:26" x14ac:dyDescent="0.25">
      <c r="A139" s="61" t="s">
        <v>100</v>
      </c>
      <c r="B139" s="35"/>
      <c r="C139" s="66">
        <v>6</v>
      </c>
      <c r="D139" s="66">
        <v>5</v>
      </c>
      <c r="E139" s="66">
        <v>6</v>
      </c>
      <c r="F139" s="66">
        <v>4</v>
      </c>
      <c r="G139" s="66">
        <v>7</v>
      </c>
      <c r="H139" s="66">
        <v>7</v>
      </c>
      <c r="I139" s="66">
        <v>5</v>
      </c>
      <c r="J139" s="66">
        <v>10</v>
      </c>
      <c r="K139" s="66">
        <v>7</v>
      </c>
      <c r="L139" s="72">
        <v>57</v>
      </c>
      <c r="M139" s="10">
        <v>43</v>
      </c>
      <c r="N139" s="58"/>
      <c r="O139" s="59"/>
      <c r="P139" s="33"/>
    </row>
    <row r="140" spans="1:26" x14ac:dyDescent="0.25">
      <c r="A140" s="32" t="s">
        <v>56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100</v>
      </c>
      <c r="B141" s="35"/>
      <c r="C141" s="67">
        <v>1</v>
      </c>
      <c r="D141" s="67">
        <v>0</v>
      </c>
      <c r="E141" s="67">
        <v>0</v>
      </c>
      <c r="F141" s="67">
        <v>0</v>
      </c>
      <c r="G141" s="66">
        <v>0</v>
      </c>
      <c r="H141" s="66">
        <v>1</v>
      </c>
      <c r="I141" s="66">
        <v>0</v>
      </c>
      <c r="J141" s="66">
        <v>1</v>
      </c>
      <c r="K141" s="66">
        <v>1</v>
      </c>
      <c r="L141" s="66">
        <v>4</v>
      </c>
      <c r="M141" s="1"/>
      <c r="N141" s="1" t="s">
        <v>17</v>
      </c>
      <c r="P141" s="33" t="s">
        <v>18</v>
      </c>
    </row>
    <row r="142" spans="1:26" x14ac:dyDescent="0.25">
      <c r="A142" s="32" t="s">
        <v>56</v>
      </c>
      <c r="B142" s="1"/>
      <c r="C142" s="66">
        <v>0</v>
      </c>
      <c r="D142" s="66">
        <v>0</v>
      </c>
      <c r="E142" s="66">
        <v>0.5</v>
      </c>
      <c r="F142" s="66">
        <v>0</v>
      </c>
      <c r="G142" s="66">
        <v>0.5</v>
      </c>
      <c r="H142" s="66">
        <v>1</v>
      </c>
      <c r="I142" s="66">
        <v>1</v>
      </c>
      <c r="J142" s="66">
        <v>1</v>
      </c>
      <c r="K142" s="66">
        <v>0.5</v>
      </c>
      <c r="L142" s="66">
        <v>4.5</v>
      </c>
      <c r="M142" s="1">
        <v>3</v>
      </c>
      <c r="N142" s="10">
        <v>7.5</v>
      </c>
      <c r="O142" s="32" t="s">
        <v>56</v>
      </c>
      <c r="P142" s="34"/>
    </row>
    <row r="143" spans="1:26" x14ac:dyDescent="0.25">
      <c r="A143" s="32" t="s">
        <v>100</v>
      </c>
      <c r="B143" s="1"/>
      <c r="C143" s="66">
        <v>1</v>
      </c>
      <c r="D143" s="66">
        <v>1</v>
      </c>
      <c r="E143" s="66">
        <v>0.5</v>
      </c>
      <c r="F143" s="66">
        <v>1</v>
      </c>
      <c r="G143" s="66">
        <v>0.5</v>
      </c>
      <c r="H143" s="66">
        <v>0</v>
      </c>
      <c r="I143" s="66">
        <v>0</v>
      </c>
      <c r="J143" s="66">
        <v>0</v>
      </c>
      <c r="K143" s="66">
        <v>0.5</v>
      </c>
      <c r="L143" s="66">
        <v>4.5</v>
      </c>
      <c r="M143" s="1">
        <v>0</v>
      </c>
      <c r="N143" s="10">
        <v>4.5</v>
      </c>
      <c r="O143" s="32" t="s">
        <v>100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90</v>
      </c>
      <c r="B147" s="1">
        <v>4</v>
      </c>
      <c r="C147" s="1">
        <v>-7</v>
      </c>
      <c r="D147" s="52" t="s">
        <v>57</v>
      </c>
      <c r="E147" s="1"/>
      <c r="F147" s="1"/>
      <c r="G147" s="28" t="s">
        <v>3</v>
      </c>
      <c r="H147" s="54" t="s">
        <v>90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103</v>
      </c>
      <c r="B148" s="1">
        <v>11</v>
      </c>
      <c r="C148" s="1">
        <v>7</v>
      </c>
      <c r="D148" t="s">
        <v>7</v>
      </c>
      <c r="E148" s="1"/>
      <c r="F148" s="1"/>
      <c r="G148" s="30" t="s">
        <v>8</v>
      </c>
      <c r="H148" s="53" t="s">
        <v>103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8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8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90</v>
      </c>
      <c r="B153" s="57"/>
      <c r="C153" s="68">
        <v>5</v>
      </c>
      <c r="D153" s="68">
        <v>4</v>
      </c>
      <c r="E153" s="68">
        <v>5</v>
      </c>
      <c r="F153" s="68">
        <v>3</v>
      </c>
      <c r="G153" s="68">
        <v>6</v>
      </c>
      <c r="H153" s="68">
        <v>4</v>
      </c>
      <c r="I153" s="68">
        <v>4</v>
      </c>
      <c r="J153" s="68">
        <v>3</v>
      </c>
      <c r="K153" s="76">
        <v>6</v>
      </c>
      <c r="L153" s="72">
        <v>40</v>
      </c>
      <c r="M153" s="10">
        <v>36</v>
      </c>
      <c r="N153" s="58"/>
      <c r="O153" s="59"/>
      <c r="P153" s="33"/>
    </row>
    <row r="154" spans="1:18" x14ac:dyDescent="0.25">
      <c r="A154" s="61" t="s">
        <v>103</v>
      </c>
      <c r="B154" s="35"/>
      <c r="C154" s="66">
        <v>8</v>
      </c>
      <c r="D154" s="66">
        <v>6</v>
      </c>
      <c r="E154" s="66">
        <v>6</v>
      </c>
      <c r="F154" s="66">
        <v>5</v>
      </c>
      <c r="G154" s="66">
        <v>6</v>
      </c>
      <c r="H154" s="66">
        <v>5</v>
      </c>
      <c r="I154" s="66">
        <v>6</v>
      </c>
      <c r="J154" s="66">
        <v>9</v>
      </c>
      <c r="K154" s="66">
        <v>6</v>
      </c>
      <c r="L154" s="72">
        <v>57</v>
      </c>
      <c r="M154" s="10">
        <v>46</v>
      </c>
      <c r="N154" s="58"/>
      <c r="O154" s="59"/>
      <c r="P154" s="33"/>
    </row>
    <row r="155" spans="1:18" x14ac:dyDescent="0.25">
      <c r="A155" s="32" t="s">
        <v>90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103</v>
      </c>
      <c r="B156" s="35"/>
      <c r="C156" s="67">
        <v>1</v>
      </c>
      <c r="D156" s="67">
        <v>1</v>
      </c>
      <c r="E156" s="67">
        <v>1</v>
      </c>
      <c r="F156" s="67">
        <v>0</v>
      </c>
      <c r="G156" s="66">
        <v>1</v>
      </c>
      <c r="H156" s="66">
        <v>1</v>
      </c>
      <c r="I156" s="66">
        <v>0</v>
      </c>
      <c r="J156" s="66">
        <v>1</v>
      </c>
      <c r="K156" s="66">
        <v>1</v>
      </c>
      <c r="L156" s="66">
        <v>7</v>
      </c>
      <c r="M156" s="1"/>
      <c r="N156" s="1" t="s">
        <v>17</v>
      </c>
      <c r="P156" s="33" t="s">
        <v>18</v>
      </c>
    </row>
    <row r="157" spans="1:18" x14ac:dyDescent="0.25">
      <c r="A157" s="32" t="s">
        <v>90</v>
      </c>
      <c r="B157" s="1"/>
      <c r="C157" s="66">
        <v>1</v>
      </c>
      <c r="D157" s="66">
        <v>1</v>
      </c>
      <c r="E157" s="66">
        <v>0.5</v>
      </c>
      <c r="F157" s="66">
        <v>1</v>
      </c>
      <c r="G157" s="66">
        <v>0</v>
      </c>
      <c r="H157" s="66">
        <v>0.5</v>
      </c>
      <c r="I157" s="66">
        <v>1</v>
      </c>
      <c r="J157" s="66">
        <v>1</v>
      </c>
      <c r="K157" s="66">
        <v>0</v>
      </c>
      <c r="L157" s="66">
        <v>6</v>
      </c>
      <c r="M157" s="1">
        <v>3</v>
      </c>
      <c r="N157" s="10">
        <v>9</v>
      </c>
      <c r="O157" s="32" t="s">
        <v>90</v>
      </c>
      <c r="P157" s="34"/>
      <c r="R157">
        <v>38</v>
      </c>
    </row>
    <row r="158" spans="1:18" x14ac:dyDescent="0.25">
      <c r="A158" s="32" t="s">
        <v>103</v>
      </c>
      <c r="B158" s="1"/>
      <c r="C158" s="66">
        <v>0</v>
      </c>
      <c r="D158" s="66">
        <v>0</v>
      </c>
      <c r="E158" s="66">
        <v>0.5</v>
      </c>
      <c r="F158" s="66">
        <v>0</v>
      </c>
      <c r="G158" s="66">
        <v>1</v>
      </c>
      <c r="H158" s="66">
        <v>0.5</v>
      </c>
      <c r="I158" s="66">
        <v>0</v>
      </c>
      <c r="J158" s="66">
        <v>0</v>
      </c>
      <c r="K158" s="66">
        <v>1</v>
      </c>
      <c r="L158" s="66">
        <v>3</v>
      </c>
      <c r="M158" s="1">
        <v>0</v>
      </c>
      <c r="N158" s="10">
        <v>3</v>
      </c>
      <c r="O158" s="32" t="s">
        <v>103</v>
      </c>
      <c r="P158" s="34"/>
      <c r="R158">
        <v>39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109</v>
      </c>
      <c r="B161" s="1">
        <v>17</v>
      </c>
      <c r="C161" s="1">
        <v>-1</v>
      </c>
      <c r="D161" s="52" t="s">
        <v>57</v>
      </c>
      <c r="E161" s="1"/>
      <c r="F161" s="1"/>
      <c r="G161" s="28" t="s">
        <v>3</v>
      </c>
      <c r="H161" s="54" t="s">
        <v>109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112</v>
      </c>
      <c r="B162" s="1">
        <v>18</v>
      </c>
      <c r="C162" s="1">
        <v>1</v>
      </c>
      <c r="D162" t="s">
        <v>7</v>
      </c>
      <c r="E162" s="1"/>
      <c r="F162" s="1"/>
      <c r="G162" s="30" t="s">
        <v>8</v>
      </c>
      <c r="H162" s="53" t="s">
        <v>112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109</v>
      </c>
      <c r="B167" s="57"/>
      <c r="C167" s="68">
        <v>7</v>
      </c>
      <c r="D167" s="68">
        <v>7</v>
      </c>
      <c r="E167" s="68">
        <v>5</v>
      </c>
      <c r="F167" s="68">
        <v>4</v>
      </c>
      <c r="G167" s="68">
        <v>11</v>
      </c>
      <c r="H167" s="68">
        <v>10</v>
      </c>
      <c r="I167" s="68">
        <v>6</v>
      </c>
      <c r="J167" s="68">
        <v>6</v>
      </c>
      <c r="K167" s="76">
        <v>9</v>
      </c>
      <c r="L167" s="72">
        <v>65</v>
      </c>
      <c r="M167" s="10">
        <v>48</v>
      </c>
      <c r="N167" s="58"/>
      <c r="O167" s="59"/>
      <c r="P167" s="33"/>
    </row>
    <row r="168" spans="1:16" x14ac:dyDescent="0.25">
      <c r="A168" s="61" t="s">
        <v>112</v>
      </c>
      <c r="B168" s="35"/>
      <c r="C168" s="66">
        <v>7</v>
      </c>
      <c r="D168" s="66">
        <v>9</v>
      </c>
      <c r="E168" s="66">
        <v>6</v>
      </c>
      <c r="F168" s="66">
        <v>4</v>
      </c>
      <c r="G168" s="66">
        <v>7</v>
      </c>
      <c r="H168" s="66">
        <v>8</v>
      </c>
      <c r="I168" s="66">
        <v>4</v>
      </c>
      <c r="J168" s="66">
        <v>7</v>
      </c>
      <c r="K168" s="66">
        <v>7</v>
      </c>
      <c r="L168" s="72">
        <v>59</v>
      </c>
      <c r="M168" s="10">
        <v>41</v>
      </c>
      <c r="N168" s="58"/>
      <c r="O168" s="59"/>
      <c r="P168" s="33"/>
    </row>
    <row r="169" spans="1:16" x14ac:dyDescent="0.25">
      <c r="A169" s="32" t="s">
        <v>109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112</v>
      </c>
      <c r="B170" s="35"/>
      <c r="C170" s="67">
        <v>0</v>
      </c>
      <c r="D170" s="67">
        <v>0</v>
      </c>
      <c r="E170" s="67">
        <v>0</v>
      </c>
      <c r="F170" s="67">
        <v>0</v>
      </c>
      <c r="G170" s="66">
        <v>0</v>
      </c>
      <c r="H170" s="66">
        <v>1</v>
      </c>
      <c r="I170" s="66">
        <v>0</v>
      </c>
      <c r="J170" s="66">
        <v>0</v>
      </c>
      <c r="K170" s="66">
        <v>0</v>
      </c>
      <c r="L170" s="66">
        <v>1</v>
      </c>
      <c r="M170" s="1"/>
      <c r="N170" s="1" t="s">
        <v>17</v>
      </c>
      <c r="P170" s="33" t="s">
        <v>18</v>
      </c>
    </row>
    <row r="171" spans="1:16" x14ac:dyDescent="0.25">
      <c r="A171" s="32" t="s">
        <v>109</v>
      </c>
      <c r="B171" s="1"/>
      <c r="C171" s="66">
        <v>0.5</v>
      </c>
      <c r="D171" s="66">
        <v>1</v>
      </c>
      <c r="E171" s="66">
        <v>1</v>
      </c>
      <c r="F171" s="66">
        <v>0.5</v>
      </c>
      <c r="G171" s="66">
        <v>0</v>
      </c>
      <c r="H171" s="66">
        <v>0</v>
      </c>
      <c r="I171" s="66">
        <v>0</v>
      </c>
      <c r="J171" s="66">
        <v>1</v>
      </c>
      <c r="K171" s="66">
        <v>0</v>
      </c>
      <c r="L171" s="66">
        <v>4</v>
      </c>
      <c r="M171" s="1">
        <v>0</v>
      </c>
      <c r="N171" s="10">
        <v>4</v>
      </c>
      <c r="O171" s="32" t="s">
        <v>109</v>
      </c>
      <c r="P171" s="34"/>
    </row>
    <row r="172" spans="1:16" x14ac:dyDescent="0.25">
      <c r="A172" s="32" t="s">
        <v>112</v>
      </c>
      <c r="B172" s="1"/>
      <c r="C172" s="66">
        <v>0.5</v>
      </c>
      <c r="D172" s="66">
        <v>0</v>
      </c>
      <c r="E172" s="66">
        <v>0</v>
      </c>
      <c r="F172" s="66">
        <v>0.5</v>
      </c>
      <c r="G172" s="66">
        <v>1</v>
      </c>
      <c r="H172" s="66">
        <v>1</v>
      </c>
      <c r="I172" s="66">
        <v>1</v>
      </c>
      <c r="J172" s="66">
        <v>0</v>
      </c>
      <c r="K172" s="66">
        <v>1</v>
      </c>
      <c r="L172" s="66">
        <v>5</v>
      </c>
      <c r="M172" s="1">
        <v>3</v>
      </c>
      <c r="N172" s="10">
        <v>8</v>
      </c>
      <c r="O172" s="32" t="s">
        <v>112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9254-5B95-467B-A49A-9885357440B4}">
  <dimension ref="A1:Z188"/>
  <sheetViews>
    <sheetView zoomScale="125" zoomScaleNormal="125" workbookViewId="0">
      <selection activeCell="G11" sqref="G11"/>
    </sheetView>
  </sheetViews>
  <sheetFormatPr defaultColWidth="8.77734375" defaultRowHeight="13.2" x14ac:dyDescent="0.25"/>
  <cols>
    <col min="21" max="25" width="6.33203125" customWidth="1"/>
  </cols>
  <sheetData>
    <row r="1" spans="1:18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8" x14ac:dyDescent="0.25">
      <c r="A2" s="61" t="s">
        <v>86</v>
      </c>
      <c r="B2" s="1">
        <v>4</v>
      </c>
      <c r="C2" s="1">
        <v>-7</v>
      </c>
      <c r="D2" s="52" t="s">
        <v>2</v>
      </c>
      <c r="E2" s="1"/>
      <c r="F2" s="1"/>
      <c r="G2" s="28" t="s">
        <v>3</v>
      </c>
      <c r="H2" s="54" t="s">
        <v>86</v>
      </c>
      <c r="I2" s="29"/>
      <c r="J2" s="27" t="s">
        <v>5</v>
      </c>
      <c r="K2" s="1"/>
      <c r="N2" s="1"/>
      <c r="P2" s="33"/>
    </row>
    <row r="3" spans="1:18" x14ac:dyDescent="0.25">
      <c r="A3" s="61" t="s">
        <v>107</v>
      </c>
      <c r="B3" s="1">
        <v>11</v>
      </c>
      <c r="C3" s="1">
        <v>7</v>
      </c>
      <c r="D3" t="s">
        <v>7</v>
      </c>
      <c r="E3" s="1"/>
      <c r="F3" s="1"/>
      <c r="G3" s="30" t="s">
        <v>8</v>
      </c>
      <c r="H3" s="53" t="s">
        <v>107</v>
      </c>
      <c r="I3" s="31"/>
      <c r="J3" s="27" t="s">
        <v>5</v>
      </c>
      <c r="K3" s="1"/>
      <c r="N3" s="1"/>
      <c r="P3" s="33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8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</row>
    <row r="6" spans="1:18" x14ac:dyDescent="0.25">
      <c r="A6" s="1" t="s">
        <v>13</v>
      </c>
      <c r="B6" s="1"/>
      <c r="C6" s="66">
        <v>4</v>
      </c>
      <c r="D6" s="66">
        <v>9</v>
      </c>
      <c r="E6" s="66">
        <v>6</v>
      </c>
      <c r="F6" s="66">
        <v>5</v>
      </c>
      <c r="G6" s="66">
        <v>2</v>
      </c>
      <c r="H6" s="66">
        <v>7</v>
      </c>
      <c r="I6" s="66">
        <v>3</v>
      </c>
      <c r="J6" s="66">
        <v>8</v>
      </c>
      <c r="K6" s="66">
        <v>1</v>
      </c>
      <c r="N6" s="1"/>
      <c r="P6" s="33"/>
    </row>
    <row r="7" spans="1:18" x14ac:dyDescent="0.25">
      <c r="A7" s="1" t="s">
        <v>14</v>
      </c>
      <c r="B7" s="1"/>
      <c r="C7" s="66">
        <v>1</v>
      </c>
      <c r="D7" s="66">
        <v>2</v>
      </c>
      <c r="E7" s="66">
        <v>3</v>
      </c>
      <c r="F7" s="66">
        <v>4</v>
      </c>
      <c r="G7" s="66">
        <v>5</v>
      </c>
      <c r="H7" s="66">
        <v>6</v>
      </c>
      <c r="I7" s="66">
        <v>7</v>
      </c>
      <c r="J7" s="66">
        <v>8</v>
      </c>
      <c r="K7" s="66">
        <v>9</v>
      </c>
      <c r="L7" s="1" t="s">
        <v>15</v>
      </c>
      <c r="M7" s="1" t="s">
        <v>16</v>
      </c>
      <c r="N7" s="70"/>
      <c r="P7" s="33"/>
    </row>
    <row r="8" spans="1:18" x14ac:dyDescent="0.25">
      <c r="A8" s="61" t="s">
        <v>86</v>
      </c>
      <c r="B8" s="57"/>
      <c r="C8" s="68">
        <v>6</v>
      </c>
      <c r="D8" s="68">
        <v>3</v>
      </c>
      <c r="E8" s="68">
        <v>4</v>
      </c>
      <c r="F8" s="68">
        <v>5</v>
      </c>
      <c r="G8" s="68">
        <v>5</v>
      </c>
      <c r="H8" s="68">
        <v>4</v>
      </c>
      <c r="I8" s="68">
        <v>5</v>
      </c>
      <c r="J8" s="68">
        <v>5</v>
      </c>
      <c r="K8" s="76">
        <v>5</v>
      </c>
      <c r="L8" s="72">
        <v>42</v>
      </c>
      <c r="M8" s="10">
        <v>38</v>
      </c>
      <c r="N8" s="58"/>
      <c r="O8" s="59"/>
      <c r="P8" s="33"/>
    </row>
    <row r="9" spans="1:18" x14ac:dyDescent="0.25">
      <c r="A9" s="61" t="s">
        <v>107</v>
      </c>
      <c r="B9" s="35"/>
      <c r="C9" s="66">
        <v>6</v>
      </c>
      <c r="D9" s="66">
        <v>3</v>
      </c>
      <c r="E9" s="66">
        <v>5</v>
      </c>
      <c r="F9" s="66">
        <v>5</v>
      </c>
      <c r="G9" s="66">
        <v>6</v>
      </c>
      <c r="H9" s="66">
        <v>4</v>
      </c>
      <c r="I9" s="66">
        <v>4</v>
      </c>
      <c r="J9" s="66">
        <v>5</v>
      </c>
      <c r="K9" s="66">
        <v>6</v>
      </c>
      <c r="L9" s="72">
        <v>44</v>
      </c>
      <c r="M9" s="10">
        <v>33</v>
      </c>
      <c r="N9" s="58"/>
      <c r="O9" s="59"/>
      <c r="P9" s="33"/>
    </row>
    <row r="10" spans="1:18" x14ac:dyDescent="0.25">
      <c r="A10" s="32" t="s">
        <v>86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8" x14ac:dyDescent="0.25">
      <c r="A11" s="32" t="s">
        <v>107</v>
      </c>
      <c r="B11" s="35"/>
      <c r="C11" s="67">
        <v>1</v>
      </c>
      <c r="D11" s="67">
        <v>0</v>
      </c>
      <c r="E11" s="67">
        <v>1</v>
      </c>
      <c r="F11" s="67">
        <v>1</v>
      </c>
      <c r="G11" s="66">
        <v>1</v>
      </c>
      <c r="H11" s="66">
        <v>1</v>
      </c>
      <c r="I11" s="66">
        <v>1</v>
      </c>
      <c r="J11" s="66">
        <v>0</v>
      </c>
      <c r="K11" s="66">
        <v>1</v>
      </c>
      <c r="L11" s="66">
        <v>7</v>
      </c>
      <c r="M11" s="1"/>
      <c r="N11" s="1" t="s">
        <v>17</v>
      </c>
      <c r="P11" s="33" t="s">
        <v>18</v>
      </c>
    </row>
    <row r="12" spans="1:18" x14ac:dyDescent="0.25">
      <c r="A12" s="32" t="s">
        <v>86</v>
      </c>
      <c r="B12" s="1"/>
      <c r="C12" s="66">
        <v>0</v>
      </c>
      <c r="D12" s="66">
        <v>0.5</v>
      </c>
      <c r="E12" s="66">
        <v>0.5</v>
      </c>
      <c r="F12" s="66">
        <v>0</v>
      </c>
      <c r="G12" s="66">
        <v>0.5</v>
      </c>
      <c r="H12" s="66">
        <v>0</v>
      </c>
      <c r="I12" s="66">
        <v>0</v>
      </c>
      <c r="J12" s="66">
        <v>0.5</v>
      </c>
      <c r="K12" s="66">
        <v>0.5</v>
      </c>
      <c r="L12" s="66">
        <v>2.5</v>
      </c>
      <c r="M12" s="1">
        <v>0</v>
      </c>
      <c r="N12" s="10">
        <v>2.5</v>
      </c>
      <c r="O12" s="32" t="s">
        <v>86</v>
      </c>
      <c r="P12" s="34"/>
      <c r="R12">
        <v>35</v>
      </c>
    </row>
    <row r="13" spans="1:18" x14ac:dyDescent="0.25">
      <c r="A13" s="32" t="s">
        <v>107</v>
      </c>
      <c r="B13" s="1"/>
      <c r="C13" s="66">
        <v>1</v>
      </c>
      <c r="D13" s="66">
        <v>0.5</v>
      </c>
      <c r="E13" s="66">
        <v>0.5</v>
      </c>
      <c r="F13" s="66">
        <v>1</v>
      </c>
      <c r="G13" s="66">
        <v>0.5</v>
      </c>
      <c r="H13" s="66">
        <v>1</v>
      </c>
      <c r="I13" s="66">
        <v>1</v>
      </c>
      <c r="J13" s="66">
        <v>0.5</v>
      </c>
      <c r="K13" s="66">
        <v>0.5</v>
      </c>
      <c r="L13" s="66">
        <v>6.5</v>
      </c>
      <c r="M13" s="1">
        <v>3</v>
      </c>
      <c r="N13" s="10">
        <v>9.5</v>
      </c>
      <c r="O13" s="32" t="s">
        <v>107</v>
      </c>
      <c r="P13" s="34"/>
      <c r="R13">
        <v>32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8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8" x14ac:dyDescent="0.25">
      <c r="A16" s="61" t="s">
        <v>121</v>
      </c>
      <c r="B16" s="1">
        <v>11</v>
      </c>
      <c r="C16" s="1">
        <v>-3</v>
      </c>
      <c r="D16" s="52" t="s">
        <v>2</v>
      </c>
      <c r="E16" s="1"/>
      <c r="F16" s="1"/>
      <c r="G16" s="28" t="s">
        <v>3</v>
      </c>
      <c r="H16" s="54" t="s">
        <v>121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114</v>
      </c>
      <c r="B17" s="1">
        <v>14</v>
      </c>
      <c r="C17" s="1">
        <v>3</v>
      </c>
      <c r="D17" t="s">
        <v>7</v>
      </c>
      <c r="E17" s="1"/>
      <c r="F17" s="1"/>
      <c r="G17" s="30" t="s">
        <v>8</v>
      </c>
      <c r="H17" s="53" t="s">
        <v>114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7</v>
      </c>
      <c r="D19" s="66">
        <v>17</v>
      </c>
      <c r="E19" s="66">
        <v>11</v>
      </c>
      <c r="F19" s="66">
        <v>9</v>
      </c>
      <c r="G19" s="66">
        <v>3</v>
      </c>
      <c r="H19" s="66">
        <v>13</v>
      </c>
      <c r="I19" s="66">
        <v>5</v>
      </c>
      <c r="J19" s="66">
        <v>15</v>
      </c>
      <c r="K19" s="66">
        <v>1</v>
      </c>
      <c r="N19" s="1"/>
      <c r="P19" s="33"/>
    </row>
    <row r="20" spans="1:26" x14ac:dyDescent="0.25">
      <c r="A20" s="1" t="s">
        <v>13</v>
      </c>
      <c r="B20" s="1"/>
      <c r="C20" s="66">
        <v>4</v>
      </c>
      <c r="D20" s="66">
        <v>9</v>
      </c>
      <c r="E20" s="66">
        <v>6</v>
      </c>
      <c r="F20" s="66">
        <v>5</v>
      </c>
      <c r="G20" s="66">
        <v>2</v>
      </c>
      <c r="H20" s="66">
        <v>7</v>
      </c>
      <c r="I20" s="66">
        <v>3</v>
      </c>
      <c r="J20" s="66">
        <v>8</v>
      </c>
      <c r="K20" s="66">
        <v>1</v>
      </c>
      <c r="N20" s="1"/>
      <c r="P20" s="33"/>
    </row>
    <row r="21" spans="1:26" x14ac:dyDescent="0.25">
      <c r="A21" s="1" t="s">
        <v>14</v>
      </c>
      <c r="B21" s="1"/>
      <c r="C21" s="66">
        <v>1</v>
      </c>
      <c r="D21" s="66">
        <v>2</v>
      </c>
      <c r="E21" s="66">
        <v>3</v>
      </c>
      <c r="F21" s="66">
        <v>4</v>
      </c>
      <c r="G21" s="66">
        <v>5</v>
      </c>
      <c r="H21" s="66">
        <v>6</v>
      </c>
      <c r="I21" s="66">
        <v>7</v>
      </c>
      <c r="J21" s="66">
        <v>8</v>
      </c>
      <c r="K21" s="66">
        <v>9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121</v>
      </c>
      <c r="B22" s="57"/>
      <c r="C22" s="68">
        <v>6</v>
      </c>
      <c r="D22" s="68">
        <v>5</v>
      </c>
      <c r="E22" s="68">
        <v>5</v>
      </c>
      <c r="F22" s="68">
        <v>5</v>
      </c>
      <c r="G22" s="68">
        <v>6</v>
      </c>
      <c r="H22" s="68">
        <v>5</v>
      </c>
      <c r="I22" s="68">
        <v>6</v>
      </c>
      <c r="J22" s="68">
        <v>4</v>
      </c>
      <c r="K22" s="76">
        <v>6</v>
      </c>
      <c r="L22" s="72">
        <v>48</v>
      </c>
      <c r="M22" s="10">
        <v>37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114</v>
      </c>
      <c r="B23" s="35"/>
      <c r="C23" s="66">
        <v>8</v>
      </c>
      <c r="D23" s="66">
        <v>5</v>
      </c>
      <c r="E23" s="66">
        <v>5</v>
      </c>
      <c r="F23" s="66">
        <v>5</v>
      </c>
      <c r="G23" s="66">
        <v>6</v>
      </c>
      <c r="H23" s="66">
        <v>5</v>
      </c>
      <c r="I23" s="66">
        <v>5</v>
      </c>
      <c r="J23" s="66">
        <v>5</v>
      </c>
      <c r="K23" s="66">
        <v>8</v>
      </c>
      <c r="L23" s="72">
        <v>52</v>
      </c>
      <c r="M23" s="10">
        <v>38</v>
      </c>
      <c r="N23" s="58"/>
      <c r="O23" s="59"/>
      <c r="P23" s="33"/>
    </row>
    <row r="24" spans="1:26" x14ac:dyDescent="0.25">
      <c r="A24" s="32" t="s">
        <v>121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114</v>
      </c>
      <c r="B25" s="35"/>
      <c r="C25" s="67">
        <v>0</v>
      </c>
      <c r="D25" s="67">
        <v>0</v>
      </c>
      <c r="E25" s="67">
        <v>0</v>
      </c>
      <c r="F25" s="67">
        <v>0</v>
      </c>
      <c r="G25" s="66">
        <v>1</v>
      </c>
      <c r="H25" s="66">
        <v>0</v>
      </c>
      <c r="I25" s="66">
        <v>1</v>
      </c>
      <c r="J25" s="66">
        <v>0</v>
      </c>
      <c r="K25" s="66">
        <v>1</v>
      </c>
      <c r="L25" s="66">
        <v>3</v>
      </c>
      <c r="M25" s="1"/>
      <c r="N25" s="1" t="s">
        <v>17</v>
      </c>
      <c r="P25" s="33" t="s">
        <v>18</v>
      </c>
    </row>
    <row r="26" spans="1:26" x14ac:dyDescent="0.25">
      <c r="A26" s="32" t="s">
        <v>121</v>
      </c>
      <c r="B26" s="1"/>
      <c r="C26" s="66">
        <v>1</v>
      </c>
      <c r="D26" s="66">
        <v>0.5</v>
      </c>
      <c r="E26" s="66">
        <v>0.5</v>
      </c>
      <c r="F26" s="66">
        <v>0.5</v>
      </c>
      <c r="G26" s="66">
        <v>0</v>
      </c>
      <c r="H26" s="66">
        <v>0.5</v>
      </c>
      <c r="I26" s="66">
        <v>0</v>
      </c>
      <c r="J26" s="66">
        <v>1</v>
      </c>
      <c r="K26" s="66">
        <v>1</v>
      </c>
      <c r="L26" s="66">
        <v>5</v>
      </c>
      <c r="M26" s="1">
        <v>3</v>
      </c>
      <c r="N26" s="10">
        <v>8</v>
      </c>
      <c r="O26" s="32" t="s">
        <v>121</v>
      </c>
      <c r="P26" s="34"/>
    </row>
    <row r="27" spans="1:26" s="75" customFormat="1" x14ac:dyDescent="0.25">
      <c r="A27" s="32" t="s">
        <v>114</v>
      </c>
      <c r="B27" s="1"/>
      <c r="C27" s="66">
        <v>0</v>
      </c>
      <c r="D27" s="66">
        <v>0.5</v>
      </c>
      <c r="E27" s="66">
        <v>0.5</v>
      </c>
      <c r="F27" s="66">
        <v>0.5</v>
      </c>
      <c r="G27" s="66">
        <v>1</v>
      </c>
      <c r="H27" s="66">
        <v>0.5</v>
      </c>
      <c r="I27" s="66">
        <v>1</v>
      </c>
      <c r="J27" s="66">
        <v>0</v>
      </c>
      <c r="K27" s="66">
        <v>0</v>
      </c>
      <c r="L27" s="66">
        <v>4</v>
      </c>
      <c r="M27" s="1">
        <v>0</v>
      </c>
      <c r="N27" s="10">
        <v>4</v>
      </c>
      <c r="O27" s="32" t="s">
        <v>114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110</v>
      </c>
      <c r="B31" s="1">
        <v>9</v>
      </c>
      <c r="C31" s="1">
        <v>-3</v>
      </c>
      <c r="D31" s="52" t="s">
        <v>2</v>
      </c>
      <c r="E31" s="1"/>
      <c r="F31" s="1"/>
      <c r="G31" s="28" t="s">
        <v>3</v>
      </c>
      <c r="H31" s="54" t="s">
        <v>110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119</v>
      </c>
      <c r="B32" s="1">
        <v>12</v>
      </c>
      <c r="C32" s="1">
        <v>3</v>
      </c>
      <c r="D32" t="s">
        <v>7</v>
      </c>
      <c r="E32" s="1"/>
      <c r="F32" s="1"/>
      <c r="G32" s="30" t="s">
        <v>8</v>
      </c>
      <c r="H32" s="53" t="s">
        <v>119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7</v>
      </c>
      <c r="D34" s="66">
        <v>17</v>
      </c>
      <c r="E34" s="66">
        <v>11</v>
      </c>
      <c r="F34" s="66">
        <v>9</v>
      </c>
      <c r="G34" s="66">
        <v>3</v>
      </c>
      <c r="H34" s="66">
        <v>13</v>
      </c>
      <c r="I34" s="66">
        <v>5</v>
      </c>
      <c r="J34" s="66">
        <v>15</v>
      </c>
      <c r="K34" s="66">
        <v>1</v>
      </c>
      <c r="N34" s="1"/>
      <c r="P34" s="33"/>
    </row>
    <row r="35" spans="1:18" x14ac:dyDescent="0.25">
      <c r="A35" s="1" t="s">
        <v>13</v>
      </c>
      <c r="B35" s="1"/>
      <c r="C35" s="66">
        <v>4</v>
      </c>
      <c r="D35" s="66">
        <v>9</v>
      </c>
      <c r="E35" s="66">
        <v>6</v>
      </c>
      <c r="F35" s="66">
        <v>5</v>
      </c>
      <c r="G35" s="66">
        <v>2</v>
      </c>
      <c r="H35" s="66">
        <v>7</v>
      </c>
      <c r="I35" s="66">
        <v>3</v>
      </c>
      <c r="J35" s="66">
        <v>8</v>
      </c>
      <c r="K35" s="66">
        <v>1</v>
      </c>
      <c r="N35" s="1"/>
      <c r="P35" s="33"/>
    </row>
    <row r="36" spans="1:18" x14ac:dyDescent="0.25">
      <c r="A36" s="1" t="s">
        <v>14</v>
      </c>
      <c r="B36" s="1"/>
      <c r="C36" s="66">
        <v>1</v>
      </c>
      <c r="D36" s="66">
        <v>2</v>
      </c>
      <c r="E36" s="66">
        <v>3</v>
      </c>
      <c r="F36" s="66">
        <v>4</v>
      </c>
      <c r="G36" s="66">
        <v>5</v>
      </c>
      <c r="H36" s="66">
        <v>6</v>
      </c>
      <c r="I36" s="66">
        <v>7</v>
      </c>
      <c r="J36" s="66">
        <v>8</v>
      </c>
      <c r="K36" s="66">
        <v>9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110</v>
      </c>
      <c r="B37" s="57"/>
      <c r="C37" s="68">
        <v>7</v>
      </c>
      <c r="D37" s="68">
        <v>4</v>
      </c>
      <c r="E37" s="68">
        <v>5</v>
      </c>
      <c r="F37" s="68">
        <v>6</v>
      </c>
      <c r="G37" s="68">
        <v>4</v>
      </c>
      <c r="H37" s="68">
        <v>4</v>
      </c>
      <c r="I37" s="68">
        <v>5</v>
      </c>
      <c r="J37" s="68">
        <v>6</v>
      </c>
      <c r="K37" s="76">
        <v>5</v>
      </c>
      <c r="L37" s="72">
        <v>46</v>
      </c>
      <c r="M37" s="10">
        <v>37</v>
      </c>
      <c r="N37" s="58"/>
      <c r="O37" s="59"/>
      <c r="P37" s="33"/>
    </row>
    <row r="38" spans="1:18" x14ac:dyDescent="0.25">
      <c r="A38" s="61" t="s">
        <v>119</v>
      </c>
      <c r="B38" s="35"/>
      <c r="C38" s="66">
        <v>7</v>
      </c>
      <c r="D38" s="66">
        <v>4</v>
      </c>
      <c r="E38" s="66">
        <v>5</v>
      </c>
      <c r="F38" s="66">
        <v>5</v>
      </c>
      <c r="G38" s="66">
        <v>5</v>
      </c>
      <c r="H38" s="66">
        <v>6</v>
      </c>
      <c r="I38" s="66">
        <v>6</v>
      </c>
      <c r="J38" s="66">
        <v>6</v>
      </c>
      <c r="K38" s="66">
        <v>6</v>
      </c>
      <c r="L38" s="72">
        <v>50</v>
      </c>
      <c r="M38" s="10">
        <v>38</v>
      </c>
      <c r="N38" s="58"/>
      <c r="O38" s="59"/>
      <c r="P38" s="33"/>
    </row>
    <row r="39" spans="1:18" x14ac:dyDescent="0.25">
      <c r="A39" s="32" t="s">
        <v>110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119</v>
      </c>
      <c r="B40" s="35"/>
      <c r="C40" s="67">
        <v>0</v>
      </c>
      <c r="D40" s="67">
        <v>0</v>
      </c>
      <c r="E40" s="67">
        <v>0</v>
      </c>
      <c r="F40" s="67">
        <v>0</v>
      </c>
      <c r="G40" s="66">
        <v>1</v>
      </c>
      <c r="H40" s="66">
        <v>0</v>
      </c>
      <c r="I40" s="66">
        <v>1</v>
      </c>
      <c r="J40" s="66">
        <v>0</v>
      </c>
      <c r="K40" s="66">
        <v>1</v>
      </c>
      <c r="L40" s="66">
        <v>3</v>
      </c>
      <c r="M40" s="1"/>
      <c r="N40" s="1" t="s">
        <v>17</v>
      </c>
      <c r="P40" s="33" t="s">
        <v>18</v>
      </c>
    </row>
    <row r="41" spans="1:18" x14ac:dyDescent="0.25">
      <c r="A41" s="32" t="s">
        <v>110</v>
      </c>
      <c r="B41" s="1"/>
      <c r="C41" s="66">
        <v>0.5</v>
      </c>
      <c r="D41" s="66">
        <v>0.5</v>
      </c>
      <c r="E41" s="66">
        <v>0.5</v>
      </c>
      <c r="F41" s="66">
        <v>0</v>
      </c>
      <c r="G41" s="66">
        <v>0.5</v>
      </c>
      <c r="H41" s="66">
        <v>1</v>
      </c>
      <c r="I41" s="66">
        <v>0.5</v>
      </c>
      <c r="J41" s="66">
        <v>0.5</v>
      </c>
      <c r="K41" s="66">
        <v>0.5</v>
      </c>
      <c r="L41" s="66">
        <v>4.5</v>
      </c>
      <c r="M41" s="1">
        <v>3</v>
      </c>
      <c r="N41" s="10">
        <v>7.5</v>
      </c>
      <c r="O41" s="32" t="s">
        <v>110</v>
      </c>
      <c r="P41" s="34"/>
      <c r="R41">
        <v>30</v>
      </c>
    </row>
    <row r="42" spans="1:18" x14ac:dyDescent="0.25">
      <c r="A42" s="32" t="s">
        <v>119</v>
      </c>
      <c r="B42" s="1"/>
      <c r="C42" s="66">
        <v>0.5</v>
      </c>
      <c r="D42" s="66">
        <v>0.5</v>
      </c>
      <c r="E42" s="66">
        <v>0.5</v>
      </c>
      <c r="F42" s="66">
        <v>1</v>
      </c>
      <c r="G42" s="66">
        <v>0.5</v>
      </c>
      <c r="H42" s="66">
        <v>0</v>
      </c>
      <c r="I42" s="66">
        <v>0.5</v>
      </c>
      <c r="J42" s="66">
        <v>0.5</v>
      </c>
      <c r="K42" s="66">
        <v>0.5</v>
      </c>
      <c r="L42" s="66">
        <v>4.5</v>
      </c>
      <c r="M42" s="1">
        <v>0</v>
      </c>
      <c r="N42" s="10">
        <v>4.5</v>
      </c>
      <c r="O42" s="32" t="s">
        <v>119</v>
      </c>
      <c r="P42" s="34"/>
      <c r="R42">
        <v>33</v>
      </c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71</v>
      </c>
      <c r="B45" s="1">
        <v>13</v>
      </c>
      <c r="C45" s="1">
        <v>-3</v>
      </c>
      <c r="D45" s="52" t="s">
        <v>2</v>
      </c>
      <c r="E45" s="1"/>
      <c r="F45" s="1"/>
      <c r="G45" s="28" t="s">
        <v>3</v>
      </c>
      <c r="H45" s="54" t="s">
        <v>71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58</v>
      </c>
      <c r="B46" s="1">
        <v>16</v>
      </c>
      <c r="C46" s="1">
        <v>3</v>
      </c>
      <c r="D46" t="s">
        <v>7</v>
      </c>
      <c r="E46" s="1"/>
      <c r="F46" s="1"/>
      <c r="G46" s="30" t="s">
        <v>8</v>
      </c>
      <c r="H46" s="53" t="s">
        <v>58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7</v>
      </c>
      <c r="D48" s="66">
        <v>17</v>
      </c>
      <c r="E48" s="66">
        <v>11</v>
      </c>
      <c r="F48" s="66">
        <v>9</v>
      </c>
      <c r="G48" s="66">
        <v>3</v>
      </c>
      <c r="H48" s="66">
        <v>13</v>
      </c>
      <c r="I48" s="66">
        <v>5</v>
      </c>
      <c r="J48" s="66">
        <v>15</v>
      </c>
      <c r="K48" s="66">
        <v>1</v>
      </c>
      <c r="N48" s="1"/>
      <c r="P48" s="33"/>
    </row>
    <row r="49" spans="1:26" x14ac:dyDescent="0.25">
      <c r="A49" s="1" t="s">
        <v>13</v>
      </c>
      <c r="B49" s="1"/>
      <c r="C49" s="66">
        <v>4</v>
      </c>
      <c r="D49" s="66">
        <v>9</v>
      </c>
      <c r="E49" s="66">
        <v>6</v>
      </c>
      <c r="F49" s="66">
        <v>5</v>
      </c>
      <c r="G49" s="66">
        <v>2</v>
      </c>
      <c r="H49" s="66">
        <v>7</v>
      </c>
      <c r="I49" s="66">
        <v>3</v>
      </c>
      <c r="J49" s="66">
        <v>8</v>
      </c>
      <c r="K49" s="66">
        <v>1</v>
      </c>
      <c r="N49" s="1"/>
      <c r="P49" s="33"/>
    </row>
    <row r="50" spans="1:26" x14ac:dyDescent="0.25">
      <c r="A50" s="1" t="s">
        <v>14</v>
      </c>
      <c r="B50" s="1"/>
      <c r="C50" s="66">
        <v>1</v>
      </c>
      <c r="D50" s="66">
        <v>2</v>
      </c>
      <c r="E50" s="66">
        <v>3</v>
      </c>
      <c r="F50" s="66">
        <v>4</v>
      </c>
      <c r="G50" s="66">
        <v>5</v>
      </c>
      <c r="H50" s="66">
        <v>6</v>
      </c>
      <c r="I50" s="66">
        <v>7</v>
      </c>
      <c r="J50" s="66">
        <v>8</v>
      </c>
      <c r="K50" s="66">
        <v>9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71</v>
      </c>
      <c r="B51" s="57"/>
      <c r="C51" s="68">
        <v>5</v>
      </c>
      <c r="D51" s="68">
        <v>4</v>
      </c>
      <c r="E51" s="68">
        <v>5</v>
      </c>
      <c r="F51" s="68">
        <v>5</v>
      </c>
      <c r="G51" s="68">
        <v>7</v>
      </c>
      <c r="H51" s="68">
        <v>5</v>
      </c>
      <c r="I51" s="68">
        <v>6</v>
      </c>
      <c r="J51" s="68">
        <v>3</v>
      </c>
      <c r="K51" s="76">
        <v>7</v>
      </c>
      <c r="L51" s="72">
        <v>47</v>
      </c>
      <c r="M51" s="10">
        <v>34</v>
      </c>
      <c r="N51" s="58"/>
      <c r="O51" s="59"/>
      <c r="P51" s="33"/>
    </row>
    <row r="52" spans="1:26" x14ac:dyDescent="0.25">
      <c r="A52" s="61" t="s">
        <v>58</v>
      </c>
      <c r="B52" s="35"/>
      <c r="C52" s="66">
        <v>7</v>
      </c>
      <c r="D52" s="66">
        <v>4</v>
      </c>
      <c r="E52" s="66">
        <v>5</v>
      </c>
      <c r="F52" s="66">
        <v>7</v>
      </c>
      <c r="G52" s="66">
        <v>5</v>
      </c>
      <c r="H52" s="66">
        <v>4</v>
      </c>
      <c r="I52" s="66">
        <v>6</v>
      </c>
      <c r="J52" s="66">
        <v>8</v>
      </c>
      <c r="K52" s="66">
        <v>6</v>
      </c>
      <c r="L52" s="72">
        <v>52</v>
      </c>
      <c r="M52" s="10">
        <v>36</v>
      </c>
      <c r="N52" s="58"/>
      <c r="O52" s="59"/>
      <c r="P52" s="33"/>
    </row>
    <row r="53" spans="1:26" x14ac:dyDescent="0.25">
      <c r="A53" s="32" t="s">
        <v>71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58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1</v>
      </c>
      <c r="H54" s="66">
        <v>0</v>
      </c>
      <c r="I54" s="66">
        <v>1</v>
      </c>
      <c r="J54" s="66">
        <v>0</v>
      </c>
      <c r="K54" s="66">
        <v>1</v>
      </c>
      <c r="L54" s="66">
        <v>3</v>
      </c>
      <c r="M54" s="1"/>
      <c r="N54" s="1" t="s">
        <v>17</v>
      </c>
      <c r="P54" s="33" t="s">
        <v>18</v>
      </c>
    </row>
    <row r="55" spans="1:26" x14ac:dyDescent="0.25">
      <c r="A55" s="32" t="s">
        <v>71</v>
      </c>
      <c r="B55" s="1"/>
      <c r="C55" s="66">
        <v>1</v>
      </c>
      <c r="D55" s="66">
        <v>0.5</v>
      </c>
      <c r="E55" s="66">
        <v>0.5</v>
      </c>
      <c r="F55" s="66">
        <v>1</v>
      </c>
      <c r="G55" s="66">
        <v>0</v>
      </c>
      <c r="H55" s="66">
        <v>0</v>
      </c>
      <c r="I55" s="66">
        <v>0</v>
      </c>
      <c r="J55" s="66">
        <v>1</v>
      </c>
      <c r="K55" s="66">
        <v>0</v>
      </c>
      <c r="L55" s="66">
        <v>4</v>
      </c>
      <c r="M55" s="1">
        <v>3</v>
      </c>
      <c r="N55" s="10">
        <v>7</v>
      </c>
      <c r="O55" s="32" t="s">
        <v>71</v>
      </c>
      <c r="P55" s="34"/>
    </row>
    <row r="56" spans="1:26" x14ac:dyDescent="0.25">
      <c r="A56" s="32" t="s">
        <v>58</v>
      </c>
      <c r="B56" s="1"/>
      <c r="C56" s="66">
        <v>0</v>
      </c>
      <c r="D56" s="66">
        <v>0.5</v>
      </c>
      <c r="E56" s="66">
        <v>0.5</v>
      </c>
      <c r="F56" s="66">
        <v>0</v>
      </c>
      <c r="G56" s="66">
        <v>1</v>
      </c>
      <c r="H56" s="66">
        <v>1</v>
      </c>
      <c r="I56" s="66">
        <v>1</v>
      </c>
      <c r="J56" s="66">
        <v>0</v>
      </c>
      <c r="K56" s="66">
        <v>1</v>
      </c>
      <c r="L56" s="66">
        <v>5</v>
      </c>
      <c r="M56" s="1">
        <v>0</v>
      </c>
      <c r="N56" s="10">
        <v>5</v>
      </c>
      <c r="O56" s="32" t="s">
        <v>58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94</v>
      </c>
      <c r="B60" s="1">
        <v>5</v>
      </c>
      <c r="C60" s="1">
        <v>-7</v>
      </c>
      <c r="D60" s="52" t="s">
        <v>2</v>
      </c>
      <c r="E60" s="1"/>
      <c r="F60" s="1"/>
      <c r="G60" s="28" t="s">
        <v>3</v>
      </c>
      <c r="H60" s="54" t="s">
        <v>94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95</v>
      </c>
      <c r="B61" s="1">
        <v>12</v>
      </c>
      <c r="C61" s="1">
        <v>7</v>
      </c>
      <c r="D61" t="s">
        <v>7</v>
      </c>
      <c r="E61" s="1"/>
      <c r="F61" s="1"/>
      <c r="G61" s="30" t="s">
        <v>8</v>
      </c>
      <c r="H61" s="53" t="s">
        <v>95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7</v>
      </c>
      <c r="D63" s="66">
        <v>17</v>
      </c>
      <c r="E63" s="66">
        <v>11</v>
      </c>
      <c r="F63" s="66">
        <v>9</v>
      </c>
      <c r="G63" s="66">
        <v>3</v>
      </c>
      <c r="H63" s="66">
        <v>13</v>
      </c>
      <c r="I63" s="66">
        <v>5</v>
      </c>
      <c r="J63" s="66">
        <v>15</v>
      </c>
      <c r="K63" s="66">
        <v>1</v>
      </c>
      <c r="N63" s="1"/>
      <c r="P63" s="33"/>
    </row>
    <row r="64" spans="1:26" x14ac:dyDescent="0.25">
      <c r="A64" s="1" t="s">
        <v>13</v>
      </c>
      <c r="B64" s="1"/>
      <c r="C64" s="66">
        <v>4</v>
      </c>
      <c r="D64" s="66">
        <v>9</v>
      </c>
      <c r="E64" s="66">
        <v>6</v>
      </c>
      <c r="F64" s="66">
        <v>5</v>
      </c>
      <c r="G64" s="66">
        <v>2</v>
      </c>
      <c r="H64" s="66">
        <v>7</v>
      </c>
      <c r="I64" s="66">
        <v>3</v>
      </c>
      <c r="J64" s="66">
        <v>8</v>
      </c>
      <c r="K64" s="66">
        <v>1</v>
      </c>
      <c r="N64" s="1"/>
      <c r="P64" s="33"/>
    </row>
    <row r="65" spans="1:26" x14ac:dyDescent="0.25">
      <c r="A65" s="1" t="s">
        <v>14</v>
      </c>
      <c r="B65" s="1"/>
      <c r="C65" s="66">
        <v>1</v>
      </c>
      <c r="D65" s="66">
        <v>2</v>
      </c>
      <c r="E65" s="66">
        <v>3</v>
      </c>
      <c r="F65" s="66">
        <v>4</v>
      </c>
      <c r="G65" s="66">
        <v>5</v>
      </c>
      <c r="H65" s="66">
        <v>6</v>
      </c>
      <c r="I65" s="66">
        <v>7</v>
      </c>
      <c r="J65" s="66">
        <v>8</v>
      </c>
      <c r="K65" s="66">
        <v>9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94</v>
      </c>
      <c r="B66" s="57"/>
      <c r="C66" s="68">
        <v>8</v>
      </c>
      <c r="D66" s="68">
        <v>4</v>
      </c>
      <c r="E66" s="68">
        <v>4</v>
      </c>
      <c r="F66" s="68">
        <v>5</v>
      </c>
      <c r="G66" s="68">
        <v>5</v>
      </c>
      <c r="H66" s="68">
        <v>3</v>
      </c>
      <c r="I66" s="68">
        <v>4</v>
      </c>
      <c r="J66" s="68">
        <v>4</v>
      </c>
      <c r="K66" s="76">
        <v>5</v>
      </c>
      <c r="L66" s="72">
        <v>42</v>
      </c>
      <c r="M66" s="10">
        <v>37</v>
      </c>
      <c r="N66" s="58"/>
      <c r="O66" s="59"/>
      <c r="P66" s="33"/>
    </row>
    <row r="67" spans="1:26" x14ac:dyDescent="0.25">
      <c r="A67" s="61" t="s">
        <v>95</v>
      </c>
      <c r="B67" s="35"/>
      <c r="C67" s="66">
        <v>9</v>
      </c>
      <c r="D67" s="66">
        <v>4</v>
      </c>
      <c r="E67" s="66">
        <v>7</v>
      </c>
      <c r="F67" s="66">
        <v>8</v>
      </c>
      <c r="G67" s="66">
        <v>5</v>
      </c>
      <c r="H67" s="66">
        <v>4</v>
      </c>
      <c r="I67" s="66">
        <v>5</v>
      </c>
      <c r="J67" s="66">
        <v>4</v>
      </c>
      <c r="K67" s="66">
        <v>6</v>
      </c>
      <c r="L67" s="72">
        <v>52</v>
      </c>
      <c r="M67" s="10">
        <v>40</v>
      </c>
      <c r="N67" s="58"/>
      <c r="O67" s="59"/>
      <c r="P67" s="33"/>
    </row>
    <row r="68" spans="1:26" x14ac:dyDescent="0.25">
      <c r="A68" s="32" t="s">
        <v>94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95</v>
      </c>
      <c r="B69" s="35"/>
      <c r="C69" s="67">
        <v>1</v>
      </c>
      <c r="D69" s="67">
        <v>0</v>
      </c>
      <c r="E69" s="67">
        <v>1</v>
      </c>
      <c r="F69" s="67">
        <v>1</v>
      </c>
      <c r="G69" s="66">
        <v>1</v>
      </c>
      <c r="H69" s="66">
        <v>1</v>
      </c>
      <c r="I69" s="66">
        <v>1</v>
      </c>
      <c r="J69" s="66">
        <v>0</v>
      </c>
      <c r="K69" s="66">
        <v>1</v>
      </c>
      <c r="L69" s="66">
        <v>7</v>
      </c>
      <c r="M69" s="1"/>
      <c r="N69" s="1" t="s">
        <v>17</v>
      </c>
      <c r="P69" s="33" t="s">
        <v>18</v>
      </c>
    </row>
    <row r="70" spans="1:26" x14ac:dyDescent="0.25">
      <c r="A70" s="32" t="s">
        <v>94</v>
      </c>
      <c r="B70" s="1"/>
      <c r="C70" s="66">
        <v>0.5</v>
      </c>
      <c r="D70" s="66">
        <v>0.5</v>
      </c>
      <c r="E70" s="66">
        <v>1</v>
      </c>
      <c r="F70" s="66">
        <v>1</v>
      </c>
      <c r="G70" s="66">
        <v>0</v>
      </c>
      <c r="H70" s="66">
        <v>0.5</v>
      </c>
      <c r="I70" s="66">
        <v>0.5</v>
      </c>
      <c r="J70" s="66">
        <v>0.5</v>
      </c>
      <c r="K70" s="66">
        <v>0.5</v>
      </c>
      <c r="L70" s="66">
        <v>5</v>
      </c>
      <c r="M70" s="1">
        <v>3</v>
      </c>
      <c r="N70" s="10">
        <v>8</v>
      </c>
      <c r="O70" s="32" t="s">
        <v>94</v>
      </c>
      <c r="P70" s="34"/>
      <c r="R70">
        <v>32</v>
      </c>
    </row>
    <row r="71" spans="1:26" x14ac:dyDescent="0.25">
      <c r="A71" s="32" t="s">
        <v>95</v>
      </c>
      <c r="B71" s="1"/>
      <c r="C71" s="66">
        <v>0.5</v>
      </c>
      <c r="D71" s="66">
        <v>0.5</v>
      </c>
      <c r="E71" s="66">
        <v>0</v>
      </c>
      <c r="F71" s="66">
        <v>0</v>
      </c>
      <c r="G71" s="66">
        <v>1</v>
      </c>
      <c r="H71" s="66">
        <v>0.5</v>
      </c>
      <c r="I71" s="66">
        <v>0.5</v>
      </c>
      <c r="J71" s="66">
        <v>0.5</v>
      </c>
      <c r="K71" s="66">
        <v>0.5</v>
      </c>
      <c r="L71" s="66">
        <v>4</v>
      </c>
      <c r="M71" s="1">
        <v>0</v>
      </c>
      <c r="N71" s="10">
        <v>4</v>
      </c>
      <c r="O71" s="32" t="s">
        <v>95</v>
      </c>
      <c r="P71" s="34"/>
      <c r="R71">
        <v>31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96</v>
      </c>
      <c r="B74" s="1">
        <v>12</v>
      </c>
      <c r="C74" s="1">
        <v>-3</v>
      </c>
      <c r="D74" s="52" t="s">
        <v>2</v>
      </c>
      <c r="E74" s="1"/>
      <c r="F74" s="1"/>
      <c r="G74" s="28" t="s">
        <v>3</v>
      </c>
      <c r="H74" s="54" t="s">
        <v>96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156</v>
      </c>
      <c r="B75" s="1">
        <v>15</v>
      </c>
      <c r="C75" s="1">
        <v>3</v>
      </c>
      <c r="D75" t="s">
        <v>7</v>
      </c>
      <c r="E75" s="1"/>
      <c r="F75" s="1"/>
      <c r="G75" s="30" t="s">
        <v>8</v>
      </c>
      <c r="H75" s="53" t="s">
        <v>156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7</v>
      </c>
      <c r="D77" s="66">
        <v>17</v>
      </c>
      <c r="E77" s="66">
        <v>11</v>
      </c>
      <c r="F77" s="66">
        <v>9</v>
      </c>
      <c r="G77" s="66">
        <v>3</v>
      </c>
      <c r="H77" s="66">
        <v>13</v>
      </c>
      <c r="I77" s="66">
        <v>5</v>
      </c>
      <c r="J77" s="66">
        <v>15</v>
      </c>
      <c r="K77" s="66">
        <v>1</v>
      </c>
      <c r="N77" s="1"/>
      <c r="P77" s="33"/>
    </row>
    <row r="78" spans="1:26" x14ac:dyDescent="0.25">
      <c r="A78" s="1" t="s">
        <v>13</v>
      </c>
      <c r="B78" s="1"/>
      <c r="C78" s="66">
        <v>4</v>
      </c>
      <c r="D78" s="66">
        <v>9</v>
      </c>
      <c r="E78" s="66">
        <v>6</v>
      </c>
      <c r="F78" s="66">
        <v>5</v>
      </c>
      <c r="G78" s="66">
        <v>2</v>
      </c>
      <c r="H78" s="66">
        <v>7</v>
      </c>
      <c r="I78" s="66">
        <v>3</v>
      </c>
      <c r="J78" s="66">
        <v>8</v>
      </c>
      <c r="K78" s="66">
        <v>1</v>
      </c>
      <c r="N78" s="1"/>
      <c r="P78" s="33"/>
    </row>
    <row r="79" spans="1:26" x14ac:dyDescent="0.25">
      <c r="A79" s="1" t="s">
        <v>14</v>
      </c>
      <c r="B79" s="1"/>
      <c r="C79" s="66">
        <v>1</v>
      </c>
      <c r="D79" s="66">
        <v>2</v>
      </c>
      <c r="E79" s="66">
        <v>3</v>
      </c>
      <c r="F79" s="66">
        <v>4</v>
      </c>
      <c r="G79" s="66">
        <v>5</v>
      </c>
      <c r="H79" s="66">
        <v>6</v>
      </c>
      <c r="I79" s="66">
        <v>7</v>
      </c>
      <c r="J79" s="66">
        <v>8</v>
      </c>
      <c r="K79" s="66">
        <v>9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96</v>
      </c>
      <c r="B80" s="57"/>
      <c r="C80" s="68">
        <v>6</v>
      </c>
      <c r="D80" s="68">
        <v>6</v>
      </c>
      <c r="E80" s="68">
        <v>4</v>
      </c>
      <c r="F80" s="68">
        <v>8</v>
      </c>
      <c r="G80" s="68">
        <v>5</v>
      </c>
      <c r="H80" s="68">
        <v>7</v>
      </c>
      <c r="I80" s="68">
        <v>5</v>
      </c>
      <c r="J80" s="68">
        <v>5</v>
      </c>
      <c r="K80" s="76">
        <v>6</v>
      </c>
      <c r="L80" s="72">
        <v>52</v>
      </c>
      <c r="M80" s="10">
        <v>40</v>
      </c>
      <c r="N80" s="58"/>
      <c r="O80" s="59"/>
      <c r="P80" s="33"/>
    </row>
    <row r="81" spans="1:26" x14ac:dyDescent="0.25">
      <c r="A81" s="61" t="s">
        <v>156</v>
      </c>
      <c r="B81" s="35"/>
      <c r="C81" s="66">
        <v>7</v>
      </c>
      <c r="D81" s="66">
        <v>6</v>
      </c>
      <c r="E81" s="66">
        <v>5</v>
      </c>
      <c r="F81" s="66">
        <v>6</v>
      </c>
      <c r="G81" s="66">
        <v>5</v>
      </c>
      <c r="H81" s="66">
        <v>4</v>
      </c>
      <c r="I81" s="66">
        <v>6</v>
      </c>
      <c r="J81" s="66">
        <v>6</v>
      </c>
      <c r="K81" s="66">
        <v>5</v>
      </c>
      <c r="L81" s="72">
        <v>50</v>
      </c>
      <c r="M81" s="10">
        <v>35</v>
      </c>
      <c r="N81" s="58"/>
      <c r="O81" s="59"/>
      <c r="P81" s="33"/>
    </row>
    <row r="82" spans="1:26" x14ac:dyDescent="0.25">
      <c r="A82" s="32" t="s">
        <v>96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156</v>
      </c>
      <c r="B83" s="35"/>
      <c r="C83" s="67">
        <v>0</v>
      </c>
      <c r="D83" s="67">
        <v>0</v>
      </c>
      <c r="E83" s="67">
        <v>0</v>
      </c>
      <c r="F83" s="67">
        <v>0</v>
      </c>
      <c r="G83" s="66">
        <v>1</v>
      </c>
      <c r="H83" s="66">
        <v>0</v>
      </c>
      <c r="I83" s="66">
        <v>1</v>
      </c>
      <c r="J83" s="66">
        <v>0</v>
      </c>
      <c r="K83" s="66">
        <v>1</v>
      </c>
      <c r="L83" s="66">
        <v>3</v>
      </c>
      <c r="M83" s="1"/>
      <c r="N83" s="1" t="s">
        <v>17</v>
      </c>
      <c r="P83" s="33" t="s">
        <v>18</v>
      </c>
    </row>
    <row r="84" spans="1:26" x14ac:dyDescent="0.25">
      <c r="A84" s="32" t="s">
        <v>96</v>
      </c>
      <c r="B84" s="1"/>
      <c r="C84" s="66">
        <v>1</v>
      </c>
      <c r="D84" s="66">
        <v>0.5</v>
      </c>
      <c r="E84" s="66">
        <v>1</v>
      </c>
      <c r="F84" s="66">
        <v>0</v>
      </c>
      <c r="G84" s="66">
        <v>0</v>
      </c>
      <c r="H84" s="66">
        <v>0</v>
      </c>
      <c r="I84" s="66">
        <v>0.5</v>
      </c>
      <c r="J84" s="66">
        <v>1</v>
      </c>
      <c r="K84" s="66">
        <v>0</v>
      </c>
      <c r="L84" s="66">
        <v>4</v>
      </c>
      <c r="M84" s="1">
        <v>0</v>
      </c>
      <c r="N84" s="10">
        <v>4</v>
      </c>
      <c r="O84" s="32" t="s">
        <v>96</v>
      </c>
      <c r="P84" s="34"/>
    </row>
    <row r="85" spans="1:26" x14ac:dyDescent="0.25">
      <c r="A85" s="32" t="s">
        <v>156</v>
      </c>
      <c r="B85" s="1"/>
      <c r="C85" s="66">
        <v>0</v>
      </c>
      <c r="D85" s="66">
        <v>0.5</v>
      </c>
      <c r="E85" s="66">
        <v>0</v>
      </c>
      <c r="F85" s="66">
        <v>1</v>
      </c>
      <c r="G85" s="66">
        <v>1</v>
      </c>
      <c r="H85" s="66">
        <v>1</v>
      </c>
      <c r="I85" s="66">
        <v>0.5</v>
      </c>
      <c r="J85" s="66">
        <v>0</v>
      </c>
      <c r="K85" s="66">
        <v>1</v>
      </c>
      <c r="L85" s="66">
        <v>5</v>
      </c>
      <c r="M85" s="1">
        <v>3</v>
      </c>
      <c r="N85" s="10">
        <v>8</v>
      </c>
      <c r="O85" s="32" t="s">
        <v>156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90</v>
      </c>
      <c r="B89" s="1">
        <v>4</v>
      </c>
      <c r="C89" s="1">
        <v>-6</v>
      </c>
      <c r="D89" s="52" t="s">
        <v>2</v>
      </c>
      <c r="E89" s="1"/>
      <c r="F89" s="1"/>
      <c r="G89" s="28" t="s">
        <v>3</v>
      </c>
      <c r="H89" s="54" t="s">
        <v>90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91</v>
      </c>
      <c r="B90" s="1">
        <v>10</v>
      </c>
      <c r="C90" s="1">
        <v>6</v>
      </c>
      <c r="D90" t="s">
        <v>7</v>
      </c>
      <c r="E90" s="1"/>
      <c r="F90" s="1"/>
      <c r="G90" s="30" t="s">
        <v>8</v>
      </c>
      <c r="H90" s="53" t="s">
        <v>91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7</v>
      </c>
      <c r="D92" s="66">
        <v>17</v>
      </c>
      <c r="E92" s="66">
        <v>11</v>
      </c>
      <c r="F92" s="66">
        <v>9</v>
      </c>
      <c r="G92" s="66">
        <v>3</v>
      </c>
      <c r="H92" s="66">
        <v>13</v>
      </c>
      <c r="I92" s="66">
        <v>5</v>
      </c>
      <c r="J92" s="66">
        <v>15</v>
      </c>
      <c r="K92" s="66">
        <v>1</v>
      </c>
      <c r="N92" s="1"/>
      <c r="P92" s="33"/>
    </row>
    <row r="93" spans="1:26" x14ac:dyDescent="0.25">
      <c r="A93" s="1" t="s">
        <v>13</v>
      </c>
      <c r="B93" s="1"/>
      <c r="C93" s="66">
        <v>4</v>
      </c>
      <c r="D93" s="66">
        <v>9</v>
      </c>
      <c r="E93" s="66">
        <v>6</v>
      </c>
      <c r="F93" s="66">
        <v>5</v>
      </c>
      <c r="G93" s="66">
        <v>2</v>
      </c>
      <c r="H93" s="66">
        <v>7</v>
      </c>
      <c r="I93" s="66">
        <v>3</v>
      </c>
      <c r="J93" s="66">
        <v>8</v>
      </c>
      <c r="K93" s="66">
        <v>1</v>
      </c>
      <c r="N93" s="1"/>
      <c r="P93" s="33"/>
    </row>
    <row r="94" spans="1:26" x14ac:dyDescent="0.25">
      <c r="A94" s="1" t="s">
        <v>14</v>
      </c>
      <c r="B94" s="1"/>
      <c r="C94" s="66">
        <v>1</v>
      </c>
      <c r="D94" s="66">
        <v>2</v>
      </c>
      <c r="E94" s="66">
        <v>3</v>
      </c>
      <c r="F94" s="66">
        <v>4</v>
      </c>
      <c r="G94" s="66">
        <v>5</v>
      </c>
      <c r="H94" s="66">
        <v>6</v>
      </c>
      <c r="I94" s="66">
        <v>7</v>
      </c>
      <c r="J94" s="66">
        <v>8</v>
      </c>
      <c r="K94" s="66">
        <v>9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90</v>
      </c>
      <c r="B95" s="57"/>
      <c r="C95" s="68">
        <v>6</v>
      </c>
      <c r="D95" s="68">
        <v>3</v>
      </c>
      <c r="E95" s="68">
        <v>4</v>
      </c>
      <c r="F95" s="68">
        <v>6</v>
      </c>
      <c r="G95" s="68">
        <v>5</v>
      </c>
      <c r="H95" s="68">
        <v>3</v>
      </c>
      <c r="I95" s="68">
        <v>6</v>
      </c>
      <c r="J95" s="68">
        <v>5</v>
      </c>
      <c r="K95" s="76">
        <v>5</v>
      </c>
      <c r="L95" s="72">
        <v>43</v>
      </c>
      <c r="M95" s="10">
        <v>39</v>
      </c>
      <c r="N95" s="58"/>
      <c r="O95" s="59"/>
      <c r="P95" s="33"/>
    </row>
    <row r="96" spans="1:26" x14ac:dyDescent="0.25">
      <c r="A96" s="61" t="s">
        <v>91</v>
      </c>
      <c r="B96" s="35"/>
      <c r="C96" s="66">
        <v>7</v>
      </c>
      <c r="D96" s="66">
        <v>5</v>
      </c>
      <c r="E96" s="66">
        <v>5</v>
      </c>
      <c r="F96" s="66">
        <v>6</v>
      </c>
      <c r="G96" s="66">
        <v>8</v>
      </c>
      <c r="H96" s="66">
        <v>3</v>
      </c>
      <c r="I96" s="66">
        <v>6</v>
      </c>
      <c r="J96" s="66">
        <v>5</v>
      </c>
      <c r="K96" s="66">
        <v>6</v>
      </c>
      <c r="L96" s="72">
        <v>51</v>
      </c>
      <c r="M96" s="10">
        <v>41</v>
      </c>
      <c r="N96" s="58"/>
      <c r="O96" s="59"/>
      <c r="P96" s="33"/>
    </row>
    <row r="97" spans="1:18" x14ac:dyDescent="0.25">
      <c r="A97" s="32" t="s">
        <v>90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8" x14ac:dyDescent="0.25">
      <c r="A98" s="32" t="s">
        <v>91</v>
      </c>
      <c r="B98" s="35"/>
      <c r="C98" s="67">
        <v>1</v>
      </c>
      <c r="D98" s="67">
        <v>0</v>
      </c>
      <c r="E98" s="67">
        <v>1</v>
      </c>
      <c r="F98" s="67">
        <v>1</v>
      </c>
      <c r="G98" s="66">
        <v>1</v>
      </c>
      <c r="H98" s="66">
        <v>0</v>
      </c>
      <c r="I98" s="66">
        <v>1</v>
      </c>
      <c r="J98" s="66">
        <v>0</v>
      </c>
      <c r="K98" s="66">
        <v>1</v>
      </c>
      <c r="L98" s="66">
        <v>6</v>
      </c>
      <c r="M98" s="1"/>
      <c r="N98" s="1" t="s">
        <v>17</v>
      </c>
      <c r="P98" s="33" t="s">
        <v>18</v>
      </c>
    </row>
    <row r="99" spans="1:18" x14ac:dyDescent="0.25">
      <c r="A99" s="32" t="s">
        <v>90</v>
      </c>
      <c r="B99" s="1"/>
      <c r="C99" s="66">
        <v>0.5</v>
      </c>
      <c r="D99" s="66">
        <v>1</v>
      </c>
      <c r="E99" s="66">
        <v>0.5</v>
      </c>
      <c r="F99" s="66">
        <v>0</v>
      </c>
      <c r="G99" s="66">
        <v>1</v>
      </c>
      <c r="H99" s="66">
        <v>0.5</v>
      </c>
      <c r="I99" s="66">
        <v>0</v>
      </c>
      <c r="J99" s="66">
        <v>0.5</v>
      </c>
      <c r="K99" s="66">
        <v>0.5</v>
      </c>
      <c r="L99" s="66">
        <v>4.5</v>
      </c>
      <c r="M99" s="1">
        <v>3</v>
      </c>
      <c r="N99" s="10">
        <v>7.5</v>
      </c>
      <c r="O99" s="32" t="s">
        <v>90</v>
      </c>
      <c r="P99" s="34"/>
      <c r="R99">
        <v>27</v>
      </c>
    </row>
    <row r="100" spans="1:18" x14ac:dyDescent="0.25">
      <c r="A100" s="32" t="s">
        <v>91</v>
      </c>
      <c r="B100" s="1"/>
      <c r="C100" s="66">
        <v>0.5</v>
      </c>
      <c r="D100" s="66">
        <v>0</v>
      </c>
      <c r="E100" s="66">
        <v>0.5</v>
      </c>
      <c r="F100" s="66">
        <v>1</v>
      </c>
      <c r="G100" s="66">
        <v>0</v>
      </c>
      <c r="H100" s="66">
        <v>0.5</v>
      </c>
      <c r="I100" s="66">
        <v>1</v>
      </c>
      <c r="J100" s="66">
        <v>0.5</v>
      </c>
      <c r="K100" s="66">
        <v>0.5</v>
      </c>
      <c r="L100" s="66">
        <v>4.5</v>
      </c>
      <c r="M100" s="1">
        <v>0</v>
      </c>
      <c r="N100" s="10">
        <v>4.5</v>
      </c>
      <c r="O100" s="32" t="s">
        <v>91</v>
      </c>
      <c r="P100" s="34"/>
      <c r="R100">
        <v>30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">
        <v>150</v>
      </c>
      <c r="B103" s="1">
        <v>17</v>
      </c>
      <c r="C103" s="1">
        <v>-1</v>
      </c>
      <c r="D103" s="52" t="s">
        <v>2</v>
      </c>
      <c r="E103" s="1"/>
      <c r="F103" s="1"/>
      <c r="G103" s="28" t="s">
        <v>3</v>
      </c>
      <c r="H103" s="54" t="s">
        <v>150</v>
      </c>
      <c r="I103" s="29"/>
      <c r="J103" s="27" t="s">
        <v>5</v>
      </c>
      <c r="K103" s="1"/>
      <c r="N103" s="1"/>
      <c r="P103" s="33"/>
    </row>
    <row r="104" spans="1:18" x14ac:dyDescent="0.25">
      <c r="A104" s="61" t="s">
        <v>109</v>
      </c>
      <c r="B104" s="1">
        <v>18</v>
      </c>
      <c r="C104" s="1">
        <v>1</v>
      </c>
      <c r="D104" t="s">
        <v>7</v>
      </c>
      <c r="E104" s="1"/>
      <c r="F104" s="1"/>
      <c r="G104" s="30" t="s">
        <v>8</v>
      </c>
      <c r="H104" s="53" t="s">
        <v>109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 t="s">
        <v>12</v>
      </c>
      <c r="B106" s="1"/>
      <c r="C106" s="66">
        <v>7</v>
      </c>
      <c r="D106" s="66">
        <v>17</v>
      </c>
      <c r="E106" s="66">
        <v>11</v>
      </c>
      <c r="F106" s="66">
        <v>9</v>
      </c>
      <c r="G106" s="66">
        <v>3</v>
      </c>
      <c r="H106" s="66">
        <v>13</v>
      </c>
      <c r="I106" s="66">
        <v>5</v>
      </c>
      <c r="J106" s="66">
        <v>15</v>
      </c>
      <c r="K106" s="66">
        <v>1</v>
      </c>
      <c r="N106" s="1"/>
      <c r="P106" s="33"/>
    </row>
    <row r="107" spans="1:18" x14ac:dyDescent="0.25">
      <c r="A107" s="1" t="s">
        <v>13</v>
      </c>
      <c r="B107" s="1"/>
      <c r="C107" s="66">
        <v>4</v>
      </c>
      <c r="D107" s="66">
        <v>9</v>
      </c>
      <c r="E107" s="66">
        <v>6</v>
      </c>
      <c r="F107" s="66">
        <v>5</v>
      </c>
      <c r="G107" s="66">
        <v>2</v>
      </c>
      <c r="H107" s="66">
        <v>7</v>
      </c>
      <c r="I107" s="66">
        <v>3</v>
      </c>
      <c r="J107" s="66">
        <v>8</v>
      </c>
      <c r="K107" s="66">
        <v>1</v>
      </c>
      <c r="N107" s="1"/>
      <c r="P107" s="33"/>
    </row>
    <row r="108" spans="1:18" x14ac:dyDescent="0.25">
      <c r="A108" s="1" t="s">
        <v>14</v>
      </c>
      <c r="B108" s="1"/>
      <c r="C108" s="66">
        <v>1</v>
      </c>
      <c r="D108" s="66">
        <v>2</v>
      </c>
      <c r="E108" s="66">
        <v>3</v>
      </c>
      <c r="F108" s="66">
        <v>4</v>
      </c>
      <c r="G108" s="66">
        <v>5</v>
      </c>
      <c r="H108" s="66">
        <v>6</v>
      </c>
      <c r="I108" s="66">
        <v>7</v>
      </c>
      <c r="J108" s="66">
        <v>8</v>
      </c>
      <c r="K108" s="66">
        <v>9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">
        <v>150</v>
      </c>
      <c r="B109" s="57"/>
      <c r="C109" s="68">
        <v>6</v>
      </c>
      <c r="D109" s="68">
        <v>4</v>
      </c>
      <c r="E109" s="68">
        <v>6</v>
      </c>
      <c r="F109" s="68">
        <v>5</v>
      </c>
      <c r="G109" s="68">
        <v>6</v>
      </c>
      <c r="H109" s="68">
        <v>5</v>
      </c>
      <c r="I109" s="68">
        <v>6</v>
      </c>
      <c r="J109" s="68">
        <v>7</v>
      </c>
      <c r="K109" s="76">
        <v>5</v>
      </c>
      <c r="L109" s="72">
        <v>50</v>
      </c>
      <c r="M109" s="10">
        <v>33</v>
      </c>
      <c r="N109" s="58"/>
      <c r="O109" s="59"/>
      <c r="P109" s="33"/>
    </row>
    <row r="110" spans="1:18" x14ac:dyDescent="0.25">
      <c r="A110" s="61" t="s">
        <v>109</v>
      </c>
      <c r="B110" s="35"/>
      <c r="C110" s="66">
        <v>6</v>
      </c>
      <c r="D110" s="66">
        <v>3</v>
      </c>
      <c r="E110" s="66">
        <v>5</v>
      </c>
      <c r="F110" s="66">
        <v>5</v>
      </c>
      <c r="G110" s="66">
        <v>9</v>
      </c>
      <c r="H110" s="66">
        <v>5</v>
      </c>
      <c r="I110" s="66">
        <v>5</v>
      </c>
      <c r="J110" s="66">
        <v>4</v>
      </c>
      <c r="K110" s="66">
        <v>6</v>
      </c>
      <c r="L110" s="72">
        <v>48</v>
      </c>
      <c r="M110" s="10">
        <v>30</v>
      </c>
      <c r="N110" s="58"/>
      <c r="O110" s="59"/>
      <c r="P110" s="33"/>
    </row>
    <row r="111" spans="1:18" x14ac:dyDescent="0.25">
      <c r="A111" s="32" t="s">
        <v>150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8" x14ac:dyDescent="0.25">
      <c r="A112" s="32" t="s">
        <v>109</v>
      </c>
      <c r="B112" s="35"/>
      <c r="C112" s="67">
        <v>0</v>
      </c>
      <c r="D112" s="67">
        <v>0</v>
      </c>
      <c r="E112" s="67">
        <v>0</v>
      </c>
      <c r="F112" s="67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1</v>
      </c>
      <c r="L112" s="66">
        <v>1</v>
      </c>
      <c r="M112" s="1"/>
      <c r="N112" s="1" t="s">
        <v>17</v>
      </c>
      <c r="P112" s="33" t="s">
        <v>18</v>
      </c>
    </row>
    <row r="113" spans="1:26" x14ac:dyDescent="0.25">
      <c r="A113" s="32" t="s">
        <v>150</v>
      </c>
      <c r="B113" s="1"/>
      <c r="C113" s="66">
        <v>0.5</v>
      </c>
      <c r="D113" s="66">
        <v>0</v>
      </c>
      <c r="E113" s="66">
        <v>0</v>
      </c>
      <c r="F113" s="66">
        <v>0.5</v>
      </c>
      <c r="G113" s="66">
        <v>1</v>
      </c>
      <c r="H113" s="66">
        <v>0.5</v>
      </c>
      <c r="I113" s="66">
        <v>0</v>
      </c>
      <c r="J113" s="66">
        <v>0</v>
      </c>
      <c r="K113" s="66">
        <v>0.5</v>
      </c>
      <c r="L113" s="66">
        <v>3</v>
      </c>
      <c r="M113" s="1">
        <v>0</v>
      </c>
      <c r="N113" s="10">
        <v>3</v>
      </c>
      <c r="O113" s="32" t="s">
        <v>150</v>
      </c>
      <c r="P113" s="34"/>
    </row>
    <row r="114" spans="1:26" x14ac:dyDescent="0.25">
      <c r="A114" s="32" t="s">
        <v>109</v>
      </c>
      <c r="B114" s="1"/>
      <c r="C114" s="66">
        <v>0.5</v>
      </c>
      <c r="D114" s="66">
        <v>1</v>
      </c>
      <c r="E114" s="66">
        <v>1</v>
      </c>
      <c r="F114" s="66">
        <v>0.5</v>
      </c>
      <c r="G114" s="66">
        <v>0</v>
      </c>
      <c r="H114" s="66">
        <v>0.5</v>
      </c>
      <c r="I114" s="66">
        <v>1</v>
      </c>
      <c r="J114" s="66">
        <v>1</v>
      </c>
      <c r="K114" s="66">
        <v>0.5</v>
      </c>
      <c r="L114" s="66">
        <v>6</v>
      </c>
      <c r="M114" s="1">
        <v>3</v>
      </c>
      <c r="N114" s="10">
        <v>9</v>
      </c>
      <c r="O114" s="32" t="s">
        <v>109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102</v>
      </c>
      <c r="B118" s="1">
        <v>8</v>
      </c>
      <c r="C118" s="1">
        <v>-1</v>
      </c>
      <c r="D118" s="52" t="s">
        <v>2</v>
      </c>
      <c r="E118" s="1"/>
      <c r="F118" s="1"/>
      <c r="G118" s="28" t="s">
        <v>3</v>
      </c>
      <c r="H118" s="54" t="s">
        <v>102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158</v>
      </c>
      <c r="B119" s="1">
        <v>9</v>
      </c>
      <c r="C119" s="1">
        <v>1</v>
      </c>
      <c r="D119" t="s">
        <v>7</v>
      </c>
      <c r="E119" s="1"/>
      <c r="F119" s="1"/>
      <c r="G119" s="30" t="s">
        <v>8</v>
      </c>
      <c r="H119" s="53" t="s">
        <v>158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7</v>
      </c>
      <c r="D121" s="66">
        <v>17</v>
      </c>
      <c r="E121" s="66">
        <v>11</v>
      </c>
      <c r="F121" s="66">
        <v>9</v>
      </c>
      <c r="G121" s="66">
        <v>3</v>
      </c>
      <c r="H121" s="66">
        <v>13</v>
      </c>
      <c r="I121" s="66">
        <v>5</v>
      </c>
      <c r="J121" s="66">
        <v>15</v>
      </c>
      <c r="K121" s="66">
        <v>1</v>
      </c>
      <c r="N121" s="1"/>
      <c r="P121" s="33"/>
    </row>
    <row r="122" spans="1:26" x14ac:dyDescent="0.25">
      <c r="A122" s="1" t="s">
        <v>13</v>
      </c>
      <c r="B122" s="1"/>
      <c r="C122" s="66">
        <v>4</v>
      </c>
      <c r="D122" s="66">
        <v>9</v>
      </c>
      <c r="E122" s="66">
        <v>6</v>
      </c>
      <c r="F122" s="66">
        <v>5</v>
      </c>
      <c r="G122" s="66">
        <v>2</v>
      </c>
      <c r="H122" s="66">
        <v>7</v>
      </c>
      <c r="I122" s="66">
        <v>3</v>
      </c>
      <c r="J122" s="66">
        <v>8</v>
      </c>
      <c r="K122" s="66">
        <v>1</v>
      </c>
      <c r="N122" s="1"/>
      <c r="P122" s="33"/>
    </row>
    <row r="123" spans="1:26" x14ac:dyDescent="0.25">
      <c r="A123" s="1" t="s">
        <v>14</v>
      </c>
      <c r="B123" s="1"/>
      <c r="C123" s="66">
        <v>1</v>
      </c>
      <c r="D123" s="66">
        <v>2</v>
      </c>
      <c r="E123" s="66">
        <v>3</v>
      </c>
      <c r="F123" s="66">
        <v>4</v>
      </c>
      <c r="G123" s="66">
        <v>5</v>
      </c>
      <c r="H123" s="66">
        <v>6</v>
      </c>
      <c r="I123" s="66">
        <v>7</v>
      </c>
      <c r="J123" s="66">
        <v>8</v>
      </c>
      <c r="K123" s="66">
        <v>9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102</v>
      </c>
      <c r="B124" s="57"/>
      <c r="C124" s="68">
        <v>6</v>
      </c>
      <c r="D124" s="68">
        <v>4</v>
      </c>
      <c r="E124" s="68">
        <v>5</v>
      </c>
      <c r="F124" s="68">
        <v>5</v>
      </c>
      <c r="G124" s="68">
        <v>6</v>
      </c>
      <c r="H124" s="68">
        <v>4</v>
      </c>
      <c r="I124" s="68">
        <v>6</v>
      </c>
      <c r="J124" s="68">
        <v>5</v>
      </c>
      <c r="K124" s="76">
        <v>5</v>
      </c>
      <c r="L124" s="72">
        <v>46</v>
      </c>
      <c r="M124" s="10">
        <v>38</v>
      </c>
      <c r="N124" s="58"/>
      <c r="O124" s="59"/>
      <c r="P124" s="33"/>
    </row>
    <row r="125" spans="1:26" x14ac:dyDescent="0.25">
      <c r="A125" s="61" t="s">
        <v>158</v>
      </c>
      <c r="B125" s="35"/>
      <c r="C125" s="66">
        <v>7</v>
      </c>
      <c r="D125" s="66">
        <v>4</v>
      </c>
      <c r="E125" s="66">
        <v>5</v>
      </c>
      <c r="F125" s="66">
        <v>6</v>
      </c>
      <c r="G125" s="66">
        <v>6</v>
      </c>
      <c r="H125" s="66">
        <v>3</v>
      </c>
      <c r="I125" s="66">
        <v>5</v>
      </c>
      <c r="J125" s="66">
        <v>5</v>
      </c>
      <c r="K125" s="66">
        <v>6</v>
      </c>
      <c r="L125" s="72">
        <v>47</v>
      </c>
      <c r="M125" s="10">
        <v>38</v>
      </c>
      <c r="N125" s="58"/>
      <c r="O125" s="59"/>
      <c r="P125" s="33"/>
    </row>
    <row r="126" spans="1:26" x14ac:dyDescent="0.25">
      <c r="A126" s="32" t="s">
        <v>102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158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1</v>
      </c>
      <c r="L127" s="66">
        <v>1</v>
      </c>
      <c r="M127" s="1"/>
      <c r="N127" s="1" t="s">
        <v>17</v>
      </c>
      <c r="P127" s="33" t="s">
        <v>18</v>
      </c>
    </row>
    <row r="128" spans="1:26" x14ac:dyDescent="0.25">
      <c r="A128" s="32" t="s">
        <v>102</v>
      </c>
      <c r="B128" s="1"/>
      <c r="C128" s="66">
        <v>1</v>
      </c>
      <c r="D128" s="66">
        <v>0.5</v>
      </c>
      <c r="E128" s="66">
        <v>0.5</v>
      </c>
      <c r="F128" s="66">
        <v>1</v>
      </c>
      <c r="G128" s="66">
        <v>0.5</v>
      </c>
      <c r="H128" s="66">
        <v>0</v>
      </c>
      <c r="I128" s="66">
        <v>0</v>
      </c>
      <c r="J128" s="66">
        <v>0.5</v>
      </c>
      <c r="K128" s="66">
        <v>0.5</v>
      </c>
      <c r="L128" s="66">
        <v>4.5</v>
      </c>
      <c r="M128" s="1">
        <v>1.5</v>
      </c>
      <c r="N128" s="10">
        <v>6</v>
      </c>
      <c r="O128" s="32" t="s">
        <v>102</v>
      </c>
      <c r="P128" s="34"/>
      <c r="R128">
        <v>31</v>
      </c>
    </row>
    <row r="129" spans="1:26" x14ac:dyDescent="0.25">
      <c r="A129" s="32" t="s">
        <v>158</v>
      </c>
      <c r="B129" s="1"/>
      <c r="C129" s="66">
        <v>0</v>
      </c>
      <c r="D129" s="66">
        <v>0.5</v>
      </c>
      <c r="E129" s="66">
        <v>0.5</v>
      </c>
      <c r="F129" s="66">
        <v>0</v>
      </c>
      <c r="G129" s="66">
        <v>0.5</v>
      </c>
      <c r="H129" s="66">
        <v>1</v>
      </c>
      <c r="I129" s="66">
        <v>1</v>
      </c>
      <c r="J129" s="66">
        <v>0.5</v>
      </c>
      <c r="K129" s="66">
        <v>0.5</v>
      </c>
      <c r="L129" s="66">
        <v>4.5</v>
      </c>
      <c r="M129" s="1">
        <v>1.5</v>
      </c>
      <c r="N129" s="10">
        <v>6</v>
      </c>
      <c r="O129" s="32" t="s">
        <v>158</v>
      </c>
      <c r="P129" s="34"/>
      <c r="R129">
        <v>35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159</v>
      </c>
      <c r="B132" s="1">
        <v>8</v>
      </c>
      <c r="C132" s="1">
        <v>-10</v>
      </c>
      <c r="D132" s="52" t="s">
        <v>2</v>
      </c>
      <c r="E132" s="1"/>
      <c r="F132" s="1"/>
      <c r="G132" s="28" t="s">
        <v>3</v>
      </c>
      <c r="H132" s="54" t="s">
        <v>159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112</v>
      </c>
      <c r="B133" s="1">
        <v>18</v>
      </c>
      <c r="C133" s="1">
        <v>10</v>
      </c>
      <c r="D133" t="s">
        <v>7</v>
      </c>
      <c r="E133" s="1"/>
      <c r="F133" s="1"/>
      <c r="G133" s="30" t="s">
        <v>8</v>
      </c>
      <c r="H133" s="53" t="s">
        <v>112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7</v>
      </c>
      <c r="D135" s="66">
        <v>17</v>
      </c>
      <c r="E135" s="66">
        <v>11</v>
      </c>
      <c r="F135" s="66">
        <v>9</v>
      </c>
      <c r="G135" s="66">
        <v>3</v>
      </c>
      <c r="H135" s="66">
        <v>13</v>
      </c>
      <c r="I135" s="66">
        <v>5</v>
      </c>
      <c r="J135" s="66">
        <v>15</v>
      </c>
      <c r="K135" s="66">
        <v>1</v>
      </c>
      <c r="N135" s="1"/>
      <c r="P135" s="33"/>
    </row>
    <row r="136" spans="1:26" x14ac:dyDescent="0.25">
      <c r="A136" s="1" t="s">
        <v>13</v>
      </c>
      <c r="B136" s="1"/>
      <c r="C136" s="66">
        <v>4</v>
      </c>
      <c r="D136" s="66">
        <v>9</v>
      </c>
      <c r="E136" s="66">
        <v>6</v>
      </c>
      <c r="F136" s="66">
        <v>5</v>
      </c>
      <c r="G136" s="66">
        <v>2</v>
      </c>
      <c r="H136" s="66">
        <v>7</v>
      </c>
      <c r="I136" s="66">
        <v>3</v>
      </c>
      <c r="J136" s="66">
        <v>8</v>
      </c>
      <c r="K136" s="66">
        <v>1</v>
      </c>
      <c r="N136" s="1"/>
      <c r="P136" s="33"/>
    </row>
    <row r="137" spans="1:26" x14ac:dyDescent="0.25">
      <c r="A137" s="1" t="s">
        <v>14</v>
      </c>
      <c r="B137" s="1"/>
      <c r="C137" s="66">
        <v>1</v>
      </c>
      <c r="D137" s="66">
        <v>2</v>
      </c>
      <c r="E137" s="66">
        <v>3</v>
      </c>
      <c r="F137" s="66">
        <v>4</v>
      </c>
      <c r="G137" s="66">
        <v>5</v>
      </c>
      <c r="H137" s="66">
        <v>6</v>
      </c>
      <c r="I137" s="66">
        <v>7</v>
      </c>
      <c r="J137" s="66">
        <v>8</v>
      </c>
      <c r="K137" s="66">
        <v>9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159</v>
      </c>
      <c r="B138" s="57"/>
      <c r="C138" s="68">
        <v>5</v>
      </c>
      <c r="D138" s="68">
        <v>5</v>
      </c>
      <c r="E138" s="68">
        <v>3</v>
      </c>
      <c r="F138" s="68">
        <v>4</v>
      </c>
      <c r="G138" s="68">
        <v>8</v>
      </c>
      <c r="H138" s="68">
        <v>4</v>
      </c>
      <c r="I138" s="68">
        <v>4</v>
      </c>
      <c r="J138" s="68">
        <v>4</v>
      </c>
      <c r="K138" s="76">
        <v>7</v>
      </c>
      <c r="L138" s="72">
        <v>44</v>
      </c>
      <c r="M138" s="10">
        <v>36</v>
      </c>
      <c r="N138" s="58"/>
      <c r="O138" s="59"/>
      <c r="P138" s="33"/>
    </row>
    <row r="139" spans="1:26" x14ac:dyDescent="0.25">
      <c r="A139" s="61" t="s">
        <v>112</v>
      </c>
      <c r="B139" s="35"/>
      <c r="C139" s="66">
        <v>9</v>
      </c>
      <c r="D139" s="66">
        <v>4</v>
      </c>
      <c r="E139" s="66">
        <v>6</v>
      </c>
      <c r="F139" s="66">
        <v>6</v>
      </c>
      <c r="G139" s="66">
        <v>6</v>
      </c>
      <c r="H139" s="66">
        <v>4</v>
      </c>
      <c r="I139" s="66">
        <v>7</v>
      </c>
      <c r="J139" s="66">
        <v>8</v>
      </c>
      <c r="K139" s="66">
        <v>7</v>
      </c>
      <c r="L139" s="72">
        <v>57</v>
      </c>
      <c r="M139" s="10">
        <v>39</v>
      </c>
      <c r="N139" s="58"/>
      <c r="O139" s="59"/>
      <c r="P139" s="33"/>
    </row>
    <row r="140" spans="1:26" x14ac:dyDescent="0.25">
      <c r="A140" s="32" t="s">
        <v>159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112</v>
      </c>
      <c r="B141" s="35"/>
      <c r="C141" s="67">
        <v>1</v>
      </c>
      <c r="D141" s="67">
        <v>1</v>
      </c>
      <c r="E141" s="67">
        <v>1</v>
      </c>
      <c r="F141" s="67">
        <v>1</v>
      </c>
      <c r="G141" s="66">
        <v>1</v>
      </c>
      <c r="H141" s="66">
        <v>1</v>
      </c>
      <c r="I141" s="66">
        <v>1</v>
      </c>
      <c r="J141" s="66">
        <v>1</v>
      </c>
      <c r="K141" s="66">
        <v>2</v>
      </c>
      <c r="L141" s="66">
        <v>10</v>
      </c>
      <c r="M141" s="1"/>
      <c r="N141" s="1" t="s">
        <v>17</v>
      </c>
      <c r="P141" s="33" t="s">
        <v>18</v>
      </c>
    </row>
    <row r="142" spans="1:26" x14ac:dyDescent="0.25">
      <c r="A142" s="32" t="s">
        <v>159</v>
      </c>
      <c r="B142" s="1"/>
      <c r="C142" s="66">
        <v>1</v>
      </c>
      <c r="D142" s="66">
        <v>0</v>
      </c>
      <c r="E142" s="66">
        <v>1</v>
      </c>
      <c r="F142" s="66">
        <v>1</v>
      </c>
      <c r="G142" s="66">
        <v>0</v>
      </c>
      <c r="H142" s="66">
        <v>0</v>
      </c>
      <c r="I142" s="66">
        <v>1</v>
      </c>
      <c r="J142" s="66">
        <v>1</v>
      </c>
      <c r="K142" s="66">
        <v>0</v>
      </c>
      <c r="L142" s="66">
        <v>5</v>
      </c>
      <c r="M142" s="1">
        <v>3</v>
      </c>
      <c r="N142" s="10">
        <v>8</v>
      </c>
      <c r="O142" s="32" t="s">
        <v>159</v>
      </c>
      <c r="P142" s="34"/>
    </row>
    <row r="143" spans="1:26" x14ac:dyDescent="0.25">
      <c r="A143" s="32" t="s">
        <v>112</v>
      </c>
      <c r="B143" s="1"/>
      <c r="C143" s="66">
        <v>0</v>
      </c>
      <c r="D143" s="66">
        <v>1</v>
      </c>
      <c r="E143" s="66">
        <v>0</v>
      </c>
      <c r="F143" s="66">
        <v>0</v>
      </c>
      <c r="G143" s="66">
        <v>1</v>
      </c>
      <c r="H143" s="66">
        <v>1</v>
      </c>
      <c r="I143" s="66">
        <v>0</v>
      </c>
      <c r="J143" s="66">
        <v>0</v>
      </c>
      <c r="K143" s="66">
        <v>1</v>
      </c>
      <c r="L143" s="66">
        <v>4</v>
      </c>
      <c r="M143" s="1">
        <v>0</v>
      </c>
      <c r="N143" s="10">
        <v>4</v>
      </c>
      <c r="O143" s="32" t="s">
        <v>112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98</v>
      </c>
      <c r="B147" s="1">
        <v>7</v>
      </c>
      <c r="C147" s="1">
        <v>-1</v>
      </c>
      <c r="D147" s="52" t="s">
        <v>2</v>
      </c>
      <c r="E147" s="1"/>
      <c r="F147" s="1"/>
      <c r="G147" s="28" t="s">
        <v>3</v>
      </c>
      <c r="H147" s="54" t="s">
        <v>98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99</v>
      </c>
      <c r="B148" s="1">
        <v>8</v>
      </c>
      <c r="C148" s="1">
        <v>1</v>
      </c>
      <c r="D148" t="s">
        <v>7</v>
      </c>
      <c r="E148" s="1"/>
      <c r="F148" s="1"/>
      <c r="G148" s="30" t="s">
        <v>8</v>
      </c>
      <c r="H148" s="53" t="s">
        <v>99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7</v>
      </c>
      <c r="D150" s="66">
        <v>17</v>
      </c>
      <c r="E150" s="66">
        <v>11</v>
      </c>
      <c r="F150" s="66">
        <v>9</v>
      </c>
      <c r="G150" s="66">
        <v>3</v>
      </c>
      <c r="H150" s="66">
        <v>13</v>
      </c>
      <c r="I150" s="66">
        <v>5</v>
      </c>
      <c r="J150" s="66">
        <v>15</v>
      </c>
      <c r="K150" s="66">
        <v>1</v>
      </c>
      <c r="N150" s="1"/>
      <c r="P150" s="33"/>
    </row>
    <row r="151" spans="1:18" x14ac:dyDescent="0.25">
      <c r="A151" s="1" t="s">
        <v>13</v>
      </c>
      <c r="B151" s="1"/>
      <c r="C151" s="66">
        <v>4</v>
      </c>
      <c r="D151" s="66">
        <v>9</v>
      </c>
      <c r="E151" s="66">
        <v>6</v>
      </c>
      <c r="F151" s="66">
        <v>5</v>
      </c>
      <c r="G151" s="66">
        <v>2</v>
      </c>
      <c r="H151" s="66">
        <v>7</v>
      </c>
      <c r="I151" s="66">
        <v>3</v>
      </c>
      <c r="J151" s="66">
        <v>8</v>
      </c>
      <c r="K151" s="66">
        <v>1</v>
      </c>
      <c r="N151" s="1"/>
      <c r="P151" s="33"/>
    </row>
    <row r="152" spans="1:18" x14ac:dyDescent="0.25">
      <c r="A152" s="1" t="s">
        <v>14</v>
      </c>
      <c r="B152" s="1"/>
      <c r="C152" s="66">
        <v>1</v>
      </c>
      <c r="D152" s="66">
        <v>2</v>
      </c>
      <c r="E152" s="66">
        <v>3</v>
      </c>
      <c r="F152" s="66">
        <v>4</v>
      </c>
      <c r="G152" s="66">
        <v>5</v>
      </c>
      <c r="H152" s="66">
        <v>6</v>
      </c>
      <c r="I152" s="66">
        <v>7</v>
      </c>
      <c r="J152" s="66">
        <v>8</v>
      </c>
      <c r="K152" s="66">
        <v>9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98</v>
      </c>
      <c r="B153" s="57"/>
      <c r="C153" s="68">
        <v>7</v>
      </c>
      <c r="D153" s="68">
        <v>4</v>
      </c>
      <c r="E153" s="68">
        <v>5</v>
      </c>
      <c r="F153" s="68">
        <v>7</v>
      </c>
      <c r="G153" s="68">
        <v>5</v>
      </c>
      <c r="H153" s="68">
        <v>5</v>
      </c>
      <c r="I153" s="68">
        <v>5</v>
      </c>
      <c r="J153" s="68">
        <v>4</v>
      </c>
      <c r="K153" s="76">
        <v>10</v>
      </c>
      <c r="L153" s="72">
        <v>52</v>
      </c>
      <c r="M153" s="10">
        <v>45</v>
      </c>
      <c r="N153" s="58"/>
      <c r="O153" s="59"/>
      <c r="P153" s="33"/>
    </row>
    <row r="154" spans="1:18" x14ac:dyDescent="0.25">
      <c r="A154" s="61" t="s">
        <v>99</v>
      </c>
      <c r="B154" s="35"/>
      <c r="C154" s="66">
        <v>6</v>
      </c>
      <c r="D154" s="66">
        <v>3</v>
      </c>
      <c r="E154" s="66">
        <v>4</v>
      </c>
      <c r="F154" s="66">
        <v>6</v>
      </c>
      <c r="G154" s="66">
        <v>5</v>
      </c>
      <c r="H154" s="66">
        <v>6</v>
      </c>
      <c r="I154" s="66">
        <v>4</v>
      </c>
      <c r="J154" s="66">
        <v>5</v>
      </c>
      <c r="K154" s="66">
        <v>9</v>
      </c>
      <c r="L154" s="72">
        <v>48</v>
      </c>
      <c r="M154" s="10">
        <v>40</v>
      </c>
      <c r="N154" s="58"/>
      <c r="O154" s="59"/>
      <c r="P154" s="33"/>
    </row>
    <row r="155" spans="1:18" x14ac:dyDescent="0.25">
      <c r="A155" s="32" t="s">
        <v>98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99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1</v>
      </c>
      <c r="L156" s="66">
        <v>1</v>
      </c>
      <c r="M156" s="1"/>
      <c r="N156" s="1" t="s">
        <v>17</v>
      </c>
      <c r="P156" s="33" t="s">
        <v>18</v>
      </c>
    </row>
    <row r="157" spans="1:18" x14ac:dyDescent="0.25">
      <c r="A157" s="32" t="s">
        <v>98</v>
      </c>
      <c r="B157" s="1"/>
      <c r="C157" s="66">
        <v>0</v>
      </c>
      <c r="D157" s="66">
        <v>0</v>
      </c>
      <c r="E157" s="66">
        <v>0</v>
      </c>
      <c r="F157" s="66">
        <v>0</v>
      </c>
      <c r="G157" s="66">
        <v>0.5</v>
      </c>
      <c r="H157" s="66">
        <v>1</v>
      </c>
      <c r="I157" s="66">
        <v>0</v>
      </c>
      <c r="J157" s="66">
        <v>1</v>
      </c>
      <c r="K157" s="66">
        <v>0</v>
      </c>
      <c r="L157" s="66">
        <v>2.5</v>
      </c>
      <c r="M157" s="1">
        <v>0</v>
      </c>
      <c r="N157" s="10">
        <v>2.5</v>
      </c>
      <c r="O157" s="32" t="s">
        <v>98</v>
      </c>
      <c r="P157" s="34"/>
      <c r="R157">
        <v>38</v>
      </c>
    </row>
    <row r="158" spans="1:18" x14ac:dyDescent="0.25">
      <c r="A158" s="32" t="s">
        <v>99</v>
      </c>
      <c r="B158" s="1"/>
      <c r="C158" s="66">
        <v>1</v>
      </c>
      <c r="D158" s="66">
        <v>1</v>
      </c>
      <c r="E158" s="66">
        <v>1</v>
      </c>
      <c r="F158" s="66">
        <v>1</v>
      </c>
      <c r="G158" s="66">
        <v>0.5</v>
      </c>
      <c r="H158" s="66">
        <v>0</v>
      </c>
      <c r="I158" s="66">
        <v>1</v>
      </c>
      <c r="J158" s="66">
        <v>0</v>
      </c>
      <c r="K158" s="66">
        <v>1</v>
      </c>
      <c r="L158" s="66">
        <v>6.5</v>
      </c>
      <c r="M158" s="1">
        <v>3</v>
      </c>
      <c r="N158" s="10">
        <v>9.5</v>
      </c>
      <c r="O158" s="32" t="s">
        <v>99</v>
      </c>
      <c r="P158" s="34"/>
      <c r="R158">
        <v>39</v>
      </c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100</v>
      </c>
      <c r="B161" s="1">
        <v>13</v>
      </c>
      <c r="C161" s="1">
        <v>-8</v>
      </c>
      <c r="D161" s="52" t="s">
        <v>2</v>
      </c>
      <c r="E161" s="1"/>
      <c r="F161" s="1"/>
      <c r="G161" s="28" t="s">
        <v>3</v>
      </c>
      <c r="H161" s="54" t="s">
        <v>100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101</v>
      </c>
      <c r="B162" s="1">
        <v>21</v>
      </c>
      <c r="C162" s="1">
        <v>8</v>
      </c>
      <c r="D162" t="s">
        <v>7</v>
      </c>
      <c r="E162" s="1"/>
      <c r="F162" s="1"/>
      <c r="G162" s="30" t="s">
        <v>8</v>
      </c>
      <c r="H162" s="53" t="s">
        <v>101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7</v>
      </c>
      <c r="D164" s="66">
        <v>17</v>
      </c>
      <c r="E164" s="66">
        <v>11</v>
      </c>
      <c r="F164" s="66">
        <v>9</v>
      </c>
      <c r="G164" s="66">
        <v>3</v>
      </c>
      <c r="H164" s="66">
        <v>13</v>
      </c>
      <c r="I164" s="66">
        <v>5</v>
      </c>
      <c r="J164" s="66">
        <v>15</v>
      </c>
      <c r="K164" s="66">
        <v>1</v>
      </c>
      <c r="N164" s="1"/>
      <c r="P164" s="33"/>
    </row>
    <row r="165" spans="1:16" x14ac:dyDescent="0.25">
      <c r="A165" s="1" t="s">
        <v>13</v>
      </c>
      <c r="B165" s="1"/>
      <c r="C165" s="66">
        <v>4</v>
      </c>
      <c r="D165" s="66">
        <v>9</v>
      </c>
      <c r="E165" s="66">
        <v>6</v>
      </c>
      <c r="F165" s="66">
        <v>5</v>
      </c>
      <c r="G165" s="66">
        <v>2</v>
      </c>
      <c r="H165" s="66">
        <v>7</v>
      </c>
      <c r="I165" s="66">
        <v>3</v>
      </c>
      <c r="J165" s="66">
        <v>8</v>
      </c>
      <c r="K165" s="66">
        <v>1</v>
      </c>
      <c r="N165" s="1"/>
      <c r="P165" s="33"/>
    </row>
    <row r="166" spans="1:16" x14ac:dyDescent="0.25">
      <c r="A166" s="1" t="s">
        <v>14</v>
      </c>
      <c r="B166" s="1"/>
      <c r="C166" s="66">
        <v>1</v>
      </c>
      <c r="D166" s="66">
        <v>2</v>
      </c>
      <c r="E166" s="66">
        <v>3</v>
      </c>
      <c r="F166" s="66">
        <v>4</v>
      </c>
      <c r="G166" s="66">
        <v>5</v>
      </c>
      <c r="H166" s="66">
        <v>6</v>
      </c>
      <c r="I166" s="66">
        <v>7</v>
      </c>
      <c r="J166" s="66">
        <v>8</v>
      </c>
      <c r="K166" s="66">
        <v>9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100</v>
      </c>
      <c r="B167" s="57"/>
      <c r="C167" s="68">
        <v>9</v>
      </c>
      <c r="D167" s="68">
        <v>6</v>
      </c>
      <c r="E167" s="68">
        <v>5</v>
      </c>
      <c r="F167" s="68">
        <v>7</v>
      </c>
      <c r="G167" s="68">
        <v>7</v>
      </c>
      <c r="H167" s="68">
        <v>6</v>
      </c>
      <c r="I167" s="68">
        <v>4</v>
      </c>
      <c r="J167" s="68">
        <v>5</v>
      </c>
      <c r="K167" s="76">
        <v>6</v>
      </c>
      <c r="L167" s="72">
        <v>55</v>
      </c>
      <c r="M167" s="10">
        <v>42</v>
      </c>
      <c r="N167" s="58"/>
      <c r="O167" s="59"/>
      <c r="P167" s="33"/>
    </row>
    <row r="168" spans="1:16" x14ac:dyDescent="0.25">
      <c r="A168" s="61" t="s">
        <v>101</v>
      </c>
      <c r="B168" s="35"/>
      <c r="C168" s="66">
        <v>7</v>
      </c>
      <c r="D168" s="66">
        <v>4</v>
      </c>
      <c r="E168" s="66">
        <v>7</v>
      </c>
      <c r="F168" s="66">
        <v>8</v>
      </c>
      <c r="G168" s="66">
        <v>9</v>
      </c>
      <c r="H168" s="66">
        <v>7</v>
      </c>
      <c r="I168" s="66">
        <v>8</v>
      </c>
      <c r="J168" s="66">
        <v>6</v>
      </c>
      <c r="K168" s="66">
        <v>11</v>
      </c>
      <c r="L168" s="72">
        <v>67</v>
      </c>
      <c r="M168" s="10">
        <v>46</v>
      </c>
      <c r="N168" s="58"/>
      <c r="O168" s="59"/>
      <c r="P168" s="33"/>
    </row>
    <row r="169" spans="1:16" x14ac:dyDescent="0.25">
      <c r="A169" s="32" t="s">
        <v>100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101</v>
      </c>
      <c r="B170" s="35"/>
      <c r="C170" s="67">
        <v>1</v>
      </c>
      <c r="D170" s="67">
        <v>0</v>
      </c>
      <c r="E170" s="67">
        <v>1</v>
      </c>
      <c r="F170" s="67">
        <v>1</v>
      </c>
      <c r="G170" s="66">
        <v>1</v>
      </c>
      <c r="H170" s="66">
        <v>1</v>
      </c>
      <c r="I170" s="66">
        <v>1</v>
      </c>
      <c r="J170" s="66">
        <v>1</v>
      </c>
      <c r="K170" s="66">
        <v>1</v>
      </c>
      <c r="L170" s="66">
        <v>8</v>
      </c>
      <c r="M170" s="1"/>
      <c r="N170" s="1" t="s">
        <v>17</v>
      </c>
      <c r="P170" s="33" t="s">
        <v>18</v>
      </c>
    </row>
    <row r="171" spans="1:16" x14ac:dyDescent="0.25">
      <c r="A171" s="32" t="s">
        <v>100</v>
      </c>
      <c r="B171" s="1"/>
      <c r="C171" s="66">
        <v>0</v>
      </c>
      <c r="D171" s="66">
        <v>0</v>
      </c>
      <c r="E171" s="66">
        <v>1</v>
      </c>
      <c r="F171" s="66">
        <v>0.5</v>
      </c>
      <c r="G171" s="66">
        <v>1</v>
      </c>
      <c r="H171" s="66">
        <v>0.5</v>
      </c>
      <c r="I171" s="66">
        <v>1</v>
      </c>
      <c r="J171" s="66">
        <v>0.5</v>
      </c>
      <c r="K171" s="66">
        <v>1</v>
      </c>
      <c r="L171" s="66">
        <v>5.5</v>
      </c>
      <c r="M171" s="1">
        <v>3</v>
      </c>
      <c r="N171" s="10">
        <v>8.5</v>
      </c>
      <c r="O171" s="32" t="s">
        <v>100</v>
      </c>
      <c r="P171" s="34"/>
    </row>
    <row r="172" spans="1:16" x14ac:dyDescent="0.25">
      <c r="A172" s="32" t="s">
        <v>101</v>
      </c>
      <c r="B172" s="1"/>
      <c r="C172" s="66">
        <v>1</v>
      </c>
      <c r="D172" s="66">
        <v>1</v>
      </c>
      <c r="E172" s="66">
        <v>0</v>
      </c>
      <c r="F172" s="66">
        <v>0.5</v>
      </c>
      <c r="G172" s="66">
        <v>0</v>
      </c>
      <c r="H172" s="66">
        <v>0.5</v>
      </c>
      <c r="I172" s="66">
        <v>0</v>
      </c>
      <c r="J172" s="66">
        <v>0.5</v>
      </c>
      <c r="K172" s="66">
        <v>0</v>
      </c>
      <c r="L172" s="66">
        <v>3.5</v>
      </c>
      <c r="M172" s="1">
        <v>0</v>
      </c>
      <c r="N172" s="10">
        <v>3.5</v>
      </c>
      <c r="O172" s="32" t="s">
        <v>101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4DF9-AA00-426B-B275-43DFDFFCAAC0}">
  <dimension ref="A1:Z188"/>
  <sheetViews>
    <sheetView zoomScale="125" zoomScaleNormal="125" workbookViewId="0"/>
  </sheetViews>
  <sheetFormatPr defaultColWidth="8.77734375" defaultRowHeight="13.2" x14ac:dyDescent="0.25"/>
  <cols>
    <col min="21" max="25" width="6.33203125" customWidth="1"/>
  </cols>
  <sheetData>
    <row r="1" spans="1:18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8" x14ac:dyDescent="0.25">
      <c r="A2" s="61" t="s">
        <v>56</v>
      </c>
      <c r="B2" s="1">
        <v>9</v>
      </c>
      <c r="C2" s="1">
        <v>-2</v>
      </c>
      <c r="D2" s="52" t="s">
        <v>2</v>
      </c>
      <c r="E2" s="1"/>
      <c r="F2" s="1"/>
      <c r="G2" s="28" t="s">
        <v>3</v>
      </c>
      <c r="H2" s="54" t="s">
        <v>56</v>
      </c>
      <c r="I2" s="29"/>
      <c r="J2" s="27" t="s">
        <v>5</v>
      </c>
      <c r="K2" s="1"/>
      <c r="M2" t="s">
        <v>55</v>
      </c>
      <c r="N2" s="1"/>
      <c r="P2" s="33"/>
    </row>
    <row r="3" spans="1:18" x14ac:dyDescent="0.25">
      <c r="A3" s="61" t="s">
        <v>91</v>
      </c>
      <c r="B3" s="1">
        <v>11</v>
      </c>
      <c r="C3" s="1">
        <v>2</v>
      </c>
      <c r="D3" t="s">
        <v>7</v>
      </c>
      <c r="E3" s="1"/>
      <c r="F3" s="1"/>
      <c r="G3" s="30" t="s">
        <v>8</v>
      </c>
      <c r="H3" s="53" t="s">
        <v>91</v>
      </c>
      <c r="I3" s="31"/>
      <c r="J3" s="27" t="s">
        <v>5</v>
      </c>
      <c r="K3" s="1"/>
      <c r="N3" s="1"/>
      <c r="P3" s="33"/>
    </row>
    <row r="4" spans="1:1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8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</row>
    <row r="6" spans="1:18" x14ac:dyDescent="0.25">
      <c r="A6" s="1" t="s">
        <v>13</v>
      </c>
      <c r="B6" s="1"/>
      <c r="C6" s="66">
        <v>4</v>
      </c>
      <c r="D6" s="66">
        <v>9</v>
      </c>
      <c r="E6" s="66">
        <v>6</v>
      </c>
      <c r="F6" s="66">
        <v>5</v>
      </c>
      <c r="G6" s="66">
        <v>2</v>
      </c>
      <c r="H6" s="66">
        <v>7</v>
      </c>
      <c r="I6" s="66">
        <v>3</v>
      </c>
      <c r="J6" s="66">
        <v>8</v>
      </c>
      <c r="K6" s="66">
        <v>1</v>
      </c>
      <c r="N6" s="1"/>
      <c r="P6" s="33"/>
    </row>
    <row r="7" spans="1:18" x14ac:dyDescent="0.25">
      <c r="A7" s="1" t="s">
        <v>14</v>
      </c>
      <c r="B7" s="1"/>
      <c r="C7" s="66">
        <v>1</v>
      </c>
      <c r="D7" s="66">
        <v>2</v>
      </c>
      <c r="E7" s="66">
        <v>3</v>
      </c>
      <c r="F7" s="66">
        <v>4</v>
      </c>
      <c r="G7" s="66">
        <v>5</v>
      </c>
      <c r="H7" s="66">
        <v>6</v>
      </c>
      <c r="I7" s="66">
        <v>7</v>
      </c>
      <c r="J7" s="66">
        <v>8</v>
      </c>
      <c r="K7" s="66">
        <v>9</v>
      </c>
      <c r="L7" s="1" t="s">
        <v>15</v>
      </c>
      <c r="M7" s="1" t="s">
        <v>16</v>
      </c>
      <c r="N7" s="70"/>
      <c r="P7" s="33"/>
    </row>
    <row r="8" spans="1:18" x14ac:dyDescent="0.25">
      <c r="A8" s="61" t="s">
        <v>56</v>
      </c>
      <c r="B8" s="57"/>
      <c r="C8" s="68">
        <v>9</v>
      </c>
      <c r="D8" s="68">
        <v>5</v>
      </c>
      <c r="E8" s="68">
        <v>5</v>
      </c>
      <c r="F8" s="68">
        <v>5</v>
      </c>
      <c r="G8" s="68">
        <v>6</v>
      </c>
      <c r="H8" s="68">
        <v>4</v>
      </c>
      <c r="I8" s="68">
        <v>8</v>
      </c>
      <c r="J8" s="68">
        <v>6</v>
      </c>
      <c r="K8" s="76">
        <v>7</v>
      </c>
      <c r="L8" s="72">
        <v>55</v>
      </c>
      <c r="M8" s="10">
        <v>46</v>
      </c>
      <c r="N8" s="58"/>
      <c r="O8" s="59"/>
      <c r="P8" s="33"/>
      <c r="R8">
        <f>M8+M9+M22+M23</f>
        <v>146</v>
      </c>
    </row>
    <row r="9" spans="1:18" x14ac:dyDescent="0.25">
      <c r="A9" s="61" t="s">
        <v>91</v>
      </c>
      <c r="B9" s="35"/>
      <c r="C9" s="66">
        <v>7</v>
      </c>
      <c r="D9" s="66">
        <v>3</v>
      </c>
      <c r="E9" s="66">
        <v>5</v>
      </c>
      <c r="F9" s="66">
        <v>4</v>
      </c>
      <c r="G9" s="66">
        <v>6</v>
      </c>
      <c r="H9" s="66">
        <v>2</v>
      </c>
      <c r="I9" s="66">
        <v>5</v>
      </c>
      <c r="J9" s="66">
        <v>5</v>
      </c>
      <c r="K9" s="66">
        <v>6</v>
      </c>
      <c r="L9" s="72">
        <v>43</v>
      </c>
      <c r="M9" s="10">
        <v>32</v>
      </c>
      <c r="N9" s="58"/>
      <c r="O9" s="59"/>
      <c r="P9" s="33"/>
    </row>
    <row r="10" spans="1:18" x14ac:dyDescent="0.25">
      <c r="A10" s="32" t="s">
        <v>56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8" x14ac:dyDescent="0.25">
      <c r="A11" s="32" t="s">
        <v>91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1</v>
      </c>
      <c r="H11" s="66">
        <v>0</v>
      </c>
      <c r="I11" s="66">
        <v>0</v>
      </c>
      <c r="J11" s="66">
        <v>0</v>
      </c>
      <c r="K11" s="66">
        <v>1</v>
      </c>
      <c r="L11" s="66">
        <v>2</v>
      </c>
      <c r="M11" s="1"/>
      <c r="N11" s="1" t="s">
        <v>17</v>
      </c>
      <c r="P11" s="33" t="s">
        <v>18</v>
      </c>
    </row>
    <row r="12" spans="1:18" x14ac:dyDescent="0.25">
      <c r="A12" s="32" t="s">
        <v>56</v>
      </c>
      <c r="B12" s="1"/>
      <c r="C12" s="66">
        <v>0</v>
      </c>
      <c r="D12" s="66">
        <v>0</v>
      </c>
      <c r="E12" s="66">
        <v>0.5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0.5</v>
      </c>
      <c r="M12" s="1">
        <v>0</v>
      </c>
      <c r="N12" s="10">
        <v>0.5</v>
      </c>
      <c r="O12" s="32" t="s">
        <v>56</v>
      </c>
      <c r="P12" s="34"/>
    </row>
    <row r="13" spans="1:18" x14ac:dyDescent="0.25">
      <c r="A13" s="32" t="s">
        <v>91</v>
      </c>
      <c r="B13" s="1"/>
      <c r="C13" s="66">
        <v>1</v>
      </c>
      <c r="D13" s="66">
        <v>1</v>
      </c>
      <c r="E13" s="66">
        <v>0.5</v>
      </c>
      <c r="F13" s="66">
        <v>1</v>
      </c>
      <c r="G13" s="66">
        <v>1</v>
      </c>
      <c r="H13" s="66">
        <v>1</v>
      </c>
      <c r="I13" s="66">
        <v>1</v>
      </c>
      <c r="J13" s="66">
        <v>1</v>
      </c>
      <c r="K13" s="66">
        <v>1</v>
      </c>
      <c r="L13" s="66">
        <v>8.5</v>
      </c>
      <c r="M13" s="1">
        <v>3</v>
      </c>
      <c r="N13" s="10">
        <v>11.5</v>
      </c>
      <c r="O13" s="32" t="s">
        <v>91</v>
      </c>
      <c r="P13" s="34"/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8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8" x14ac:dyDescent="0.25">
      <c r="A16" s="61" t="s">
        <v>110</v>
      </c>
      <c r="B16" s="1">
        <v>10</v>
      </c>
      <c r="C16" s="1">
        <v>-8</v>
      </c>
      <c r="D16" s="52" t="s">
        <v>2</v>
      </c>
      <c r="E16" s="1"/>
      <c r="F16" s="1"/>
      <c r="G16" s="28" t="s">
        <v>3</v>
      </c>
      <c r="H16" s="54" t="s">
        <v>110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160</v>
      </c>
      <c r="B17" s="1">
        <v>18</v>
      </c>
      <c r="C17" s="1">
        <v>8</v>
      </c>
      <c r="D17" t="s">
        <v>7</v>
      </c>
      <c r="E17" s="1"/>
      <c r="F17" s="1"/>
      <c r="G17" s="30" t="s">
        <v>8</v>
      </c>
      <c r="H17" s="53" t="s">
        <v>160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7</v>
      </c>
      <c r="D19" s="66">
        <v>17</v>
      </c>
      <c r="E19" s="66">
        <v>11</v>
      </c>
      <c r="F19" s="66">
        <v>9</v>
      </c>
      <c r="G19" s="66">
        <v>3</v>
      </c>
      <c r="H19" s="66">
        <v>13</v>
      </c>
      <c r="I19" s="66">
        <v>5</v>
      </c>
      <c r="J19" s="66">
        <v>15</v>
      </c>
      <c r="K19" s="66">
        <v>1</v>
      </c>
      <c r="N19" s="1"/>
      <c r="P19" s="33"/>
    </row>
    <row r="20" spans="1:26" x14ac:dyDescent="0.25">
      <c r="A20" s="1" t="s">
        <v>13</v>
      </c>
      <c r="B20" s="1"/>
      <c r="C20" s="66">
        <v>4</v>
      </c>
      <c r="D20" s="66">
        <v>9</v>
      </c>
      <c r="E20" s="66">
        <v>6</v>
      </c>
      <c r="F20" s="66">
        <v>5</v>
      </c>
      <c r="G20" s="66">
        <v>2</v>
      </c>
      <c r="H20" s="66">
        <v>7</v>
      </c>
      <c r="I20" s="66">
        <v>3</v>
      </c>
      <c r="J20" s="66">
        <v>8</v>
      </c>
      <c r="K20" s="66">
        <v>1</v>
      </c>
      <c r="N20" s="1"/>
      <c r="P20" s="33"/>
    </row>
    <row r="21" spans="1:26" x14ac:dyDescent="0.25">
      <c r="A21" s="1" t="s">
        <v>14</v>
      </c>
      <c r="B21" s="1"/>
      <c r="C21" s="66">
        <v>1</v>
      </c>
      <c r="D21" s="66">
        <v>2</v>
      </c>
      <c r="E21" s="66">
        <v>3</v>
      </c>
      <c r="F21" s="66">
        <v>4</v>
      </c>
      <c r="G21" s="66">
        <v>5</v>
      </c>
      <c r="H21" s="66">
        <v>6</v>
      </c>
      <c r="I21" s="66">
        <v>7</v>
      </c>
      <c r="J21" s="66">
        <v>8</v>
      </c>
      <c r="K21" s="66">
        <v>9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110</v>
      </c>
      <c r="B22" s="57"/>
      <c r="C22" s="68">
        <v>6</v>
      </c>
      <c r="D22" s="68">
        <v>4</v>
      </c>
      <c r="E22" s="68">
        <v>5</v>
      </c>
      <c r="F22" s="68">
        <v>6</v>
      </c>
      <c r="G22" s="68">
        <v>5</v>
      </c>
      <c r="H22" s="68">
        <v>3</v>
      </c>
      <c r="I22" s="68">
        <v>5</v>
      </c>
      <c r="J22" s="68">
        <v>4</v>
      </c>
      <c r="K22" s="76">
        <v>6</v>
      </c>
      <c r="L22" s="72">
        <v>44</v>
      </c>
      <c r="M22" s="10">
        <v>34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160</v>
      </c>
      <c r="B23" s="35"/>
      <c r="C23" s="66">
        <v>6</v>
      </c>
      <c r="D23" s="66">
        <v>5</v>
      </c>
      <c r="E23" s="66">
        <v>4</v>
      </c>
      <c r="F23" s="66">
        <v>8</v>
      </c>
      <c r="G23" s="66">
        <v>8</v>
      </c>
      <c r="H23" s="66">
        <v>5</v>
      </c>
      <c r="I23" s="66">
        <v>5</v>
      </c>
      <c r="J23" s="66">
        <v>5</v>
      </c>
      <c r="K23" s="66">
        <v>6</v>
      </c>
      <c r="L23" s="72">
        <v>52</v>
      </c>
      <c r="M23" s="10">
        <v>34</v>
      </c>
      <c r="N23" s="58"/>
      <c r="O23" s="59"/>
      <c r="P23" s="33"/>
    </row>
    <row r="24" spans="1:26" x14ac:dyDescent="0.25">
      <c r="A24" s="32" t="s">
        <v>110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160</v>
      </c>
      <c r="B25" s="35"/>
      <c r="C25" s="67">
        <v>1</v>
      </c>
      <c r="D25" s="67">
        <v>0</v>
      </c>
      <c r="E25" s="67">
        <v>1</v>
      </c>
      <c r="F25" s="67">
        <v>1</v>
      </c>
      <c r="G25" s="66">
        <v>1</v>
      </c>
      <c r="H25" s="66">
        <v>1</v>
      </c>
      <c r="I25" s="66">
        <v>1</v>
      </c>
      <c r="J25" s="66">
        <v>1</v>
      </c>
      <c r="K25" s="66">
        <v>1</v>
      </c>
      <c r="L25" s="66">
        <v>8</v>
      </c>
      <c r="M25" s="1"/>
      <c r="N25" s="1" t="s">
        <v>17</v>
      </c>
      <c r="P25" s="33" t="s">
        <v>18</v>
      </c>
    </row>
    <row r="26" spans="1:26" x14ac:dyDescent="0.25">
      <c r="A26" s="32" t="s">
        <v>110</v>
      </c>
      <c r="B26" s="1"/>
      <c r="C26" s="66">
        <v>0</v>
      </c>
      <c r="D26" s="66">
        <v>1</v>
      </c>
      <c r="E26" s="66">
        <v>0</v>
      </c>
      <c r="F26" s="66">
        <v>1</v>
      </c>
      <c r="G26" s="66">
        <v>1</v>
      </c>
      <c r="H26" s="66">
        <v>1</v>
      </c>
      <c r="I26" s="66">
        <v>0</v>
      </c>
      <c r="J26" s="66">
        <v>0.5</v>
      </c>
      <c r="K26" s="66">
        <v>0</v>
      </c>
      <c r="L26" s="66">
        <v>4.5</v>
      </c>
      <c r="M26" s="1">
        <v>1.5</v>
      </c>
      <c r="N26" s="10">
        <v>6</v>
      </c>
      <c r="O26" s="32" t="s">
        <v>110</v>
      </c>
      <c r="P26" s="34"/>
    </row>
    <row r="27" spans="1:26" s="75" customFormat="1" x14ac:dyDescent="0.25">
      <c r="A27" s="32" t="s">
        <v>160</v>
      </c>
      <c r="B27" s="1"/>
      <c r="C27" s="66">
        <v>1</v>
      </c>
      <c r="D27" s="66">
        <v>0</v>
      </c>
      <c r="E27" s="66">
        <v>1</v>
      </c>
      <c r="F27" s="66">
        <v>0</v>
      </c>
      <c r="G27" s="66">
        <v>0</v>
      </c>
      <c r="H27" s="66">
        <v>0</v>
      </c>
      <c r="I27" s="66">
        <v>1</v>
      </c>
      <c r="J27" s="66">
        <v>0.5</v>
      </c>
      <c r="K27" s="66">
        <v>1</v>
      </c>
      <c r="L27" s="66">
        <v>4.5</v>
      </c>
      <c r="M27" s="1">
        <v>1.5</v>
      </c>
      <c r="N27" s="10">
        <v>6</v>
      </c>
      <c r="O27" s="32" t="s">
        <v>160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90</v>
      </c>
      <c r="B31" s="1">
        <v>4</v>
      </c>
      <c r="C31" s="1">
        <v>-8</v>
      </c>
      <c r="D31" s="52" t="s">
        <v>2</v>
      </c>
      <c r="E31" s="1"/>
      <c r="F31" s="1"/>
      <c r="G31" s="28" t="s">
        <v>3</v>
      </c>
      <c r="H31" s="54" t="s">
        <v>90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119</v>
      </c>
      <c r="B32" s="1">
        <v>12</v>
      </c>
      <c r="C32" s="1">
        <v>8</v>
      </c>
      <c r="D32" t="s">
        <v>7</v>
      </c>
      <c r="E32" s="1"/>
      <c r="F32" s="1"/>
      <c r="G32" s="30" t="s">
        <v>8</v>
      </c>
      <c r="H32" s="53" t="s">
        <v>119</v>
      </c>
      <c r="I32" s="31"/>
      <c r="J32" s="27" t="s">
        <v>5</v>
      </c>
      <c r="K32" s="1"/>
      <c r="N32" s="1"/>
      <c r="P32" s="33"/>
    </row>
    <row r="33" spans="1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8" x14ac:dyDescent="0.25">
      <c r="A34" s="1" t="s">
        <v>12</v>
      </c>
      <c r="B34" s="1"/>
      <c r="C34" s="66">
        <v>7</v>
      </c>
      <c r="D34" s="66">
        <v>17</v>
      </c>
      <c r="E34" s="66">
        <v>11</v>
      </c>
      <c r="F34" s="66">
        <v>9</v>
      </c>
      <c r="G34" s="66">
        <v>3</v>
      </c>
      <c r="H34" s="66">
        <v>13</v>
      </c>
      <c r="I34" s="66">
        <v>5</v>
      </c>
      <c r="J34" s="66">
        <v>15</v>
      </c>
      <c r="K34" s="66">
        <v>1</v>
      </c>
      <c r="N34" s="1"/>
      <c r="P34" s="33"/>
    </row>
    <row r="35" spans="1:18" x14ac:dyDescent="0.25">
      <c r="A35" s="1" t="s">
        <v>13</v>
      </c>
      <c r="B35" s="1"/>
      <c r="C35" s="66">
        <v>4</v>
      </c>
      <c r="D35" s="66">
        <v>9</v>
      </c>
      <c r="E35" s="66">
        <v>6</v>
      </c>
      <c r="F35" s="66">
        <v>5</v>
      </c>
      <c r="G35" s="66">
        <v>2</v>
      </c>
      <c r="H35" s="66">
        <v>7</v>
      </c>
      <c r="I35" s="66">
        <v>3</v>
      </c>
      <c r="J35" s="66">
        <v>8</v>
      </c>
      <c r="K35" s="66">
        <v>1</v>
      </c>
      <c r="N35" s="1"/>
      <c r="P35" s="33"/>
    </row>
    <row r="36" spans="1:18" x14ac:dyDescent="0.25">
      <c r="A36" s="1" t="s">
        <v>14</v>
      </c>
      <c r="B36" s="1"/>
      <c r="C36" s="66">
        <v>1</v>
      </c>
      <c r="D36" s="66">
        <v>2</v>
      </c>
      <c r="E36" s="66">
        <v>3</v>
      </c>
      <c r="F36" s="66">
        <v>4</v>
      </c>
      <c r="G36" s="66">
        <v>5</v>
      </c>
      <c r="H36" s="66">
        <v>6</v>
      </c>
      <c r="I36" s="66">
        <v>7</v>
      </c>
      <c r="J36" s="66">
        <v>8</v>
      </c>
      <c r="K36" s="66">
        <v>9</v>
      </c>
      <c r="L36" s="1" t="s">
        <v>15</v>
      </c>
      <c r="M36" s="1" t="s">
        <v>16</v>
      </c>
      <c r="N36" s="70"/>
      <c r="P36" s="33"/>
    </row>
    <row r="37" spans="1:18" x14ac:dyDescent="0.25">
      <c r="A37" s="61" t="s">
        <v>90</v>
      </c>
      <c r="B37" s="57"/>
      <c r="C37" s="68">
        <v>5</v>
      </c>
      <c r="D37" s="68">
        <v>3</v>
      </c>
      <c r="E37" s="68">
        <v>4</v>
      </c>
      <c r="F37" s="68">
        <v>5</v>
      </c>
      <c r="G37" s="68">
        <v>6</v>
      </c>
      <c r="H37" s="68">
        <v>3</v>
      </c>
      <c r="I37" s="68">
        <v>4</v>
      </c>
      <c r="J37" s="68">
        <v>4</v>
      </c>
      <c r="K37" s="76">
        <v>6</v>
      </c>
      <c r="L37" s="72">
        <v>40</v>
      </c>
      <c r="M37" s="10">
        <v>36</v>
      </c>
      <c r="N37" s="58"/>
      <c r="O37" s="59"/>
      <c r="P37" s="33"/>
      <c r="R37">
        <f>M37+M38+M51+M52</f>
        <v>147</v>
      </c>
    </row>
    <row r="38" spans="1:18" x14ac:dyDescent="0.25">
      <c r="A38" s="61" t="s">
        <v>119</v>
      </c>
      <c r="B38" s="35"/>
      <c r="C38" s="66">
        <v>9</v>
      </c>
      <c r="D38" s="66">
        <v>8</v>
      </c>
      <c r="E38" s="66">
        <v>4</v>
      </c>
      <c r="F38" s="66">
        <v>7</v>
      </c>
      <c r="G38" s="66">
        <v>6</v>
      </c>
      <c r="H38" s="66">
        <v>6</v>
      </c>
      <c r="I38" s="66">
        <v>6</v>
      </c>
      <c r="J38" s="66">
        <v>5</v>
      </c>
      <c r="K38" s="66">
        <v>4</v>
      </c>
      <c r="L38" s="72">
        <v>55</v>
      </c>
      <c r="M38" s="10">
        <v>43</v>
      </c>
      <c r="N38" s="58"/>
      <c r="O38" s="59"/>
      <c r="P38" s="33"/>
    </row>
    <row r="39" spans="1:18" x14ac:dyDescent="0.25">
      <c r="A39" s="32" t="s">
        <v>90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8" x14ac:dyDescent="0.25">
      <c r="A40" s="32" t="s">
        <v>119</v>
      </c>
      <c r="B40" s="35"/>
      <c r="C40" s="67">
        <v>1</v>
      </c>
      <c r="D40" s="67">
        <v>0</v>
      </c>
      <c r="E40" s="67">
        <v>1</v>
      </c>
      <c r="F40" s="67">
        <v>1</v>
      </c>
      <c r="G40" s="66">
        <v>1</v>
      </c>
      <c r="H40" s="66">
        <v>1</v>
      </c>
      <c r="I40" s="66">
        <v>1</v>
      </c>
      <c r="J40" s="66">
        <v>1</v>
      </c>
      <c r="K40" s="66">
        <v>1</v>
      </c>
      <c r="L40" s="66">
        <v>8</v>
      </c>
      <c r="M40" s="1"/>
      <c r="N40" s="1" t="s">
        <v>17</v>
      </c>
      <c r="P40" s="33" t="s">
        <v>18</v>
      </c>
    </row>
    <row r="41" spans="1:18" x14ac:dyDescent="0.25">
      <c r="A41" s="32" t="s">
        <v>90</v>
      </c>
      <c r="B41" s="1"/>
      <c r="C41" s="66">
        <v>1</v>
      </c>
      <c r="D41" s="66">
        <v>1</v>
      </c>
      <c r="E41" s="66">
        <v>0</v>
      </c>
      <c r="F41" s="66">
        <v>1</v>
      </c>
      <c r="G41" s="66">
        <v>0</v>
      </c>
      <c r="H41" s="66">
        <v>1</v>
      </c>
      <c r="I41" s="66">
        <v>1</v>
      </c>
      <c r="J41" s="66">
        <v>0.5</v>
      </c>
      <c r="K41" s="66">
        <v>0</v>
      </c>
      <c r="L41" s="66">
        <v>5.5</v>
      </c>
      <c r="M41" s="1">
        <v>3</v>
      </c>
      <c r="N41" s="10">
        <v>8.5</v>
      </c>
      <c r="O41" s="32" t="s">
        <v>90</v>
      </c>
      <c r="P41" s="34"/>
    </row>
    <row r="42" spans="1:18" x14ac:dyDescent="0.25">
      <c r="A42" s="32" t="s">
        <v>119</v>
      </c>
      <c r="B42" s="1"/>
      <c r="C42" s="66">
        <v>0</v>
      </c>
      <c r="D42" s="66">
        <v>0</v>
      </c>
      <c r="E42" s="66">
        <v>1</v>
      </c>
      <c r="F42" s="66">
        <v>0</v>
      </c>
      <c r="G42" s="66">
        <v>1</v>
      </c>
      <c r="H42" s="66">
        <v>0</v>
      </c>
      <c r="I42" s="66">
        <v>0</v>
      </c>
      <c r="J42" s="66">
        <v>0.5</v>
      </c>
      <c r="K42" s="66">
        <v>1</v>
      </c>
      <c r="L42" s="66">
        <v>3.5</v>
      </c>
      <c r="M42" s="1">
        <v>0</v>
      </c>
      <c r="N42" s="10">
        <v>3.5</v>
      </c>
      <c r="O42" s="32" t="s">
        <v>119</v>
      </c>
      <c r="P42" s="34"/>
    </row>
    <row r="44" spans="1:18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8" x14ac:dyDescent="0.25">
      <c r="A45" s="61" t="s">
        <v>58</v>
      </c>
      <c r="B45" s="1">
        <v>17</v>
      </c>
      <c r="C45" s="1">
        <v>-1</v>
      </c>
      <c r="D45" s="52" t="s">
        <v>2</v>
      </c>
      <c r="E45" s="1"/>
      <c r="F45" s="1"/>
      <c r="G45" s="28" t="s">
        <v>3</v>
      </c>
      <c r="H45" s="54" t="s">
        <v>58</v>
      </c>
      <c r="I45" s="29"/>
      <c r="J45" s="27" t="s">
        <v>5</v>
      </c>
      <c r="K45" s="1"/>
      <c r="N45" s="1"/>
      <c r="P45" s="33"/>
    </row>
    <row r="46" spans="1:18" x14ac:dyDescent="0.25">
      <c r="A46" s="61" t="s">
        <v>93</v>
      </c>
      <c r="B46" s="1">
        <v>18</v>
      </c>
      <c r="C46" s="1">
        <v>1</v>
      </c>
      <c r="D46" t="s">
        <v>7</v>
      </c>
      <c r="E46" s="1"/>
      <c r="F46" s="1"/>
      <c r="G46" s="30" t="s">
        <v>8</v>
      </c>
      <c r="H46" s="53" t="s">
        <v>93</v>
      </c>
      <c r="I46" s="31"/>
      <c r="J46" s="27" t="s">
        <v>5</v>
      </c>
      <c r="K46" s="1"/>
      <c r="N46" s="1"/>
      <c r="P46" s="33"/>
    </row>
    <row r="47" spans="1:1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8" x14ac:dyDescent="0.25">
      <c r="A48" s="1" t="s">
        <v>12</v>
      </c>
      <c r="B48" s="1"/>
      <c r="C48" s="66">
        <v>7</v>
      </c>
      <c r="D48" s="66">
        <v>17</v>
      </c>
      <c r="E48" s="66">
        <v>11</v>
      </c>
      <c r="F48" s="66">
        <v>9</v>
      </c>
      <c r="G48" s="66">
        <v>3</v>
      </c>
      <c r="H48" s="66">
        <v>13</v>
      </c>
      <c r="I48" s="66">
        <v>5</v>
      </c>
      <c r="J48" s="66">
        <v>15</v>
      </c>
      <c r="K48" s="66">
        <v>1</v>
      </c>
      <c r="N48" s="1"/>
      <c r="P48" s="33"/>
    </row>
    <row r="49" spans="1:26" x14ac:dyDescent="0.25">
      <c r="A49" s="1" t="s">
        <v>13</v>
      </c>
      <c r="B49" s="1"/>
      <c r="C49" s="66">
        <v>4</v>
      </c>
      <c r="D49" s="66">
        <v>9</v>
      </c>
      <c r="E49" s="66">
        <v>6</v>
      </c>
      <c r="F49" s="66">
        <v>5</v>
      </c>
      <c r="G49" s="66">
        <v>2</v>
      </c>
      <c r="H49" s="66">
        <v>7</v>
      </c>
      <c r="I49" s="66">
        <v>3</v>
      </c>
      <c r="J49" s="66">
        <v>8</v>
      </c>
      <c r="K49" s="66">
        <v>1</v>
      </c>
      <c r="N49" s="1"/>
      <c r="P49" s="33"/>
    </row>
    <row r="50" spans="1:26" x14ac:dyDescent="0.25">
      <c r="A50" s="1" t="s">
        <v>14</v>
      </c>
      <c r="B50" s="1"/>
      <c r="C50" s="66">
        <v>1</v>
      </c>
      <c r="D50" s="66">
        <v>2</v>
      </c>
      <c r="E50" s="66">
        <v>3</v>
      </c>
      <c r="F50" s="66">
        <v>4</v>
      </c>
      <c r="G50" s="66">
        <v>5</v>
      </c>
      <c r="H50" s="66">
        <v>6</v>
      </c>
      <c r="I50" s="66">
        <v>7</v>
      </c>
      <c r="J50" s="66">
        <v>8</v>
      </c>
      <c r="K50" s="66">
        <v>9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58</v>
      </c>
      <c r="B51" s="57"/>
      <c r="C51" s="68">
        <v>7</v>
      </c>
      <c r="D51" s="68">
        <v>5</v>
      </c>
      <c r="E51" s="68">
        <v>6</v>
      </c>
      <c r="F51" s="68">
        <v>6</v>
      </c>
      <c r="G51" s="68">
        <v>5</v>
      </c>
      <c r="H51" s="68">
        <v>5</v>
      </c>
      <c r="I51" s="68">
        <v>6</v>
      </c>
      <c r="J51" s="68">
        <v>6</v>
      </c>
      <c r="K51" s="76">
        <v>6</v>
      </c>
      <c r="L51" s="72">
        <v>52</v>
      </c>
      <c r="M51" s="10">
        <v>35</v>
      </c>
      <c r="N51" s="58"/>
      <c r="O51" s="59"/>
      <c r="P51" s="33"/>
    </row>
    <row r="52" spans="1:26" x14ac:dyDescent="0.25">
      <c r="A52" s="61" t="s">
        <v>93</v>
      </c>
      <c r="B52" s="35"/>
      <c r="C52" s="66">
        <v>7</v>
      </c>
      <c r="D52" s="66">
        <v>4</v>
      </c>
      <c r="E52" s="66">
        <v>4</v>
      </c>
      <c r="F52" s="66">
        <v>9</v>
      </c>
      <c r="G52" s="66">
        <v>6</v>
      </c>
      <c r="H52" s="66">
        <v>5</v>
      </c>
      <c r="I52" s="66">
        <v>5</v>
      </c>
      <c r="J52" s="66">
        <v>5</v>
      </c>
      <c r="K52" s="66">
        <v>6</v>
      </c>
      <c r="L52" s="72">
        <v>51</v>
      </c>
      <c r="M52" s="10">
        <v>33</v>
      </c>
      <c r="N52" s="58"/>
      <c r="O52" s="59"/>
      <c r="P52" s="33"/>
    </row>
    <row r="53" spans="1:26" x14ac:dyDescent="0.25">
      <c r="A53" s="32" t="s">
        <v>58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93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0</v>
      </c>
      <c r="I54" s="66">
        <v>0</v>
      </c>
      <c r="J54" s="66">
        <v>0</v>
      </c>
      <c r="K54" s="66">
        <v>1</v>
      </c>
      <c r="L54" s="66">
        <v>1</v>
      </c>
      <c r="M54" s="1"/>
      <c r="N54" s="1" t="s">
        <v>17</v>
      </c>
      <c r="P54" s="33" t="s">
        <v>18</v>
      </c>
    </row>
    <row r="55" spans="1:26" x14ac:dyDescent="0.25">
      <c r="A55" s="32" t="s">
        <v>58</v>
      </c>
      <c r="B55" s="1"/>
      <c r="C55" s="66">
        <v>0.5</v>
      </c>
      <c r="D55" s="66">
        <v>0</v>
      </c>
      <c r="E55" s="66">
        <v>0</v>
      </c>
      <c r="F55" s="66">
        <v>1</v>
      </c>
      <c r="G55" s="66">
        <v>1</v>
      </c>
      <c r="H55" s="66">
        <v>0.5</v>
      </c>
      <c r="I55" s="66">
        <v>0</v>
      </c>
      <c r="J55" s="66">
        <v>0</v>
      </c>
      <c r="K55" s="66">
        <v>0</v>
      </c>
      <c r="L55" s="66">
        <v>3</v>
      </c>
      <c r="M55" s="1">
        <v>0</v>
      </c>
      <c r="N55" s="10">
        <v>3</v>
      </c>
      <c r="O55" s="32" t="s">
        <v>58</v>
      </c>
      <c r="P55" s="34" t="s">
        <v>19</v>
      </c>
    </row>
    <row r="56" spans="1:26" x14ac:dyDescent="0.25">
      <c r="A56" s="32" t="s">
        <v>93</v>
      </c>
      <c r="B56" s="1"/>
      <c r="C56" s="66">
        <v>0.5</v>
      </c>
      <c r="D56" s="66">
        <v>1</v>
      </c>
      <c r="E56" s="66">
        <v>1</v>
      </c>
      <c r="F56" s="66">
        <v>0</v>
      </c>
      <c r="G56" s="66">
        <v>0</v>
      </c>
      <c r="H56" s="66">
        <v>0.5</v>
      </c>
      <c r="I56" s="66">
        <v>1</v>
      </c>
      <c r="J56" s="66">
        <v>1</v>
      </c>
      <c r="K56" s="66">
        <v>1</v>
      </c>
      <c r="L56" s="66">
        <v>6</v>
      </c>
      <c r="M56" s="1">
        <v>3</v>
      </c>
      <c r="N56" s="10">
        <v>9</v>
      </c>
      <c r="O56" s="32" t="s">
        <v>93</v>
      </c>
      <c r="P56" s="34" t="s">
        <v>19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94</v>
      </c>
      <c r="B60" s="1">
        <v>4</v>
      </c>
      <c r="C60" s="1">
        <v>-4</v>
      </c>
      <c r="D60" s="52" t="s">
        <v>2</v>
      </c>
      <c r="E60" s="1"/>
      <c r="F60" s="1"/>
      <c r="G60" s="28" t="s">
        <v>3</v>
      </c>
      <c r="H60" s="54" t="s">
        <v>94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98</v>
      </c>
      <c r="B61" s="1">
        <v>8</v>
      </c>
      <c r="C61" s="1">
        <v>4</v>
      </c>
      <c r="D61" t="s">
        <v>7</v>
      </c>
      <c r="E61" s="1"/>
      <c r="F61" s="1"/>
      <c r="G61" s="30" t="s">
        <v>8</v>
      </c>
      <c r="H61" s="53" t="s">
        <v>98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7</v>
      </c>
      <c r="D63" s="66">
        <v>17</v>
      </c>
      <c r="E63" s="66">
        <v>11</v>
      </c>
      <c r="F63" s="66">
        <v>9</v>
      </c>
      <c r="G63" s="66">
        <v>3</v>
      </c>
      <c r="H63" s="66">
        <v>13</v>
      </c>
      <c r="I63" s="66">
        <v>5</v>
      </c>
      <c r="J63" s="66">
        <v>15</v>
      </c>
      <c r="K63" s="66">
        <v>1</v>
      </c>
      <c r="N63" s="1"/>
      <c r="P63" s="33"/>
    </row>
    <row r="64" spans="1:26" x14ac:dyDescent="0.25">
      <c r="A64" s="1" t="s">
        <v>13</v>
      </c>
      <c r="B64" s="1"/>
      <c r="C64" s="66">
        <v>4</v>
      </c>
      <c r="D64" s="66">
        <v>9</v>
      </c>
      <c r="E64" s="66">
        <v>6</v>
      </c>
      <c r="F64" s="66">
        <v>5</v>
      </c>
      <c r="G64" s="66">
        <v>2</v>
      </c>
      <c r="H64" s="66">
        <v>7</v>
      </c>
      <c r="I64" s="66">
        <v>3</v>
      </c>
      <c r="J64" s="66">
        <v>8</v>
      </c>
      <c r="K64" s="66">
        <v>1</v>
      </c>
      <c r="N64" s="1"/>
      <c r="P64" s="33"/>
    </row>
    <row r="65" spans="1:26" x14ac:dyDescent="0.25">
      <c r="A65" s="1" t="s">
        <v>14</v>
      </c>
      <c r="B65" s="1"/>
      <c r="C65" s="66">
        <v>1</v>
      </c>
      <c r="D65" s="66">
        <v>2</v>
      </c>
      <c r="E65" s="66">
        <v>3</v>
      </c>
      <c r="F65" s="66">
        <v>4</v>
      </c>
      <c r="G65" s="66">
        <v>5</v>
      </c>
      <c r="H65" s="66">
        <v>6</v>
      </c>
      <c r="I65" s="66">
        <v>7</v>
      </c>
      <c r="J65" s="66">
        <v>8</v>
      </c>
      <c r="K65" s="66">
        <v>9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94</v>
      </c>
      <c r="B66" s="57"/>
      <c r="C66" s="68">
        <v>7</v>
      </c>
      <c r="D66" s="68">
        <v>4</v>
      </c>
      <c r="E66" s="68">
        <v>3</v>
      </c>
      <c r="F66" s="68">
        <v>5</v>
      </c>
      <c r="G66" s="68">
        <v>6</v>
      </c>
      <c r="H66" s="68">
        <v>4</v>
      </c>
      <c r="I66" s="68">
        <v>4</v>
      </c>
      <c r="J66" s="68">
        <v>4</v>
      </c>
      <c r="K66" s="76">
        <v>4</v>
      </c>
      <c r="L66" s="72">
        <v>41</v>
      </c>
      <c r="M66" s="10">
        <v>37</v>
      </c>
      <c r="N66" s="58"/>
      <c r="O66" s="59"/>
      <c r="P66" s="33"/>
      <c r="R66">
        <f>M66+M67+M80+M81</f>
        <v>150</v>
      </c>
    </row>
    <row r="67" spans="1:26" x14ac:dyDescent="0.25">
      <c r="A67" s="61" t="s">
        <v>98</v>
      </c>
      <c r="B67" s="35"/>
      <c r="C67" s="66">
        <v>7</v>
      </c>
      <c r="D67" s="66">
        <v>3</v>
      </c>
      <c r="E67" s="66">
        <v>5</v>
      </c>
      <c r="F67" s="66">
        <v>5</v>
      </c>
      <c r="G67" s="66">
        <v>4</v>
      </c>
      <c r="H67" s="66">
        <v>3</v>
      </c>
      <c r="I67" s="66">
        <v>4</v>
      </c>
      <c r="J67" s="66">
        <v>5</v>
      </c>
      <c r="K67" s="66">
        <v>6</v>
      </c>
      <c r="L67" s="72">
        <v>42</v>
      </c>
      <c r="M67" s="10">
        <v>34</v>
      </c>
      <c r="N67" s="58"/>
      <c r="O67" s="59"/>
      <c r="P67" s="33"/>
    </row>
    <row r="68" spans="1:26" x14ac:dyDescent="0.25">
      <c r="A68" s="32" t="s">
        <v>94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98</v>
      </c>
      <c r="B69" s="35"/>
      <c r="C69" s="67">
        <v>1</v>
      </c>
      <c r="D69" s="67">
        <v>0</v>
      </c>
      <c r="E69" s="67">
        <v>0</v>
      </c>
      <c r="F69" s="67">
        <v>0</v>
      </c>
      <c r="G69" s="66">
        <v>1</v>
      </c>
      <c r="H69" s="66">
        <v>0</v>
      </c>
      <c r="I69" s="66">
        <v>1</v>
      </c>
      <c r="J69" s="66">
        <v>0</v>
      </c>
      <c r="K69" s="66">
        <v>1</v>
      </c>
      <c r="L69" s="66">
        <v>4</v>
      </c>
      <c r="M69" s="1"/>
      <c r="N69" s="1" t="s">
        <v>17</v>
      </c>
      <c r="P69" s="33" t="s">
        <v>18</v>
      </c>
    </row>
    <row r="70" spans="1:26" x14ac:dyDescent="0.25">
      <c r="A70" s="32" t="s">
        <v>94</v>
      </c>
      <c r="B70" s="1"/>
      <c r="C70" s="66">
        <v>0</v>
      </c>
      <c r="D70" s="66">
        <v>0</v>
      </c>
      <c r="E70" s="66">
        <v>1</v>
      </c>
      <c r="F70" s="66">
        <v>0.5</v>
      </c>
      <c r="G70" s="66">
        <v>0</v>
      </c>
      <c r="H70" s="66">
        <v>0</v>
      </c>
      <c r="I70" s="66">
        <v>0</v>
      </c>
      <c r="J70" s="66">
        <v>1</v>
      </c>
      <c r="K70" s="66">
        <v>1</v>
      </c>
      <c r="L70" s="66">
        <v>3.5</v>
      </c>
      <c r="M70" s="1">
        <v>0</v>
      </c>
      <c r="N70" s="10">
        <v>3.5</v>
      </c>
      <c r="O70" s="32" t="s">
        <v>94</v>
      </c>
      <c r="P70" s="34"/>
    </row>
    <row r="71" spans="1:26" x14ac:dyDescent="0.25">
      <c r="A71" s="32" t="s">
        <v>98</v>
      </c>
      <c r="B71" s="1"/>
      <c r="C71" s="66">
        <v>1</v>
      </c>
      <c r="D71" s="66">
        <v>1</v>
      </c>
      <c r="E71" s="66">
        <v>0</v>
      </c>
      <c r="F71" s="66">
        <v>0.5</v>
      </c>
      <c r="G71" s="66">
        <v>1</v>
      </c>
      <c r="H71" s="66">
        <v>1</v>
      </c>
      <c r="I71" s="66">
        <v>1</v>
      </c>
      <c r="J71" s="66">
        <v>0</v>
      </c>
      <c r="K71" s="66">
        <v>0</v>
      </c>
      <c r="L71" s="66">
        <v>5.5</v>
      </c>
      <c r="M71" s="1">
        <v>3</v>
      </c>
      <c r="N71" s="10">
        <v>8.5</v>
      </c>
      <c r="O71" s="32" t="s">
        <v>98</v>
      </c>
      <c r="P71" s="34"/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100</v>
      </c>
      <c r="B74" s="1">
        <v>13</v>
      </c>
      <c r="C74" s="1">
        <v>-2</v>
      </c>
      <c r="D74" s="52" t="s">
        <v>2</v>
      </c>
      <c r="E74" s="1"/>
      <c r="F74" s="1"/>
      <c r="G74" s="28" t="s">
        <v>3</v>
      </c>
      <c r="H74" s="54" t="s">
        <v>100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156</v>
      </c>
      <c r="B75" s="1">
        <v>15</v>
      </c>
      <c r="C75" s="1">
        <v>2</v>
      </c>
      <c r="D75" t="s">
        <v>7</v>
      </c>
      <c r="E75" s="1"/>
      <c r="F75" s="1"/>
      <c r="G75" s="30" t="s">
        <v>8</v>
      </c>
      <c r="H75" s="53" t="s">
        <v>156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7</v>
      </c>
      <c r="D77" s="66">
        <v>17</v>
      </c>
      <c r="E77" s="66">
        <v>11</v>
      </c>
      <c r="F77" s="66">
        <v>9</v>
      </c>
      <c r="G77" s="66">
        <v>3</v>
      </c>
      <c r="H77" s="66">
        <v>13</v>
      </c>
      <c r="I77" s="66">
        <v>5</v>
      </c>
      <c r="J77" s="66">
        <v>15</v>
      </c>
      <c r="K77" s="66">
        <v>1</v>
      </c>
      <c r="N77" s="1"/>
      <c r="P77" s="33"/>
    </row>
    <row r="78" spans="1:26" x14ac:dyDescent="0.25">
      <c r="A78" s="1" t="s">
        <v>13</v>
      </c>
      <c r="B78" s="1"/>
      <c r="C78" s="66">
        <v>4</v>
      </c>
      <c r="D78" s="66">
        <v>9</v>
      </c>
      <c r="E78" s="66">
        <v>6</v>
      </c>
      <c r="F78" s="66">
        <v>5</v>
      </c>
      <c r="G78" s="66">
        <v>2</v>
      </c>
      <c r="H78" s="66">
        <v>7</v>
      </c>
      <c r="I78" s="66">
        <v>3</v>
      </c>
      <c r="J78" s="66">
        <v>8</v>
      </c>
      <c r="K78" s="66">
        <v>1</v>
      </c>
      <c r="N78" s="1"/>
      <c r="P78" s="33"/>
    </row>
    <row r="79" spans="1:26" x14ac:dyDescent="0.25">
      <c r="A79" s="1" t="s">
        <v>14</v>
      </c>
      <c r="B79" s="1"/>
      <c r="C79" s="66">
        <v>1</v>
      </c>
      <c r="D79" s="66">
        <v>2</v>
      </c>
      <c r="E79" s="66">
        <v>3</v>
      </c>
      <c r="F79" s="66">
        <v>4</v>
      </c>
      <c r="G79" s="66">
        <v>5</v>
      </c>
      <c r="H79" s="66">
        <v>6</v>
      </c>
      <c r="I79" s="66">
        <v>7</v>
      </c>
      <c r="J79" s="66">
        <v>8</v>
      </c>
      <c r="K79" s="66">
        <v>9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100</v>
      </c>
      <c r="B80" s="57"/>
      <c r="C80" s="68">
        <v>7</v>
      </c>
      <c r="D80" s="68">
        <v>5</v>
      </c>
      <c r="E80" s="68">
        <v>6</v>
      </c>
      <c r="F80" s="68">
        <v>7</v>
      </c>
      <c r="G80" s="68">
        <v>9</v>
      </c>
      <c r="H80" s="68">
        <v>5</v>
      </c>
      <c r="I80" s="68">
        <v>3</v>
      </c>
      <c r="J80" s="68">
        <v>7</v>
      </c>
      <c r="K80" s="76">
        <v>6</v>
      </c>
      <c r="L80" s="72">
        <v>55</v>
      </c>
      <c r="M80" s="10">
        <v>42</v>
      </c>
      <c r="N80" s="58"/>
      <c r="O80" s="59"/>
      <c r="P80" s="33"/>
    </row>
    <row r="81" spans="1:26" x14ac:dyDescent="0.25">
      <c r="A81" s="61" t="s">
        <v>156</v>
      </c>
      <c r="B81" s="35"/>
      <c r="C81" s="66">
        <v>7</v>
      </c>
      <c r="D81" s="66">
        <v>5</v>
      </c>
      <c r="E81" s="66">
        <v>6</v>
      </c>
      <c r="F81" s="66">
        <v>8</v>
      </c>
      <c r="G81" s="66">
        <v>7</v>
      </c>
      <c r="H81" s="66">
        <v>3</v>
      </c>
      <c r="I81" s="66">
        <v>6</v>
      </c>
      <c r="J81" s="66">
        <v>5</v>
      </c>
      <c r="K81" s="66">
        <v>5</v>
      </c>
      <c r="L81" s="72">
        <v>52</v>
      </c>
      <c r="M81" s="10">
        <v>37</v>
      </c>
      <c r="N81" s="58"/>
      <c r="O81" s="59"/>
      <c r="P81" s="33"/>
    </row>
    <row r="82" spans="1:26" x14ac:dyDescent="0.25">
      <c r="A82" s="32" t="s">
        <v>100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156</v>
      </c>
      <c r="B83" s="35"/>
      <c r="C83" s="67">
        <v>0</v>
      </c>
      <c r="D83" s="67">
        <v>0</v>
      </c>
      <c r="E83" s="67">
        <v>0</v>
      </c>
      <c r="F83" s="67">
        <v>0</v>
      </c>
      <c r="G83" s="66">
        <v>1</v>
      </c>
      <c r="H83" s="66">
        <v>0</v>
      </c>
      <c r="I83" s="66">
        <v>0</v>
      </c>
      <c r="J83" s="66">
        <v>0</v>
      </c>
      <c r="K83" s="66">
        <v>1</v>
      </c>
      <c r="L83" s="66">
        <v>2</v>
      </c>
      <c r="M83" s="1"/>
      <c r="N83" s="1" t="s">
        <v>17</v>
      </c>
      <c r="P83" s="33" t="s">
        <v>18</v>
      </c>
    </row>
    <row r="84" spans="1:26" x14ac:dyDescent="0.25">
      <c r="A84" s="32" t="s">
        <v>100</v>
      </c>
      <c r="B84" s="1"/>
      <c r="C84" s="66">
        <v>0.5</v>
      </c>
      <c r="D84" s="66">
        <v>0.5</v>
      </c>
      <c r="E84" s="66">
        <v>0.5</v>
      </c>
      <c r="F84" s="66">
        <v>1</v>
      </c>
      <c r="G84" s="66">
        <v>0</v>
      </c>
      <c r="H84" s="66">
        <v>0</v>
      </c>
      <c r="I84" s="66">
        <v>1</v>
      </c>
      <c r="J84" s="66">
        <v>0</v>
      </c>
      <c r="K84" s="66">
        <v>0</v>
      </c>
      <c r="L84" s="66">
        <v>3.5</v>
      </c>
      <c r="M84" s="1">
        <v>0</v>
      </c>
      <c r="N84" s="10">
        <v>3.5</v>
      </c>
      <c r="O84" s="32" t="s">
        <v>100</v>
      </c>
      <c r="P84" s="34"/>
    </row>
    <row r="85" spans="1:26" x14ac:dyDescent="0.25">
      <c r="A85" s="32" t="s">
        <v>156</v>
      </c>
      <c r="B85" s="1"/>
      <c r="C85" s="66">
        <v>0.5</v>
      </c>
      <c r="D85" s="66">
        <v>0.5</v>
      </c>
      <c r="E85" s="66">
        <v>0.5</v>
      </c>
      <c r="F85" s="66">
        <v>0</v>
      </c>
      <c r="G85" s="66">
        <v>1</v>
      </c>
      <c r="H85" s="66">
        <v>1</v>
      </c>
      <c r="I85" s="66">
        <v>0</v>
      </c>
      <c r="J85" s="66">
        <v>1</v>
      </c>
      <c r="K85" s="66">
        <v>1</v>
      </c>
      <c r="L85" s="66">
        <v>5.5</v>
      </c>
      <c r="M85" s="1">
        <v>3</v>
      </c>
      <c r="N85" s="10">
        <v>8.5</v>
      </c>
      <c r="O85" s="32" t="s">
        <v>156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102</v>
      </c>
      <c r="B89" s="1">
        <v>8</v>
      </c>
      <c r="C89" s="1">
        <v>0</v>
      </c>
      <c r="D89" s="52" t="s">
        <v>2</v>
      </c>
      <c r="E89" s="1"/>
      <c r="F89" s="1"/>
      <c r="G89" s="28" t="s">
        <v>3</v>
      </c>
      <c r="H89" s="54" t="s">
        <v>102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99</v>
      </c>
      <c r="B90" s="1">
        <v>8</v>
      </c>
      <c r="C90" s="1">
        <v>0</v>
      </c>
      <c r="D90" t="s">
        <v>7</v>
      </c>
      <c r="E90" s="1"/>
      <c r="F90" s="1"/>
      <c r="G90" s="30" t="s">
        <v>8</v>
      </c>
      <c r="H90" s="53" t="s">
        <v>99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7</v>
      </c>
      <c r="D92" s="66">
        <v>17</v>
      </c>
      <c r="E92" s="66">
        <v>11</v>
      </c>
      <c r="F92" s="66">
        <v>9</v>
      </c>
      <c r="G92" s="66">
        <v>3</v>
      </c>
      <c r="H92" s="66">
        <v>13</v>
      </c>
      <c r="I92" s="66">
        <v>5</v>
      </c>
      <c r="J92" s="66">
        <v>15</v>
      </c>
      <c r="K92" s="66">
        <v>1</v>
      </c>
      <c r="N92" s="1"/>
      <c r="P92" s="33"/>
    </row>
    <row r="93" spans="1:26" x14ac:dyDescent="0.25">
      <c r="A93" s="1" t="s">
        <v>13</v>
      </c>
      <c r="B93" s="1"/>
      <c r="C93" s="66">
        <v>4</v>
      </c>
      <c r="D93" s="66">
        <v>9</v>
      </c>
      <c r="E93" s="66">
        <v>6</v>
      </c>
      <c r="F93" s="66">
        <v>5</v>
      </c>
      <c r="G93" s="66">
        <v>2</v>
      </c>
      <c r="H93" s="66">
        <v>7</v>
      </c>
      <c r="I93" s="66">
        <v>3</v>
      </c>
      <c r="J93" s="66">
        <v>8</v>
      </c>
      <c r="K93" s="66">
        <v>1</v>
      </c>
      <c r="N93" s="1"/>
      <c r="P93" s="33"/>
    </row>
    <row r="94" spans="1:26" x14ac:dyDescent="0.25">
      <c r="A94" s="1" t="s">
        <v>14</v>
      </c>
      <c r="B94" s="1"/>
      <c r="C94" s="66">
        <v>1</v>
      </c>
      <c r="D94" s="66">
        <v>2</v>
      </c>
      <c r="E94" s="66">
        <v>3</v>
      </c>
      <c r="F94" s="66">
        <v>4</v>
      </c>
      <c r="G94" s="66">
        <v>5</v>
      </c>
      <c r="H94" s="66">
        <v>6</v>
      </c>
      <c r="I94" s="66">
        <v>7</v>
      </c>
      <c r="J94" s="66">
        <v>8</v>
      </c>
      <c r="K94" s="66">
        <v>9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102</v>
      </c>
      <c r="B95" s="57"/>
      <c r="C95" s="68">
        <v>7</v>
      </c>
      <c r="D95" s="68">
        <v>4</v>
      </c>
      <c r="E95" s="68">
        <v>4</v>
      </c>
      <c r="F95" s="68">
        <v>7</v>
      </c>
      <c r="G95" s="68">
        <v>5</v>
      </c>
      <c r="H95" s="68">
        <v>4</v>
      </c>
      <c r="I95" s="68">
        <v>6</v>
      </c>
      <c r="J95" s="68">
        <v>5</v>
      </c>
      <c r="K95" s="76">
        <v>5</v>
      </c>
      <c r="L95" s="72">
        <v>47</v>
      </c>
      <c r="M95" s="10">
        <v>39</v>
      </c>
      <c r="N95" s="58"/>
      <c r="O95" s="59"/>
      <c r="P95" s="33"/>
      <c r="R95">
        <f>M95+M96+M109+M110</f>
        <v>146</v>
      </c>
    </row>
    <row r="96" spans="1:26" x14ac:dyDescent="0.25">
      <c r="A96" s="61" t="s">
        <v>99</v>
      </c>
      <c r="B96" s="35"/>
      <c r="C96" s="66">
        <v>5</v>
      </c>
      <c r="D96" s="66">
        <v>4</v>
      </c>
      <c r="E96" s="66">
        <v>5</v>
      </c>
      <c r="F96" s="66">
        <v>6</v>
      </c>
      <c r="G96" s="66">
        <v>6</v>
      </c>
      <c r="H96" s="66">
        <v>3</v>
      </c>
      <c r="I96" s="66">
        <v>4</v>
      </c>
      <c r="J96" s="66">
        <v>4</v>
      </c>
      <c r="K96" s="66">
        <v>5</v>
      </c>
      <c r="L96" s="72">
        <v>42</v>
      </c>
      <c r="M96" s="10">
        <v>34</v>
      </c>
      <c r="N96" s="58"/>
      <c r="O96" s="59"/>
      <c r="P96" s="33"/>
    </row>
    <row r="97" spans="1:17" x14ac:dyDescent="0.25">
      <c r="A97" s="32" t="s">
        <v>102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1</v>
      </c>
      <c r="P97" s="33"/>
    </row>
    <row r="98" spans="1:17" x14ac:dyDescent="0.25">
      <c r="A98" s="32" t="s">
        <v>99</v>
      </c>
      <c r="B98" s="35"/>
      <c r="C98" s="67">
        <v>0</v>
      </c>
      <c r="D98" s="67">
        <v>0</v>
      </c>
      <c r="E98" s="67">
        <v>0</v>
      </c>
      <c r="F98" s="67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1"/>
      <c r="N98" s="1" t="s">
        <v>17</v>
      </c>
      <c r="P98" s="33" t="s">
        <v>18</v>
      </c>
    </row>
    <row r="99" spans="1:17" x14ac:dyDescent="0.25">
      <c r="A99" s="32" t="s">
        <v>102</v>
      </c>
      <c r="B99" s="1"/>
      <c r="C99" s="66">
        <v>0</v>
      </c>
      <c r="D99" s="66">
        <v>0.5</v>
      </c>
      <c r="E99" s="66">
        <v>1</v>
      </c>
      <c r="F99" s="66">
        <v>0</v>
      </c>
      <c r="G99" s="66">
        <v>1</v>
      </c>
      <c r="H99" s="66">
        <v>0</v>
      </c>
      <c r="I99" s="66">
        <v>0</v>
      </c>
      <c r="J99" s="66">
        <v>0</v>
      </c>
      <c r="K99" s="66">
        <v>0.5</v>
      </c>
      <c r="L99" s="66">
        <v>3</v>
      </c>
      <c r="M99" s="1">
        <v>0</v>
      </c>
      <c r="N99" s="10">
        <v>3</v>
      </c>
      <c r="O99" s="32" t="s">
        <v>102</v>
      </c>
      <c r="P99" s="34"/>
    </row>
    <row r="100" spans="1:17" x14ac:dyDescent="0.25">
      <c r="A100" s="32" t="s">
        <v>99</v>
      </c>
      <c r="B100" s="1"/>
      <c r="C100" s="66">
        <v>1</v>
      </c>
      <c r="D100" s="66">
        <v>0.5</v>
      </c>
      <c r="E100" s="66">
        <v>0</v>
      </c>
      <c r="F100" s="66">
        <v>1</v>
      </c>
      <c r="G100" s="66">
        <v>0</v>
      </c>
      <c r="H100" s="66">
        <v>1</v>
      </c>
      <c r="I100" s="66">
        <v>1</v>
      </c>
      <c r="J100" s="66">
        <v>1</v>
      </c>
      <c r="K100" s="66">
        <v>0.5</v>
      </c>
      <c r="L100" s="66">
        <v>6</v>
      </c>
      <c r="M100" s="1">
        <v>3</v>
      </c>
      <c r="N100" s="10">
        <v>9</v>
      </c>
      <c r="O100" s="32" t="s">
        <v>99</v>
      </c>
      <c r="P100" s="34"/>
    </row>
    <row r="102" spans="1:17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7" x14ac:dyDescent="0.25">
      <c r="A103" s="61" t="s">
        <v>4</v>
      </c>
      <c r="B103" s="1">
        <v>9</v>
      </c>
      <c r="C103" s="1">
        <v>-12</v>
      </c>
      <c r="D103" s="52" t="s">
        <v>2</v>
      </c>
      <c r="E103" s="1"/>
      <c r="F103" s="1"/>
      <c r="G103" s="28" t="s">
        <v>3</v>
      </c>
      <c r="H103" s="54" t="s">
        <v>4</v>
      </c>
      <c r="I103" s="29"/>
      <c r="J103" s="27" t="s">
        <v>5</v>
      </c>
      <c r="K103" s="1"/>
      <c r="N103" s="1"/>
      <c r="P103" s="33"/>
    </row>
    <row r="104" spans="1:17" x14ac:dyDescent="0.25">
      <c r="A104" s="61" t="s">
        <v>101</v>
      </c>
      <c r="B104" s="1">
        <v>21</v>
      </c>
      <c r="C104" s="1">
        <v>12</v>
      </c>
      <c r="D104" t="s">
        <v>7</v>
      </c>
      <c r="E104" s="1"/>
      <c r="F104" s="1"/>
      <c r="G104" s="30" t="s">
        <v>8</v>
      </c>
      <c r="H104" s="53" t="s">
        <v>101</v>
      </c>
      <c r="I104" s="31"/>
      <c r="J104" s="27" t="s">
        <v>5</v>
      </c>
      <c r="K104" s="1"/>
      <c r="N104" s="1"/>
      <c r="P104" s="33"/>
    </row>
    <row r="105" spans="1:1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7" x14ac:dyDescent="0.25">
      <c r="A106" s="1" t="s">
        <v>12</v>
      </c>
      <c r="B106" s="1"/>
      <c r="C106" s="66">
        <v>7</v>
      </c>
      <c r="D106" s="66">
        <v>17</v>
      </c>
      <c r="E106" s="66">
        <v>11</v>
      </c>
      <c r="F106" s="66">
        <v>9</v>
      </c>
      <c r="G106" s="66">
        <v>3</v>
      </c>
      <c r="H106" s="66">
        <v>13</v>
      </c>
      <c r="I106" s="66">
        <v>5</v>
      </c>
      <c r="J106" s="66">
        <v>15</v>
      </c>
      <c r="K106" s="66">
        <v>1</v>
      </c>
      <c r="N106" s="1"/>
      <c r="P106" s="33"/>
    </row>
    <row r="107" spans="1:17" x14ac:dyDescent="0.25">
      <c r="A107" s="1" t="s">
        <v>13</v>
      </c>
      <c r="B107" s="1"/>
      <c r="C107" s="66">
        <v>4</v>
      </c>
      <c r="D107" s="66">
        <v>9</v>
      </c>
      <c r="E107" s="66">
        <v>6</v>
      </c>
      <c r="F107" s="66">
        <v>5</v>
      </c>
      <c r="G107" s="66">
        <v>2</v>
      </c>
      <c r="H107" s="66">
        <v>7</v>
      </c>
      <c r="I107" s="66">
        <v>3</v>
      </c>
      <c r="J107" s="66">
        <v>8</v>
      </c>
      <c r="K107" s="66">
        <v>1</v>
      </c>
      <c r="N107" s="1"/>
      <c r="P107" s="33"/>
    </row>
    <row r="108" spans="1:17" x14ac:dyDescent="0.25">
      <c r="A108" s="1" t="s">
        <v>14</v>
      </c>
      <c r="B108" s="1"/>
      <c r="C108" s="66">
        <v>1</v>
      </c>
      <c r="D108" s="66">
        <v>2</v>
      </c>
      <c r="E108" s="66">
        <v>3</v>
      </c>
      <c r="F108" s="66">
        <v>4</v>
      </c>
      <c r="G108" s="66">
        <v>5</v>
      </c>
      <c r="H108" s="66">
        <v>6</v>
      </c>
      <c r="I108" s="66">
        <v>7</v>
      </c>
      <c r="J108" s="66">
        <v>8</v>
      </c>
      <c r="K108" s="66">
        <v>9</v>
      </c>
      <c r="L108" s="1" t="s">
        <v>15</v>
      </c>
      <c r="M108" s="1" t="s">
        <v>16</v>
      </c>
      <c r="N108" s="70"/>
      <c r="P108" s="33"/>
    </row>
    <row r="109" spans="1:17" x14ac:dyDescent="0.25">
      <c r="A109" s="61" t="s">
        <v>4</v>
      </c>
      <c r="B109" s="57"/>
      <c r="C109" s="68">
        <v>6</v>
      </c>
      <c r="D109" s="68">
        <v>5</v>
      </c>
      <c r="E109" s="68">
        <v>4</v>
      </c>
      <c r="F109" s="68">
        <v>6</v>
      </c>
      <c r="G109" s="68">
        <v>6</v>
      </c>
      <c r="H109" s="68">
        <v>3</v>
      </c>
      <c r="I109" s="68">
        <v>4</v>
      </c>
      <c r="J109" s="68">
        <v>5</v>
      </c>
      <c r="K109" s="76">
        <v>6</v>
      </c>
      <c r="L109" s="72">
        <v>45</v>
      </c>
      <c r="M109" s="10">
        <v>36</v>
      </c>
      <c r="N109" s="58"/>
      <c r="O109" s="59"/>
      <c r="P109" s="33"/>
    </row>
    <row r="110" spans="1:17" x14ac:dyDescent="0.25">
      <c r="A110" s="61" t="s">
        <v>101</v>
      </c>
      <c r="B110" s="35"/>
      <c r="C110" s="66">
        <v>10</v>
      </c>
      <c r="D110" s="66">
        <v>4</v>
      </c>
      <c r="E110" s="66">
        <v>8</v>
      </c>
      <c r="F110" s="66">
        <v>7</v>
      </c>
      <c r="G110" s="66">
        <v>6</v>
      </c>
      <c r="H110" s="66">
        <v>3</v>
      </c>
      <c r="I110" s="66">
        <v>6</v>
      </c>
      <c r="J110" s="66">
        <v>7</v>
      </c>
      <c r="K110" s="66">
        <v>7</v>
      </c>
      <c r="L110" s="72">
        <v>58</v>
      </c>
      <c r="M110" s="10">
        <v>37</v>
      </c>
      <c r="N110" s="58"/>
      <c r="O110" s="59"/>
      <c r="P110" s="33"/>
    </row>
    <row r="111" spans="1:17" x14ac:dyDescent="0.25">
      <c r="A111" s="32" t="s">
        <v>4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7" x14ac:dyDescent="0.25">
      <c r="A112" s="32" t="s">
        <v>101</v>
      </c>
      <c r="B112" s="35"/>
      <c r="C112" s="67">
        <v>1</v>
      </c>
      <c r="D112" s="67">
        <v>1</v>
      </c>
      <c r="E112" s="67">
        <v>1</v>
      </c>
      <c r="F112" s="67">
        <v>1</v>
      </c>
      <c r="G112" s="66">
        <v>2</v>
      </c>
      <c r="H112" s="66">
        <v>1</v>
      </c>
      <c r="I112" s="66">
        <v>2</v>
      </c>
      <c r="J112" s="66">
        <v>1</v>
      </c>
      <c r="K112" s="66">
        <v>2</v>
      </c>
      <c r="L112" s="66">
        <v>12</v>
      </c>
      <c r="M112" s="1"/>
      <c r="N112" s="1" t="s">
        <v>17</v>
      </c>
      <c r="P112" s="33" t="s">
        <v>18</v>
      </c>
    </row>
    <row r="113" spans="1:26" x14ac:dyDescent="0.25">
      <c r="A113" s="32" t="s">
        <v>4</v>
      </c>
      <c r="B113" s="1"/>
      <c r="C113" s="66">
        <v>1</v>
      </c>
      <c r="D113" s="66">
        <v>0</v>
      </c>
      <c r="E113" s="66">
        <v>1</v>
      </c>
      <c r="F113" s="66">
        <v>0.5</v>
      </c>
      <c r="G113" s="66">
        <v>0</v>
      </c>
      <c r="H113" s="66">
        <v>0</v>
      </c>
      <c r="I113" s="66">
        <v>0.5</v>
      </c>
      <c r="J113" s="66">
        <v>1</v>
      </c>
      <c r="K113" s="66">
        <v>0</v>
      </c>
      <c r="L113" s="66">
        <v>4</v>
      </c>
      <c r="M113" s="1">
        <v>3</v>
      </c>
      <c r="N113" s="10">
        <v>7</v>
      </c>
      <c r="O113" s="32" t="s">
        <v>4</v>
      </c>
      <c r="P113" s="34"/>
    </row>
    <row r="114" spans="1:26" x14ac:dyDescent="0.25">
      <c r="A114" s="32" t="s">
        <v>101</v>
      </c>
      <c r="B114" s="1"/>
      <c r="C114" s="66">
        <v>0</v>
      </c>
      <c r="D114" s="66">
        <v>1</v>
      </c>
      <c r="E114" s="66">
        <v>0</v>
      </c>
      <c r="F114" s="66">
        <v>0.5</v>
      </c>
      <c r="G114" s="66">
        <v>1</v>
      </c>
      <c r="H114" s="66">
        <v>1</v>
      </c>
      <c r="I114" s="66">
        <v>0.5</v>
      </c>
      <c r="J114" s="66">
        <v>0</v>
      </c>
      <c r="K114" s="66">
        <v>1</v>
      </c>
      <c r="L114" s="66">
        <v>5</v>
      </c>
      <c r="M114" s="1">
        <v>0</v>
      </c>
      <c r="N114" s="10">
        <v>5</v>
      </c>
      <c r="O114" s="32" t="s">
        <v>101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88</v>
      </c>
      <c r="B118" s="1">
        <v>9</v>
      </c>
      <c r="C118" s="1">
        <v>-2</v>
      </c>
      <c r="D118" s="52" t="s">
        <v>2</v>
      </c>
      <c r="E118" s="1"/>
      <c r="F118" s="1"/>
      <c r="G118" s="28" t="s">
        <v>3</v>
      </c>
      <c r="H118" s="54" t="s">
        <v>88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103</v>
      </c>
      <c r="B119" s="1">
        <v>11</v>
      </c>
      <c r="C119" s="1">
        <v>2</v>
      </c>
      <c r="D119" t="s">
        <v>7</v>
      </c>
      <c r="E119" s="1"/>
      <c r="F119" s="1"/>
      <c r="G119" s="30" t="s">
        <v>8</v>
      </c>
      <c r="H119" s="53" t="s">
        <v>103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7</v>
      </c>
      <c r="D121" s="66">
        <v>17</v>
      </c>
      <c r="E121" s="66">
        <v>11</v>
      </c>
      <c r="F121" s="66">
        <v>9</v>
      </c>
      <c r="G121" s="66">
        <v>3</v>
      </c>
      <c r="H121" s="66">
        <v>13</v>
      </c>
      <c r="I121" s="66">
        <v>5</v>
      </c>
      <c r="J121" s="66">
        <v>15</v>
      </c>
      <c r="K121" s="66">
        <v>1</v>
      </c>
      <c r="N121" s="1"/>
      <c r="P121" s="33"/>
    </row>
    <row r="122" spans="1:26" x14ac:dyDescent="0.25">
      <c r="A122" s="1" t="s">
        <v>13</v>
      </c>
      <c r="B122" s="1"/>
      <c r="C122" s="66">
        <v>4</v>
      </c>
      <c r="D122" s="66">
        <v>9</v>
      </c>
      <c r="E122" s="66">
        <v>6</v>
      </c>
      <c r="F122" s="66">
        <v>5</v>
      </c>
      <c r="G122" s="66">
        <v>2</v>
      </c>
      <c r="H122" s="66">
        <v>7</v>
      </c>
      <c r="I122" s="66">
        <v>3</v>
      </c>
      <c r="J122" s="66">
        <v>8</v>
      </c>
      <c r="K122" s="66">
        <v>1</v>
      </c>
      <c r="N122" s="1"/>
      <c r="P122" s="33"/>
    </row>
    <row r="123" spans="1:26" x14ac:dyDescent="0.25">
      <c r="A123" s="1" t="s">
        <v>14</v>
      </c>
      <c r="B123" s="1"/>
      <c r="C123" s="66">
        <v>1</v>
      </c>
      <c r="D123" s="66">
        <v>2</v>
      </c>
      <c r="E123" s="66">
        <v>3</v>
      </c>
      <c r="F123" s="66">
        <v>4</v>
      </c>
      <c r="G123" s="66">
        <v>5</v>
      </c>
      <c r="H123" s="66">
        <v>6</v>
      </c>
      <c r="I123" s="66">
        <v>7</v>
      </c>
      <c r="J123" s="66">
        <v>8</v>
      </c>
      <c r="K123" s="66">
        <v>9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88</v>
      </c>
      <c r="B124" s="57"/>
      <c r="C124" s="68">
        <v>4</v>
      </c>
      <c r="D124" s="68">
        <v>3</v>
      </c>
      <c r="E124" s="68">
        <v>6</v>
      </c>
      <c r="F124" s="68">
        <v>5</v>
      </c>
      <c r="G124" s="68">
        <v>8</v>
      </c>
      <c r="H124" s="68">
        <v>3</v>
      </c>
      <c r="I124" s="68">
        <v>4</v>
      </c>
      <c r="J124" s="68">
        <v>4</v>
      </c>
      <c r="K124" s="76">
        <v>5</v>
      </c>
      <c r="L124" s="72">
        <v>42</v>
      </c>
      <c r="M124" s="10">
        <v>33</v>
      </c>
      <c r="N124" s="58"/>
      <c r="O124" s="59"/>
      <c r="P124" s="33"/>
      <c r="R124">
        <f>M124+M125+M138+M139</f>
        <v>138</v>
      </c>
    </row>
    <row r="125" spans="1:26" x14ac:dyDescent="0.25">
      <c r="A125" s="61" t="s">
        <v>103</v>
      </c>
      <c r="B125" s="35"/>
      <c r="C125" s="66">
        <v>7</v>
      </c>
      <c r="D125" s="66">
        <v>4</v>
      </c>
      <c r="E125" s="66">
        <v>3</v>
      </c>
      <c r="F125" s="66">
        <v>9</v>
      </c>
      <c r="G125" s="66">
        <v>5</v>
      </c>
      <c r="H125" s="66">
        <v>5</v>
      </c>
      <c r="I125" s="66">
        <v>6</v>
      </c>
      <c r="J125" s="66">
        <v>5</v>
      </c>
      <c r="K125" s="66">
        <v>5</v>
      </c>
      <c r="L125" s="72">
        <v>49</v>
      </c>
      <c r="M125" s="10">
        <v>38</v>
      </c>
      <c r="N125" s="58"/>
      <c r="O125" s="59"/>
      <c r="P125" s="33"/>
    </row>
    <row r="126" spans="1:26" x14ac:dyDescent="0.25">
      <c r="A126" s="32" t="s">
        <v>88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103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1</v>
      </c>
      <c r="H127" s="66">
        <v>0</v>
      </c>
      <c r="I127" s="66">
        <v>0</v>
      </c>
      <c r="J127" s="66">
        <v>0</v>
      </c>
      <c r="K127" s="66">
        <v>1</v>
      </c>
      <c r="L127" s="66">
        <v>2</v>
      </c>
      <c r="M127" s="1"/>
      <c r="N127" s="1" t="s">
        <v>17</v>
      </c>
      <c r="P127" s="33" t="s">
        <v>18</v>
      </c>
    </row>
    <row r="128" spans="1:26" x14ac:dyDescent="0.25">
      <c r="A128" s="32" t="s">
        <v>88</v>
      </c>
      <c r="B128" s="1"/>
      <c r="C128" s="66">
        <v>1</v>
      </c>
      <c r="D128" s="66">
        <v>1</v>
      </c>
      <c r="E128" s="66">
        <v>0</v>
      </c>
      <c r="F128" s="66">
        <v>1</v>
      </c>
      <c r="G128" s="66">
        <v>0</v>
      </c>
      <c r="H128" s="66">
        <v>1</v>
      </c>
      <c r="I128" s="66">
        <v>1</v>
      </c>
      <c r="J128" s="66">
        <v>1</v>
      </c>
      <c r="K128" s="66">
        <v>0</v>
      </c>
      <c r="L128" s="66">
        <v>6</v>
      </c>
      <c r="M128" s="1">
        <v>3</v>
      </c>
      <c r="N128" s="10">
        <v>9</v>
      </c>
      <c r="O128" s="32" t="s">
        <v>88</v>
      </c>
      <c r="P128" s="34"/>
    </row>
    <row r="129" spans="1:26" x14ac:dyDescent="0.25">
      <c r="A129" s="32" t="s">
        <v>103</v>
      </c>
      <c r="B129" s="1"/>
      <c r="C129" s="66">
        <v>0</v>
      </c>
      <c r="D129" s="66">
        <v>0</v>
      </c>
      <c r="E129" s="66">
        <v>1</v>
      </c>
      <c r="F129" s="66">
        <v>0</v>
      </c>
      <c r="G129" s="66">
        <v>1</v>
      </c>
      <c r="H129" s="66">
        <v>0</v>
      </c>
      <c r="I129" s="66">
        <v>0</v>
      </c>
      <c r="J129" s="66">
        <v>0</v>
      </c>
      <c r="K129" s="66">
        <v>1</v>
      </c>
      <c r="L129" s="66">
        <v>3</v>
      </c>
      <c r="M129" s="1">
        <v>0</v>
      </c>
      <c r="N129" s="10">
        <v>3</v>
      </c>
      <c r="O129" s="32" t="s">
        <v>103</v>
      </c>
      <c r="P129" s="34"/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125</v>
      </c>
      <c r="B132" s="1">
        <v>11</v>
      </c>
      <c r="C132" s="1">
        <v>-7</v>
      </c>
      <c r="D132" s="52" t="s">
        <v>2</v>
      </c>
      <c r="E132" s="1"/>
      <c r="F132" s="1"/>
      <c r="G132" s="28" t="s">
        <v>3</v>
      </c>
      <c r="H132" s="54" t="s">
        <v>125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112</v>
      </c>
      <c r="B133" s="1">
        <v>18</v>
      </c>
      <c r="C133" s="1">
        <v>7</v>
      </c>
      <c r="D133" t="s">
        <v>7</v>
      </c>
      <c r="E133" s="1"/>
      <c r="F133" s="1"/>
      <c r="G133" s="30" t="s">
        <v>8</v>
      </c>
      <c r="H133" s="53" t="s">
        <v>112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7</v>
      </c>
      <c r="D135" s="66">
        <v>17</v>
      </c>
      <c r="E135" s="66">
        <v>11</v>
      </c>
      <c r="F135" s="66">
        <v>9</v>
      </c>
      <c r="G135" s="66">
        <v>3</v>
      </c>
      <c r="H135" s="66">
        <v>13</v>
      </c>
      <c r="I135" s="66">
        <v>5</v>
      </c>
      <c r="J135" s="66">
        <v>15</v>
      </c>
      <c r="K135" s="66">
        <v>1</v>
      </c>
      <c r="N135" s="1"/>
      <c r="P135" s="33"/>
    </row>
    <row r="136" spans="1:26" x14ac:dyDescent="0.25">
      <c r="A136" s="1" t="s">
        <v>13</v>
      </c>
      <c r="B136" s="1"/>
      <c r="C136" s="66">
        <v>4</v>
      </c>
      <c r="D136" s="66">
        <v>9</v>
      </c>
      <c r="E136" s="66">
        <v>6</v>
      </c>
      <c r="F136" s="66">
        <v>5</v>
      </c>
      <c r="G136" s="66">
        <v>2</v>
      </c>
      <c r="H136" s="66">
        <v>7</v>
      </c>
      <c r="I136" s="66">
        <v>3</v>
      </c>
      <c r="J136" s="66">
        <v>8</v>
      </c>
      <c r="K136" s="66">
        <v>1</v>
      </c>
      <c r="N136" s="1"/>
      <c r="P136" s="33"/>
    </row>
    <row r="137" spans="1:26" x14ac:dyDescent="0.25">
      <c r="A137" s="1" t="s">
        <v>14</v>
      </c>
      <c r="B137" s="1"/>
      <c r="C137" s="66">
        <v>1</v>
      </c>
      <c r="D137" s="66">
        <v>2</v>
      </c>
      <c r="E137" s="66">
        <v>3</v>
      </c>
      <c r="F137" s="66">
        <v>4</v>
      </c>
      <c r="G137" s="66">
        <v>5</v>
      </c>
      <c r="H137" s="66">
        <v>6</v>
      </c>
      <c r="I137" s="66">
        <v>7</v>
      </c>
      <c r="J137" s="66">
        <v>8</v>
      </c>
      <c r="K137" s="66">
        <v>9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125</v>
      </c>
      <c r="B138" s="57"/>
      <c r="C138" s="68">
        <v>6</v>
      </c>
      <c r="D138" s="68">
        <v>3</v>
      </c>
      <c r="E138" s="68">
        <v>3</v>
      </c>
      <c r="F138" s="68">
        <v>6</v>
      </c>
      <c r="G138" s="68">
        <v>5</v>
      </c>
      <c r="H138" s="68">
        <v>4</v>
      </c>
      <c r="I138" s="68">
        <v>6</v>
      </c>
      <c r="J138" s="68">
        <v>5</v>
      </c>
      <c r="K138" s="76">
        <v>7</v>
      </c>
      <c r="L138" s="72">
        <v>45</v>
      </c>
      <c r="M138" s="10">
        <v>34</v>
      </c>
      <c r="N138" s="58"/>
      <c r="O138" s="59"/>
      <c r="P138" s="33"/>
    </row>
    <row r="139" spans="1:26" x14ac:dyDescent="0.25">
      <c r="A139" s="61" t="s">
        <v>112</v>
      </c>
      <c r="B139" s="35"/>
      <c r="C139" s="66">
        <v>6</v>
      </c>
      <c r="D139" s="66">
        <v>5</v>
      </c>
      <c r="E139" s="66">
        <v>6</v>
      </c>
      <c r="F139" s="66">
        <v>5</v>
      </c>
      <c r="G139" s="66">
        <v>6</v>
      </c>
      <c r="H139" s="66">
        <v>6</v>
      </c>
      <c r="I139" s="66">
        <v>5</v>
      </c>
      <c r="J139" s="66">
        <v>5</v>
      </c>
      <c r="K139" s="66">
        <v>7</v>
      </c>
      <c r="L139" s="72">
        <v>51</v>
      </c>
      <c r="M139" s="10">
        <v>33</v>
      </c>
      <c r="N139" s="58"/>
      <c r="O139" s="59"/>
      <c r="P139" s="33"/>
    </row>
    <row r="140" spans="1:26" x14ac:dyDescent="0.25">
      <c r="A140" s="32" t="s">
        <v>125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112</v>
      </c>
      <c r="B141" s="35"/>
      <c r="C141" s="67">
        <v>1</v>
      </c>
      <c r="D141" s="67">
        <v>0</v>
      </c>
      <c r="E141" s="67">
        <v>1</v>
      </c>
      <c r="F141" s="67">
        <v>1</v>
      </c>
      <c r="G141" s="66">
        <v>1</v>
      </c>
      <c r="H141" s="66">
        <v>1</v>
      </c>
      <c r="I141" s="66">
        <v>1</v>
      </c>
      <c r="J141" s="66">
        <v>0</v>
      </c>
      <c r="K141" s="66">
        <v>1</v>
      </c>
      <c r="L141" s="66">
        <v>7</v>
      </c>
      <c r="M141" s="1"/>
      <c r="N141" s="1" t="s">
        <v>17</v>
      </c>
      <c r="P141" s="33" t="s">
        <v>18</v>
      </c>
    </row>
    <row r="142" spans="1:26" x14ac:dyDescent="0.25">
      <c r="A142" s="32" t="s">
        <v>125</v>
      </c>
      <c r="B142" s="1"/>
      <c r="C142" s="66">
        <v>0</v>
      </c>
      <c r="D142" s="66">
        <v>1</v>
      </c>
      <c r="E142" s="66">
        <v>1</v>
      </c>
      <c r="F142" s="66">
        <v>0</v>
      </c>
      <c r="G142" s="66">
        <v>0.5</v>
      </c>
      <c r="H142" s="66">
        <v>1</v>
      </c>
      <c r="I142" s="66">
        <v>0</v>
      </c>
      <c r="J142" s="66">
        <v>0.5</v>
      </c>
      <c r="K142" s="66">
        <v>0</v>
      </c>
      <c r="L142" s="66">
        <v>4</v>
      </c>
      <c r="M142" s="1">
        <v>0</v>
      </c>
      <c r="N142" s="10">
        <v>4</v>
      </c>
      <c r="O142" s="32" t="s">
        <v>125</v>
      </c>
      <c r="P142" s="34"/>
    </row>
    <row r="143" spans="1:26" x14ac:dyDescent="0.25">
      <c r="A143" s="32" t="s">
        <v>112</v>
      </c>
      <c r="B143" s="1"/>
      <c r="C143" s="66">
        <v>1</v>
      </c>
      <c r="D143" s="66">
        <v>0</v>
      </c>
      <c r="E143" s="66">
        <v>0</v>
      </c>
      <c r="F143" s="66">
        <v>1</v>
      </c>
      <c r="G143" s="66">
        <v>0.5</v>
      </c>
      <c r="H143" s="66">
        <v>0</v>
      </c>
      <c r="I143" s="66">
        <v>1</v>
      </c>
      <c r="J143" s="66">
        <v>0.5</v>
      </c>
      <c r="K143" s="66">
        <v>1</v>
      </c>
      <c r="L143" s="66">
        <v>5</v>
      </c>
      <c r="M143" s="1">
        <v>3</v>
      </c>
      <c r="N143" s="10">
        <v>8</v>
      </c>
      <c r="O143" s="32" t="s">
        <v>112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8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8" x14ac:dyDescent="0.25">
      <c r="A147" s="61" t="s">
        <v>106</v>
      </c>
      <c r="B147" s="1">
        <v>5</v>
      </c>
      <c r="C147" s="1">
        <v>-6</v>
      </c>
      <c r="D147" s="52" t="s">
        <v>2</v>
      </c>
      <c r="E147" s="1"/>
      <c r="F147" s="1"/>
      <c r="G147" s="28" t="s">
        <v>3</v>
      </c>
      <c r="H147" s="54" t="s">
        <v>106</v>
      </c>
      <c r="I147" s="29"/>
      <c r="J147" s="27" t="s">
        <v>5</v>
      </c>
      <c r="K147" s="1"/>
      <c r="N147" s="1"/>
      <c r="P147" s="33"/>
    </row>
    <row r="148" spans="1:18" x14ac:dyDescent="0.25">
      <c r="A148" s="61" t="s">
        <v>107</v>
      </c>
      <c r="B148" s="1">
        <v>11</v>
      </c>
      <c r="C148" s="1">
        <v>6</v>
      </c>
      <c r="D148" t="s">
        <v>7</v>
      </c>
      <c r="E148" s="1"/>
      <c r="F148" s="1"/>
      <c r="G148" s="30" t="s">
        <v>8</v>
      </c>
      <c r="H148" s="53" t="s">
        <v>107</v>
      </c>
      <c r="I148" s="31"/>
      <c r="J148" s="27" t="s">
        <v>5</v>
      </c>
      <c r="K148" s="1"/>
      <c r="N148" s="1"/>
      <c r="P148" s="33"/>
    </row>
    <row r="149" spans="1:1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8" x14ac:dyDescent="0.25">
      <c r="A150" s="1" t="s">
        <v>12</v>
      </c>
      <c r="B150" s="1"/>
      <c r="C150" s="66">
        <v>7</v>
      </c>
      <c r="D150" s="66">
        <v>17</v>
      </c>
      <c r="E150" s="66">
        <v>11</v>
      </c>
      <c r="F150" s="66">
        <v>9</v>
      </c>
      <c r="G150" s="66">
        <v>3</v>
      </c>
      <c r="H150" s="66">
        <v>13</v>
      </c>
      <c r="I150" s="66">
        <v>5</v>
      </c>
      <c r="J150" s="66">
        <v>15</v>
      </c>
      <c r="K150" s="66">
        <v>1</v>
      </c>
      <c r="N150" s="1"/>
      <c r="P150" s="33"/>
    </row>
    <row r="151" spans="1:18" x14ac:dyDescent="0.25">
      <c r="A151" s="1" t="s">
        <v>13</v>
      </c>
      <c r="B151" s="1"/>
      <c r="C151" s="66">
        <v>4</v>
      </c>
      <c r="D151" s="66">
        <v>9</v>
      </c>
      <c r="E151" s="66">
        <v>6</v>
      </c>
      <c r="F151" s="66">
        <v>5</v>
      </c>
      <c r="G151" s="66">
        <v>2</v>
      </c>
      <c r="H151" s="66">
        <v>7</v>
      </c>
      <c r="I151" s="66">
        <v>3</v>
      </c>
      <c r="J151" s="66">
        <v>8</v>
      </c>
      <c r="K151" s="66">
        <v>1</v>
      </c>
      <c r="N151" s="1"/>
      <c r="P151" s="33"/>
    </row>
    <row r="152" spans="1:18" x14ac:dyDescent="0.25">
      <c r="A152" s="1" t="s">
        <v>14</v>
      </c>
      <c r="B152" s="1"/>
      <c r="C152" s="66">
        <v>1</v>
      </c>
      <c r="D152" s="66">
        <v>2</v>
      </c>
      <c r="E152" s="66">
        <v>3</v>
      </c>
      <c r="F152" s="66">
        <v>4</v>
      </c>
      <c r="G152" s="66">
        <v>5</v>
      </c>
      <c r="H152" s="66">
        <v>6</v>
      </c>
      <c r="I152" s="66">
        <v>7</v>
      </c>
      <c r="J152" s="66">
        <v>8</v>
      </c>
      <c r="K152" s="66">
        <v>9</v>
      </c>
      <c r="L152" s="1" t="s">
        <v>15</v>
      </c>
      <c r="M152" s="1" t="s">
        <v>16</v>
      </c>
      <c r="N152" s="70"/>
      <c r="P152" s="33"/>
    </row>
    <row r="153" spans="1:18" x14ac:dyDescent="0.25">
      <c r="A153" s="61" t="s">
        <v>106</v>
      </c>
      <c r="B153" s="57"/>
      <c r="C153" s="68">
        <v>6</v>
      </c>
      <c r="D153" s="68">
        <v>4</v>
      </c>
      <c r="E153" s="68">
        <v>3</v>
      </c>
      <c r="F153" s="68">
        <v>6</v>
      </c>
      <c r="G153" s="68">
        <v>7</v>
      </c>
      <c r="H153" s="68">
        <v>3</v>
      </c>
      <c r="I153" s="68">
        <v>7</v>
      </c>
      <c r="J153" s="68">
        <v>4</v>
      </c>
      <c r="K153" s="76">
        <v>6</v>
      </c>
      <c r="L153" s="72">
        <v>46</v>
      </c>
      <c r="M153" s="10">
        <v>41</v>
      </c>
      <c r="N153" s="58"/>
      <c r="O153" s="59"/>
      <c r="P153" s="33"/>
      <c r="R153">
        <f>M153+M154+M167+M168</f>
        <v>151</v>
      </c>
    </row>
    <row r="154" spans="1:18" x14ac:dyDescent="0.25">
      <c r="A154" s="61" t="s">
        <v>107</v>
      </c>
      <c r="B154" s="35"/>
      <c r="C154" s="66">
        <v>7</v>
      </c>
      <c r="D154" s="66">
        <v>4</v>
      </c>
      <c r="E154" s="66">
        <v>5</v>
      </c>
      <c r="F154" s="66">
        <v>5</v>
      </c>
      <c r="G154" s="66">
        <v>8</v>
      </c>
      <c r="H154" s="66">
        <v>4</v>
      </c>
      <c r="I154" s="66">
        <v>5</v>
      </c>
      <c r="J154" s="66">
        <v>4</v>
      </c>
      <c r="K154" s="66">
        <v>6</v>
      </c>
      <c r="L154" s="72">
        <v>48</v>
      </c>
      <c r="M154" s="10">
        <v>37</v>
      </c>
      <c r="N154" s="58"/>
      <c r="O154" s="59"/>
      <c r="P154" s="33"/>
    </row>
    <row r="155" spans="1:18" x14ac:dyDescent="0.25">
      <c r="A155" s="32" t="s">
        <v>106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8" x14ac:dyDescent="0.25">
      <c r="A156" s="32" t="s">
        <v>107</v>
      </c>
      <c r="B156" s="35"/>
      <c r="C156" s="67">
        <v>1</v>
      </c>
      <c r="D156" s="67">
        <v>0</v>
      </c>
      <c r="E156" s="67">
        <v>1</v>
      </c>
      <c r="F156" s="67">
        <v>1</v>
      </c>
      <c r="G156" s="66">
        <v>1</v>
      </c>
      <c r="H156" s="66">
        <v>0</v>
      </c>
      <c r="I156" s="66">
        <v>1</v>
      </c>
      <c r="J156" s="66">
        <v>0</v>
      </c>
      <c r="K156" s="66">
        <v>1</v>
      </c>
      <c r="L156" s="66">
        <v>6</v>
      </c>
      <c r="M156" s="1"/>
      <c r="N156" s="1" t="s">
        <v>17</v>
      </c>
      <c r="P156" s="33" t="s">
        <v>18</v>
      </c>
    </row>
    <row r="157" spans="1:18" x14ac:dyDescent="0.25">
      <c r="A157" s="32" t="s">
        <v>106</v>
      </c>
      <c r="B157" s="1"/>
      <c r="C157" s="66">
        <v>0.5</v>
      </c>
      <c r="D157" s="66">
        <v>0.5</v>
      </c>
      <c r="E157" s="66">
        <v>1</v>
      </c>
      <c r="F157" s="66">
        <v>0</v>
      </c>
      <c r="G157" s="66">
        <v>0.5</v>
      </c>
      <c r="H157" s="66">
        <v>1</v>
      </c>
      <c r="I157" s="66">
        <v>0</v>
      </c>
      <c r="J157" s="66">
        <v>0.5</v>
      </c>
      <c r="K157" s="66">
        <v>0</v>
      </c>
      <c r="L157" s="66">
        <v>4</v>
      </c>
      <c r="M157" s="1">
        <v>0</v>
      </c>
      <c r="N157" s="10">
        <v>4</v>
      </c>
      <c r="O157" s="32" t="s">
        <v>106</v>
      </c>
      <c r="P157" s="34"/>
    </row>
    <row r="158" spans="1:18" x14ac:dyDescent="0.25">
      <c r="A158" s="32" t="s">
        <v>107</v>
      </c>
      <c r="B158" s="1"/>
      <c r="C158" s="66">
        <v>0.5</v>
      </c>
      <c r="D158" s="66">
        <v>0.5</v>
      </c>
      <c r="E158" s="66">
        <v>0</v>
      </c>
      <c r="F158" s="66">
        <v>1</v>
      </c>
      <c r="G158" s="66">
        <v>0.5</v>
      </c>
      <c r="H158" s="66">
        <v>0</v>
      </c>
      <c r="I158" s="66">
        <v>1</v>
      </c>
      <c r="J158" s="66">
        <v>0.5</v>
      </c>
      <c r="K158" s="66">
        <v>1</v>
      </c>
      <c r="L158" s="66">
        <v>5</v>
      </c>
      <c r="M158" s="1">
        <v>3</v>
      </c>
      <c r="N158" s="10">
        <v>8</v>
      </c>
      <c r="O158" s="32" t="s">
        <v>107</v>
      </c>
      <c r="P158" s="34"/>
    </row>
    <row r="160" spans="1:18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159</v>
      </c>
      <c r="B161" s="1">
        <v>8</v>
      </c>
      <c r="C161" s="1">
        <v>-4</v>
      </c>
      <c r="D161" s="52" t="s">
        <v>2</v>
      </c>
      <c r="E161" s="1"/>
      <c r="F161" s="1"/>
      <c r="G161" s="28" t="s">
        <v>3</v>
      </c>
      <c r="H161" s="54" t="s">
        <v>159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87</v>
      </c>
      <c r="B162" s="1">
        <v>12</v>
      </c>
      <c r="C162" s="1">
        <v>4</v>
      </c>
      <c r="D162" t="s">
        <v>7</v>
      </c>
      <c r="E162" s="1"/>
      <c r="F162" s="1"/>
      <c r="G162" s="30" t="s">
        <v>8</v>
      </c>
      <c r="H162" s="53" t="s">
        <v>87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7</v>
      </c>
      <c r="D164" s="66">
        <v>17</v>
      </c>
      <c r="E164" s="66">
        <v>11</v>
      </c>
      <c r="F164" s="66">
        <v>9</v>
      </c>
      <c r="G164" s="66">
        <v>3</v>
      </c>
      <c r="H164" s="66">
        <v>13</v>
      </c>
      <c r="I164" s="66">
        <v>5</v>
      </c>
      <c r="J164" s="66">
        <v>15</v>
      </c>
      <c r="K164" s="66">
        <v>1</v>
      </c>
      <c r="N164" s="1"/>
      <c r="P164" s="33"/>
    </row>
    <row r="165" spans="1:16" x14ac:dyDescent="0.25">
      <c r="A165" s="1" t="s">
        <v>13</v>
      </c>
      <c r="B165" s="1"/>
      <c r="C165" s="66">
        <v>4</v>
      </c>
      <c r="D165" s="66">
        <v>9</v>
      </c>
      <c r="E165" s="66">
        <v>6</v>
      </c>
      <c r="F165" s="66">
        <v>5</v>
      </c>
      <c r="G165" s="66">
        <v>2</v>
      </c>
      <c r="H165" s="66">
        <v>7</v>
      </c>
      <c r="I165" s="66">
        <v>3</v>
      </c>
      <c r="J165" s="66">
        <v>8</v>
      </c>
      <c r="K165" s="66">
        <v>1</v>
      </c>
      <c r="N165" s="1"/>
      <c r="P165" s="33"/>
    </row>
    <row r="166" spans="1:16" x14ac:dyDescent="0.25">
      <c r="A166" s="1" t="s">
        <v>14</v>
      </c>
      <c r="B166" s="1"/>
      <c r="C166" s="66">
        <v>1</v>
      </c>
      <c r="D166" s="66">
        <v>2</v>
      </c>
      <c r="E166" s="66">
        <v>3</v>
      </c>
      <c r="F166" s="66">
        <v>4</v>
      </c>
      <c r="G166" s="66">
        <v>5</v>
      </c>
      <c r="H166" s="66">
        <v>6</v>
      </c>
      <c r="I166" s="66">
        <v>7</v>
      </c>
      <c r="J166" s="66">
        <v>8</v>
      </c>
      <c r="K166" s="66">
        <v>9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159</v>
      </c>
      <c r="B167" s="57"/>
      <c r="C167" s="68">
        <v>4</v>
      </c>
      <c r="D167" s="68">
        <v>3</v>
      </c>
      <c r="E167" s="68">
        <v>5</v>
      </c>
      <c r="F167" s="68">
        <v>6</v>
      </c>
      <c r="G167" s="68">
        <v>4</v>
      </c>
      <c r="H167" s="68">
        <v>3</v>
      </c>
      <c r="I167" s="68">
        <v>6</v>
      </c>
      <c r="J167" s="68">
        <v>5</v>
      </c>
      <c r="K167" s="76">
        <v>7</v>
      </c>
      <c r="L167" s="72">
        <v>43</v>
      </c>
      <c r="M167" s="10">
        <v>35</v>
      </c>
      <c r="N167" s="58"/>
      <c r="O167" s="59"/>
      <c r="P167" s="33"/>
    </row>
    <row r="168" spans="1:16" x14ac:dyDescent="0.25">
      <c r="A168" s="61" t="s">
        <v>87</v>
      </c>
      <c r="B168" s="35"/>
      <c r="C168" s="66">
        <v>5</v>
      </c>
      <c r="D168" s="66">
        <v>5</v>
      </c>
      <c r="E168" s="66">
        <v>4</v>
      </c>
      <c r="F168" s="66">
        <v>6</v>
      </c>
      <c r="G168" s="66">
        <v>5</v>
      </c>
      <c r="H168" s="66">
        <v>8</v>
      </c>
      <c r="I168" s="66">
        <v>6</v>
      </c>
      <c r="J168" s="66">
        <v>5</v>
      </c>
      <c r="K168" s="66">
        <v>6</v>
      </c>
      <c r="L168" s="72">
        <v>50</v>
      </c>
      <c r="M168" s="10">
        <v>38</v>
      </c>
      <c r="N168" s="58"/>
      <c r="O168" s="59"/>
      <c r="P168" s="33"/>
    </row>
    <row r="169" spans="1:16" x14ac:dyDescent="0.25">
      <c r="A169" s="32" t="s">
        <v>159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87</v>
      </c>
      <c r="B170" s="35"/>
      <c r="C170" s="67">
        <v>1</v>
      </c>
      <c r="D170" s="67">
        <v>0</v>
      </c>
      <c r="E170" s="67">
        <v>0</v>
      </c>
      <c r="F170" s="67">
        <v>0</v>
      </c>
      <c r="G170" s="66">
        <v>1</v>
      </c>
      <c r="H170" s="66">
        <v>0</v>
      </c>
      <c r="I170" s="66">
        <v>1</v>
      </c>
      <c r="J170" s="66">
        <v>0</v>
      </c>
      <c r="K170" s="66">
        <v>1</v>
      </c>
      <c r="L170" s="66">
        <v>4</v>
      </c>
      <c r="M170" s="1"/>
      <c r="N170" s="1" t="s">
        <v>17</v>
      </c>
      <c r="P170" s="33" t="s">
        <v>18</v>
      </c>
    </row>
    <row r="171" spans="1:16" x14ac:dyDescent="0.25">
      <c r="A171" s="32" t="s">
        <v>159</v>
      </c>
      <c r="B171" s="1"/>
      <c r="C171" s="66">
        <v>0.5</v>
      </c>
      <c r="D171" s="66">
        <v>1</v>
      </c>
      <c r="E171" s="66">
        <v>0</v>
      </c>
      <c r="F171" s="66">
        <v>0.5</v>
      </c>
      <c r="G171" s="66">
        <v>0.5</v>
      </c>
      <c r="H171" s="66">
        <v>1</v>
      </c>
      <c r="I171" s="66">
        <v>0</v>
      </c>
      <c r="J171" s="66">
        <v>0.5</v>
      </c>
      <c r="K171" s="66">
        <v>0</v>
      </c>
      <c r="L171" s="66">
        <v>4</v>
      </c>
      <c r="M171" s="1">
        <v>3</v>
      </c>
      <c r="N171" s="10">
        <v>7</v>
      </c>
      <c r="O171" s="32" t="s">
        <v>159</v>
      </c>
      <c r="P171" s="34"/>
    </row>
    <row r="172" spans="1:16" x14ac:dyDescent="0.25">
      <c r="A172" s="32" t="s">
        <v>87</v>
      </c>
      <c r="B172" s="1"/>
      <c r="C172" s="66">
        <v>0.5</v>
      </c>
      <c r="D172" s="66">
        <v>0</v>
      </c>
      <c r="E172" s="66">
        <v>1</v>
      </c>
      <c r="F172" s="66">
        <v>0.5</v>
      </c>
      <c r="G172" s="66">
        <v>0.5</v>
      </c>
      <c r="H172" s="66">
        <v>0</v>
      </c>
      <c r="I172" s="66">
        <v>1</v>
      </c>
      <c r="J172" s="66">
        <v>0.5</v>
      </c>
      <c r="K172" s="66">
        <v>1</v>
      </c>
      <c r="L172" s="66">
        <v>5</v>
      </c>
      <c r="M172" s="1">
        <v>0</v>
      </c>
      <c r="N172" s="10">
        <v>5</v>
      </c>
      <c r="O172" s="32" t="s">
        <v>87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8D5C-7B26-B044-AD91-E81642ED0676}">
  <sheetPr>
    <tabColor theme="0"/>
  </sheetPr>
  <dimension ref="A1:Z188"/>
  <sheetViews>
    <sheetView zoomScale="125" zoomScaleNormal="125" workbookViewId="0">
      <selection activeCell="C2" sqref="C2"/>
    </sheetView>
  </sheetViews>
  <sheetFormatPr defaultColWidth="8.77734375" defaultRowHeight="13.2" x14ac:dyDescent="0.25"/>
  <cols>
    <col min="21" max="25" width="6.33203125" customWidth="1"/>
  </cols>
  <sheetData>
    <row r="1" spans="1:17" ht="13.8" thickBot="1" x14ac:dyDescent="0.3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7" x14ac:dyDescent="0.25">
      <c r="A2" s="61" t="str">
        <f>H2</f>
        <v>kurt</v>
      </c>
      <c r="B2" s="1">
        <v>9</v>
      </c>
      <c r="C2" s="1">
        <f>B2-B3</f>
        <v>-2</v>
      </c>
      <c r="D2" s="52" t="s">
        <v>57</v>
      </c>
      <c r="E2" s="1"/>
      <c r="F2" s="1"/>
      <c r="G2" s="28" t="s">
        <v>3</v>
      </c>
      <c r="H2" s="54" t="s">
        <v>4</v>
      </c>
      <c r="I2" s="29"/>
      <c r="J2" s="27" t="s">
        <v>5</v>
      </c>
      <c r="K2" s="1"/>
      <c r="N2" s="1"/>
      <c r="P2" s="33"/>
    </row>
    <row r="3" spans="1:17" ht="13.8" thickBot="1" x14ac:dyDescent="0.3">
      <c r="A3" s="61" t="str">
        <f>H3</f>
        <v>matt</v>
      </c>
      <c r="B3" s="1">
        <v>11</v>
      </c>
      <c r="C3" s="1">
        <f>B3-B2</f>
        <v>2</v>
      </c>
      <c r="D3" t="s">
        <v>7</v>
      </c>
      <c r="E3" s="1"/>
      <c r="F3" s="1"/>
      <c r="G3" s="30" t="s">
        <v>8</v>
      </c>
      <c r="H3" s="53" t="s">
        <v>91</v>
      </c>
      <c r="I3" s="31"/>
      <c r="J3" s="27" t="s">
        <v>5</v>
      </c>
      <c r="K3" s="1"/>
      <c r="N3" s="1"/>
      <c r="P3" s="33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7" x14ac:dyDescent="0.25">
      <c r="A5" s="1">
        <f>IF($D$2="M10",A18,IF($D$2="M1",A25,IF($D$2="W10",A15, IF($D$2="W1",A22))))</f>
        <v>0</v>
      </c>
      <c r="B5" s="1"/>
      <c r="C5" s="66">
        <f>IF($D$2="M10",C18,IF($D$2="M1",C25,IF($D$2="W10",C15, IF($D$2="W1",C22))))</f>
        <v>0</v>
      </c>
      <c r="D5" s="66">
        <f t="shared" ref="D5:K7" si="0">IF($D$2="M10",D18,IF($D$2="M1",D25,IF($D$2="W10",D15, IF($D$2="W1",D22))))</f>
        <v>0</v>
      </c>
      <c r="E5" s="66">
        <f t="shared" si="0"/>
        <v>0</v>
      </c>
      <c r="F5" s="66">
        <f t="shared" si="0"/>
        <v>0</v>
      </c>
      <c r="G5" s="66">
        <f t="shared" si="0"/>
        <v>0</v>
      </c>
      <c r="H5" s="66">
        <f t="shared" si="0"/>
        <v>0</v>
      </c>
      <c r="I5" s="66">
        <f t="shared" si="0"/>
        <v>0</v>
      </c>
      <c r="J5" s="66">
        <f t="shared" si="0"/>
        <v>0</v>
      </c>
      <c r="K5" s="66">
        <f t="shared" si="0"/>
        <v>0</v>
      </c>
      <c r="N5" s="1"/>
      <c r="P5" s="33"/>
    </row>
    <row r="6" spans="1:17" x14ac:dyDescent="0.25">
      <c r="A6" s="1">
        <f>IF($D$2="M10",A19,IF($D$2="M1",A26,IF($D$2="W10",A16, IF($D$2="W1",A23))))</f>
        <v>0</v>
      </c>
      <c r="B6" s="1"/>
      <c r="C6" s="66">
        <f>IF($D$2="M10",C19,IF($D$2="M1",C26,IF($D$2="W10",C16, IF($D$2="W1",C23))))</f>
        <v>0</v>
      </c>
      <c r="D6" s="66">
        <f t="shared" si="0"/>
        <v>0</v>
      </c>
      <c r="E6" s="66">
        <f t="shared" si="0"/>
        <v>0</v>
      </c>
      <c r="F6" s="66">
        <f t="shared" si="0"/>
        <v>0</v>
      </c>
      <c r="G6" s="66">
        <f t="shared" si="0"/>
        <v>0</v>
      </c>
      <c r="H6" s="66">
        <f t="shared" si="0"/>
        <v>0</v>
      </c>
      <c r="I6" s="66">
        <f t="shared" si="0"/>
        <v>0</v>
      </c>
      <c r="J6" s="66">
        <f t="shared" si="0"/>
        <v>0</v>
      </c>
      <c r="K6" s="66">
        <f t="shared" si="0"/>
        <v>0</v>
      </c>
      <c r="N6" s="1"/>
      <c r="P6" s="33"/>
    </row>
    <row r="7" spans="1:17" x14ac:dyDescent="0.25">
      <c r="A7" s="1">
        <f>IF($D$2="M10",A20,IF($D$2="M1",A27,IF($D$2="W10",A17, IF($D$2="W1",A24))))</f>
        <v>0</v>
      </c>
      <c r="B7" s="1"/>
      <c r="C7" s="66">
        <f>IF($D$2="M10",C20,IF($D$2="M1",C27,IF($D$2="W10",C17, IF($D$2="W1",C24))))</f>
        <v>0</v>
      </c>
      <c r="D7" s="66">
        <f t="shared" si="0"/>
        <v>0</v>
      </c>
      <c r="E7" s="66">
        <f t="shared" si="0"/>
        <v>0</v>
      </c>
      <c r="F7" s="66">
        <f t="shared" si="0"/>
        <v>0</v>
      </c>
      <c r="G7" s="66">
        <f t="shared" si="0"/>
        <v>0</v>
      </c>
      <c r="H7" s="66">
        <f t="shared" si="0"/>
        <v>0</v>
      </c>
      <c r="I7" s="66">
        <f t="shared" si="0"/>
        <v>0</v>
      </c>
      <c r="J7" s="66">
        <f t="shared" si="0"/>
        <v>0</v>
      </c>
      <c r="K7" s="66">
        <f t="shared" si="0"/>
        <v>0</v>
      </c>
      <c r="L7" s="1" t="s">
        <v>15</v>
      </c>
      <c r="M7" s="1" t="s">
        <v>16</v>
      </c>
      <c r="N7" s="70"/>
      <c r="P7" s="33"/>
    </row>
    <row r="8" spans="1:17" x14ac:dyDescent="0.25">
      <c r="A8" s="61" t="str">
        <f>H2</f>
        <v>kurt</v>
      </c>
      <c r="B8" s="57"/>
      <c r="C8" s="68">
        <v>6</v>
      </c>
      <c r="D8" s="68">
        <v>8</v>
      </c>
      <c r="E8" s="68">
        <v>5</v>
      </c>
      <c r="F8" s="68">
        <v>3</v>
      </c>
      <c r="G8" s="68">
        <v>6</v>
      </c>
      <c r="H8" s="68">
        <v>4</v>
      </c>
      <c r="I8" s="68">
        <v>4</v>
      </c>
      <c r="J8" s="68">
        <v>5</v>
      </c>
      <c r="K8" s="76">
        <v>5</v>
      </c>
      <c r="L8" s="72">
        <f>SUM(C8:K8)</f>
        <v>46</v>
      </c>
      <c r="M8" s="10">
        <f>L8-B2</f>
        <v>37</v>
      </c>
      <c r="N8" s="58"/>
      <c r="O8" s="59"/>
      <c r="P8" s="33"/>
      <c r="Q8">
        <f>M8+M22</f>
        <v>75</v>
      </c>
    </row>
    <row r="9" spans="1:17" x14ac:dyDescent="0.25">
      <c r="A9" s="61" t="str">
        <f>H3</f>
        <v>matt</v>
      </c>
      <c r="B9" s="35"/>
      <c r="C9" s="66">
        <v>6</v>
      </c>
      <c r="D9" s="66">
        <v>5</v>
      </c>
      <c r="E9" s="66">
        <v>5</v>
      </c>
      <c r="F9" s="66">
        <v>3</v>
      </c>
      <c r="G9" s="66">
        <v>6</v>
      </c>
      <c r="H9" s="66">
        <v>6</v>
      </c>
      <c r="I9" s="66">
        <v>4</v>
      </c>
      <c r="J9" s="66">
        <v>5</v>
      </c>
      <c r="K9" s="66">
        <v>7</v>
      </c>
      <c r="L9" s="72">
        <f>SUM(C9:K9)</f>
        <v>47</v>
      </c>
      <c r="M9" s="10">
        <f>L9-B3</f>
        <v>36</v>
      </c>
      <c r="N9" s="58"/>
      <c r="O9" s="59"/>
      <c r="P9" s="33"/>
      <c r="Q9">
        <f>M9+M23</f>
        <v>75</v>
      </c>
    </row>
    <row r="10" spans="1:17" x14ac:dyDescent="0.25">
      <c r="A10" s="32" t="str">
        <f>H2</f>
        <v>kurt</v>
      </c>
      <c r="B10" s="35"/>
      <c r="C10" s="67">
        <f>IF($C$2&gt;=C6,IF(($C$2-C6)&gt;=27,4,IF(($C$2-C6)&gt;=18,3,IF($C$2-C6&gt;=9,2,1))),0)</f>
        <v>0</v>
      </c>
      <c r="D10" s="67">
        <f>IF($C$2&gt;=D6,IF(($C$2-D6)&gt;=27,4,IF(($C$2-D6)&gt;=18,3,IF($C$2-D6&gt;=9,2,1))),0)</f>
        <v>0</v>
      </c>
      <c r="E10" s="67">
        <f t="shared" ref="E10:K10" si="1">IF($C$2&gt;=E6,IF(($C$2-E6)&gt;=27,4,IF(($C$2-E6)&gt;=18,3,IF($C$2-E6&gt;=9,2,1))),0)</f>
        <v>0</v>
      </c>
      <c r="F10" s="67">
        <f t="shared" si="1"/>
        <v>0</v>
      </c>
      <c r="G10" s="67">
        <f t="shared" si="1"/>
        <v>0</v>
      </c>
      <c r="H10" s="66">
        <f t="shared" si="1"/>
        <v>0</v>
      </c>
      <c r="I10" s="66">
        <f t="shared" si="1"/>
        <v>0</v>
      </c>
      <c r="J10" s="66">
        <f t="shared" si="1"/>
        <v>0</v>
      </c>
      <c r="K10" s="66">
        <f t="shared" si="1"/>
        <v>0</v>
      </c>
      <c r="L10" s="66">
        <f t="shared" ref="L10:L13" si="2">SUM(C10:K10)</f>
        <v>0</v>
      </c>
      <c r="N10" s="1">
        <f>IF($C$2&gt;=N6,IF(($C$2-N6)&gt;=9,2,1),0)</f>
        <v>0</v>
      </c>
      <c r="P10" s="33"/>
    </row>
    <row r="11" spans="1:17" x14ac:dyDescent="0.25">
      <c r="A11" s="32" t="str">
        <f>H3</f>
        <v>matt</v>
      </c>
      <c r="B11" s="35"/>
      <c r="C11" s="67">
        <f t="shared" ref="C11:K11" si="3">IF($C$3&gt;=C6,IF(($C$3-C6)&gt;=27,4,IF(($C$3-C6)&gt;=18,3,IF($C$3-C6&gt;=9,2,1))),0)</f>
        <v>1</v>
      </c>
      <c r="D11" s="67">
        <f t="shared" si="3"/>
        <v>1</v>
      </c>
      <c r="E11" s="67">
        <f t="shared" si="3"/>
        <v>1</v>
      </c>
      <c r="F11" s="67">
        <f t="shared" si="3"/>
        <v>1</v>
      </c>
      <c r="G11" s="66">
        <f t="shared" si="3"/>
        <v>1</v>
      </c>
      <c r="H11" s="66">
        <f t="shared" si="3"/>
        <v>1</v>
      </c>
      <c r="I11" s="66">
        <f t="shared" si="3"/>
        <v>1</v>
      </c>
      <c r="J11" s="66">
        <f t="shared" si="3"/>
        <v>1</v>
      </c>
      <c r="K11" s="66">
        <f t="shared" si="3"/>
        <v>1</v>
      </c>
      <c r="L11" s="66">
        <f t="shared" si="2"/>
        <v>9</v>
      </c>
      <c r="M11" s="1"/>
      <c r="N11" s="1" t="s">
        <v>17</v>
      </c>
      <c r="P11" s="33" t="s">
        <v>18</v>
      </c>
    </row>
    <row r="12" spans="1:17" x14ac:dyDescent="0.25">
      <c r="A12" s="32" t="str">
        <f>H2</f>
        <v>kurt</v>
      </c>
      <c r="B12" s="1"/>
      <c r="C12" s="66">
        <f t="shared" ref="C12:K12" si="4">IF((C8-C10)&lt;(C9-C11),1,IF((C8-C10)=(C9-C11),0.5,0))</f>
        <v>0</v>
      </c>
      <c r="D12" s="66">
        <f t="shared" si="4"/>
        <v>0</v>
      </c>
      <c r="E12" s="66">
        <f t="shared" si="4"/>
        <v>0</v>
      </c>
      <c r="F12" s="66">
        <f t="shared" si="4"/>
        <v>0</v>
      </c>
      <c r="G12" s="66">
        <f t="shared" si="4"/>
        <v>0</v>
      </c>
      <c r="H12" s="66">
        <f t="shared" si="4"/>
        <v>1</v>
      </c>
      <c r="I12" s="66">
        <f t="shared" si="4"/>
        <v>0</v>
      </c>
      <c r="J12" s="66">
        <f t="shared" si="4"/>
        <v>0</v>
      </c>
      <c r="K12" s="66">
        <f t="shared" si="4"/>
        <v>1</v>
      </c>
      <c r="L12" s="66">
        <f t="shared" si="2"/>
        <v>2</v>
      </c>
      <c r="M12" s="1">
        <f>IF((L8-B2)&lt;(L9-B3),3,IF((L8-B2)=(L9-B3),1.5,0))</f>
        <v>0</v>
      </c>
      <c r="N12" s="10">
        <f>SUM(L12:M12)</f>
        <v>2</v>
      </c>
      <c r="O12" s="32" t="str">
        <f>H2</f>
        <v>kurt</v>
      </c>
      <c r="P12" s="34"/>
    </row>
    <row r="13" spans="1:17" x14ac:dyDescent="0.25">
      <c r="A13" s="32" t="str">
        <f>H3</f>
        <v>matt</v>
      </c>
      <c r="B13" s="1"/>
      <c r="C13" s="66">
        <f t="shared" ref="C13:K13" si="5">IF((C9-C11)&lt;(C8-C10),1,IF((C9-C11)=(C8-C10),0.5,0))</f>
        <v>1</v>
      </c>
      <c r="D13" s="66">
        <f t="shared" si="5"/>
        <v>1</v>
      </c>
      <c r="E13" s="66">
        <f t="shared" si="5"/>
        <v>1</v>
      </c>
      <c r="F13" s="66">
        <f t="shared" si="5"/>
        <v>1</v>
      </c>
      <c r="G13" s="66">
        <f t="shared" si="5"/>
        <v>1</v>
      </c>
      <c r="H13" s="66">
        <f t="shared" si="5"/>
        <v>0</v>
      </c>
      <c r="I13" s="66">
        <f t="shared" si="5"/>
        <v>1</v>
      </c>
      <c r="J13" s="66">
        <f t="shared" si="5"/>
        <v>1</v>
      </c>
      <c r="K13" s="66">
        <f t="shared" si="5"/>
        <v>0</v>
      </c>
      <c r="L13" s="66">
        <f t="shared" si="2"/>
        <v>7</v>
      </c>
      <c r="M13" s="1">
        <f>IF((L9-B3)&lt;(L8-B2),3,IF((L9-B3)=(L8-B2),1.5,0))</f>
        <v>3</v>
      </c>
      <c r="N13" s="10">
        <f>SUM(L13:M13)</f>
        <v>10</v>
      </c>
      <c r="O13" s="32" t="str">
        <f>H3</f>
        <v>matt</v>
      </c>
      <c r="P13" s="34"/>
    </row>
    <row r="14" spans="1:1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7" ht="13.8" thickBot="1" x14ac:dyDescent="0.3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7" x14ac:dyDescent="0.25">
      <c r="A16" s="61" t="str">
        <f>H16</f>
        <v>tyler</v>
      </c>
      <c r="B16" s="1">
        <v>16</v>
      </c>
      <c r="C16" s="1">
        <f>B16-B17</f>
        <v>-1</v>
      </c>
      <c r="D16" s="52" t="s">
        <v>57</v>
      </c>
      <c r="E16" s="1"/>
      <c r="F16" s="1"/>
      <c r="G16" s="28" t="s">
        <v>3</v>
      </c>
      <c r="H16" s="54" t="s">
        <v>154</v>
      </c>
      <c r="I16" s="29"/>
      <c r="J16" s="27" t="s">
        <v>5</v>
      </c>
      <c r="K16" s="1"/>
      <c r="N16" s="1"/>
      <c r="P16" s="33"/>
    </row>
    <row r="17" spans="1:26" ht="13.8" thickBot="1" x14ac:dyDescent="0.3">
      <c r="A17" s="61" t="str">
        <f>H17</f>
        <v>john</v>
      </c>
      <c r="B17" s="1">
        <v>17</v>
      </c>
      <c r="C17" s="1">
        <f>B17-B16</f>
        <v>1</v>
      </c>
      <c r="D17" t="s">
        <v>7</v>
      </c>
      <c r="E17" s="1"/>
      <c r="F17" s="1"/>
      <c r="G17" s="30" t="s">
        <v>8</v>
      </c>
      <c r="H17" s="53" t="s">
        <v>151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>
        <f>IF($D$2="M10",A34,IF($D$2="M1",A41,IF($D$2="W10",A31, IF($D$2="W1",A38))))</f>
        <v>0</v>
      </c>
      <c r="B19" s="1"/>
      <c r="C19" s="66">
        <f>IF($D$2="M10",C34,IF($D$2="M1",C41,IF($D$2="W10",C31, IF($D$2="W1",C38))))</f>
        <v>0</v>
      </c>
      <c r="D19" s="66">
        <f t="shared" ref="D19:K21" si="6">IF($D$2="M10",D34,IF($D$2="M1",D41,IF($D$2="W10",D31, IF($D$2="W1",D38))))</f>
        <v>0</v>
      </c>
      <c r="E19" s="66">
        <f t="shared" si="6"/>
        <v>0</v>
      </c>
      <c r="F19" s="66">
        <f t="shared" si="6"/>
        <v>0</v>
      </c>
      <c r="G19" s="66">
        <f t="shared" si="6"/>
        <v>0</v>
      </c>
      <c r="H19" s="66">
        <f t="shared" si="6"/>
        <v>0</v>
      </c>
      <c r="I19" s="66">
        <f t="shared" si="6"/>
        <v>0</v>
      </c>
      <c r="J19" s="66">
        <f t="shared" si="6"/>
        <v>0</v>
      </c>
      <c r="K19" s="66">
        <f t="shared" si="6"/>
        <v>0</v>
      </c>
      <c r="N19" s="1"/>
      <c r="P19" s="33"/>
    </row>
    <row r="20" spans="1:26" x14ac:dyDescent="0.25">
      <c r="A20" s="1">
        <f>IF($D$2="M10",A35,IF($D$2="M1",A42,IF($D$2="W10",A32, IF($D$2="W1",A39))))</f>
        <v>0</v>
      </c>
      <c r="B20" s="1"/>
      <c r="C20" s="66">
        <f>IF($D$2="M10",C35,IF($D$2="M1",C42,IF($D$2="W10",C32, IF($D$2="W1",C39))))</f>
        <v>0</v>
      </c>
      <c r="D20" s="66">
        <f t="shared" si="6"/>
        <v>0</v>
      </c>
      <c r="E20" s="66">
        <f t="shared" si="6"/>
        <v>0</v>
      </c>
      <c r="F20" s="66">
        <f t="shared" si="6"/>
        <v>0</v>
      </c>
      <c r="G20" s="66">
        <f t="shared" si="6"/>
        <v>0</v>
      </c>
      <c r="H20" s="66">
        <f t="shared" si="6"/>
        <v>0</v>
      </c>
      <c r="I20" s="66">
        <f t="shared" si="6"/>
        <v>0</v>
      </c>
      <c r="J20" s="66">
        <f t="shared" si="6"/>
        <v>0</v>
      </c>
      <c r="K20" s="66">
        <f t="shared" si="6"/>
        <v>0</v>
      </c>
      <c r="N20" s="1"/>
      <c r="P20" s="33"/>
    </row>
    <row r="21" spans="1:26" x14ac:dyDescent="0.25">
      <c r="A21" s="1">
        <f>IF($D$2="M10",A36,IF($D$2="M1",A43,IF($D$2="W10",A33, IF($D$2="W1",A40))))</f>
        <v>0</v>
      </c>
      <c r="B21" s="1"/>
      <c r="C21" s="66">
        <f>IF($D$2="M10",C36,IF($D$2="M1",C43,IF($D$2="W10",C33, IF($D$2="W1",C40))))</f>
        <v>0</v>
      </c>
      <c r="D21" s="66">
        <f t="shared" si="6"/>
        <v>0</v>
      </c>
      <c r="E21" s="66">
        <f t="shared" si="6"/>
        <v>0</v>
      </c>
      <c r="F21" s="66">
        <f t="shared" si="6"/>
        <v>0</v>
      </c>
      <c r="G21" s="66">
        <f t="shared" si="6"/>
        <v>0</v>
      </c>
      <c r="H21" s="66">
        <f t="shared" si="6"/>
        <v>0</v>
      </c>
      <c r="I21" s="66">
        <f t="shared" si="6"/>
        <v>0</v>
      </c>
      <c r="J21" s="66">
        <f t="shared" si="6"/>
        <v>0</v>
      </c>
      <c r="K21" s="66">
        <f t="shared" si="6"/>
        <v>0</v>
      </c>
      <c r="L21" s="1" t="s">
        <v>15</v>
      </c>
      <c r="M21" s="1" t="s">
        <v>16</v>
      </c>
      <c r="N21" s="70"/>
      <c r="P21" s="33"/>
    </row>
    <row r="22" spans="1:26" x14ac:dyDescent="0.25">
      <c r="A22" s="61" t="str">
        <f>H16</f>
        <v>tyler</v>
      </c>
      <c r="B22" s="57"/>
      <c r="C22" s="68">
        <v>6</v>
      </c>
      <c r="D22" s="68">
        <v>8</v>
      </c>
      <c r="E22" s="68">
        <v>7</v>
      </c>
      <c r="F22" s="68">
        <v>3</v>
      </c>
      <c r="G22" s="68">
        <v>6</v>
      </c>
      <c r="H22" s="68">
        <v>4</v>
      </c>
      <c r="I22" s="68">
        <v>7</v>
      </c>
      <c r="J22" s="68">
        <v>5</v>
      </c>
      <c r="K22" s="76">
        <v>8</v>
      </c>
      <c r="L22" s="72">
        <f>SUM(C22:K22)</f>
        <v>54</v>
      </c>
      <c r="M22" s="10">
        <f>L22-B16</f>
        <v>38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tr">
        <f>H17</f>
        <v>john</v>
      </c>
      <c r="B23" s="35"/>
      <c r="C23" s="66">
        <v>5</v>
      </c>
      <c r="D23" s="66">
        <v>5</v>
      </c>
      <c r="E23" s="66">
        <v>7</v>
      </c>
      <c r="F23" s="66">
        <v>5</v>
      </c>
      <c r="G23" s="66">
        <v>9</v>
      </c>
      <c r="H23" s="66">
        <v>7</v>
      </c>
      <c r="I23" s="66">
        <v>5</v>
      </c>
      <c r="J23" s="66">
        <v>5</v>
      </c>
      <c r="K23" s="66">
        <v>8</v>
      </c>
      <c r="L23" s="72">
        <f>SUM(C23:K23)</f>
        <v>56</v>
      </c>
      <c r="M23" s="10">
        <f>L23-B17</f>
        <v>39</v>
      </c>
      <c r="N23" s="58"/>
      <c r="O23" s="59"/>
      <c r="P23" s="33"/>
    </row>
    <row r="24" spans="1:26" x14ac:dyDescent="0.25">
      <c r="A24" s="32" t="str">
        <f>H16</f>
        <v>tyler</v>
      </c>
      <c r="B24" s="35"/>
      <c r="C24" s="67">
        <f>IF($C$2&gt;=C20,IF(($C$2-C20)&gt;=27,4,IF(($C$2-C20)&gt;=18,3,IF($C$2-C20&gt;=9,2,1))),0)</f>
        <v>0</v>
      </c>
      <c r="D24" s="67">
        <f>IF($C$2&gt;=D20,IF(($C$2-D20)&gt;=27,4,IF(($C$2-D20)&gt;=18,3,IF($C$2-D20&gt;=9,2,1))),0)</f>
        <v>0</v>
      </c>
      <c r="E24" s="67">
        <f t="shared" ref="E24:K24" si="7">IF($C$2&gt;=E20,IF(($C$2-E20)&gt;=27,4,IF(($C$2-E20)&gt;=18,3,IF($C$2-E20&gt;=9,2,1))),0)</f>
        <v>0</v>
      </c>
      <c r="F24" s="67">
        <f t="shared" si="7"/>
        <v>0</v>
      </c>
      <c r="G24" s="67">
        <f t="shared" si="7"/>
        <v>0</v>
      </c>
      <c r="H24" s="66">
        <f t="shared" si="7"/>
        <v>0</v>
      </c>
      <c r="I24" s="66">
        <f t="shared" si="7"/>
        <v>0</v>
      </c>
      <c r="J24" s="66">
        <f t="shared" si="7"/>
        <v>0</v>
      </c>
      <c r="K24" s="66">
        <f t="shared" si="7"/>
        <v>0</v>
      </c>
      <c r="L24" s="66">
        <f t="shared" ref="L24:L27" si="8">SUM(C24:K24)</f>
        <v>0</v>
      </c>
      <c r="N24" s="1">
        <f>IF($C$2&gt;=N20,IF(($C$2-N20)&gt;=9,2,1),0)</f>
        <v>0</v>
      </c>
      <c r="P24" s="33"/>
    </row>
    <row r="25" spans="1:26" x14ac:dyDescent="0.25">
      <c r="A25" s="32" t="str">
        <f>H17</f>
        <v>john</v>
      </c>
      <c r="B25" s="35"/>
      <c r="C25" s="67">
        <f t="shared" ref="C25:K25" si="9">IF($C$3&gt;=C20,IF(($C$3-C20)&gt;=27,4,IF(($C$3-C20)&gt;=18,3,IF($C$3-C20&gt;=9,2,1))),0)</f>
        <v>1</v>
      </c>
      <c r="D25" s="67">
        <f t="shared" si="9"/>
        <v>1</v>
      </c>
      <c r="E25" s="67">
        <f t="shared" si="9"/>
        <v>1</v>
      </c>
      <c r="F25" s="67">
        <f t="shared" si="9"/>
        <v>1</v>
      </c>
      <c r="G25" s="66">
        <f t="shared" si="9"/>
        <v>1</v>
      </c>
      <c r="H25" s="66">
        <f t="shared" si="9"/>
        <v>1</v>
      </c>
      <c r="I25" s="66">
        <f t="shared" si="9"/>
        <v>1</v>
      </c>
      <c r="J25" s="66">
        <f t="shared" si="9"/>
        <v>1</v>
      </c>
      <c r="K25" s="66">
        <f t="shared" si="9"/>
        <v>1</v>
      </c>
      <c r="L25" s="66">
        <f t="shared" si="8"/>
        <v>9</v>
      </c>
      <c r="M25" s="1"/>
      <c r="N25" s="1" t="s">
        <v>17</v>
      </c>
      <c r="P25" s="33" t="s">
        <v>18</v>
      </c>
    </row>
    <row r="26" spans="1:26" x14ac:dyDescent="0.25">
      <c r="A26" s="32" t="str">
        <f>H16</f>
        <v>tyler</v>
      </c>
      <c r="B26" s="1"/>
      <c r="C26" s="66">
        <f t="shared" ref="C26:K26" si="10">IF((C22-C24)&lt;(C23-C25),1,IF((C22-C24)=(C23-C25),0.5,0))</f>
        <v>0</v>
      </c>
      <c r="D26" s="66">
        <f t="shared" si="10"/>
        <v>0</v>
      </c>
      <c r="E26" s="66">
        <f t="shared" si="10"/>
        <v>0</v>
      </c>
      <c r="F26" s="66">
        <f t="shared" si="10"/>
        <v>1</v>
      </c>
      <c r="G26" s="66">
        <f t="shared" si="10"/>
        <v>1</v>
      </c>
      <c r="H26" s="66">
        <f t="shared" si="10"/>
        <v>1</v>
      </c>
      <c r="I26" s="66">
        <f t="shared" si="10"/>
        <v>0</v>
      </c>
      <c r="J26" s="66">
        <f t="shared" si="10"/>
        <v>0</v>
      </c>
      <c r="K26" s="66">
        <f t="shared" si="10"/>
        <v>0</v>
      </c>
      <c r="L26" s="66">
        <f t="shared" si="8"/>
        <v>3</v>
      </c>
      <c r="M26" s="1">
        <f>IF((L22-B16)&lt;(L23-B17),3,IF((L22-B16)=(L23-B17),1.5,0))</f>
        <v>3</v>
      </c>
      <c r="N26" s="10">
        <f>SUM(L26:M26)</f>
        <v>6</v>
      </c>
      <c r="O26" s="32" t="str">
        <f>H16</f>
        <v>tyler</v>
      </c>
      <c r="P26" s="34"/>
    </row>
    <row r="27" spans="1:26" s="75" customFormat="1" x14ac:dyDescent="0.25">
      <c r="A27" s="32" t="str">
        <f>H17</f>
        <v>john</v>
      </c>
      <c r="B27" s="1"/>
      <c r="C27" s="66">
        <f t="shared" ref="C27:K27" si="11">IF((C23-C25)&lt;(C22-C24),1,IF((C23-C25)=(C22-C24),0.5,0))</f>
        <v>1</v>
      </c>
      <c r="D27" s="66">
        <f t="shared" si="11"/>
        <v>1</v>
      </c>
      <c r="E27" s="66">
        <f t="shared" si="11"/>
        <v>1</v>
      </c>
      <c r="F27" s="66">
        <f t="shared" si="11"/>
        <v>0</v>
      </c>
      <c r="G27" s="66">
        <f t="shared" si="11"/>
        <v>0</v>
      </c>
      <c r="H27" s="66">
        <f t="shared" si="11"/>
        <v>0</v>
      </c>
      <c r="I27" s="66">
        <f t="shared" si="11"/>
        <v>1</v>
      </c>
      <c r="J27" s="66">
        <f t="shared" si="11"/>
        <v>1</v>
      </c>
      <c r="K27" s="66">
        <f t="shared" si="11"/>
        <v>1</v>
      </c>
      <c r="L27" s="66">
        <f t="shared" si="8"/>
        <v>6</v>
      </c>
      <c r="M27" s="1">
        <f>IF((L23-B17)&lt;(L22-B16),3,IF((L23-B17)=(L22-B16),1.5,0))</f>
        <v>0</v>
      </c>
      <c r="N27" s="10">
        <f>SUM(L27:M27)</f>
        <v>6</v>
      </c>
      <c r="O27" s="32" t="str">
        <f>H17</f>
        <v>john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3.8" thickBot="1" x14ac:dyDescent="0.3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tr">
        <f>H31</f>
        <v>andy</v>
      </c>
      <c r="B31" s="1">
        <v>5</v>
      </c>
      <c r="C31" s="1">
        <f>B31-B32</f>
        <v>-3</v>
      </c>
      <c r="D31" s="52" t="s">
        <v>57</v>
      </c>
      <c r="E31" s="1"/>
      <c r="F31" s="1"/>
      <c r="G31" s="28" t="s">
        <v>3</v>
      </c>
      <c r="H31" s="54" t="s">
        <v>106</v>
      </c>
      <c r="I31" s="29"/>
      <c r="J31" s="27" t="s">
        <v>5</v>
      </c>
      <c r="K31" s="1"/>
      <c r="N31" s="1"/>
      <c r="P31" s="33"/>
    </row>
    <row r="32" spans="1:26" ht="13.8" thickBot="1" x14ac:dyDescent="0.3">
      <c r="A32" s="61" t="str">
        <f>H32</f>
        <v>david</v>
      </c>
      <c r="B32" s="1">
        <v>8</v>
      </c>
      <c r="C32" s="1">
        <f>B32-B31</f>
        <v>3</v>
      </c>
      <c r="D32" t="s">
        <v>7</v>
      </c>
      <c r="E32" s="1"/>
      <c r="F32" s="1"/>
      <c r="G32" s="30" t="s">
        <v>8</v>
      </c>
      <c r="H32" s="53" t="s">
        <v>158</v>
      </c>
      <c r="I32" s="31"/>
      <c r="J32" s="27" t="s">
        <v>5</v>
      </c>
      <c r="K32" s="1"/>
      <c r="N32" s="1"/>
      <c r="P32" s="33"/>
    </row>
    <row r="33" spans="1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7" x14ac:dyDescent="0.25">
      <c r="A34" s="1">
        <f>IF($D$2="M10",A48,IF($D$2="M1",A55,IF($D$2="W10",A45, IF($D$2="W1",A52))))</f>
        <v>0</v>
      </c>
      <c r="B34" s="1"/>
      <c r="C34" s="66">
        <f>IF($D$2="M10",C48,IF($D$2="M1",C55,IF($D$2="W10",C45, IF($D$2="W1",C52))))</f>
        <v>0</v>
      </c>
      <c r="D34" s="66">
        <f t="shared" ref="D34:K36" si="12">IF($D$2="M10",D48,IF($D$2="M1",D55,IF($D$2="W10",D45, IF($D$2="W1",D52))))</f>
        <v>0</v>
      </c>
      <c r="E34" s="66">
        <f t="shared" si="12"/>
        <v>0</v>
      </c>
      <c r="F34" s="66">
        <f t="shared" si="12"/>
        <v>0</v>
      </c>
      <c r="G34" s="66">
        <f t="shared" si="12"/>
        <v>0</v>
      </c>
      <c r="H34" s="66">
        <f t="shared" si="12"/>
        <v>0</v>
      </c>
      <c r="I34" s="66">
        <f t="shared" si="12"/>
        <v>0</v>
      </c>
      <c r="J34" s="66">
        <f t="shared" si="12"/>
        <v>0</v>
      </c>
      <c r="K34" s="66">
        <f t="shared" si="12"/>
        <v>0</v>
      </c>
      <c r="N34" s="1"/>
      <c r="P34" s="33"/>
    </row>
    <row r="35" spans="1:17" x14ac:dyDescent="0.25">
      <c r="A35" s="1">
        <f>IF($D$2="M10",A49,IF($D$2="M1",A56,IF($D$2="W10",A46, IF($D$2="W1",A53))))</f>
        <v>0</v>
      </c>
      <c r="B35" s="1"/>
      <c r="C35" s="66">
        <f>IF($D$2="M10",C49,IF($D$2="M1",C56,IF($D$2="W10",C46, IF($D$2="W1",C53))))</f>
        <v>0</v>
      </c>
      <c r="D35" s="66">
        <f t="shared" si="12"/>
        <v>0</v>
      </c>
      <c r="E35" s="66">
        <f t="shared" si="12"/>
        <v>0</v>
      </c>
      <c r="F35" s="66">
        <f t="shared" si="12"/>
        <v>0</v>
      </c>
      <c r="G35" s="66">
        <f t="shared" si="12"/>
        <v>0</v>
      </c>
      <c r="H35" s="66">
        <f t="shared" si="12"/>
        <v>0</v>
      </c>
      <c r="I35" s="66">
        <f t="shared" si="12"/>
        <v>0</v>
      </c>
      <c r="J35" s="66">
        <f t="shared" si="12"/>
        <v>0</v>
      </c>
      <c r="K35" s="66">
        <f t="shared" si="12"/>
        <v>0</v>
      </c>
      <c r="N35" s="1"/>
      <c r="P35" s="33"/>
    </row>
    <row r="36" spans="1:17" x14ac:dyDescent="0.25">
      <c r="A36" s="1">
        <f>IF($D$2="M10",A50,IF($D$2="M1",A57,IF($D$2="W10",A47, IF($D$2="W1",A54))))</f>
        <v>0</v>
      </c>
      <c r="B36" s="1"/>
      <c r="C36" s="66">
        <f>IF($D$2="M10",C50,IF($D$2="M1",C57,IF($D$2="W10",C47, IF($D$2="W1",C54))))</f>
        <v>0</v>
      </c>
      <c r="D36" s="66">
        <f t="shared" si="12"/>
        <v>0</v>
      </c>
      <c r="E36" s="66">
        <f t="shared" si="12"/>
        <v>0</v>
      </c>
      <c r="F36" s="66">
        <f t="shared" si="12"/>
        <v>0</v>
      </c>
      <c r="G36" s="66">
        <f t="shared" si="12"/>
        <v>0</v>
      </c>
      <c r="H36" s="66">
        <f t="shared" si="12"/>
        <v>0</v>
      </c>
      <c r="I36" s="66">
        <f t="shared" si="12"/>
        <v>0</v>
      </c>
      <c r="J36" s="66">
        <f t="shared" si="12"/>
        <v>0</v>
      </c>
      <c r="K36" s="66">
        <f t="shared" si="12"/>
        <v>0</v>
      </c>
      <c r="L36" s="1" t="s">
        <v>15</v>
      </c>
      <c r="M36" s="1" t="s">
        <v>16</v>
      </c>
      <c r="N36" s="70"/>
      <c r="P36" s="33"/>
    </row>
    <row r="37" spans="1:17" x14ac:dyDescent="0.25">
      <c r="A37" s="61" t="str">
        <f>H31</f>
        <v>andy</v>
      </c>
      <c r="B37" s="57"/>
      <c r="C37" s="68">
        <v>5</v>
      </c>
      <c r="D37" s="68">
        <v>4</v>
      </c>
      <c r="E37" s="68">
        <v>5</v>
      </c>
      <c r="F37" s="68">
        <v>4</v>
      </c>
      <c r="G37" s="68">
        <v>6</v>
      </c>
      <c r="H37" s="68">
        <v>5</v>
      </c>
      <c r="I37" s="68">
        <v>4</v>
      </c>
      <c r="J37" s="68">
        <v>5</v>
      </c>
      <c r="K37" s="76">
        <v>5</v>
      </c>
      <c r="L37" s="72">
        <f>SUM(C37:K37)</f>
        <v>43</v>
      </c>
      <c r="M37" s="10">
        <f>L37-B31</f>
        <v>38</v>
      </c>
      <c r="N37" s="58"/>
      <c r="O37" s="59"/>
      <c r="P37" s="33"/>
      <c r="Q37">
        <f>M37+M51</f>
        <v>74</v>
      </c>
    </row>
    <row r="38" spans="1:17" x14ac:dyDescent="0.25">
      <c r="A38" s="61" t="str">
        <f>H32</f>
        <v>david</v>
      </c>
      <c r="B38" s="35"/>
      <c r="C38" s="66">
        <v>4</v>
      </c>
      <c r="D38" s="66">
        <v>5</v>
      </c>
      <c r="E38" s="66">
        <v>5</v>
      </c>
      <c r="F38" s="66">
        <v>4</v>
      </c>
      <c r="G38" s="66">
        <v>7</v>
      </c>
      <c r="H38" s="66">
        <v>9</v>
      </c>
      <c r="I38" s="66">
        <v>4</v>
      </c>
      <c r="J38" s="66">
        <v>6</v>
      </c>
      <c r="K38" s="66">
        <v>6</v>
      </c>
      <c r="L38" s="72">
        <f>SUM(C38:K38)</f>
        <v>50</v>
      </c>
      <c r="M38" s="10">
        <f>L38-B32</f>
        <v>42</v>
      </c>
      <c r="N38" s="58"/>
      <c r="O38" s="59"/>
      <c r="P38" s="33"/>
      <c r="Q38">
        <f>M38+M52</f>
        <v>80</v>
      </c>
    </row>
    <row r="39" spans="1:17" x14ac:dyDescent="0.25">
      <c r="A39" s="32" t="str">
        <f>H31</f>
        <v>andy</v>
      </c>
      <c r="B39" s="35"/>
      <c r="C39" s="67">
        <f>IF($C$2&gt;=C35,IF(($C$2-C35)&gt;=27,4,IF(($C$2-C35)&gt;=18,3,IF($C$2-C35&gt;=9,2,1))),0)</f>
        <v>0</v>
      </c>
      <c r="D39" s="67">
        <f>IF($C$2&gt;=D35,IF(($C$2-D35)&gt;=27,4,IF(($C$2-D35)&gt;=18,3,IF($C$2-D35&gt;=9,2,1))),0)</f>
        <v>0</v>
      </c>
      <c r="E39" s="67">
        <f t="shared" ref="E39:K39" si="13">IF($C$2&gt;=E35,IF(($C$2-E35)&gt;=27,4,IF(($C$2-E35)&gt;=18,3,IF($C$2-E35&gt;=9,2,1))),0)</f>
        <v>0</v>
      </c>
      <c r="F39" s="67">
        <f t="shared" si="13"/>
        <v>0</v>
      </c>
      <c r="G39" s="67">
        <f t="shared" si="13"/>
        <v>0</v>
      </c>
      <c r="H39" s="66">
        <f t="shared" si="13"/>
        <v>0</v>
      </c>
      <c r="I39" s="66">
        <f t="shared" si="13"/>
        <v>0</v>
      </c>
      <c r="J39" s="66">
        <f t="shared" si="13"/>
        <v>0</v>
      </c>
      <c r="K39" s="66">
        <f t="shared" si="13"/>
        <v>0</v>
      </c>
      <c r="L39" s="66">
        <f t="shared" ref="L39:L42" si="14">SUM(C39:K39)</f>
        <v>0</v>
      </c>
      <c r="N39" s="1">
        <f>IF($C$2&gt;=N35,IF(($C$2-N35)&gt;=9,2,1),0)</f>
        <v>0</v>
      </c>
      <c r="P39" s="33"/>
    </row>
    <row r="40" spans="1:17" x14ac:dyDescent="0.25">
      <c r="A40" s="32" t="str">
        <f>H32</f>
        <v>david</v>
      </c>
      <c r="B40" s="35"/>
      <c r="C40" s="67">
        <f t="shared" ref="C40:K40" si="15">IF($C$3&gt;=C35,IF(($C$3-C35)&gt;=27,4,IF(($C$3-C35)&gt;=18,3,IF($C$3-C35&gt;=9,2,1))),0)</f>
        <v>1</v>
      </c>
      <c r="D40" s="67">
        <f t="shared" si="15"/>
        <v>1</v>
      </c>
      <c r="E40" s="67">
        <f t="shared" si="15"/>
        <v>1</v>
      </c>
      <c r="F40" s="67">
        <f t="shared" si="15"/>
        <v>1</v>
      </c>
      <c r="G40" s="66">
        <f t="shared" si="15"/>
        <v>1</v>
      </c>
      <c r="H40" s="66">
        <f t="shared" si="15"/>
        <v>1</v>
      </c>
      <c r="I40" s="66">
        <f t="shared" si="15"/>
        <v>1</v>
      </c>
      <c r="J40" s="66">
        <f t="shared" si="15"/>
        <v>1</v>
      </c>
      <c r="K40" s="66">
        <f t="shared" si="15"/>
        <v>1</v>
      </c>
      <c r="L40" s="66">
        <f t="shared" si="14"/>
        <v>9</v>
      </c>
      <c r="M40" s="1"/>
      <c r="N40" s="1" t="s">
        <v>17</v>
      </c>
      <c r="P40" s="33" t="s">
        <v>18</v>
      </c>
    </row>
    <row r="41" spans="1:17" x14ac:dyDescent="0.25">
      <c r="A41" s="32" t="str">
        <f>H31</f>
        <v>andy</v>
      </c>
      <c r="B41" s="1"/>
      <c r="C41" s="66">
        <f t="shared" ref="C41:K41" si="16">IF((C37-C39)&lt;(C38-C40),1,IF((C37-C39)=(C38-C40),0.5,0))</f>
        <v>0</v>
      </c>
      <c r="D41" s="66">
        <f t="shared" si="16"/>
        <v>0.5</v>
      </c>
      <c r="E41" s="66">
        <f t="shared" si="16"/>
        <v>0</v>
      </c>
      <c r="F41" s="66">
        <f t="shared" si="16"/>
        <v>0</v>
      </c>
      <c r="G41" s="66">
        <f t="shared" si="16"/>
        <v>0.5</v>
      </c>
      <c r="H41" s="66">
        <f t="shared" si="16"/>
        <v>1</v>
      </c>
      <c r="I41" s="66">
        <f t="shared" si="16"/>
        <v>0</v>
      </c>
      <c r="J41" s="66">
        <f t="shared" si="16"/>
        <v>0.5</v>
      </c>
      <c r="K41" s="66">
        <f t="shared" si="16"/>
        <v>0.5</v>
      </c>
      <c r="L41" s="66">
        <f t="shared" si="14"/>
        <v>3</v>
      </c>
      <c r="M41" s="1">
        <f>IF((L37-B31)&lt;(L38-B32),3,IF((L37-B31)=(L38-B32),1.5,0))</f>
        <v>3</v>
      </c>
      <c r="N41" s="10">
        <f>SUM(L41:M41)</f>
        <v>6</v>
      </c>
      <c r="O41" s="32" t="str">
        <f>H31</f>
        <v>andy</v>
      </c>
      <c r="P41" s="34"/>
    </row>
    <row r="42" spans="1:17" x14ac:dyDescent="0.25">
      <c r="A42" s="32" t="str">
        <f>H32</f>
        <v>david</v>
      </c>
      <c r="B42" s="1"/>
      <c r="C42" s="66">
        <f t="shared" ref="C42:K42" si="17">IF((C38-C40)&lt;(C37-C39),1,IF((C38-C40)=(C37-C39),0.5,0))</f>
        <v>1</v>
      </c>
      <c r="D42" s="66">
        <f t="shared" si="17"/>
        <v>0.5</v>
      </c>
      <c r="E42" s="66">
        <f t="shared" si="17"/>
        <v>1</v>
      </c>
      <c r="F42" s="66">
        <f t="shared" si="17"/>
        <v>1</v>
      </c>
      <c r="G42" s="66">
        <f t="shared" si="17"/>
        <v>0.5</v>
      </c>
      <c r="H42" s="66">
        <f t="shared" si="17"/>
        <v>0</v>
      </c>
      <c r="I42" s="66">
        <f t="shared" si="17"/>
        <v>1</v>
      </c>
      <c r="J42" s="66">
        <f t="shared" si="17"/>
        <v>0.5</v>
      </c>
      <c r="K42" s="66">
        <f t="shared" si="17"/>
        <v>0.5</v>
      </c>
      <c r="L42" s="66">
        <f t="shared" si="14"/>
        <v>6</v>
      </c>
      <c r="M42" s="1">
        <f>IF((L38-B32)&lt;(L37-B31),3,IF((L38-B32)=(L37-B31),1.5,0))</f>
        <v>0</v>
      </c>
      <c r="N42" s="10">
        <f>SUM(L42:M42)</f>
        <v>6</v>
      </c>
      <c r="O42" s="32" t="str">
        <f>H32</f>
        <v>david</v>
      </c>
      <c r="P42" s="34"/>
    </row>
    <row r="44" spans="1:17" ht="13.8" thickBot="1" x14ac:dyDescent="0.3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7" x14ac:dyDescent="0.25">
      <c r="A45" s="61" t="str">
        <f>H45</f>
        <v>travis</v>
      </c>
      <c r="B45" s="1">
        <v>9</v>
      </c>
      <c r="C45" s="1">
        <f>B45-B46</f>
        <v>-2</v>
      </c>
      <c r="D45" s="52" t="s">
        <v>57</v>
      </c>
      <c r="E45" s="1"/>
      <c r="F45" s="1"/>
      <c r="G45" s="28" t="s">
        <v>3</v>
      </c>
      <c r="H45" s="54" t="s">
        <v>159</v>
      </c>
      <c r="I45" s="29"/>
      <c r="J45" s="27" t="s">
        <v>5</v>
      </c>
      <c r="K45" s="1"/>
      <c r="N45" s="1"/>
      <c r="P45" s="33"/>
    </row>
    <row r="46" spans="1:17" x14ac:dyDescent="0.25">
      <c r="A46" s="61" t="str">
        <f>H46</f>
        <v>zack</v>
      </c>
      <c r="B46" s="1">
        <v>11</v>
      </c>
      <c r="C46" s="1">
        <f>B46-B45</f>
        <v>2</v>
      </c>
      <c r="D46" t="s">
        <v>7</v>
      </c>
      <c r="E46" s="1"/>
      <c r="F46" s="1"/>
      <c r="G46" s="30" t="s">
        <v>8</v>
      </c>
      <c r="H46" s="53" t="s">
        <v>103</v>
      </c>
      <c r="I46" s="31"/>
      <c r="J46" s="27" t="s">
        <v>5</v>
      </c>
      <c r="K46" s="1"/>
      <c r="N46" s="1"/>
      <c r="P46" s="33"/>
    </row>
    <row r="47" spans="1:1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7" x14ac:dyDescent="0.25">
      <c r="A48" s="1">
        <f>IF($D$2="M10",A62,IF($D$2="M1",A69,IF($D$2="W10",A59, IF($D$2="W1",A66))))</f>
        <v>0</v>
      </c>
      <c r="B48" s="1"/>
      <c r="C48" s="66">
        <f>IF($D$2="M10",C62,IF($D$2="M1",C69,IF($D$2="W10",C59, IF($D$2="W1",C66))))</f>
        <v>0</v>
      </c>
      <c r="D48" s="66">
        <f t="shared" ref="D48:K50" si="18">IF($D$2="M10",D62,IF($D$2="M1",D69,IF($D$2="W10",D59, IF($D$2="W1",D66))))</f>
        <v>0</v>
      </c>
      <c r="E48" s="66">
        <f t="shared" si="18"/>
        <v>0</v>
      </c>
      <c r="F48" s="66">
        <f t="shared" si="18"/>
        <v>0</v>
      </c>
      <c r="G48" s="66">
        <f t="shared" si="18"/>
        <v>0</v>
      </c>
      <c r="H48" s="66">
        <f t="shared" si="18"/>
        <v>0</v>
      </c>
      <c r="I48" s="66">
        <f t="shared" si="18"/>
        <v>0</v>
      </c>
      <c r="J48" s="66">
        <f t="shared" si="18"/>
        <v>0</v>
      </c>
      <c r="K48" s="66">
        <f t="shared" si="18"/>
        <v>0</v>
      </c>
      <c r="N48" s="1"/>
      <c r="P48" s="33"/>
    </row>
    <row r="49" spans="1:26" x14ac:dyDescent="0.25">
      <c r="A49" s="1">
        <f>IF($D$2="M10",A63,IF($D$2="M1",A70,IF($D$2="W10",A60, IF($D$2="W1",A67))))</f>
        <v>0</v>
      </c>
      <c r="B49" s="1"/>
      <c r="C49" s="66">
        <f>IF($D$2="M10",C63,IF($D$2="M1",C70,IF($D$2="W10",C60, IF($D$2="W1",C67))))</f>
        <v>0</v>
      </c>
      <c r="D49" s="66">
        <f t="shared" si="18"/>
        <v>0</v>
      </c>
      <c r="E49" s="66">
        <f t="shared" si="18"/>
        <v>0</v>
      </c>
      <c r="F49" s="66">
        <f t="shared" si="18"/>
        <v>0</v>
      </c>
      <c r="G49" s="66">
        <f t="shared" si="18"/>
        <v>0</v>
      </c>
      <c r="H49" s="66">
        <f t="shared" si="18"/>
        <v>0</v>
      </c>
      <c r="I49" s="66">
        <f t="shared" si="18"/>
        <v>0</v>
      </c>
      <c r="J49" s="66">
        <f t="shared" si="18"/>
        <v>0</v>
      </c>
      <c r="K49" s="66">
        <f t="shared" si="18"/>
        <v>0</v>
      </c>
      <c r="N49" s="1"/>
      <c r="P49" s="33"/>
    </row>
    <row r="50" spans="1:26" x14ac:dyDescent="0.25">
      <c r="A50" s="1">
        <f>IF($D$2="M10",A64,IF($D$2="M1",A71,IF($D$2="W10",A61, IF($D$2="W1",A68))))</f>
        <v>0</v>
      </c>
      <c r="B50" s="1"/>
      <c r="C50" s="66">
        <f>IF($D$2="M10",C64,IF($D$2="M1",C71,IF($D$2="W10",C61, IF($D$2="W1",C68))))</f>
        <v>0</v>
      </c>
      <c r="D50" s="66">
        <f t="shared" si="18"/>
        <v>0</v>
      </c>
      <c r="E50" s="66">
        <f t="shared" si="18"/>
        <v>0</v>
      </c>
      <c r="F50" s="66">
        <f t="shared" si="18"/>
        <v>0</v>
      </c>
      <c r="G50" s="66">
        <f t="shared" si="18"/>
        <v>0</v>
      </c>
      <c r="H50" s="66">
        <f t="shared" si="18"/>
        <v>0</v>
      </c>
      <c r="I50" s="66">
        <f t="shared" si="18"/>
        <v>0</v>
      </c>
      <c r="J50" s="66">
        <f t="shared" si="18"/>
        <v>0</v>
      </c>
      <c r="K50" s="66">
        <f t="shared" si="18"/>
        <v>0</v>
      </c>
      <c r="L50" s="1" t="s">
        <v>15</v>
      </c>
      <c r="M50" s="1" t="s">
        <v>16</v>
      </c>
      <c r="N50" s="70"/>
      <c r="P50" s="33"/>
    </row>
    <row r="51" spans="1:26" x14ac:dyDescent="0.25">
      <c r="A51" s="61" t="str">
        <f>H45</f>
        <v>travis</v>
      </c>
      <c r="B51" s="57"/>
      <c r="C51" s="68">
        <v>5</v>
      </c>
      <c r="D51" s="68">
        <v>4</v>
      </c>
      <c r="E51" s="68">
        <v>4</v>
      </c>
      <c r="F51" s="68">
        <v>4</v>
      </c>
      <c r="G51" s="68">
        <v>6</v>
      </c>
      <c r="H51" s="68">
        <v>5</v>
      </c>
      <c r="I51" s="68">
        <v>6</v>
      </c>
      <c r="J51" s="68">
        <v>7</v>
      </c>
      <c r="K51" s="76">
        <v>4</v>
      </c>
      <c r="L51" s="72">
        <f>SUM(C51:K51)</f>
        <v>45</v>
      </c>
      <c r="M51" s="10">
        <f>L51-B45</f>
        <v>36</v>
      </c>
      <c r="N51" s="58"/>
      <c r="O51" s="59"/>
      <c r="P51" s="33"/>
    </row>
    <row r="52" spans="1:26" x14ac:dyDescent="0.25">
      <c r="A52" s="61" t="str">
        <f>H46</f>
        <v>zack</v>
      </c>
      <c r="B52" s="35"/>
      <c r="C52" s="66">
        <v>4</v>
      </c>
      <c r="D52" s="66">
        <v>9</v>
      </c>
      <c r="E52" s="66">
        <v>5</v>
      </c>
      <c r="F52" s="66">
        <v>4</v>
      </c>
      <c r="G52" s="66">
        <v>5</v>
      </c>
      <c r="H52" s="66">
        <v>6</v>
      </c>
      <c r="I52" s="66">
        <v>5</v>
      </c>
      <c r="J52" s="66">
        <v>5</v>
      </c>
      <c r="K52" s="66">
        <v>6</v>
      </c>
      <c r="L52" s="72">
        <f>SUM(C52:K52)</f>
        <v>49</v>
      </c>
      <c r="M52" s="10">
        <f>L52-B46</f>
        <v>38</v>
      </c>
      <c r="N52" s="58"/>
      <c r="O52" s="59"/>
      <c r="P52" s="33"/>
    </row>
    <row r="53" spans="1:26" x14ac:dyDescent="0.25">
      <c r="A53" s="32" t="str">
        <f>H45</f>
        <v>travis</v>
      </c>
      <c r="B53" s="35"/>
      <c r="C53" s="67">
        <f>IF($C$2&gt;=C49,IF(($C$2-C49)&gt;=27,4,IF(($C$2-C49)&gt;=18,3,IF($C$2-C49&gt;=9,2,1))),0)</f>
        <v>0</v>
      </c>
      <c r="D53" s="67">
        <f>IF($C$2&gt;=D49,IF(($C$2-D49)&gt;=27,4,IF(($C$2-D49)&gt;=18,3,IF($C$2-D49&gt;=9,2,1))),0)</f>
        <v>0</v>
      </c>
      <c r="E53" s="67">
        <f t="shared" ref="E53:K53" si="19">IF($C$2&gt;=E49,IF(($C$2-E49)&gt;=27,4,IF(($C$2-E49)&gt;=18,3,IF($C$2-E49&gt;=9,2,1))),0)</f>
        <v>0</v>
      </c>
      <c r="F53" s="67">
        <f t="shared" si="19"/>
        <v>0</v>
      </c>
      <c r="G53" s="67">
        <f t="shared" si="19"/>
        <v>0</v>
      </c>
      <c r="H53" s="66">
        <f t="shared" si="19"/>
        <v>0</v>
      </c>
      <c r="I53" s="66">
        <f t="shared" si="19"/>
        <v>0</v>
      </c>
      <c r="J53" s="66">
        <f t="shared" si="19"/>
        <v>0</v>
      </c>
      <c r="K53" s="66">
        <f t="shared" si="19"/>
        <v>0</v>
      </c>
      <c r="L53" s="66">
        <f t="shared" ref="L53:L56" si="20">SUM(C53:K53)</f>
        <v>0</v>
      </c>
      <c r="N53" s="1">
        <f>IF($C$2&gt;=N49,IF(($C$2-N49)&gt;=9,2,1),0)</f>
        <v>0</v>
      </c>
      <c r="P53" s="33"/>
    </row>
    <row r="54" spans="1:26" x14ac:dyDescent="0.25">
      <c r="A54" s="32" t="str">
        <f>H46</f>
        <v>zack</v>
      </c>
      <c r="B54" s="35"/>
      <c r="C54" s="67">
        <f t="shared" ref="C54:K54" si="21">IF($C$3&gt;=C49,IF(($C$3-C49)&gt;=27,4,IF(($C$3-C49)&gt;=18,3,IF($C$3-C49&gt;=9,2,1))),0)</f>
        <v>1</v>
      </c>
      <c r="D54" s="67">
        <f t="shared" si="21"/>
        <v>1</v>
      </c>
      <c r="E54" s="67">
        <f t="shared" si="21"/>
        <v>1</v>
      </c>
      <c r="F54" s="67">
        <f t="shared" si="21"/>
        <v>1</v>
      </c>
      <c r="G54" s="66">
        <f t="shared" si="21"/>
        <v>1</v>
      </c>
      <c r="H54" s="66">
        <f t="shared" si="21"/>
        <v>1</v>
      </c>
      <c r="I54" s="66">
        <f t="shared" si="21"/>
        <v>1</v>
      </c>
      <c r="J54" s="66">
        <f t="shared" si="21"/>
        <v>1</v>
      </c>
      <c r="K54" s="66">
        <f t="shared" si="21"/>
        <v>1</v>
      </c>
      <c r="L54" s="66">
        <f t="shared" si="20"/>
        <v>9</v>
      </c>
      <c r="M54" s="1"/>
      <c r="N54" s="1" t="s">
        <v>17</v>
      </c>
      <c r="P54" s="33" t="s">
        <v>18</v>
      </c>
    </row>
    <row r="55" spans="1:26" x14ac:dyDescent="0.25">
      <c r="A55" s="32" t="str">
        <f>H45</f>
        <v>travis</v>
      </c>
      <c r="B55" s="1"/>
      <c r="C55" s="66">
        <f t="shared" ref="C55:K55" si="22">IF((C51-C53)&lt;(C52-C54),1,IF((C51-C53)=(C52-C54),0.5,0))</f>
        <v>0</v>
      </c>
      <c r="D55" s="66">
        <f t="shared" si="22"/>
        <v>1</v>
      </c>
      <c r="E55" s="66">
        <f t="shared" si="22"/>
        <v>0.5</v>
      </c>
      <c r="F55" s="66">
        <f t="shared" si="22"/>
        <v>0</v>
      </c>
      <c r="G55" s="66">
        <f t="shared" si="22"/>
        <v>0</v>
      </c>
      <c r="H55" s="66">
        <f t="shared" si="22"/>
        <v>0.5</v>
      </c>
      <c r="I55" s="66">
        <f t="shared" si="22"/>
        <v>0</v>
      </c>
      <c r="J55" s="66">
        <f t="shared" si="22"/>
        <v>0</v>
      </c>
      <c r="K55" s="66">
        <f t="shared" si="22"/>
        <v>1</v>
      </c>
      <c r="L55" s="66">
        <f t="shared" si="20"/>
        <v>3</v>
      </c>
      <c r="M55" s="1">
        <f>IF((L51-B45)&lt;(L52-B46),3,IF((L51-B45)=(L52-B46),1.5,0))</f>
        <v>3</v>
      </c>
      <c r="N55" s="10">
        <f>SUM(L55:M55)</f>
        <v>6</v>
      </c>
      <c r="O55" s="32" t="str">
        <f>H45</f>
        <v>travis</v>
      </c>
      <c r="P55" s="34"/>
    </row>
    <row r="56" spans="1:26" x14ac:dyDescent="0.25">
      <c r="A56" s="32" t="str">
        <f>H46</f>
        <v>zack</v>
      </c>
      <c r="B56" s="1"/>
      <c r="C56" s="66">
        <f t="shared" ref="C56:K56" si="23">IF((C52-C54)&lt;(C51-C53),1,IF((C52-C54)=(C51-C53),0.5,0))</f>
        <v>1</v>
      </c>
      <c r="D56" s="66">
        <f t="shared" si="23"/>
        <v>0</v>
      </c>
      <c r="E56" s="66">
        <f t="shared" si="23"/>
        <v>0.5</v>
      </c>
      <c r="F56" s="66">
        <f t="shared" si="23"/>
        <v>1</v>
      </c>
      <c r="G56" s="66">
        <f t="shared" si="23"/>
        <v>1</v>
      </c>
      <c r="H56" s="66">
        <f t="shared" si="23"/>
        <v>0.5</v>
      </c>
      <c r="I56" s="66">
        <f t="shared" si="23"/>
        <v>1</v>
      </c>
      <c r="J56" s="66">
        <f t="shared" si="23"/>
        <v>1</v>
      </c>
      <c r="K56" s="66">
        <f t="shared" si="23"/>
        <v>0</v>
      </c>
      <c r="L56" s="66">
        <f t="shared" si="20"/>
        <v>6</v>
      </c>
      <c r="M56" s="1">
        <f>IF((L52-B46)&lt;(L51-B45),3,IF((L52-B46)=(L51-B45),1.5,0))</f>
        <v>0</v>
      </c>
      <c r="N56" s="10">
        <f>SUM(L56:M56)</f>
        <v>6</v>
      </c>
      <c r="O56" s="32" t="str">
        <f>H46</f>
        <v>zack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ht="13.8" thickBot="1" x14ac:dyDescent="0.3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tr">
        <f>H60</f>
        <v>blake</v>
      </c>
      <c r="B60" s="1">
        <v>5</v>
      </c>
      <c r="C60" s="1">
        <f>B60-B61</f>
        <v>-5</v>
      </c>
      <c r="D60" s="52" t="s">
        <v>57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tr">
        <f>H61</f>
        <v>adam</v>
      </c>
      <c r="B61" s="1">
        <v>10</v>
      </c>
      <c r="C61" s="1">
        <f>B61-B60</f>
        <v>5</v>
      </c>
      <c r="D61" t="s">
        <v>7</v>
      </c>
      <c r="E61" s="1"/>
      <c r="F61" s="1"/>
      <c r="G61" s="30" t="s">
        <v>8</v>
      </c>
      <c r="H61" s="53" t="s">
        <v>56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>
        <f>IF($D$2="M10",A77,IF($D$2="M1",A84,IF($D$2="W10",A74, IF($D$2="W1",A81))))</f>
        <v>0</v>
      </c>
      <c r="B63" s="1"/>
      <c r="C63" s="66">
        <f>IF($D$2="M10",C77,IF($D$2="M1",C84,IF($D$2="W10",C74, IF($D$2="W1",C81))))</f>
        <v>0</v>
      </c>
      <c r="D63" s="66">
        <f t="shared" ref="D63:K65" si="24">IF($D$2="M10",D77,IF($D$2="M1",D84,IF($D$2="W10",D74, IF($D$2="W1",D81))))</f>
        <v>0</v>
      </c>
      <c r="E63" s="66">
        <f t="shared" si="24"/>
        <v>0</v>
      </c>
      <c r="F63" s="66">
        <f t="shared" si="24"/>
        <v>0</v>
      </c>
      <c r="G63" s="66">
        <f t="shared" si="24"/>
        <v>0</v>
      </c>
      <c r="H63" s="66">
        <f t="shared" si="24"/>
        <v>0</v>
      </c>
      <c r="I63" s="66">
        <f t="shared" si="24"/>
        <v>0</v>
      </c>
      <c r="J63" s="66">
        <f t="shared" si="24"/>
        <v>0</v>
      </c>
      <c r="K63" s="66">
        <f t="shared" si="24"/>
        <v>0</v>
      </c>
      <c r="N63" s="1"/>
      <c r="P63" s="33"/>
    </row>
    <row r="64" spans="1:26" x14ac:dyDescent="0.25">
      <c r="A64" s="1">
        <f>IF($D$2="M10",A78,IF($D$2="M1",A85,IF($D$2="W10",A75, IF($D$2="W1",A82))))</f>
        <v>0</v>
      </c>
      <c r="B64" s="1"/>
      <c r="C64" s="66">
        <f>IF($D$2="M10",C78,IF($D$2="M1",C85,IF($D$2="W10",C75, IF($D$2="W1",C82))))</f>
        <v>0</v>
      </c>
      <c r="D64" s="66">
        <f t="shared" si="24"/>
        <v>0</v>
      </c>
      <c r="E64" s="66">
        <f t="shared" si="24"/>
        <v>0</v>
      </c>
      <c r="F64" s="66">
        <f t="shared" si="24"/>
        <v>0</v>
      </c>
      <c r="G64" s="66">
        <f t="shared" si="24"/>
        <v>0</v>
      </c>
      <c r="H64" s="66">
        <f t="shared" si="24"/>
        <v>0</v>
      </c>
      <c r="I64" s="66">
        <f t="shared" si="24"/>
        <v>0</v>
      </c>
      <c r="J64" s="66">
        <f t="shared" si="24"/>
        <v>0</v>
      </c>
      <c r="K64" s="66">
        <f t="shared" si="24"/>
        <v>0</v>
      </c>
      <c r="N64" s="1"/>
      <c r="P64" s="33"/>
    </row>
    <row r="65" spans="1:26" x14ac:dyDescent="0.25">
      <c r="A65" s="1">
        <f>IF($D$2="M10",A79,IF($D$2="M1",A86,IF($D$2="W10",A76, IF($D$2="W1",A83))))</f>
        <v>0</v>
      </c>
      <c r="B65" s="1"/>
      <c r="C65" s="66">
        <f>IF($D$2="M10",C79,IF($D$2="M1",C86,IF($D$2="W10",C76, IF($D$2="W1",C83))))</f>
        <v>0</v>
      </c>
      <c r="D65" s="66">
        <f t="shared" si="24"/>
        <v>0</v>
      </c>
      <c r="E65" s="66">
        <f t="shared" si="24"/>
        <v>0</v>
      </c>
      <c r="F65" s="66">
        <f t="shared" si="24"/>
        <v>0</v>
      </c>
      <c r="G65" s="66">
        <f t="shared" si="24"/>
        <v>0</v>
      </c>
      <c r="H65" s="66">
        <f t="shared" si="24"/>
        <v>0</v>
      </c>
      <c r="I65" s="66">
        <f t="shared" si="24"/>
        <v>0</v>
      </c>
      <c r="J65" s="66">
        <f t="shared" si="24"/>
        <v>0</v>
      </c>
      <c r="K65" s="66">
        <f t="shared" si="24"/>
        <v>0</v>
      </c>
      <c r="L65" s="1" t="s">
        <v>15</v>
      </c>
      <c r="M65" s="1" t="s">
        <v>16</v>
      </c>
      <c r="N65" s="70"/>
      <c r="P65" s="33"/>
    </row>
    <row r="66" spans="1:26" x14ac:dyDescent="0.25">
      <c r="A66" s="61" t="str">
        <f>H60</f>
        <v>blake</v>
      </c>
      <c r="B66" s="57"/>
      <c r="C66" s="68">
        <v>4</v>
      </c>
      <c r="D66" s="68">
        <v>6</v>
      </c>
      <c r="E66" s="68">
        <v>4</v>
      </c>
      <c r="F66" s="68">
        <v>3</v>
      </c>
      <c r="G66" s="68">
        <v>5</v>
      </c>
      <c r="H66" s="68">
        <v>4</v>
      </c>
      <c r="I66" s="68">
        <v>7</v>
      </c>
      <c r="J66" s="68">
        <v>6</v>
      </c>
      <c r="K66" s="76">
        <v>6</v>
      </c>
      <c r="L66" s="72">
        <f>SUM(C66:K66)</f>
        <v>45</v>
      </c>
      <c r="M66" s="10">
        <f>L66-B60</f>
        <v>40</v>
      </c>
      <c r="N66" s="58"/>
      <c r="O66" s="59"/>
      <c r="P66" s="33"/>
      <c r="Q66">
        <f>M66+M80</f>
        <v>79</v>
      </c>
    </row>
    <row r="67" spans="1:26" x14ac:dyDescent="0.25">
      <c r="A67" s="61" t="str">
        <f>H61</f>
        <v>adam</v>
      </c>
      <c r="B67" s="35"/>
      <c r="C67" s="66">
        <v>6</v>
      </c>
      <c r="D67" s="66">
        <v>6</v>
      </c>
      <c r="E67" s="66">
        <v>6</v>
      </c>
      <c r="F67" s="66">
        <v>3</v>
      </c>
      <c r="G67" s="66">
        <v>7</v>
      </c>
      <c r="H67" s="66">
        <v>7</v>
      </c>
      <c r="I67" s="66">
        <v>3</v>
      </c>
      <c r="J67" s="66">
        <v>3</v>
      </c>
      <c r="K67" s="66">
        <v>6</v>
      </c>
      <c r="L67" s="72">
        <f>SUM(C67:K67)</f>
        <v>47</v>
      </c>
      <c r="M67" s="10">
        <f>L67-B61</f>
        <v>37</v>
      </c>
      <c r="N67" s="58"/>
      <c r="O67" s="59"/>
      <c r="P67" s="33"/>
      <c r="Q67">
        <f>M67+M81</f>
        <v>80</v>
      </c>
    </row>
    <row r="68" spans="1:26" x14ac:dyDescent="0.25">
      <c r="A68" s="32" t="str">
        <f>H60</f>
        <v>blake</v>
      </c>
      <c r="B68" s="35"/>
      <c r="C68" s="67">
        <f>IF($C$2&gt;=C64,IF(($C$2-C64)&gt;=27,4,IF(($C$2-C64)&gt;=18,3,IF($C$2-C64&gt;=9,2,1))),0)</f>
        <v>0</v>
      </c>
      <c r="D68" s="67">
        <f>IF($C$2&gt;=D64,IF(($C$2-D64)&gt;=27,4,IF(($C$2-D64)&gt;=18,3,IF($C$2-D64&gt;=9,2,1))),0)</f>
        <v>0</v>
      </c>
      <c r="E68" s="67">
        <f t="shared" ref="E68:K68" si="25">IF($C$2&gt;=E64,IF(($C$2-E64)&gt;=27,4,IF(($C$2-E64)&gt;=18,3,IF($C$2-E64&gt;=9,2,1))),0)</f>
        <v>0</v>
      </c>
      <c r="F68" s="67">
        <f t="shared" si="25"/>
        <v>0</v>
      </c>
      <c r="G68" s="67">
        <f t="shared" si="25"/>
        <v>0</v>
      </c>
      <c r="H68" s="66">
        <f t="shared" si="25"/>
        <v>0</v>
      </c>
      <c r="I68" s="66">
        <f t="shared" si="25"/>
        <v>0</v>
      </c>
      <c r="J68" s="66">
        <f t="shared" si="25"/>
        <v>0</v>
      </c>
      <c r="K68" s="66">
        <f t="shared" si="25"/>
        <v>0</v>
      </c>
      <c r="L68" s="66">
        <f t="shared" ref="L68:L71" si="26">SUM(C68:K68)</f>
        <v>0</v>
      </c>
      <c r="N68" s="1">
        <f>IF($C$2&gt;=N64,IF(($C$2-N64)&gt;=9,2,1),0)</f>
        <v>0</v>
      </c>
      <c r="P68" s="33"/>
    </row>
    <row r="69" spans="1:26" x14ac:dyDescent="0.25">
      <c r="A69" s="32" t="str">
        <f>H61</f>
        <v>adam</v>
      </c>
      <c r="B69" s="35"/>
      <c r="C69" s="67">
        <f t="shared" ref="C69:K69" si="27">IF($C$3&gt;=C64,IF(($C$3-C64)&gt;=27,4,IF(($C$3-C64)&gt;=18,3,IF($C$3-C64&gt;=9,2,1))),0)</f>
        <v>1</v>
      </c>
      <c r="D69" s="67">
        <f t="shared" si="27"/>
        <v>1</v>
      </c>
      <c r="E69" s="67">
        <f t="shared" si="27"/>
        <v>1</v>
      </c>
      <c r="F69" s="67">
        <f t="shared" si="27"/>
        <v>1</v>
      </c>
      <c r="G69" s="66">
        <f t="shared" si="27"/>
        <v>1</v>
      </c>
      <c r="H69" s="66">
        <f t="shared" si="27"/>
        <v>1</v>
      </c>
      <c r="I69" s="66">
        <f t="shared" si="27"/>
        <v>1</v>
      </c>
      <c r="J69" s="66">
        <f t="shared" si="27"/>
        <v>1</v>
      </c>
      <c r="K69" s="66">
        <f t="shared" si="27"/>
        <v>1</v>
      </c>
      <c r="L69" s="66">
        <f t="shared" si="26"/>
        <v>9</v>
      </c>
      <c r="M69" s="1"/>
      <c r="N69" s="1" t="s">
        <v>17</v>
      </c>
      <c r="P69" s="33" t="s">
        <v>18</v>
      </c>
    </row>
    <row r="70" spans="1:26" x14ac:dyDescent="0.25">
      <c r="A70" s="32" t="str">
        <f>H60</f>
        <v>blake</v>
      </c>
      <c r="B70" s="1"/>
      <c r="C70" s="66">
        <f t="shared" ref="C70:K70" si="28">IF((C66-C68)&lt;(C67-C69),1,IF((C66-C68)=(C67-C69),0.5,0))</f>
        <v>1</v>
      </c>
      <c r="D70" s="66">
        <f t="shared" si="28"/>
        <v>0</v>
      </c>
      <c r="E70" s="66">
        <f t="shared" si="28"/>
        <v>1</v>
      </c>
      <c r="F70" s="66">
        <f t="shared" si="28"/>
        <v>0</v>
      </c>
      <c r="G70" s="66">
        <f t="shared" si="28"/>
        <v>1</v>
      </c>
      <c r="H70" s="66">
        <f t="shared" si="28"/>
        <v>1</v>
      </c>
      <c r="I70" s="66">
        <f t="shared" si="28"/>
        <v>0</v>
      </c>
      <c r="J70" s="66">
        <f t="shared" si="28"/>
        <v>0</v>
      </c>
      <c r="K70" s="66">
        <f t="shared" si="28"/>
        <v>0</v>
      </c>
      <c r="L70" s="66">
        <f t="shared" si="26"/>
        <v>4</v>
      </c>
      <c r="M70" s="1">
        <f>IF((L66-B60)&lt;(L67-B61),3,IF((L66-B60)=(L67-B61),1.5,0))</f>
        <v>0</v>
      </c>
      <c r="N70" s="10">
        <f>SUM(L70:M70)</f>
        <v>4</v>
      </c>
      <c r="O70" s="32" t="str">
        <f>H60</f>
        <v>blake</v>
      </c>
      <c r="P70" s="34"/>
    </row>
    <row r="71" spans="1:26" x14ac:dyDescent="0.25">
      <c r="A71" s="32" t="str">
        <f>H61</f>
        <v>adam</v>
      </c>
      <c r="B71" s="1"/>
      <c r="C71" s="66">
        <f t="shared" ref="C71:K71" si="29">IF((C67-C69)&lt;(C66-C68),1,IF((C67-C69)=(C66-C68),0.5,0))</f>
        <v>0</v>
      </c>
      <c r="D71" s="66">
        <f t="shared" si="29"/>
        <v>1</v>
      </c>
      <c r="E71" s="66">
        <f t="shared" si="29"/>
        <v>0</v>
      </c>
      <c r="F71" s="66">
        <f t="shared" si="29"/>
        <v>1</v>
      </c>
      <c r="G71" s="66">
        <f t="shared" si="29"/>
        <v>0</v>
      </c>
      <c r="H71" s="66">
        <f t="shared" si="29"/>
        <v>0</v>
      </c>
      <c r="I71" s="66">
        <f t="shared" si="29"/>
        <v>1</v>
      </c>
      <c r="J71" s="66">
        <f t="shared" si="29"/>
        <v>1</v>
      </c>
      <c r="K71" s="66">
        <f t="shared" si="29"/>
        <v>1</v>
      </c>
      <c r="L71" s="66">
        <f t="shared" si="26"/>
        <v>5</v>
      </c>
      <c r="M71" s="1">
        <f>IF((L67-B61)&lt;(L66-B60),3,IF((L67-B61)=(L66-B60),1.5,0))</f>
        <v>3</v>
      </c>
      <c r="N71" s="10">
        <f>SUM(L71:M71)</f>
        <v>8</v>
      </c>
      <c r="O71" s="32" t="str">
        <f>H61</f>
        <v>adam</v>
      </c>
      <c r="P71" s="34"/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3.8" thickBot="1" x14ac:dyDescent="0.3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tr">
        <f>H74</f>
        <v>mike hud</v>
      </c>
      <c r="B74" s="1">
        <v>9</v>
      </c>
      <c r="C74" s="1">
        <f>B74-B75</f>
        <v>-4</v>
      </c>
      <c r="D74" s="52" t="s">
        <v>57</v>
      </c>
      <c r="E74" s="1"/>
      <c r="F74" s="1"/>
      <c r="G74" s="28" t="s">
        <v>3</v>
      </c>
      <c r="H74" s="54" t="s">
        <v>161</v>
      </c>
      <c r="I74" s="29"/>
      <c r="J74" s="27" t="s">
        <v>5</v>
      </c>
      <c r="K74" s="1"/>
      <c r="N74" s="1"/>
      <c r="P74" s="33"/>
    </row>
    <row r="75" spans="1:26" x14ac:dyDescent="0.25">
      <c r="A75" s="61" t="str">
        <f>H75</f>
        <v>brian</v>
      </c>
      <c r="B75" s="1">
        <v>13</v>
      </c>
      <c r="C75" s="1">
        <f>B75-B74</f>
        <v>4</v>
      </c>
      <c r="D75" t="s">
        <v>7</v>
      </c>
      <c r="E75" s="1"/>
      <c r="F75" s="1"/>
      <c r="G75" s="30" t="s">
        <v>8</v>
      </c>
      <c r="H75" s="53" t="s">
        <v>89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>
        <f>IF($D$2="M10",A91,IF($D$2="M1",A98,IF($D$2="W10",A88, IF($D$2="W1",A95))))</f>
        <v>0</v>
      </c>
      <c r="B77" s="1"/>
      <c r="C77" s="66">
        <f>IF($D$2="M10",C91,IF($D$2="M1",C98,IF($D$2="W10",C88, IF($D$2="W1",C95))))</f>
        <v>0</v>
      </c>
      <c r="D77" s="66">
        <f t="shared" ref="D77:K79" si="30">IF($D$2="M10",D91,IF($D$2="M1",D98,IF($D$2="W10",D88, IF($D$2="W1",D95))))</f>
        <v>0</v>
      </c>
      <c r="E77" s="66">
        <f t="shared" si="30"/>
        <v>0</v>
      </c>
      <c r="F77" s="66">
        <f t="shared" si="30"/>
        <v>0</v>
      </c>
      <c r="G77" s="66">
        <f t="shared" si="30"/>
        <v>0</v>
      </c>
      <c r="H77" s="66">
        <f t="shared" si="30"/>
        <v>0</v>
      </c>
      <c r="I77" s="66">
        <f t="shared" si="30"/>
        <v>0</v>
      </c>
      <c r="J77" s="66">
        <f t="shared" si="30"/>
        <v>0</v>
      </c>
      <c r="K77" s="66">
        <f t="shared" si="30"/>
        <v>0</v>
      </c>
      <c r="N77" s="1"/>
      <c r="P77" s="33"/>
    </row>
    <row r="78" spans="1:26" x14ac:dyDescent="0.25">
      <c r="A78" s="1">
        <f>IF($D$2="M10",A92,IF($D$2="M1",A99,IF($D$2="W10",A89, IF($D$2="W1",A96))))</f>
        <v>0</v>
      </c>
      <c r="B78" s="1"/>
      <c r="C78" s="66">
        <f>IF($D$2="M10",C92,IF($D$2="M1",C99,IF($D$2="W10",C89, IF($D$2="W1",C96))))</f>
        <v>0</v>
      </c>
      <c r="D78" s="66">
        <f t="shared" si="30"/>
        <v>0</v>
      </c>
      <c r="E78" s="66">
        <f t="shared" si="30"/>
        <v>0</v>
      </c>
      <c r="F78" s="66">
        <f t="shared" si="30"/>
        <v>0</v>
      </c>
      <c r="G78" s="66">
        <f t="shared" si="30"/>
        <v>0</v>
      </c>
      <c r="H78" s="66">
        <f t="shared" si="30"/>
        <v>0</v>
      </c>
      <c r="I78" s="66">
        <f t="shared" si="30"/>
        <v>0</v>
      </c>
      <c r="J78" s="66">
        <f t="shared" si="30"/>
        <v>0</v>
      </c>
      <c r="K78" s="66">
        <f t="shared" si="30"/>
        <v>0</v>
      </c>
      <c r="N78" s="1"/>
      <c r="P78" s="33"/>
    </row>
    <row r="79" spans="1:26" x14ac:dyDescent="0.25">
      <c r="A79" s="1">
        <f>IF($D$2="M10",A93,IF($D$2="M1",A100,IF($D$2="W10",A90, IF($D$2="W1",A97))))</f>
        <v>0</v>
      </c>
      <c r="B79" s="1"/>
      <c r="C79" s="66">
        <f>IF($D$2="M10",C93,IF($D$2="M1",C100,IF($D$2="W10",C90, IF($D$2="W1",C97))))</f>
        <v>0</v>
      </c>
      <c r="D79" s="66">
        <f t="shared" si="30"/>
        <v>0</v>
      </c>
      <c r="E79" s="66">
        <f t="shared" si="30"/>
        <v>0</v>
      </c>
      <c r="F79" s="66">
        <f t="shared" si="30"/>
        <v>0</v>
      </c>
      <c r="G79" s="66">
        <f t="shared" si="30"/>
        <v>0</v>
      </c>
      <c r="H79" s="66">
        <f t="shared" si="30"/>
        <v>0</v>
      </c>
      <c r="I79" s="66">
        <f t="shared" si="30"/>
        <v>0</v>
      </c>
      <c r="J79" s="66">
        <f t="shared" si="30"/>
        <v>0</v>
      </c>
      <c r="K79" s="66">
        <f t="shared" si="30"/>
        <v>0</v>
      </c>
      <c r="L79" s="1" t="s">
        <v>15</v>
      </c>
      <c r="M79" s="1" t="s">
        <v>16</v>
      </c>
      <c r="N79" s="70"/>
      <c r="P79" s="33"/>
    </row>
    <row r="80" spans="1:26" x14ac:dyDescent="0.25">
      <c r="A80" s="61" t="str">
        <f>H74</f>
        <v>mike hud</v>
      </c>
      <c r="B80" s="57"/>
      <c r="C80" s="68">
        <v>7</v>
      </c>
      <c r="D80" s="68">
        <v>5</v>
      </c>
      <c r="E80" s="68">
        <v>5</v>
      </c>
      <c r="F80" s="68">
        <v>3</v>
      </c>
      <c r="G80" s="68">
        <v>7</v>
      </c>
      <c r="H80" s="68">
        <v>7</v>
      </c>
      <c r="I80" s="68">
        <v>4</v>
      </c>
      <c r="J80" s="68">
        <v>5</v>
      </c>
      <c r="K80" s="76">
        <v>5</v>
      </c>
      <c r="L80" s="72">
        <f>SUM(C80:K80)</f>
        <v>48</v>
      </c>
      <c r="M80" s="10">
        <f>L80-B74</f>
        <v>39</v>
      </c>
      <c r="N80" s="58"/>
      <c r="O80" s="59"/>
      <c r="P80" s="33"/>
    </row>
    <row r="81" spans="1:26" x14ac:dyDescent="0.25">
      <c r="A81" s="61" t="str">
        <f>H75</f>
        <v>brian</v>
      </c>
      <c r="B81" s="35"/>
      <c r="C81" s="66">
        <v>8</v>
      </c>
      <c r="D81" s="66">
        <v>7</v>
      </c>
      <c r="E81" s="66">
        <v>6</v>
      </c>
      <c r="F81" s="66">
        <v>3</v>
      </c>
      <c r="G81" s="66">
        <v>7</v>
      </c>
      <c r="H81" s="66">
        <v>7</v>
      </c>
      <c r="I81" s="66">
        <v>3</v>
      </c>
      <c r="J81" s="66">
        <v>7</v>
      </c>
      <c r="K81" s="66">
        <v>8</v>
      </c>
      <c r="L81" s="72">
        <f>SUM(C81:K81)</f>
        <v>56</v>
      </c>
      <c r="M81" s="10">
        <f>L81-B75</f>
        <v>43</v>
      </c>
      <c r="N81" s="58"/>
      <c r="O81" s="59"/>
      <c r="P81" s="33"/>
    </row>
    <row r="82" spans="1:26" x14ac:dyDescent="0.25">
      <c r="A82" s="32" t="str">
        <f>H74</f>
        <v>mike hud</v>
      </c>
      <c r="B82" s="35"/>
      <c r="C82" s="67">
        <f>IF($C$2&gt;=C78,IF(($C$2-C78)&gt;=27,4,IF(($C$2-C78)&gt;=18,3,IF($C$2-C78&gt;=9,2,1))),0)</f>
        <v>0</v>
      </c>
      <c r="D82" s="67">
        <f>IF($C$2&gt;=D78,IF(($C$2-D78)&gt;=27,4,IF(($C$2-D78)&gt;=18,3,IF($C$2-D78&gt;=9,2,1))),0)</f>
        <v>0</v>
      </c>
      <c r="E82" s="67">
        <f t="shared" ref="E82:K82" si="31">IF($C$2&gt;=E78,IF(($C$2-E78)&gt;=27,4,IF(($C$2-E78)&gt;=18,3,IF($C$2-E78&gt;=9,2,1))),0)</f>
        <v>0</v>
      </c>
      <c r="F82" s="67">
        <f t="shared" si="31"/>
        <v>0</v>
      </c>
      <c r="G82" s="67">
        <f t="shared" si="31"/>
        <v>0</v>
      </c>
      <c r="H82" s="66">
        <f t="shared" si="31"/>
        <v>0</v>
      </c>
      <c r="I82" s="66">
        <f t="shared" si="31"/>
        <v>0</v>
      </c>
      <c r="J82" s="66">
        <f t="shared" si="31"/>
        <v>0</v>
      </c>
      <c r="K82" s="66">
        <f t="shared" si="31"/>
        <v>0</v>
      </c>
      <c r="L82" s="66">
        <f t="shared" ref="L82:L85" si="32">SUM(C82:K82)</f>
        <v>0</v>
      </c>
      <c r="N82" s="1">
        <f>IF($C$2&gt;=N78,IF(($C$2-N78)&gt;=9,2,1),0)</f>
        <v>0</v>
      </c>
      <c r="P82" s="33"/>
    </row>
    <row r="83" spans="1:26" x14ac:dyDescent="0.25">
      <c r="A83" s="32" t="str">
        <f>H75</f>
        <v>brian</v>
      </c>
      <c r="B83" s="35"/>
      <c r="C83" s="67">
        <f t="shared" ref="C83:K83" si="33">IF($C$3&gt;=C78,IF(($C$3-C78)&gt;=27,4,IF(($C$3-C78)&gt;=18,3,IF($C$3-C78&gt;=9,2,1))),0)</f>
        <v>1</v>
      </c>
      <c r="D83" s="67">
        <f t="shared" si="33"/>
        <v>1</v>
      </c>
      <c r="E83" s="67">
        <f t="shared" si="33"/>
        <v>1</v>
      </c>
      <c r="F83" s="67">
        <f t="shared" si="33"/>
        <v>1</v>
      </c>
      <c r="G83" s="66">
        <f t="shared" si="33"/>
        <v>1</v>
      </c>
      <c r="H83" s="66">
        <f t="shared" si="33"/>
        <v>1</v>
      </c>
      <c r="I83" s="66">
        <f t="shared" si="33"/>
        <v>1</v>
      </c>
      <c r="J83" s="66">
        <f t="shared" si="33"/>
        <v>1</v>
      </c>
      <c r="K83" s="66">
        <f t="shared" si="33"/>
        <v>1</v>
      </c>
      <c r="L83" s="66">
        <f t="shared" si="32"/>
        <v>9</v>
      </c>
      <c r="M83" s="1"/>
      <c r="N83" s="1" t="s">
        <v>17</v>
      </c>
      <c r="P83" s="33" t="s">
        <v>18</v>
      </c>
    </row>
    <row r="84" spans="1:26" x14ac:dyDescent="0.25">
      <c r="A84" s="32" t="str">
        <f>H74</f>
        <v>mike hud</v>
      </c>
      <c r="B84" s="1"/>
      <c r="C84" s="66">
        <f t="shared" ref="C84:K84" si="34">IF((C80-C82)&lt;(C81-C83),1,IF((C80-C82)=(C81-C83),0.5,0))</f>
        <v>0.5</v>
      </c>
      <c r="D84" s="66">
        <f t="shared" si="34"/>
        <v>1</v>
      </c>
      <c r="E84" s="66">
        <f t="shared" si="34"/>
        <v>0.5</v>
      </c>
      <c r="F84" s="66">
        <f t="shared" si="34"/>
        <v>0</v>
      </c>
      <c r="G84" s="66">
        <f t="shared" si="34"/>
        <v>0</v>
      </c>
      <c r="H84" s="66">
        <f t="shared" si="34"/>
        <v>0</v>
      </c>
      <c r="I84" s="66">
        <f t="shared" si="34"/>
        <v>0</v>
      </c>
      <c r="J84" s="66">
        <f t="shared" si="34"/>
        <v>1</v>
      </c>
      <c r="K84" s="66">
        <f t="shared" si="34"/>
        <v>1</v>
      </c>
      <c r="L84" s="66">
        <f t="shared" si="32"/>
        <v>4</v>
      </c>
      <c r="M84" s="1">
        <f>IF((L80-B74)&lt;(L81-B75),3,IF((L80-B74)=(L81-B75),1.5,0))</f>
        <v>3</v>
      </c>
      <c r="N84" s="10">
        <f>SUM(L84:M84)</f>
        <v>7</v>
      </c>
      <c r="O84" s="32" t="str">
        <f>H74</f>
        <v>mike hud</v>
      </c>
      <c r="P84" s="34"/>
    </row>
    <row r="85" spans="1:26" x14ac:dyDescent="0.25">
      <c r="A85" s="32" t="str">
        <f>H75</f>
        <v>brian</v>
      </c>
      <c r="B85" s="1"/>
      <c r="C85" s="66">
        <f t="shared" ref="C85:K85" si="35">IF((C81-C83)&lt;(C80-C82),1,IF((C81-C83)=(C80-C82),0.5,0))</f>
        <v>0.5</v>
      </c>
      <c r="D85" s="66">
        <f t="shared" si="35"/>
        <v>0</v>
      </c>
      <c r="E85" s="66">
        <f t="shared" si="35"/>
        <v>0.5</v>
      </c>
      <c r="F85" s="66">
        <f t="shared" si="35"/>
        <v>1</v>
      </c>
      <c r="G85" s="66">
        <f t="shared" si="35"/>
        <v>1</v>
      </c>
      <c r="H85" s="66">
        <f t="shared" si="35"/>
        <v>1</v>
      </c>
      <c r="I85" s="66">
        <f t="shared" si="35"/>
        <v>1</v>
      </c>
      <c r="J85" s="66">
        <f t="shared" si="35"/>
        <v>0</v>
      </c>
      <c r="K85" s="66">
        <f t="shared" si="35"/>
        <v>0</v>
      </c>
      <c r="L85" s="66">
        <f t="shared" si="32"/>
        <v>5</v>
      </c>
      <c r="M85" s="1">
        <f>IF((L81-B75)&lt;(L80-B74),3,IF((L81-B75)=(L80-B74),1.5,0))</f>
        <v>0</v>
      </c>
      <c r="N85" s="10">
        <f>SUM(L85:M85)</f>
        <v>5</v>
      </c>
      <c r="O85" s="32" t="str">
        <f>H75</f>
        <v>brian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ht="13.8" thickBot="1" x14ac:dyDescent="0.3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tr">
        <f>H89</f>
        <v>jeff</v>
      </c>
      <c r="B89" s="1">
        <v>4</v>
      </c>
      <c r="C89" s="1">
        <f>B89-B90</f>
        <v>-4</v>
      </c>
      <c r="D89" s="52" t="s">
        <v>57</v>
      </c>
      <c r="E89" s="1"/>
      <c r="F89" s="1"/>
      <c r="G89" s="28" t="s">
        <v>3</v>
      </c>
      <c r="H89" s="54" t="s">
        <v>86</v>
      </c>
      <c r="I89" s="29"/>
      <c r="J89" s="27" t="s">
        <v>5</v>
      </c>
      <c r="K89" s="1"/>
      <c r="N89" s="1"/>
      <c r="P89" s="33"/>
    </row>
    <row r="90" spans="1:26" x14ac:dyDescent="0.25">
      <c r="A90" s="61" t="str">
        <f>H90</f>
        <v>michael</v>
      </c>
      <c r="B90" s="1">
        <v>8</v>
      </c>
      <c r="C90" s="1">
        <f>B90-B89</f>
        <v>4</v>
      </c>
      <c r="D90" t="s">
        <v>7</v>
      </c>
      <c r="E90" s="1"/>
      <c r="F90" s="1"/>
      <c r="G90" s="30" t="s">
        <v>8</v>
      </c>
      <c r="H90" s="53" t="s">
        <v>99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>
        <f>IF($D$2="M10",A106,IF($D$2="M1",A113,IF($D$2="W10",A103, IF($D$2="W1",A110))))</f>
        <v>0</v>
      </c>
      <c r="B92" s="1"/>
      <c r="C92" s="66">
        <f>IF($D$2="M10",C106,IF($D$2="M1",C113,IF($D$2="W10",C103, IF($D$2="W1",C110))))</f>
        <v>0</v>
      </c>
      <c r="D92" s="66">
        <f t="shared" ref="D92:K94" si="36">IF($D$2="M10",D106,IF($D$2="M1",D113,IF($D$2="W10",D103, IF($D$2="W1",D110))))</f>
        <v>0</v>
      </c>
      <c r="E92" s="66">
        <f t="shared" si="36"/>
        <v>0</v>
      </c>
      <c r="F92" s="66">
        <f t="shared" si="36"/>
        <v>0</v>
      </c>
      <c r="G92" s="66">
        <f t="shared" si="36"/>
        <v>0</v>
      </c>
      <c r="H92" s="66">
        <f t="shared" si="36"/>
        <v>0</v>
      </c>
      <c r="I92" s="66">
        <f t="shared" si="36"/>
        <v>0</v>
      </c>
      <c r="J92" s="66">
        <f t="shared" si="36"/>
        <v>0</v>
      </c>
      <c r="K92" s="66">
        <f t="shared" si="36"/>
        <v>0</v>
      </c>
      <c r="N92" s="1"/>
      <c r="P92" s="33"/>
    </row>
    <row r="93" spans="1:26" x14ac:dyDescent="0.25">
      <c r="A93" s="1">
        <f>IF($D$2="M10",A107,IF($D$2="M1",A114,IF($D$2="W10",A104, IF($D$2="W1",A111))))</f>
        <v>0</v>
      </c>
      <c r="B93" s="1"/>
      <c r="C93" s="66">
        <f>IF($D$2="M10",C107,IF($D$2="M1",C114,IF($D$2="W10",C104, IF($D$2="W1",C111))))</f>
        <v>0</v>
      </c>
      <c r="D93" s="66">
        <f t="shared" si="36"/>
        <v>0</v>
      </c>
      <c r="E93" s="66">
        <f t="shared" si="36"/>
        <v>0</v>
      </c>
      <c r="F93" s="66">
        <f t="shared" si="36"/>
        <v>0</v>
      </c>
      <c r="G93" s="66">
        <f t="shared" si="36"/>
        <v>0</v>
      </c>
      <c r="H93" s="66">
        <f t="shared" si="36"/>
        <v>0</v>
      </c>
      <c r="I93" s="66">
        <f t="shared" si="36"/>
        <v>0</v>
      </c>
      <c r="J93" s="66">
        <f t="shared" si="36"/>
        <v>0</v>
      </c>
      <c r="K93" s="66">
        <f t="shared" si="36"/>
        <v>0</v>
      </c>
      <c r="N93" s="1"/>
      <c r="P93" s="33"/>
    </row>
    <row r="94" spans="1:26" x14ac:dyDescent="0.25">
      <c r="A94" s="1">
        <f>IF($D$2="M10",A108,IF($D$2="M1",A115,IF($D$2="W10",A105, IF($D$2="W1",A112))))</f>
        <v>0</v>
      </c>
      <c r="B94" s="1"/>
      <c r="C94" s="66">
        <f>IF($D$2="M10",C108,IF($D$2="M1",C115,IF($D$2="W10",C105, IF($D$2="W1",C112))))</f>
        <v>0</v>
      </c>
      <c r="D94" s="66">
        <f t="shared" si="36"/>
        <v>0</v>
      </c>
      <c r="E94" s="66">
        <f t="shared" si="36"/>
        <v>0</v>
      </c>
      <c r="F94" s="66">
        <f t="shared" si="36"/>
        <v>0</v>
      </c>
      <c r="G94" s="66">
        <f t="shared" si="36"/>
        <v>0</v>
      </c>
      <c r="H94" s="66">
        <f t="shared" si="36"/>
        <v>0</v>
      </c>
      <c r="I94" s="66">
        <f t="shared" si="36"/>
        <v>0</v>
      </c>
      <c r="J94" s="66">
        <f t="shared" si="36"/>
        <v>0</v>
      </c>
      <c r="K94" s="66">
        <f t="shared" si="36"/>
        <v>0</v>
      </c>
      <c r="L94" s="1" t="s">
        <v>15</v>
      </c>
      <c r="M94" s="1" t="s">
        <v>16</v>
      </c>
      <c r="N94" s="70"/>
      <c r="P94" s="33"/>
    </row>
    <row r="95" spans="1:26" x14ac:dyDescent="0.25">
      <c r="A95" s="61" t="str">
        <f>H89</f>
        <v>jeff</v>
      </c>
      <c r="B95" s="57"/>
      <c r="C95" s="68">
        <v>4</v>
      </c>
      <c r="D95" s="68">
        <v>5</v>
      </c>
      <c r="E95" s="68">
        <v>5</v>
      </c>
      <c r="F95" s="68">
        <v>3</v>
      </c>
      <c r="G95" s="68">
        <v>5</v>
      </c>
      <c r="H95" s="68">
        <v>4</v>
      </c>
      <c r="I95" s="68">
        <v>3</v>
      </c>
      <c r="J95" s="68">
        <v>5</v>
      </c>
      <c r="K95" s="76">
        <v>5</v>
      </c>
      <c r="L95" s="72">
        <f>SUM(C95:K95)</f>
        <v>39</v>
      </c>
      <c r="M95" s="10">
        <f>L95-B89</f>
        <v>35</v>
      </c>
      <c r="N95" s="58"/>
      <c r="O95" s="59"/>
      <c r="P95" s="33"/>
      <c r="Q95">
        <f>M95+M109</f>
        <v>65</v>
      </c>
    </row>
    <row r="96" spans="1:26" x14ac:dyDescent="0.25">
      <c r="A96" s="61" t="str">
        <f>H90</f>
        <v>michael</v>
      </c>
      <c r="B96" s="35"/>
      <c r="C96" s="66">
        <v>4</v>
      </c>
      <c r="D96" s="66">
        <v>5</v>
      </c>
      <c r="E96" s="66">
        <v>4</v>
      </c>
      <c r="F96" s="66">
        <v>4</v>
      </c>
      <c r="G96" s="66">
        <v>5</v>
      </c>
      <c r="H96" s="66">
        <v>6</v>
      </c>
      <c r="I96" s="66">
        <v>5</v>
      </c>
      <c r="J96" s="66">
        <v>8</v>
      </c>
      <c r="K96" s="66">
        <v>6</v>
      </c>
      <c r="L96" s="72">
        <f>SUM(C96:K96)</f>
        <v>47</v>
      </c>
      <c r="M96" s="10">
        <f>L96-B90</f>
        <v>39</v>
      </c>
      <c r="N96" s="58"/>
      <c r="O96" s="59"/>
      <c r="P96" s="33"/>
      <c r="Q96">
        <f>M96+M110</f>
        <v>77</v>
      </c>
    </row>
    <row r="97" spans="1:18" x14ac:dyDescent="0.25">
      <c r="A97" s="32" t="str">
        <f>H89</f>
        <v>jeff</v>
      </c>
      <c r="B97" s="35"/>
      <c r="C97" s="67">
        <f>IF($C$2&gt;=C93,IF(($C$2-C93)&gt;=27,4,IF(($C$2-C93)&gt;=18,3,IF($C$2-C93&gt;=9,2,1))),0)</f>
        <v>0</v>
      </c>
      <c r="D97" s="67">
        <f>IF($C$2&gt;=D93,IF(($C$2-D93)&gt;=27,4,IF(($C$2-D93)&gt;=18,3,IF($C$2-D93&gt;=9,2,1))),0)</f>
        <v>0</v>
      </c>
      <c r="E97" s="67">
        <f t="shared" ref="E97:K97" si="37">IF($C$2&gt;=E93,IF(($C$2-E93)&gt;=27,4,IF(($C$2-E93)&gt;=18,3,IF($C$2-E93&gt;=9,2,1))),0)</f>
        <v>0</v>
      </c>
      <c r="F97" s="67">
        <f t="shared" si="37"/>
        <v>0</v>
      </c>
      <c r="G97" s="67">
        <f t="shared" si="37"/>
        <v>0</v>
      </c>
      <c r="H97" s="66">
        <f t="shared" si="37"/>
        <v>0</v>
      </c>
      <c r="I97" s="66">
        <f t="shared" si="37"/>
        <v>0</v>
      </c>
      <c r="J97" s="66">
        <f t="shared" si="37"/>
        <v>0</v>
      </c>
      <c r="K97" s="66">
        <f t="shared" si="37"/>
        <v>0</v>
      </c>
      <c r="L97" s="66">
        <f t="shared" ref="L97:L100" si="38">SUM(C97:K97)</f>
        <v>0</v>
      </c>
      <c r="N97" s="1">
        <f>IF($C$2&gt;=N93,IF(($C$2-N93)&gt;=9,2,1),0)</f>
        <v>0</v>
      </c>
      <c r="P97" s="33"/>
    </row>
    <row r="98" spans="1:18" x14ac:dyDescent="0.25">
      <c r="A98" s="32" t="str">
        <f>H90</f>
        <v>michael</v>
      </c>
      <c r="B98" s="35"/>
      <c r="C98" s="67">
        <f t="shared" ref="C98:K98" si="39">IF($C$3&gt;=C93,IF(($C$3-C93)&gt;=27,4,IF(($C$3-C93)&gt;=18,3,IF($C$3-C93&gt;=9,2,1))),0)</f>
        <v>1</v>
      </c>
      <c r="D98" s="67">
        <f t="shared" si="39"/>
        <v>1</v>
      </c>
      <c r="E98" s="67">
        <f t="shared" si="39"/>
        <v>1</v>
      </c>
      <c r="F98" s="67">
        <f t="shared" si="39"/>
        <v>1</v>
      </c>
      <c r="G98" s="66">
        <f t="shared" si="39"/>
        <v>1</v>
      </c>
      <c r="H98" s="66">
        <f t="shared" si="39"/>
        <v>1</v>
      </c>
      <c r="I98" s="66">
        <f t="shared" si="39"/>
        <v>1</v>
      </c>
      <c r="J98" s="66">
        <f t="shared" si="39"/>
        <v>1</v>
      </c>
      <c r="K98" s="66">
        <f t="shared" si="39"/>
        <v>1</v>
      </c>
      <c r="L98" s="66">
        <f t="shared" si="38"/>
        <v>9</v>
      </c>
      <c r="M98" s="1"/>
      <c r="N98" s="1" t="s">
        <v>17</v>
      </c>
      <c r="P98" s="33" t="s">
        <v>18</v>
      </c>
    </row>
    <row r="99" spans="1:18" x14ac:dyDescent="0.25">
      <c r="A99" s="32" t="str">
        <f>H89</f>
        <v>jeff</v>
      </c>
      <c r="B99" s="1"/>
      <c r="C99" s="66">
        <f t="shared" ref="C99:K99" si="40">IF((C95-C97)&lt;(C96-C98),1,IF((C95-C97)=(C96-C98),0.5,0))</f>
        <v>0</v>
      </c>
      <c r="D99" s="66">
        <f t="shared" si="40"/>
        <v>0</v>
      </c>
      <c r="E99" s="66">
        <f t="shared" si="40"/>
        <v>0</v>
      </c>
      <c r="F99" s="66">
        <f t="shared" si="40"/>
        <v>0.5</v>
      </c>
      <c r="G99" s="66">
        <f t="shared" si="40"/>
        <v>0</v>
      </c>
      <c r="H99" s="66">
        <f t="shared" si="40"/>
        <v>1</v>
      </c>
      <c r="I99" s="66">
        <f t="shared" si="40"/>
        <v>1</v>
      </c>
      <c r="J99" s="66">
        <f t="shared" si="40"/>
        <v>1</v>
      </c>
      <c r="K99" s="66">
        <f t="shared" si="40"/>
        <v>0.5</v>
      </c>
      <c r="L99" s="66">
        <f t="shared" si="38"/>
        <v>4</v>
      </c>
      <c r="M99" s="1">
        <f>IF((L95-B89)&lt;(L96-B90),3,IF((L95-B89)=(L96-B90),1.5,0))</f>
        <v>3</v>
      </c>
      <c r="N99" s="10">
        <f>SUM(L99:M99)</f>
        <v>7</v>
      </c>
      <c r="O99" s="32" t="str">
        <f>H89</f>
        <v>jeff</v>
      </c>
      <c r="P99" s="34"/>
      <c r="R99">
        <f>M95+M109</f>
        <v>65</v>
      </c>
    </row>
    <row r="100" spans="1:18" x14ac:dyDescent="0.25">
      <c r="A100" s="32" t="str">
        <f>H90</f>
        <v>michael</v>
      </c>
      <c r="B100" s="1"/>
      <c r="C100" s="66">
        <f t="shared" ref="C100:K100" si="41">IF((C96-C98)&lt;(C95-C97),1,IF((C96-C98)=(C95-C97),0.5,0))</f>
        <v>1</v>
      </c>
      <c r="D100" s="66">
        <f t="shared" si="41"/>
        <v>1</v>
      </c>
      <c r="E100" s="66">
        <f t="shared" si="41"/>
        <v>1</v>
      </c>
      <c r="F100" s="66">
        <f t="shared" si="41"/>
        <v>0.5</v>
      </c>
      <c r="G100" s="66">
        <f t="shared" si="41"/>
        <v>1</v>
      </c>
      <c r="H100" s="66">
        <f t="shared" si="41"/>
        <v>0</v>
      </c>
      <c r="I100" s="66">
        <f t="shared" si="41"/>
        <v>0</v>
      </c>
      <c r="J100" s="66">
        <f t="shared" si="41"/>
        <v>0</v>
      </c>
      <c r="K100" s="66">
        <f t="shared" si="41"/>
        <v>0.5</v>
      </c>
      <c r="L100" s="66">
        <f t="shared" si="38"/>
        <v>5</v>
      </c>
      <c r="M100" s="1">
        <f>IF((L96-B90)&lt;(L95-B89),3,IF((L96-B90)=(L95-B89),1.5,0))</f>
        <v>0</v>
      </c>
      <c r="N100" s="10">
        <f>SUM(L100:M100)</f>
        <v>5</v>
      </c>
      <c r="O100" s="32" t="str">
        <f>H90</f>
        <v>michael</v>
      </c>
      <c r="P100" s="34"/>
      <c r="R100">
        <f>M96+M110</f>
        <v>77</v>
      </c>
    </row>
    <row r="102" spans="1:18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8" x14ac:dyDescent="0.25">
      <c r="A103" s="61" t="str">
        <f>H103</f>
        <v>red</v>
      </c>
      <c r="B103" s="1">
        <v>12</v>
      </c>
      <c r="C103" s="1">
        <f>B103-B104</f>
        <v>-10</v>
      </c>
      <c r="D103" s="52" t="s">
        <v>57</v>
      </c>
      <c r="E103" s="1"/>
      <c r="F103" s="1"/>
      <c r="G103" s="28" t="s">
        <v>3</v>
      </c>
      <c r="H103" s="54" t="s">
        <v>125</v>
      </c>
      <c r="I103" s="29"/>
      <c r="J103" s="27" t="s">
        <v>5</v>
      </c>
      <c r="K103" s="1"/>
      <c r="N103" s="1"/>
      <c r="P103" s="33"/>
    </row>
    <row r="104" spans="1:18" x14ac:dyDescent="0.25">
      <c r="A104" s="61" t="str">
        <f>H104</f>
        <v>paul</v>
      </c>
      <c r="B104" s="1">
        <v>22</v>
      </c>
      <c r="C104" s="1">
        <f>B104-B103</f>
        <v>10</v>
      </c>
      <c r="D104" t="s">
        <v>7</v>
      </c>
      <c r="E104" s="1"/>
      <c r="F104" s="1"/>
      <c r="G104" s="30" t="s">
        <v>8</v>
      </c>
      <c r="H104" s="53" t="s">
        <v>101</v>
      </c>
      <c r="I104" s="31"/>
      <c r="J104" s="27" t="s">
        <v>5</v>
      </c>
      <c r="K104" s="1"/>
      <c r="N104" s="1"/>
      <c r="P104" s="33"/>
    </row>
    <row r="105" spans="1:1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8" x14ac:dyDescent="0.25">
      <c r="A106" s="1">
        <f>IF($D$2="M10",A120,IF($D$2="M1",A127,IF($D$2="W10",A117, IF($D$2="W1",A124))))</f>
        <v>0</v>
      </c>
      <c r="B106" s="1"/>
      <c r="C106" s="66">
        <f>IF($D$2="M10",C120,IF($D$2="M1",C127,IF($D$2="W10",C117, IF($D$2="W1",C124))))</f>
        <v>0</v>
      </c>
      <c r="D106" s="66">
        <f t="shared" ref="D106:K108" si="42">IF($D$2="M10",D120,IF($D$2="M1",D127,IF($D$2="W10",D117, IF($D$2="W1",D124))))</f>
        <v>0</v>
      </c>
      <c r="E106" s="66">
        <f t="shared" si="42"/>
        <v>0</v>
      </c>
      <c r="F106" s="66">
        <f t="shared" si="42"/>
        <v>0</v>
      </c>
      <c r="G106" s="66">
        <f t="shared" si="42"/>
        <v>0</v>
      </c>
      <c r="H106" s="66">
        <f t="shared" si="42"/>
        <v>0</v>
      </c>
      <c r="I106" s="66">
        <f t="shared" si="42"/>
        <v>0</v>
      </c>
      <c r="J106" s="66">
        <f t="shared" si="42"/>
        <v>0</v>
      </c>
      <c r="K106" s="66">
        <f t="shared" si="42"/>
        <v>0</v>
      </c>
      <c r="N106" s="1"/>
      <c r="P106" s="33"/>
    </row>
    <row r="107" spans="1:18" x14ac:dyDescent="0.25">
      <c r="A107" s="1">
        <f>IF($D$2="M10",A121,IF($D$2="M1",A128,IF($D$2="W10",A118, IF($D$2="W1",A125))))</f>
        <v>0</v>
      </c>
      <c r="B107" s="1"/>
      <c r="C107" s="66">
        <f>IF($D$2="M10",C121,IF($D$2="M1",C128,IF($D$2="W10",C118, IF($D$2="W1",C125))))</f>
        <v>0</v>
      </c>
      <c r="D107" s="66">
        <f t="shared" si="42"/>
        <v>0</v>
      </c>
      <c r="E107" s="66">
        <f t="shared" si="42"/>
        <v>0</v>
      </c>
      <c r="F107" s="66">
        <f t="shared" si="42"/>
        <v>0</v>
      </c>
      <c r="G107" s="66">
        <f t="shared" si="42"/>
        <v>0</v>
      </c>
      <c r="H107" s="66">
        <f t="shared" si="42"/>
        <v>0</v>
      </c>
      <c r="I107" s="66">
        <f t="shared" si="42"/>
        <v>0</v>
      </c>
      <c r="J107" s="66">
        <f t="shared" si="42"/>
        <v>0</v>
      </c>
      <c r="K107" s="66">
        <f t="shared" si="42"/>
        <v>0</v>
      </c>
      <c r="N107" s="1"/>
      <c r="P107" s="33"/>
    </row>
    <row r="108" spans="1:18" x14ac:dyDescent="0.25">
      <c r="A108" s="1">
        <f>IF($D$2="M10",A122,IF($D$2="M1",A129,IF($D$2="W10",A119, IF($D$2="W1",A126))))</f>
        <v>0</v>
      </c>
      <c r="B108" s="1"/>
      <c r="C108" s="66">
        <f>IF($D$2="M10",C122,IF($D$2="M1",C129,IF($D$2="W10",C119, IF($D$2="W1",C126))))</f>
        <v>0</v>
      </c>
      <c r="D108" s="66">
        <f t="shared" si="42"/>
        <v>0</v>
      </c>
      <c r="E108" s="66">
        <f t="shared" si="42"/>
        <v>0</v>
      </c>
      <c r="F108" s="66">
        <f t="shared" si="42"/>
        <v>0</v>
      </c>
      <c r="G108" s="66">
        <f t="shared" si="42"/>
        <v>0</v>
      </c>
      <c r="H108" s="66">
        <f t="shared" si="42"/>
        <v>0</v>
      </c>
      <c r="I108" s="66">
        <f t="shared" si="42"/>
        <v>0</v>
      </c>
      <c r="J108" s="66">
        <f t="shared" si="42"/>
        <v>0</v>
      </c>
      <c r="K108" s="66">
        <f t="shared" si="42"/>
        <v>0</v>
      </c>
      <c r="L108" s="1" t="s">
        <v>15</v>
      </c>
      <c r="M108" s="1" t="s">
        <v>16</v>
      </c>
      <c r="N108" s="70"/>
      <c r="P108" s="33"/>
    </row>
    <row r="109" spans="1:18" x14ac:dyDescent="0.25">
      <c r="A109" s="61" t="str">
        <f>H103</f>
        <v>red</v>
      </c>
      <c r="B109" s="57"/>
      <c r="C109" s="68">
        <v>5</v>
      </c>
      <c r="D109" s="68">
        <v>5</v>
      </c>
      <c r="E109" s="68">
        <v>4</v>
      </c>
      <c r="F109" s="68">
        <v>3</v>
      </c>
      <c r="G109" s="68">
        <v>5</v>
      </c>
      <c r="H109" s="68">
        <v>6</v>
      </c>
      <c r="I109" s="68">
        <v>4</v>
      </c>
      <c r="J109" s="68">
        <v>4</v>
      </c>
      <c r="K109" s="76">
        <v>6</v>
      </c>
      <c r="L109" s="72">
        <f>SUM(C109:K109)</f>
        <v>42</v>
      </c>
      <c r="M109" s="10">
        <f>L109-B103</f>
        <v>30</v>
      </c>
      <c r="N109" s="58"/>
      <c r="O109" s="59"/>
      <c r="P109" s="33"/>
    </row>
    <row r="110" spans="1:18" x14ac:dyDescent="0.25">
      <c r="A110" s="61" t="str">
        <f>H104</f>
        <v>paul</v>
      </c>
      <c r="B110" s="35"/>
      <c r="C110" s="66">
        <v>9</v>
      </c>
      <c r="D110" s="66">
        <v>7</v>
      </c>
      <c r="E110" s="66">
        <v>7</v>
      </c>
      <c r="F110" s="66">
        <v>4</v>
      </c>
      <c r="G110" s="66">
        <v>9</v>
      </c>
      <c r="H110" s="66">
        <v>6</v>
      </c>
      <c r="I110" s="66">
        <v>3</v>
      </c>
      <c r="J110" s="66">
        <v>7</v>
      </c>
      <c r="K110" s="66">
        <v>8</v>
      </c>
      <c r="L110" s="72">
        <f>SUM(C110:K110)</f>
        <v>60</v>
      </c>
      <c r="M110" s="10">
        <f>L110-B104</f>
        <v>38</v>
      </c>
      <c r="N110" s="58"/>
      <c r="O110" s="59"/>
      <c r="P110" s="33"/>
    </row>
    <row r="111" spans="1:18" x14ac:dyDescent="0.25">
      <c r="A111" s="32" t="str">
        <f>H103</f>
        <v>red</v>
      </c>
      <c r="B111" s="35"/>
      <c r="C111" s="67">
        <f>IF($C$2&gt;=C107,IF(($C$2-C107)&gt;=27,4,IF(($C$2-C107)&gt;=18,3,IF($C$2-C107&gt;=9,2,1))),0)</f>
        <v>0</v>
      </c>
      <c r="D111" s="67">
        <f>IF($C$2&gt;=D107,IF(($C$2-D107)&gt;=27,4,IF(($C$2-D107)&gt;=18,3,IF($C$2-D107&gt;=9,2,1))),0)</f>
        <v>0</v>
      </c>
      <c r="E111" s="67">
        <f t="shared" ref="E111:K111" si="43">IF($C$2&gt;=E107,IF(($C$2-E107)&gt;=27,4,IF(($C$2-E107)&gt;=18,3,IF($C$2-E107&gt;=9,2,1))),0)</f>
        <v>0</v>
      </c>
      <c r="F111" s="67">
        <f t="shared" si="43"/>
        <v>0</v>
      </c>
      <c r="G111" s="67">
        <f t="shared" si="43"/>
        <v>0</v>
      </c>
      <c r="H111" s="66">
        <f t="shared" si="43"/>
        <v>0</v>
      </c>
      <c r="I111" s="66">
        <f t="shared" si="43"/>
        <v>0</v>
      </c>
      <c r="J111" s="66">
        <f t="shared" si="43"/>
        <v>0</v>
      </c>
      <c r="K111" s="66">
        <f t="shared" si="43"/>
        <v>0</v>
      </c>
      <c r="L111" s="66">
        <f t="shared" ref="L111:L114" si="44">SUM(C111:K111)</f>
        <v>0</v>
      </c>
      <c r="N111" s="1">
        <f>IF($C$2&gt;=N107,IF(($C$2-N107)&gt;=9,2,1),0)</f>
        <v>0</v>
      </c>
      <c r="P111" s="33"/>
    </row>
    <row r="112" spans="1:18" x14ac:dyDescent="0.25">
      <c r="A112" s="32" t="str">
        <f>H104</f>
        <v>paul</v>
      </c>
      <c r="B112" s="35"/>
      <c r="C112" s="67">
        <f t="shared" ref="C112:K112" si="45">IF($C$3&gt;=C107,IF(($C$3-C107)&gt;=27,4,IF(($C$3-C107)&gt;=18,3,IF($C$3-C107&gt;=9,2,1))),0)</f>
        <v>1</v>
      </c>
      <c r="D112" s="67">
        <f t="shared" si="45"/>
        <v>1</v>
      </c>
      <c r="E112" s="67">
        <f t="shared" si="45"/>
        <v>1</v>
      </c>
      <c r="F112" s="67">
        <f t="shared" si="45"/>
        <v>1</v>
      </c>
      <c r="G112" s="66">
        <f t="shared" si="45"/>
        <v>1</v>
      </c>
      <c r="H112" s="66">
        <f t="shared" si="45"/>
        <v>1</v>
      </c>
      <c r="I112" s="66">
        <f t="shared" si="45"/>
        <v>1</v>
      </c>
      <c r="J112" s="66">
        <f t="shared" si="45"/>
        <v>1</v>
      </c>
      <c r="K112" s="66">
        <f t="shared" si="45"/>
        <v>1</v>
      </c>
      <c r="L112" s="66">
        <f t="shared" si="44"/>
        <v>9</v>
      </c>
      <c r="M112" s="1"/>
      <c r="N112" s="1" t="s">
        <v>17</v>
      </c>
      <c r="P112" s="33" t="s">
        <v>18</v>
      </c>
    </row>
    <row r="113" spans="1:26" x14ac:dyDescent="0.25">
      <c r="A113" s="32" t="str">
        <f>H103</f>
        <v>red</v>
      </c>
      <c r="B113" s="1"/>
      <c r="C113" s="66">
        <f t="shared" ref="C113:K113" si="46">IF((C109-C111)&lt;(C110-C112),1,IF((C109-C111)=(C110-C112),0.5,0))</f>
        <v>1</v>
      </c>
      <c r="D113" s="66">
        <f t="shared" si="46"/>
        <v>1</v>
      </c>
      <c r="E113" s="66">
        <f t="shared" si="46"/>
        <v>1</v>
      </c>
      <c r="F113" s="66">
        <f t="shared" si="46"/>
        <v>0.5</v>
      </c>
      <c r="G113" s="66">
        <f t="shared" si="46"/>
        <v>1</v>
      </c>
      <c r="H113" s="66">
        <f t="shared" si="46"/>
        <v>0</v>
      </c>
      <c r="I113" s="66">
        <f t="shared" si="46"/>
        <v>0</v>
      </c>
      <c r="J113" s="66">
        <f t="shared" si="46"/>
        <v>1</v>
      </c>
      <c r="K113" s="66">
        <f t="shared" si="46"/>
        <v>1</v>
      </c>
      <c r="L113" s="66">
        <f t="shared" si="44"/>
        <v>6.5</v>
      </c>
      <c r="M113" s="1">
        <f>IF((L109-B103)&lt;(L110-B104),3,IF((L109-B103)=(L110-B104),1.5,0))</f>
        <v>3</v>
      </c>
      <c r="N113" s="10">
        <f>SUM(L113:M113)</f>
        <v>9.5</v>
      </c>
      <c r="O113" s="32" t="str">
        <f>H103</f>
        <v>red</v>
      </c>
      <c r="P113" s="34"/>
    </row>
    <row r="114" spans="1:26" x14ac:dyDescent="0.25">
      <c r="A114" s="32" t="str">
        <f>H104</f>
        <v>paul</v>
      </c>
      <c r="B114" s="1"/>
      <c r="C114" s="66">
        <f t="shared" ref="C114:K114" si="47">IF((C110-C112)&lt;(C109-C111),1,IF((C110-C112)=(C109-C111),0.5,0))</f>
        <v>0</v>
      </c>
      <c r="D114" s="66">
        <f t="shared" si="47"/>
        <v>0</v>
      </c>
      <c r="E114" s="66">
        <f t="shared" si="47"/>
        <v>0</v>
      </c>
      <c r="F114" s="66">
        <f t="shared" si="47"/>
        <v>0.5</v>
      </c>
      <c r="G114" s="66">
        <f t="shared" si="47"/>
        <v>0</v>
      </c>
      <c r="H114" s="66">
        <f t="shared" si="47"/>
        <v>1</v>
      </c>
      <c r="I114" s="66">
        <f t="shared" si="47"/>
        <v>1</v>
      </c>
      <c r="J114" s="66">
        <f t="shared" si="47"/>
        <v>0</v>
      </c>
      <c r="K114" s="66">
        <f t="shared" si="47"/>
        <v>0</v>
      </c>
      <c r="L114" s="66">
        <f t="shared" si="44"/>
        <v>2.5</v>
      </c>
      <c r="M114" s="1">
        <f>IF((L110-B104)&lt;(L109-B103),3,IF((L110-B104)=(L109-B103),1.5,0))</f>
        <v>0</v>
      </c>
      <c r="N114" s="10">
        <f>SUM(L114:M114)</f>
        <v>2.5</v>
      </c>
      <c r="O114" s="32" t="str">
        <f>H104</f>
        <v>paul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ht="13.8" thickBot="1" x14ac:dyDescent="0.3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tr">
        <f>H118</f>
        <v>alek ???</v>
      </c>
      <c r="B118" s="1">
        <v>6</v>
      </c>
      <c r="C118" s="1">
        <f>B118-B119</f>
        <v>-6</v>
      </c>
      <c r="D118" s="52" t="s">
        <v>57</v>
      </c>
      <c r="E118" s="1"/>
      <c r="F118" s="1"/>
      <c r="G118" s="28" t="s">
        <v>3</v>
      </c>
      <c r="H118" s="54" t="s">
        <v>162</v>
      </c>
      <c r="I118" s="29"/>
      <c r="J118" s="27" t="s">
        <v>5</v>
      </c>
      <c r="K118" s="1"/>
      <c r="N118" s="1"/>
      <c r="P118" s="33"/>
    </row>
    <row r="119" spans="1:26" x14ac:dyDescent="0.25">
      <c r="A119" s="61" t="str">
        <f>H119</f>
        <v>peter</v>
      </c>
      <c r="B119" s="1">
        <v>12</v>
      </c>
      <c r="C119" s="1">
        <f>B119-B118</f>
        <v>6</v>
      </c>
      <c r="D119" t="s">
        <v>7</v>
      </c>
      <c r="E119" s="1"/>
      <c r="F119" s="1"/>
      <c r="G119" s="30" t="s">
        <v>8</v>
      </c>
      <c r="H119" s="53" t="s">
        <v>119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>
        <f>IF($D$2="M10",A135,IF($D$2="M1",A142,IF($D$2="W10",A132, IF($D$2="W1",A139))))</f>
        <v>0</v>
      </c>
      <c r="B121" s="1"/>
      <c r="C121" s="66">
        <f>IF($D$2="M10",C135,IF($D$2="M1",C142,IF($D$2="W10",C132, IF($D$2="W1",C139))))</f>
        <v>0</v>
      </c>
      <c r="D121" s="66">
        <f t="shared" ref="D121:K123" si="48">IF($D$2="M10",D135,IF($D$2="M1",D142,IF($D$2="W10",D132, IF($D$2="W1",D139))))</f>
        <v>0</v>
      </c>
      <c r="E121" s="66">
        <f t="shared" si="48"/>
        <v>0</v>
      </c>
      <c r="F121" s="66">
        <f t="shared" si="48"/>
        <v>0</v>
      </c>
      <c r="G121" s="66">
        <f t="shared" si="48"/>
        <v>0</v>
      </c>
      <c r="H121" s="66">
        <f t="shared" si="48"/>
        <v>0</v>
      </c>
      <c r="I121" s="66">
        <f t="shared" si="48"/>
        <v>0</v>
      </c>
      <c r="J121" s="66">
        <f t="shared" si="48"/>
        <v>0</v>
      </c>
      <c r="K121" s="66">
        <f t="shared" si="48"/>
        <v>0</v>
      </c>
      <c r="N121" s="1"/>
      <c r="P121" s="33"/>
    </row>
    <row r="122" spans="1:26" x14ac:dyDescent="0.25">
      <c r="A122" s="1">
        <f>IF($D$2="M10",A136,IF($D$2="M1",A143,IF($D$2="W10",A133, IF($D$2="W1",A140))))</f>
        <v>0</v>
      </c>
      <c r="B122" s="1"/>
      <c r="C122" s="66">
        <f>IF($D$2="M10",C136,IF($D$2="M1",C143,IF($D$2="W10",C133, IF($D$2="W1",C140))))</f>
        <v>0</v>
      </c>
      <c r="D122" s="66">
        <f t="shared" si="48"/>
        <v>0</v>
      </c>
      <c r="E122" s="66">
        <f t="shared" si="48"/>
        <v>0</v>
      </c>
      <c r="F122" s="66">
        <f t="shared" si="48"/>
        <v>0</v>
      </c>
      <c r="G122" s="66">
        <f t="shared" si="48"/>
        <v>0</v>
      </c>
      <c r="H122" s="66">
        <f t="shared" si="48"/>
        <v>0</v>
      </c>
      <c r="I122" s="66">
        <f t="shared" si="48"/>
        <v>0</v>
      </c>
      <c r="J122" s="66">
        <f t="shared" si="48"/>
        <v>0</v>
      </c>
      <c r="K122" s="66">
        <f t="shared" si="48"/>
        <v>0</v>
      </c>
      <c r="N122" s="1"/>
      <c r="P122" s="33"/>
    </row>
    <row r="123" spans="1:26" x14ac:dyDescent="0.25">
      <c r="A123" s="1">
        <f>IF($D$2="M10",A137,IF($D$2="M1",A144,IF($D$2="W10",A134, IF($D$2="W1",A141))))</f>
        <v>0</v>
      </c>
      <c r="B123" s="1"/>
      <c r="C123" s="66">
        <f>IF($D$2="M10",C137,IF($D$2="M1",C144,IF($D$2="W10",C134, IF($D$2="W1",C141))))</f>
        <v>0</v>
      </c>
      <c r="D123" s="66">
        <f t="shared" si="48"/>
        <v>0</v>
      </c>
      <c r="E123" s="66">
        <f t="shared" si="48"/>
        <v>0</v>
      </c>
      <c r="F123" s="66">
        <f t="shared" si="48"/>
        <v>0</v>
      </c>
      <c r="G123" s="66">
        <f t="shared" si="48"/>
        <v>0</v>
      </c>
      <c r="H123" s="66">
        <f t="shared" si="48"/>
        <v>0</v>
      </c>
      <c r="I123" s="66">
        <f t="shared" si="48"/>
        <v>0</v>
      </c>
      <c r="J123" s="66">
        <f t="shared" si="48"/>
        <v>0</v>
      </c>
      <c r="K123" s="66">
        <f t="shared" si="48"/>
        <v>0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tr">
        <f>H118</f>
        <v>alek ???</v>
      </c>
      <c r="B124" s="57"/>
      <c r="C124" s="68">
        <v>5</v>
      </c>
      <c r="D124" s="68">
        <v>5</v>
      </c>
      <c r="E124" s="68">
        <v>4</v>
      </c>
      <c r="F124" s="68">
        <v>4</v>
      </c>
      <c r="G124" s="68">
        <v>4</v>
      </c>
      <c r="H124" s="68">
        <v>6</v>
      </c>
      <c r="I124" s="68">
        <v>4</v>
      </c>
      <c r="J124" s="68">
        <v>4</v>
      </c>
      <c r="K124" s="76">
        <v>6</v>
      </c>
      <c r="L124" s="72">
        <f>SUM(C124:K124)</f>
        <v>42</v>
      </c>
      <c r="M124" s="10">
        <f>L124-B118</f>
        <v>36</v>
      </c>
      <c r="N124" s="58"/>
      <c r="O124" s="59"/>
      <c r="P124" s="33"/>
      <c r="Q124">
        <f>M124+M138</f>
        <v>90</v>
      </c>
    </row>
    <row r="125" spans="1:26" x14ac:dyDescent="0.25">
      <c r="A125" s="61" t="str">
        <f>H119</f>
        <v>peter</v>
      </c>
      <c r="B125" s="35"/>
      <c r="C125" s="66">
        <v>7</v>
      </c>
      <c r="D125" s="66">
        <v>5</v>
      </c>
      <c r="E125" s="66">
        <v>8</v>
      </c>
      <c r="F125" s="66">
        <v>3</v>
      </c>
      <c r="G125" s="66">
        <v>6</v>
      </c>
      <c r="H125" s="66">
        <v>4</v>
      </c>
      <c r="I125" s="66">
        <v>4</v>
      </c>
      <c r="J125" s="66">
        <v>5</v>
      </c>
      <c r="K125" s="66">
        <v>8</v>
      </c>
      <c r="L125" s="72">
        <f>SUM(C125:K125)</f>
        <v>50</v>
      </c>
      <c r="M125" s="10">
        <f>L125-B119</f>
        <v>38</v>
      </c>
      <c r="N125" s="58"/>
      <c r="O125" s="59"/>
      <c r="P125" s="33"/>
      <c r="Q125">
        <f>M125+M139</f>
        <v>84</v>
      </c>
    </row>
    <row r="126" spans="1:26" x14ac:dyDescent="0.25">
      <c r="A126" s="32" t="str">
        <f>H118</f>
        <v>alek ???</v>
      </c>
      <c r="B126" s="35"/>
      <c r="C126" s="67">
        <f>IF($C$2&gt;=C122,IF(($C$2-C122)&gt;=27,4,IF(($C$2-C122)&gt;=18,3,IF($C$2-C122&gt;=9,2,1))),0)</f>
        <v>0</v>
      </c>
      <c r="D126" s="67">
        <f>IF($C$2&gt;=D122,IF(($C$2-D122)&gt;=27,4,IF(($C$2-D122)&gt;=18,3,IF($C$2-D122&gt;=9,2,1))),0)</f>
        <v>0</v>
      </c>
      <c r="E126" s="67">
        <f t="shared" ref="E126:K126" si="49">IF($C$2&gt;=E122,IF(($C$2-E122)&gt;=27,4,IF(($C$2-E122)&gt;=18,3,IF($C$2-E122&gt;=9,2,1))),0)</f>
        <v>0</v>
      </c>
      <c r="F126" s="67">
        <f t="shared" si="49"/>
        <v>0</v>
      </c>
      <c r="G126" s="67">
        <f t="shared" si="49"/>
        <v>0</v>
      </c>
      <c r="H126" s="66">
        <f t="shared" si="49"/>
        <v>0</v>
      </c>
      <c r="I126" s="66">
        <f t="shared" si="49"/>
        <v>0</v>
      </c>
      <c r="J126" s="66">
        <f t="shared" si="49"/>
        <v>0</v>
      </c>
      <c r="K126" s="66">
        <f t="shared" si="49"/>
        <v>0</v>
      </c>
      <c r="L126" s="66">
        <f t="shared" ref="L126:L129" si="50">SUM(C126:K126)</f>
        <v>0</v>
      </c>
      <c r="N126" s="1">
        <f>IF($C$2&gt;=N122,IF(($C$2-N122)&gt;=9,2,1),0)</f>
        <v>0</v>
      </c>
      <c r="P126" s="33"/>
    </row>
    <row r="127" spans="1:26" x14ac:dyDescent="0.25">
      <c r="A127" s="32" t="str">
        <f>H119</f>
        <v>peter</v>
      </c>
      <c r="B127" s="35"/>
      <c r="C127" s="67">
        <f t="shared" ref="C127:K127" si="51">IF($C$3&gt;=C122,IF(($C$3-C122)&gt;=27,4,IF(($C$3-C122)&gt;=18,3,IF($C$3-C122&gt;=9,2,1))),0)</f>
        <v>1</v>
      </c>
      <c r="D127" s="67">
        <f t="shared" si="51"/>
        <v>1</v>
      </c>
      <c r="E127" s="67">
        <f t="shared" si="51"/>
        <v>1</v>
      </c>
      <c r="F127" s="67">
        <f t="shared" si="51"/>
        <v>1</v>
      </c>
      <c r="G127" s="66">
        <f t="shared" si="51"/>
        <v>1</v>
      </c>
      <c r="H127" s="66">
        <f t="shared" si="51"/>
        <v>1</v>
      </c>
      <c r="I127" s="66">
        <f t="shared" si="51"/>
        <v>1</v>
      </c>
      <c r="J127" s="66">
        <f t="shared" si="51"/>
        <v>1</v>
      </c>
      <c r="K127" s="66">
        <f t="shared" si="51"/>
        <v>1</v>
      </c>
      <c r="L127" s="66">
        <f t="shared" si="50"/>
        <v>9</v>
      </c>
      <c r="M127" s="1"/>
      <c r="N127" s="1" t="s">
        <v>17</v>
      </c>
      <c r="P127" s="33" t="s">
        <v>18</v>
      </c>
    </row>
    <row r="128" spans="1:26" x14ac:dyDescent="0.25">
      <c r="A128" s="32" t="str">
        <f>H118</f>
        <v>alek ???</v>
      </c>
      <c r="B128" s="1"/>
      <c r="C128" s="66">
        <f t="shared" ref="C128:K128" si="52">IF((C124-C126)&lt;(C125-C127),1,IF((C124-C126)=(C125-C127),0.5,0))</f>
        <v>1</v>
      </c>
      <c r="D128" s="66">
        <f t="shared" si="52"/>
        <v>0</v>
      </c>
      <c r="E128" s="66">
        <f t="shared" si="52"/>
        <v>1</v>
      </c>
      <c r="F128" s="66">
        <f t="shared" si="52"/>
        <v>0</v>
      </c>
      <c r="G128" s="66">
        <f t="shared" si="52"/>
        <v>1</v>
      </c>
      <c r="H128" s="66">
        <f t="shared" si="52"/>
        <v>0</v>
      </c>
      <c r="I128" s="66">
        <f t="shared" si="52"/>
        <v>0</v>
      </c>
      <c r="J128" s="66">
        <f t="shared" si="52"/>
        <v>0.5</v>
      </c>
      <c r="K128" s="66">
        <f t="shared" si="52"/>
        <v>1</v>
      </c>
      <c r="L128" s="66">
        <f t="shared" si="50"/>
        <v>4.5</v>
      </c>
      <c r="M128" s="1">
        <f>IF((L124-B118)&lt;(L125-B119),3,IF((L124-B118)=(L125-B119),1.5,0))</f>
        <v>3</v>
      </c>
      <c r="N128" s="10">
        <f>SUM(L128:M128)</f>
        <v>7.5</v>
      </c>
      <c r="O128" s="32" t="str">
        <f>H118</f>
        <v>alek ???</v>
      </c>
      <c r="P128" s="34"/>
    </row>
    <row r="129" spans="1:26" x14ac:dyDescent="0.25">
      <c r="A129" s="32" t="str">
        <f>H119</f>
        <v>peter</v>
      </c>
      <c r="B129" s="1"/>
      <c r="C129" s="66">
        <f t="shared" ref="C129:K129" si="53">IF((C125-C127)&lt;(C124-C126),1,IF((C125-C127)=(C124-C126),0.5,0))</f>
        <v>0</v>
      </c>
      <c r="D129" s="66">
        <f t="shared" si="53"/>
        <v>1</v>
      </c>
      <c r="E129" s="66">
        <f t="shared" si="53"/>
        <v>0</v>
      </c>
      <c r="F129" s="66">
        <f t="shared" si="53"/>
        <v>1</v>
      </c>
      <c r="G129" s="66">
        <f t="shared" si="53"/>
        <v>0</v>
      </c>
      <c r="H129" s="66">
        <f t="shared" si="53"/>
        <v>1</v>
      </c>
      <c r="I129" s="66">
        <f t="shared" si="53"/>
        <v>1</v>
      </c>
      <c r="J129" s="66">
        <f t="shared" si="53"/>
        <v>0.5</v>
      </c>
      <c r="K129" s="66">
        <f t="shared" si="53"/>
        <v>0</v>
      </c>
      <c r="L129" s="66">
        <f t="shared" si="50"/>
        <v>4.5</v>
      </c>
      <c r="M129" s="1">
        <f>IF((L125-B119)&lt;(L124-B118),3,IF((L125-B119)=(L124-B118),1.5,0))</f>
        <v>0</v>
      </c>
      <c r="N129" s="10">
        <f>SUM(L129:M129)</f>
        <v>4.5</v>
      </c>
      <c r="O129" s="32" t="str">
        <f>H119</f>
        <v>peter</v>
      </c>
      <c r="P129" s="34"/>
    </row>
    <row r="131" spans="1:26" ht="13.8" thickBot="1" x14ac:dyDescent="0.3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tr">
        <f>H132</f>
        <v>kyle</v>
      </c>
      <c r="B132" s="1">
        <v>16</v>
      </c>
      <c r="C132" s="1">
        <f>B132-B133</f>
        <v>-2</v>
      </c>
      <c r="D132" s="52" t="s">
        <v>57</v>
      </c>
      <c r="E132" s="1"/>
      <c r="F132" s="1"/>
      <c r="G132" s="28" t="s">
        <v>3</v>
      </c>
      <c r="H132" s="54" t="s">
        <v>97</v>
      </c>
      <c r="I132" s="29"/>
      <c r="J132" s="27" t="s">
        <v>5</v>
      </c>
      <c r="K132" s="1"/>
      <c r="N132" s="1"/>
      <c r="P132" s="33"/>
    </row>
    <row r="133" spans="1:26" x14ac:dyDescent="0.25">
      <c r="A133" s="61" t="str">
        <f>H133</f>
        <v>cully</v>
      </c>
      <c r="B133" s="1">
        <v>18</v>
      </c>
      <c r="C133" s="1">
        <f>B133-B132</f>
        <v>2</v>
      </c>
      <c r="D133" t="s">
        <v>7</v>
      </c>
      <c r="E133" s="1"/>
      <c r="F133" s="1"/>
      <c r="G133" s="30" t="s">
        <v>8</v>
      </c>
      <c r="H133" s="53" t="s">
        <v>58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>
        <f>IF($D$2="M10",A149,IF($D$2="M1",A156,IF($D$2="W10",A146, IF($D$2="W1",A153))))</f>
        <v>0</v>
      </c>
      <c r="B135" s="1"/>
      <c r="C135" s="66">
        <f>IF($D$2="M10",C149,IF($D$2="M1",C156,IF($D$2="W10",C146, IF($D$2="W1",C153))))</f>
        <v>0</v>
      </c>
      <c r="D135" s="66">
        <f t="shared" ref="D135:K137" si="54">IF($D$2="M10",D149,IF($D$2="M1",D156,IF($D$2="W10",D146, IF($D$2="W1",D153))))</f>
        <v>0</v>
      </c>
      <c r="E135" s="66">
        <f t="shared" si="54"/>
        <v>0</v>
      </c>
      <c r="F135" s="66">
        <f t="shared" si="54"/>
        <v>0</v>
      </c>
      <c r="G135" s="66">
        <f t="shared" si="54"/>
        <v>0</v>
      </c>
      <c r="H135" s="66">
        <f t="shared" si="54"/>
        <v>0</v>
      </c>
      <c r="I135" s="66">
        <f t="shared" si="54"/>
        <v>0</v>
      </c>
      <c r="J135" s="66">
        <f t="shared" si="54"/>
        <v>0</v>
      </c>
      <c r="K135" s="66">
        <f t="shared" si="54"/>
        <v>0</v>
      </c>
      <c r="N135" s="1"/>
      <c r="P135" s="33"/>
    </row>
    <row r="136" spans="1:26" x14ac:dyDescent="0.25">
      <c r="A136" s="1">
        <f>IF($D$2="M10",A150,IF($D$2="M1",A157,IF($D$2="W10",A147, IF($D$2="W1",A154))))</f>
        <v>0</v>
      </c>
      <c r="B136" s="1"/>
      <c r="C136" s="66">
        <f>IF($D$2="M10",C150,IF($D$2="M1",C157,IF($D$2="W10",C147, IF($D$2="W1",C154))))</f>
        <v>0</v>
      </c>
      <c r="D136" s="66">
        <f t="shared" si="54"/>
        <v>0</v>
      </c>
      <c r="E136" s="66">
        <f t="shared" si="54"/>
        <v>0</v>
      </c>
      <c r="F136" s="66">
        <f t="shared" si="54"/>
        <v>0</v>
      </c>
      <c r="G136" s="66">
        <f t="shared" si="54"/>
        <v>0</v>
      </c>
      <c r="H136" s="66">
        <f t="shared" si="54"/>
        <v>0</v>
      </c>
      <c r="I136" s="66">
        <f t="shared" si="54"/>
        <v>0</v>
      </c>
      <c r="J136" s="66">
        <f t="shared" si="54"/>
        <v>0</v>
      </c>
      <c r="K136" s="66">
        <f t="shared" si="54"/>
        <v>0</v>
      </c>
      <c r="N136" s="1"/>
      <c r="P136" s="33"/>
    </row>
    <row r="137" spans="1:26" x14ac:dyDescent="0.25">
      <c r="A137" s="1">
        <f>IF($D$2="M10",A151,IF($D$2="M1",A158,IF($D$2="W10",A148, IF($D$2="W1",A155))))</f>
        <v>0</v>
      </c>
      <c r="B137" s="1"/>
      <c r="C137" s="66">
        <f>IF($D$2="M10",C151,IF($D$2="M1",C158,IF($D$2="W10",C148, IF($D$2="W1",C155))))</f>
        <v>0</v>
      </c>
      <c r="D137" s="66">
        <f t="shared" si="54"/>
        <v>0</v>
      </c>
      <c r="E137" s="66">
        <f t="shared" si="54"/>
        <v>0</v>
      </c>
      <c r="F137" s="66">
        <f t="shared" si="54"/>
        <v>0</v>
      </c>
      <c r="G137" s="66">
        <f t="shared" si="54"/>
        <v>0</v>
      </c>
      <c r="H137" s="66">
        <f t="shared" si="54"/>
        <v>0</v>
      </c>
      <c r="I137" s="66">
        <f t="shared" si="54"/>
        <v>0</v>
      </c>
      <c r="J137" s="66">
        <f t="shared" si="54"/>
        <v>0</v>
      </c>
      <c r="K137" s="66">
        <f t="shared" si="54"/>
        <v>0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tr">
        <f>H132</f>
        <v>kyle</v>
      </c>
      <c r="B138" s="57"/>
      <c r="C138" s="68">
        <v>7</v>
      </c>
      <c r="D138" s="68">
        <v>10</v>
      </c>
      <c r="E138" s="68">
        <v>6</v>
      </c>
      <c r="F138" s="68">
        <v>4</v>
      </c>
      <c r="G138" s="68">
        <v>8</v>
      </c>
      <c r="H138" s="68">
        <v>7</v>
      </c>
      <c r="I138" s="68">
        <v>9</v>
      </c>
      <c r="J138" s="68">
        <v>6</v>
      </c>
      <c r="K138" s="76">
        <v>13</v>
      </c>
      <c r="L138" s="72">
        <f>SUM(C138:K138)</f>
        <v>70</v>
      </c>
      <c r="M138" s="10">
        <f>L138-B132</f>
        <v>54</v>
      </c>
      <c r="N138" s="58"/>
      <c r="O138" s="59"/>
      <c r="P138" s="33"/>
    </row>
    <row r="139" spans="1:26" x14ac:dyDescent="0.25">
      <c r="A139" s="61" t="str">
        <f>H133</f>
        <v>cully</v>
      </c>
      <c r="B139" s="35"/>
      <c r="C139" s="66">
        <v>5</v>
      </c>
      <c r="D139" s="66">
        <v>9</v>
      </c>
      <c r="E139" s="66">
        <v>8</v>
      </c>
      <c r="F139" s="66">
        <v>5</v>
      </c>
      <c r="G139" s="66">
        <v>8</v>
      </c>
      <c r="H139" s="66">
        <v>6</v>
      </c>
      <c r="I139" s="66">
        <v>7</v>
      </c>
      <c r="J139" s="66">
        <v>7</v>
      </c>
      <c r="K139" s="66">
        <v>9</v>
      </c>
      <c r="L139" s="72">
        <f>SUM(C139:K139)</f>
        <v>64</v>
      </c>
      <c r="M139" s="10">
        <f>L139-B133</f>
        <v>46</v>
      </c>
      <c r="N139" s="58"/>
      <c r="O139" s="59"/>
      <c r="P139" s="33"/>
    </row>
    <row r="140" spans="1:26" x14ac:dyDescent="0.25">
      <c r="A140" s="32" t="str">
        <f>H132</f>
        <v>kyle</v>
      </c>
      <c r="B140" s="35"/>
      <c r="C140" s="67">
        <f>IF($C$2&gt;=C136,IF(($C$2-C136)&gt;=27,4,IF(($C$2-C136)&gt;=18,3,IF($C$2-C136&gt;=9,2,1))),0)</f>
        <v>0</v>
      </c>
      <c r="D140" s="67">
        <f>IF($C$2&gt;=D136,IF(($C$2-D136)&gt;=27,4,IF(($C$2-D136)&gt;=18,3,IF($C$2-D136&gt;=9,2,1))),0)</f>
        <v>0</v>
      </c>
      <c r="E140" s="67">
        <f t="shared" ref="E140:K140" si="55">IF($C$2&gt;=E136,IF(($C$2-E136)&gt;=27,4,IF(($C$2-E136)&gt;=18,3,IF($C$2-E136&gt;=9,2,1))),0)</f>
        <v>0</v>
      </c>
      <c r="F140" s="67">
        <f t="shared" si="55"/>
        <v>0</v>
      </c>
      <c r="G140" s="67">
        <f t="shared" si="55"/>
        <v>0</v>
      </c>
      <c r="H140" s="66">
        <f t="shared" si="55"/>
        <v>0</v>
      </c>
      <c r="I140" s="66">
        <f t="shared" si="55"/>
        <v>0</v>
      </c>
      <c r="J140" s="66">
        <f t="shared" si="55"/>
        <v>0</v>
      </c>
      <c r="K140" s="66">
        <f t="shared" si="55"/>
        <v>0</v>
      </c>
      <c r="L140" s="66">
        <f t="shared" ref="L140:L143" si="56">SUM(C140:K140)</f>
        <v>0</v>
      </c>
      <c r="N140" s="1">
        <f>IF($C$2&gt;=N136,IF(($C$2-N136)&gt;=9,2,1),0)</f>
        <v>0</v>
      </c>
      <c r="P140" s="33"/>
    </row>
    <row r="141" spans="1:26" x14ac:dyDescent="0.25">
      <c r="A141" s="32" t="str">
        <f>H133</f>
        <v>cully</v>
      </c>
      <c r="B141" s="35"/>
      <c r="C141" s="67">
        <f t="shared" ref="C141:K141" si="57">IF($C$3&gt;=C136,IF(($C$3-C136)&gt;=27,4,IF(($C$3-C136)&gt;=18,3,IF($C$3-C136&gt;=9,2,1))),0)</f>
        <v>1</v>
      </c>
      <c r="D141" s="67">
        <f t="shared" si="57"/>
        <v>1</v>
      </c>
      <c r="E141" s="67">
        <f t="shared" si="57"/>
        <v>1</v>
      </c>
      <c r="F141" s="67">
        <f t="shared" si="57"/>
        <v>1</v>
      </c>
      <c r="G141" s="66">
        <f t="shared" si="57"/>
        <v>1</v>
      </c>
      <c r="H141" s="66">
        <f t="shared" si="57"/>
        <v>1</v>
      </c>
      <c r="I141" s="66">
        <f t="shared" si="57"/>
        <v>1</v>
      </c>
      <c r="J141" s="66">
        <f t="shared" si="57"/>
        <v>1</v>
      </c>
      <c r="K141" s="66">
        <f t="shared" si="57"/>
        <v>1</v>
      </c>
      <c r="L141" s="66">
        <f t="shared" si="56"/>
        <v>9</v>
      </c>
      <c r="M141" s="1"/>
      <c r="N141" s="1" t="s">
        <v>17</v>
      </c>
      <c r="P141" s="33" t="s">
        <v>18</v>
      </c>
    </row>
    <row r="142" spans="1:26" x14ac:dyDescent="0.25">
      <c r="A142" s="32" t="str">
        <f>H132</f>
        <v>kyle</v>
      </c>
      <c r="B142" s="1"/>
      <c r="C142" s="66">
        <f t="shared" ref="C142:K142" si="58">IF((C138-C140)&lt;(C139-C141),1,IF((C138-C140)=(C139-C141),0.5,0))</f>
        <v>0</v>
      </c>
      <c r="D142" s="66">
        <f t="shared" si="58"/>
        <v>0</v>
      </c>
      <c r="E142" s="66">
        <f t="shared" si="58"/>
        <v>1</v>
      </c>
      <c r="F142" s="66">
        <f t="shared" si="58"/>
        <v>0.5</v>
      </c>
      <c r="G142" s="66">
        <f t="shared" si="58"/>
        <v>0</v>
      </c>
      <c r="H142" s="66">
        <f t="shared" si="58"/>
        <v>0</v>
      </c>
      <c r="I142" s="66">
        <f t="shared" si="58"/>
        <v>0</v>
      </c>
      <c r="J142" s="66">
        <f t="shared" si="58"/>
        <v>0.5</v>
      </c>
      <c r="K142" s="66">
        <f t="shared" si="58"/>
        <v>0</v>
      </c>
      <c r="L142" s="66">
        <f t="shared" si="56"/>
        <v>2</v>
      </c>
      <c r="M142" s="1">
        <f>IF((L138-B132)&lt;(L139-B133),3,IF((L138-B132)=(L139-B133),1.5,0))</f>
        <v>0</v>
      </c>
      <c r="N142" s="10">
        <f>SUM(L142:M142)</f>
        <v>2</v>
      </c>
      <c r="O142" s="32" t="str">
        <f>H132</f>
        <v>kyle</v>
      </c>
      <c r="P142" s="34"/>
    </row>
    <row r="143" spans="1:26" x14ac:dyDescent="0.25">
      <c r="A143" s="32" t="str">
        <f>H133</f>
        <v>cully</v>
      </c>
      <c r="B143" s="1"/>
      <c r="C143" s="66">
        <f t="shared" ref="C143:K143" si="59">IF((C139-C141)&lt;(C138-C140),1,IF((C139-C141)=(C138-C140),0.5,0))</f>
        <v>1</v>
      </c>
      <c r="D143" s="66">
        <f t="shared" si="59"/>
        <v>1</v>
      </c>
      <c r="E143" s="66">
        <f t="shared" si="59"/>
        <v>0</v>
      </c>
      <c r="F143" s="66">
        <f t="shared" si="59"/>
        <v>0.5</v>
      </c>
      <c r="G143" s="66">
        <f t="shared" si="59"/>
        <v>1</v>
      </c>
      <c r="H143" s="66">
        <f t="shared" si="59"/>
        <v>1</v>
      </c>
      <c r="I143" s="66">
        <f t="shared" si="59"/>
        <v>1</v>
      </c>
      <c r="J143" s="66">
        <f t="shared" si="59"/>
        <v>0.5</v>
      </c>
      <c r="K143" s="66">
        <f t="shared" si="59"/>
        <v>1</v>
      </c>
      <c r="L143" s="66">
        <f t="shared" si="56"/>
        <v>7</v>
      </c>
      <c r="M143" s="1">
        <f>IF((L139-B133)&lt;(L138-B132),3,IF((L139-B133)=(L138-B132),1.5,0))</f>
        <v>3</v>
      </c>
      <c r="N143" s="10">
        <f>SUM(L143:M143)</f>
        <v>10</v>
      </c>
      <c r="O143" s="32" t="str">
        <f>H133</f>
        <v>cully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7" ht="13.8" thickBot="1" x14ac:dyDescent="0.3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7" x14ac:dyDescent="0.25">
      <c r="A147" s="61" t="str">
        <f>H147</f>
        <v>mark</v>
      </c>
      <c r="B147" s="1">
        <v>7</v>
      </c>
      <c r="C147" s="1">
        <f>B147-B148</f>
        <v>-3</v>
      </c>
      <c r="D147" s="52" t="s">
        <v>57</v>
      </c>
      <c r="E147" s="1"/>
      <c r="F147" s="1"/>
      <c r="G147" s="28" t="s">
        <v>3</v>
      </c>
      <c r="H147" s="54" t="s">
        <v>98</v>
      </c>
      <c r="I147" s="29"/>
      <c r="J147" s="27" t="s">
        <v>5</v>
      </c>
      <c r="K147" s="1"/>
      <c r="N147" s="1"/>
      <c r="P147" s="33"/>
    </row>
    <row r="148" spans="1:17" x14ac:dyDescent="0.25">
      <c r="A148" s="61" t="str">
        <f>H148</f>
        <v>greg</v>
      </c>
      <c r="B148" s="1">
        <v>10</v>
      </c>
      <c r="C148" s="1">
        <f>B148-B147</f>
        <v>3</v>
      </c>
      <c r="D148" t="s">
        <v>7</v>
      </c>
      <c r="E148" s="1"/>
      <c r="F148" s="1"/>
      <c r="G148" s="30" t="s">
        <v>8</v>
      </c>
      <c r="H148" s="53" t="s">
        <v>107</v>
      </c>
      <c r="I148" s="31"/>
      <c r="J148" s="27" t="s">
        <v>5</v>
      </c>
      <c r="K148" s="1"/>
      <c r="N148" s="1"/>
      <c r="P148" s="33"/>
    </row>
    <row r="149" spans="1:1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7" x14ac:dyDescent="0.25">
      <c r="A150" s="1">
        <f>IF($D$2="M10",A164,IF($D$2="M1",A171,IF($D$2="W10",A161, IF($D$2="W1",A168))))</f>
        <v>0</v>
      </c>
      <c r="B150" s="1"/>
      <c r="C150" s="66">
        <f>IF($D$2="M10",C164,IF($D$2="M1",C171,IF($D$2="W10",C161, IF($D$2="W1",C168))))</f>
        <v>0</v>
      </c>
      <c r="D150" s="66">
        <f t="shared" ref="D150:K152" si="60">IF($D$2="M10",D164,IF($D$2="M1",D171,IF($D$2="W10",D161, IF($D$2="W1",D168))))</f>
        <v>0</v>
      </c>
      <c r="E150" s="66">
        <f t="shared" si="60"/>
        <v>0</v>
      </c>
      <c r="F150" s="66">
        <f t="shared" si="60"/>
        <v>0</v>
      </c>
      <c r="G150" s="66">
        <f t="shared" si="60"/>
        <v>0</v>
      </c>
      <c r="H150" s="66">
        <f t="shared" si="60"/>
        <v>0</v>
      </c>
      <c r="I150" s="66">
        <f t="shared" si="60"/>
        <v>0</v>
      </c>
      <c r="J150" s="66">
        <f t="shared" si="60"/>
        <v>0</v>
      </c>
      <c r="K150" s="66">
        <f t="shared" si="60"/>
        <v>0</v>
      </c>
      <c r="N150" s="1"/>
      <c r="P150" s="33"/>
    </row>
    <row r="151" spans="1:17" x14ac:dyDescent="0.25">
      <c r="A151" s="1">
        <f>IF($D$2="M10",A165,IF($D$2="M1",A172,IF($D$2="W10",A162, IF($D$2="W1",A169))))</f>
        <v>0</v>
      </c>
      <c r="B151" s="1"/>
      <c r="C151" s="66">
        <f>IF($D$2="M10",C165,IF($D$2="M1",C172,IF($D$2="W10",C162, IF($D$2="W1",C169))))</f>
        <v>0</v>
      </c>
      <c r="D151" s="66">
        <f t="shared" si="60"/>
        <v>0</v>
      </c>
      <c r="E151" s="66">
        <f t="shared" si="60"/>
        <v>0</v>
      </c>
      <c r="F151" s="66">
        <f t="shared" si="60"/>
        <v>0</v>
      </c>
      <c r="G151" s="66">
        <f t="shared" si="60"/>
        <v>0</v>
      </c>
      <c r="H151" s="66">
        <f t="shared" si="60"/>
        <v>0</v>
      </c>
      <c r="I151" s="66">
        <f t="shared" si="60"/>
        <v>0</v>
      </c>
      <c r="J151" s="66">
        <f t="shared" si="60"/>
        <v>0</v>
      </c>
      <c r="K151" s="66">
        <f t="shared" si="60"/>
        <v>0</v>
      </c>
      <c r="N151" s="1"/>
      <c r="P151" s="33"/>
    </row>
    <row r="152" spans="1:17" x14ac:dyDescent="0.25">
      <c r="A152" s="1">
        <f>IF($D$2="M10",A166,IF($D$2="M1",A173,IF($D$2="W10",A163, IF($D$2="W1",A170))))</f>
        <v>0</v>
      </c>
      <c r="B152" s="1"/>
      <c r="C152" s="66">
        <f>IF($D$2="M10",C166,IF($D$2="M1",C173,IF($D$2="W10",C163, IF($D$2="W1",C170))))</f>
        <v>0</v>
      </c>
      <c r="D152" s="66">
        <f t="shared" si="60"/>
        <v>0</v>
      </c>
      <c r="E152" s="66">
        <f t="shared" si="60"/>
        <v>0</v>
      </c>
      <c r="F152" s="66">
        <f t="shared" si="60"/>
        <v>0</v>
      </c>
      <c r="G152" s="66">
        <f t="shared" si="60"/>
        <v>0</v>
      </c>
      <c r="H152" s="66">
        <f t="shared" si="60"/>
        <v>0</v>
      </c>
      <c r="I152" s="66">
        <f t="shared" si="60"/>
        <v>0</v>
      </c>
      <c r="J152" s="66">
        <f t="shared" si="60"/>
        <v>0</v>
      </c>
      <c r="K152" s="66">
        <f t="shared" si="60"/>
        <v>0</v>
      </c>
      <c r="L152" s="1" t="s">
        <v>15</v>
      </c>
      <c r="M152" s="1" t="s">
        <v>16</v>
      </c>
      <c r="N152" s="70"/>
      <c r="P152" s="33"/>
    </row>
    <row r="153" spans="1:17" x14ac:dyDescent="0.25">
      <c r="A153" s="61" t="str">
        <f>H147</f>
        <v>mark</v>
      </c>
      <c r="B153" s="57"/>
      <c r="C153" s="68">
        <v>4</v>
      </c>
      <c r="D153" s="68">
        <v>6</v>
      </c>
      <c r="E153" s="68">
        <v>4</v>
      </c>
      <c r="F153" s="68">
        <v>7</v>
      </c>
      <c r="G153" s="68">
        <v>6</v>
      </c>
      <c r="H153" s="68">
        <v>6</v>
      </c>
      <c r="I153" s="68">
        <v>4</v>
      </c>
      <c r="J153" s="68">
        <v>5</v>
      </c>
      <c r="K153" s="76">
        <v>5</v>
      </c>
      <c r="L153" s="72">
        <f>SUM(C153:K153)</f>
        <v>47</v>
      </c>
      <c r="M153" s="10">
        <f>L153-B147</f>
        <v>40</v>
      </c>
      <c r="N153" s="58"/>
      <c r="O153" s="59"/>
      <c r="P153" s="33"/>
      <c r="Q153">
        <f>M153+M167</f>
        <v>92</v>
      </c>
    </row>
    <row r="154" spans="1:17" x14ac:dyDescent="0.25">
      <c r="A154" s="61" t="str">
        <f>H148</f>
        <v>greg</v>
      </c>
      <c r="B154" s="35"/>
      <c r="C154" s="66">
        <v>6</v>
      </c>
      <c r="D154" s="66">
        <v>7</v>
      </c>
      <c r="E154" s="66">
        <v>5</v>
      </c>
      <c r="F154" s="66">
        <v>6</v>
      </c>
      <c r="G154" s="66">
        <v>7</v>
      </c>
      <c r="H154" s="66">
        <v>7</v>
      </c>
      <c r="I154" s="66">
        <v>5</v>
      </c>
      <c r="J154" s="66">
        <v>8</v>
      </c>
      <c r="K154" s="66">
        <v>9</v>
      </c>
      <c r="L154" s="72">
        <f>SUM(C154:K154)</f>
        <v>60</v>
      </c>
      <c r="M154" s="10">
        <f>L154-B148</f>
        <v>50</v>
      </c>
      <c r="N154" s="58"/>
      <c r="O154" s="59"/>
      <c r="P154" s="33"/>
      <c r="Q154">
        <f>M154+M168</f>
        <v>99</v>
      </c>
    </row>
    <row r="155" spans="1:17" x14ac:dyDescent="0.25">
      <c r="A155" s="32" t="str">
        <f>H147</f>
        <v>mark</v>
      </c>
      <c r="B155" s="35"/>
      <c r="C155" s="67">
        <f>IF($C$2&gt;=C151,IF(($C$2-C151)&gt;=27,4,IF(($C$2-C151)&gt;=18,3,IF($C$2-C151&gt;=9,2,1))),0)</f>
        <v>0</v>
      </c>
      <c r="D155" s="67">
        <f>IF($C$2&gt;=D151,IF(($C$2-D151)&gt;=27,4,IF(($C$2-D151)&gt;=18,3,IF($C$2-D151&gt;=9,2,1))),0)</f>
        <v>0</v>
      </c>
      <c r="E155" s="67">
        <f t="shared" ref="E155:K155" si="61">IF($C$2&gt;=E151,IF(($C$2-E151)&gt;=27,4,IF(($C$2-E151)&gt;=18,3,IF($C$2-E151&gt;=9,2,1))),0)</f>
        <v>0</v>
      </c>
      <c r="F155" s="67">
        <f t="shared" si="61"/>
        <v>0</v>
      </c>
      <c r="G155" s="67">
        <f t="shared" si="61"/>
        <v>0</v>
      </c>
      <c r="H155" s="66">
        <f t="shared" si="61"/>
        <v>0</v>
      </c>
      <c r="I155" s="66">
        <f t="shared" si="61"/>
        <v>0</v>
      </c>
      <c r="J155" s="66">
        <f t="shared" si="61"/>
        <v>0</v>
      </c>
      <c r="K155" s="66">
        <f t="shared" si="61"/>
        <v>0</v>
      </c>
      <c r="L155" s="66">
        <f t="shared" ref="L155:L158" si="62">SUM(C155:K155)</f>
        <v>0</v>
      </c>
      <c r="N155" s="1">
        <f>IF($C$2&gt;=N151,IF(($C$2-N151)&gt;=9,2,1),0)</f>
        <v>0</v>
      </c>
      <c r="P155" s="33"/>
    </row>
    <row r="156" spans="1:17" x14ac:dyDescent="0.25">
      <c r="A156" s="32" t="str">
        <f>H148</f>
        <v>greg</v>
      </c>
      <c r="B156" s="35"/>
      <c r="C156" s="67">
        <f t="shared" ref="C156:K156" si="63">IF($C$3&gt;=C151,IF(($C$3-C151)&gt;=27,4,IF(($C$3-C151)&gt;=18,3,IF($C$3-C151&gt;=9,2,1))),0)</f>
        <v>1</v>
      </c>
      <c r="D156" s="67">
        <f t="shared" si="63"/>
        <v>1</v>
      </c>
      <c r="E156" s="67">
        <f t="shared" si="63"/>
        <v>1</v>
      </c>
      <c r="F156" s="67">
        <f t="shared" si="63"/>
        <v>1</v>
      </c>
      <c r="G156" s="66">
        <f t="shared" si="63"/>
        <v>1</v>
      </c>
      <c r="H156" s="66">
        <f t="shared" si="63"/>
        <v>1</v>
      </c>
      <c r="I156" s="66">
        <f t="shared" si="63"/>
        <v>1</v>
      </c>
      <c r="J156" s="66">
        <f t="shared" si="63"/>
        <v>1</v>
      </c>
      <c r="K156" s="66">
        <f t="shared" si="63"/>
        <v>1</v>
      </c>
      <c r="L156" s="66">
        <f t="shared" si="62"/>
        <v>9</v>
      </c>
      <c r="M156" s="1"/>
      <c r="N156" s="1" t="s">
        <v>17</v>
      </c>
      <c r="P156" s="33" t="s">
        <v>18</v>
      </c>
    </row>
    <row r="157" spans="1:17" x14ac:dyDescent="0.25">
      <c r="A157" s="32" t="str">
        <f>H147</f>
        <v>mark</v>
      </c>
      <c r="B157" s="1"/>
      <c r="C157" s="66">
        <f t="shared" ref="C157:K157" si="64">IF((C153-C155)&lt;(C154-C156),1,IF((C153-C155)=(C154-C156),0.5,0))</f>
        <v>1</v>
      </c>
      <c r="D157" s="66">
        <f t="shared" si="64"/>
        <v>0.5</v>
      </c>
      <c r="E157" s="66">
        <f t="shared" si="64"/>
        <v>0.5</v>
      </c>
      <c r="F157" s="66">
        <f t="shared" si="64"/>
        <v>0</v>
      </c>
      <c r="G157" s="66">
        <f t="shared" si="64"/>
        <v>0.5</v>
      </c>
      <c r="H157" s="66">
        <f t="shared" si="64"/>
        <v>0.5</v>
      </c>
      <c r="I157" s="66">
        <f t="shared" si="64"/>
        <v>0.5</v>
      </c>
      <c r="J157" s="66">
        <f t="shared" si="64"/>
        <v>1</v>
      </c>
      <c r="K157" s="66">
        <f t="shared" si="64"/>
        <v>1</v>
      </c>
      <c r="L157" s="66">
        <f t="shared" si="62"/>
        <v>5.5</v>
      </c>
      <c r="M157" s="1">
        <f>IF((L153-B147)&lt;(L154-B148),3,IF((L153-B147)=(L154-B148),1.5,0))</f>
        <v>3</v>
      </c>
      <c r="N157" s="10">
        <f>SUM(L157:M157)</f>
        <v>8.5</v>
      </c>
      <c r="O157" s="32" t="str">
        <f>H147</f>
        <v>mark</v>
      </c>
      <c r="P157" s="34"/>
    </row>
    <row r="158" spans="1:17" x14ac:dyDescent="0.25">
      <c r="A158" s="32" t="str">
        <f>H148</f>
        <v>greg</v>
      </c>
      <c r="B158" s="1"/>
      <c r="C158" s="66">
        <f t="shared" ref="C158:K158" si="65">IF((C154-C156)&lt;(C153-C155),1,IF((C154-C156)=(C153-C155),0.5,0))</f>
        <v>0</v>
      </c>
      <c r="D158" s="66">
        <f t="shared" si="65"/>
        <v>0.5</v>
      </c>
      <c r="E158" s="66">
        <f t="shared" si="65"/>
        <v>0.5</v>
      </c>
      <c r="F158" s="66">
        <f t="shared" si="65"/>
        <v>1</v>
      </c>
      <c r="G158" s="66">
        <f t="shared" si="65"/>
        <v>0.5</v>
      </c>
      <c r="H158" s="66">
        <f t="shared" si="65"/>
        <v>0.5</v>
      </c>
      <c r="I158" s="66">
        <f t="shared" si="65"/>
        <v>0.5</v>
      </c>
      <c r="J158" s="66">
        <f t="shared" si="65"/>
        <v>0</v>
      </c>
      <c r="K158" s="66">
        <f t="shared" si="65"/>
        <v>0</v>
      </c>
      <c r="L158" s="66">
        <f t="shared" si="62"/>
        <v>3.5</v>
      </c>
      <c r="M158" s="1">
        <f>IF((L154-B148)&lt;(L153-B147),3,IF((L154-B148)=(L153-B147),1.5,0))</f>
        <v>0</v>
      </c>
      <c r="N158" s="10">
        <f>SUM(L158:M158)</f>
        <v>3.5</v>
      </c>
      <c r="O158" s="32" t="str">
        <f>H148</f>
        <v>greg</v>
      </c>
      <c r="P158" s="34"/>
    </row>
    <row r="160" spans="1:17" ht="13.8" thickBot="1" x14ac:dyDescent="0.3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tr">
        <f>H161</f>
        <v>randy</v>
      </c>
      <c r="B161" s="1">
        <v>11</v>
      </c>
      <c r="C161" s="1">
        <f>B161-B162</f>
        <v>-1</v>
      </c>
      <c r="D161" s="52" t="s">
        <v>57</v>
      </c>
      <c r="E161" s="1"/>
      <c r="F161" s="1"/>
      <c r="G161" s="28" t="s">
        <v>3</v>
      </c>
      <c r="H161" s="54" t="s">
        <v>100</v>
      </c>
      <c r="I161" s="29"/>
      <c r="J161" s="27" t="s">
        <v>5</v>
      </c>
      <c r="K161" s="1"/>
      <c r="N161" s="1"/>
      <c r="P161" s="33"/>
    </row>
    <row r="162" spans="1:16" x14ac:dyDescent="0.25">
      <c r="A162" s="61" t="str">
        <f>H162</f>
        <v>ben</v>
      </c>
      <c r="B162" s="1">
        <v>12</v>
      </c>
      <c r="C162" s="1">
        <f>B162-B161</f>
        <v>1</v>
      </c>
      <c r="D162" t="s">
        <v>7</v>
      </c>
      <c r="E162" s="1"/>
      <c r="F162" s="1"/>
      <c r="G162" s="30" t="s">
        <v>8</v>
      </c>
      <c r="H162" s="53" t="s">
        <v>87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>
        <f>IF($D$2="M10",A178,IF($D$2="M1",A185,IF($D$2="W10",A175, IF($D$2="W1",A182))))</f>
        <v>0</v>
      </c>
      <c r="B164" s="1"/>
      <c r="C164" s="66">
        <f>IF($D$2="M10",C178,IF($D$2="M1",C185,IF($D$2="W10",C175, IF($D$2="W1",C182))))</f>
        <v>0</v>
      </c>
      <c r="D164" s="66">
        <f t="shared" ref="D164:K166" si="66">IF($D$2="M10",D178,IF($D$2="M1",D185,IF($D$2="W10",D175, IF($D$2="W1",D182))))</f>
        <v>0</v>
      </c>
      <c r="E164" s="66">
        <f t="shared" si="66"/>
        <v>0</v>
      </c>
      <c r="F164" s="66">
        <f t="shared" si="66"/>
        <v>0</v>
      </c>
      <c r="G164" s="66">
        <f t="shared" si="66"/>
        <v>0</v>
      </c>
      <c r="H164" s="66">
        <f t="shared" si="66"/>
        <v>0</v>
      </c>
      <c r="I164" s="66">
        <f t="shared" si="66"/>
        <v>0</v>
      </c>
      <c r="J164" s="66">
        <f t="shared" si="66"/>
        <v>0</v>
      </c>
      <c r="K164" s="66">
        <f t="shared" si="66"/>
        <v>0</v>
      </c>
      <c r="N164" s="1"/>
      <c r="P164" s="33"/>
    </row>
    <row r="165" spans="1:16" x14ac:dyDescent="0.25">
      <c r="A165" s="1">
        <f>IF($D$2="M10",A179,IF($D$2="M1",A186,IF($D$2="W10",A176, IF($D$2="W1",A183))))</f>
        <v>0</v>
      </c>
      <c r="B165" s="1"/>
      <c r="C165" s="66">
        <f>IF($D$2="M10",C179,IF($D$2="M1",C186,IF($D$2="W10",C176, IF($D$2="W1",C183))))</f>
        <v>0</v>
      </c>
      <c r="D165" s="66">
        <f t="shared" si="66"/>
        <v>0</v>
      </c>
      <c r="E165" s="66">
        <f t="shared" si="66"/>
        <v>0</v>
      </c>
      <c r="F165" s="66">
        <f t="shared" si="66"/>
        <v>0</v>
      </c>
      <c r="G165" s="66">
        <f t="shared" si="66"/>
        <v>0</v>
      </c>
      <c r="H165" s="66">
        <f t="shared" si="66"/>
        <v>0</v>
      </c>
      <c r="I165" s="66">
        <f t="shared" si="66"/>
        <v>0</v>
      </c>
      <c r="J165" s="66">
        <f t="shared" si="66"/>
        <v>0</v>
      </c>
      <c r="K165" s="66">
        <f t="shared" si="66"/>
        <v>0</v>
      </c>
      <c r="N165" s="1"/>
      <c r="P165" s="33"/>
    </row>
    <row r="166" spans="1:16" x14ac:dyDescent="0.25">
      <c r="A166" s="1">
        <f>IF($D$2="M10",A180,IF($D$2="M1",A187,IF($D$2="W10",A177, IF($D$2="W1",A184))))</f>
        <v>0</v>
      </c>
      <c r="B166" s="1"/>
      <c r="C166" s="66">
        <f>IF($D$2="M10",C180,IF($D$2="M1",C187,IF($D$2="W10",C177, IF($D$2="W1",C184))))</f>
        <v>0</v>
      </c>
      <c r="D166" s="66">
        <f t="shared" si="66"/>
        <v>0</v>
      </c>
      <c r="E166" s="66">
        <f t="shared" si="66"/>
        <v>0</v>
      </c>
      <c r="F166" s="66">
        <f t="shared" si="66"/>
        <v>0</v>
      </c>
      <c r="G166" s="66">
        <f t="shared" si="66"/>
        <v>0</v>
      </c>
      <c r="H166" s="66">
        <f t="shared" si="66"/>
        <v>0</v>
      </c>
      <c r="I166" s="66">
        <f t="shared" si="66"/>
        <v>0</v>
      </c>
      <c r="J166" s="66">
        <f t="shared" si="66"/>
        <v>0</v>
      </c>
      <c r="K166" s="66">
        <f t="shared" si="66"/>
        <v>0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tr">
        <f>H161</f>
        <v>randy</v>
      </c>
      <c r="B167" s="57"/>
      <c r="C167" s="68">
        <v>8</v>
      </c>
      <c r="D167" s="68">
        <v>6</v>
      </c>
      <c r="E167" s="68">
        <v>7</v>
      </c>
      <c r="F167" s="68">
        <v>5</v>
      </c>
      <c r="G167" s="68">
        <v>8</v>
      </c>
      <c r="H167" s="68">
        <v>5</v>
      </c>
      <c r="I167" s="68">
        <v>6</v>
      </c>
      <c r="J167" s="68">
        <v>11</v>
      </c>
      <c r="K167" s="76">
        <v>7</v>
      </c>
      <c r="L167" s="72">
        <f>SUM(C167:K167)</f>
        <v>63</v>
      </c>
      <c r="M167" s="10">
        <f>L167-B161</f>
        <v>52</v>
      </c>
      <c r="N167" s="58"/>
      <c r="O167" s="59"/>
      <c r="P167" s="33"/>
    </row>
    <row r="168" spans="1:16" x14ac:dyDescent="0.25">
      <c r="A168" s="61" t="str">
        <f>H162</f>
        <v>ben</v>
      </c>
      <c r="B168" s="35"/>
      <c r="C168" s="66">
        <v>10</v>
      </c>
      <c r="D168" s="66">
        <v>6</v>
      </c>
      <c r="E168" s="66">
        <v>8</v>
      </c>
      <c r="F168" s="66">
        <v>8</v>
      </c>
      <c r="G168" s="66">
        <v>5</v>
      </c>
      <c r="H168" s="66">
        <v>5</v>
      </c>
      <c r="I168" s="66">
        <v>8</v>
      </c>
      <c r="J168" s="66">
        <v>5</v>
      </c>
      <c r="K168" s="66">
        <v>6</v>
      </c>
      <c r="L168" s="72">
        <f>SUM(C168:K168)</f>
        <v>61</v>
      </c>
      <c r="M168" s="10">
        <f>L168-B162</f>
        <v>49</v>
      </c>
      <c r="N168" s="58"/>
      <c r="O168" s="59"/>
      <c r="P168" s="33"/>
    </row>
    <row r="169" spans="1:16" x14ac:dyDescent="0.25">
      <c r="A169" s="32" t="str">
        <f>H161</f>
        <v>randy</v>
      </c>
      <c r="B169" s="35"/>
      <c r="C169" s="67">
        <f>IF($C$2&gt;=C165,IF(($C$2-C165)&gt;=27,4,IF(($C$2-C165)&gt;=18,3,IF($C$2-C165&gt;=9,2,1))),0)</f>
        <v>0</v>
      </c>
      <c r="D169" s="67">
        <f>IF($C$2&gt;=D165,IF(($C$2-D165)&gt;=27,4,IF(($C$2-D165)&gt;=18,3,IF($C$2-D165&gt;=9,2,1))),0)</f>
        <v>0</v>
      </c>
      <c r="E169" s="67">
        <f t="shared" ref="E169:K169" si="67">IF($C$2&gt;=E165,IF(($C$2-E165)&gt;=27,4,IF(($C$2-E165)&gt;=18,3,IF($C$2-E165&gt;=9,2,1))),0)</f>
        <v>0</v>
      </c>
      <c r="F169" s="67">
        <f t="shared" si="67"/>
        <v>0</v>
      </c>
      <c r="G169" s="67">
        <f t="shared" si="67"/>
        <v>0</v>
      </c>
      <c r="H169" s="66">
        <f t="shared" si="67"/>
        <v>0</v>
      </c>
      <c r="I169" s="66">
        <f t="shared" si="67"/>
        <v>0</v>
      </c>
      <c r="J169" s="66">
        <f t="shared" si="67"/>
        <v>0</v>
      </c>
      <c r="K169" s="66">
        <f t="shared" si="67"/>
        <v>0</v>
      </c>
      <c r="L169" s="66">
        <f t="shared" ref="L169:L172" si="68">SUM(C169:K169)</f>
        <v>0</v>
      </c>
      <c r="N169" s="1">
        <f>IF($C$2&gt;=N165,IF(($C$2-N165)&gt;=9,2,1),0)</f>
        <v>0</v>
      </c>
      <c r="P169" s="33"/>
    </row>
    <row r="170" spans="1:16" x14ac:dyDescent="0.25">
      <c r="A170" s="32" t="str">
        <f>H162</f>
        <v>ben</v>
      </c>
      <c r="B170" s="35"/>
      <c r="C170" s="67">
        <f t="shared" ref="C170:K170" si="69">IF($C$3&gt;=C165,IF(($C$3-C165)&gt;=27,4,IF(($C$3-C165)&gt;=18,3,IF($C$3-C165&gt;=9,2,1))),0)</f>
        <v>1</v>
      </c>
      <c r="D170" s="67">
        <f t="shared" si="69"/>
        <v>1</v>
      </c>
      <c r="E170" s="67">
        <f t="shared" si="69"/>
        <v>1</v>
      </c>
      <c r="F170" s="67">
        <f t="shared" si="69"/>
        <v>1</v>
      </c>
      <c r="G170" s="66">
        <f t="shared" si="69"/>
        <v>1</v>
      </c>
      <c r="H170" s="66">
        <f t="shared" si="69"/>
        <v>1</v>
      </c>
      <c r="I170" s="66">
        <f t="shared" si="69"/>
        <v>1</v>
      </c>
      <c r="J170" s="66">
        <f t="shared" si="69"/>
        <v>1</v>
      </c>
      <c r="K170" s="66">
        <f t="shared" si="69"/>
        <v>1</v>
      </c>
      <c r="L170" s="66">
        <f t="shared" si="68"/>
        <v>9</v>
      </c>
      <c r="M170" s="1"/>
      <c r="N170" s="1" t="s">
        <v>17</v>
      </c>
      <c r="P170" s="33" t="s">
        <v>18</v>
      </c>
    </row>
    <row r="171" spans="1:16" x14ac:dyDescent="0.25">
      <c r="A171" s="32" t="str">
        <f>H161</f>
        <v>randy</v>
      </c>
      <c r="B171" s="1"/>
      <c r="C171" s="66">
        <f t="shared" ref="C171:K171" si="70">IF((C167-C169)&lt;(C168-C170),1,IF((C167-C169)=(C168-C170),0.5,0))</f>
        <v>1</v>
      </c>
      <c r="D171" s="66">
        <f t="shared" si="70"/>
        <v>0</v>
      </c>
      <c r="E171" s="66">
        <f t="shared" si="70"/>
        <v>0.5</v>
      </c>
      <c r="F171" s="66">
        <f t="shared" si="70"/>
        <v>1</v>
      </c>
      <c r="G171" s="66">
        <f t="shared" si="70"/>
        <v>0</v>
      </c>
      <c r="H171" s="66">
        <f t="shared" si="70"/>
        <v>0</v>
      </c>
      <c r="I171" s="66">
        <f t="shared" si="70"/>
        <v>1</v>
      </c>
      <c r="J171" s="66">
        <f t="shared" si="70"/>
        <v>0</v>
      </c>
      <c r="K171" s="66">
        <f t="shared" si="70"/>
        <v>0</v>
      </c>
      <c r="L171" s="66">
        <f t="shared" si="68"/>
        <v>3.5</v>
      </c>
      <c r="M171" s="1">
        <f>IF((L167-B161)&lt;(L168-B162),3,IF((L167-B161)=(L168-B162),1.5,0))</f>
        <v>0</v>
      </c>
      <c r="N171" s="10">
        <f>SUM(L171:M171)</f>
        <v>3.5</v>
      </c>
      <c r="O171" s="32" t="str">
        <f>H161</f>
        <v>randy</v>
      </c>
      <c r="P171" s="34"/>
    </row>
    <row r="172" spans="1:16" x14ac:dyDescent="0.25">
      <c r="A172" s="32" t="str">
        <f>H162</f>
        <v>ben</v>
      </c>
      <c r="B172" s="1"/>
      <c r="C172" s="66">
        <f t="shared" ref="C172:K172" si="71">IF((C168-C170)&lt;(C167-C169),1,IF((C168-C170)=(C167-C169),0.5,0))</f>
        <v>0</v>
      </c>
      <c r="D172" s="66">
        <f t="shared" si="71"/>
        <v>1</v>
      </c>
      <c r="E172" s="66">
        <f t="shared" si="71"/>
        <v>0.5</v>
      </c>
      <c r="F172" s="66">
        <f t="shared" si="71"/>
        <v>0</v>
      </c>
      <c r="G172" s="66">
        <f t="shared" si="71"/>
        <v>1</v>
      </c>
      <c r="H172" s="66">
        <f t="shared" si="71"/>
        <v>1</v>
      </c>
      <c r="I172" s="66">
        <f t="shared" si="71"/>
        <v>0</v>
      </c>
      <c r="J172" s="66">
        <f t="shared" si="71"/>
        <v>1</v>
      </c>
      <c r="K172" s="66">
        <f t="shared" si="71"/>
        <v>1</v>
      </c>
      <c r="L172" s="66">
        <f t="shared" si="68"/>
        <v>5.5</v>
      </c>
      <c r="M172" s="1">
        <f>IF((L168-B162)&lt;(L167-B161),3,IF((L168-B162)=(L167-B161),1.5,0))</f>
        <v>3</v>
      </c>
      <c r="N172" s="10">
        <f>SUM(L172:M172)</f>
        <v>8.5</v>
      </c>
      <c r="O172" s="32" t="str">
        <f>H162</f>
        <v>ben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90E4-5110-4FCF-809C-30CF03FCC3E4}">
  <sheetPr>
    <tabColor theme="0"/>
  </sheetPr>
  <dimension ref="A1:Z188"/>
  <sheetViews>
    <sheetView topLeftCell="A36" zoomScale="125" zoomScaleNormal="125" workbookViewId="0">
      <selection activeCell="N126" sqref="N126"/>
    </sheetView>
  </sheetViews>
  <sheetFormatPr defaultColWidth="8.77734375" defaultRowHeight="13.2" x14ac:dyDescent="0.25"/>
  <cols>
    <col min="21" max="25" width="6.33203125" customWidth="1"/>
  </cols>
  <sheetData>
    <row r="1" spans="1:16" x14ac:dyDescent="0.25">
      <c r="A1" t="s">
        <v>163</v>
      </c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6" x14ac:dyDescent="0.25">
      <c r="A2" s="61" t="s">
        <v>106</v>
      </c>
      <c r="B2" s="1">
        <v>5</v>
      </c>
      <c r="C2" s="1">
        <v>-3</v>
      </c>
      <c r="D2" s="52" t="s">
        <v>2</v>
      </c>
      <c r="E2" s="1"/>
      <c r="F2" s="1"/>
      <c r="G2" s="28" t="s">
        <v>3</v>
      </c>
      <c r="H2" s="54" t="s">
        <v>106</v>
      </c>
      <c r="I2" s="29"/>
      <c r="J2" s="27" t="s">
        <v>5</v>
      </c>
      <c r="K2" s="1"/>
      <c r="N2" s="1"/>
      <c r="P2" s="33"/>
    </row>
    <row r="3" spans="1:16" x14ac:dyDescent="0.25">
      <c r="A3" s="61" t="s">
        <v>99</v>
      </c>
      <c r="B3" s="1">
        <v>8</v>
      </c>
      <c r="C3" s="1">
        <v>3</v>
      </c>
      <c r="D3" t="s">
        <v>7</v>
      </c>
      <c r="E3" s="1"/>
      <c r="F3" s="1"/>
      <c r="G3" s="30" t="s">
        <v>8</v>
      </c>
      <c r="H3" s="53" t="s">
        <v>99</v>
      </c>
      <c r="I3" s="31"/>
      <c r="J3" s="27" t="s">
        <v>5</v>
      </c>
      <c r="K3" s="1"/>
      <c r="N3" s="1"/>
      <c r="P3" s="33"/>
    </row>
    <row r="4" spans="1:16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6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</row>
    <row r="6" spans="1:16" x14ac:dyDescent="0.25">
      <c r="A6" s="1" t="s">
        <v>13</v>
      </c>
      <c r="B6" s="1"/>
      <c r="C6" s="66">
        <v>4</v>
      </c>
      <c r="D6" s="66">
        <v>9</v>
      </c>
      <c r="E6" s="66">
        <v>6</v>
      </c>
      <c r="F6" s="66">
        <v>5</v>
      </c>
      <c r="G6" s="66">
        <v>2</v>
      </c>
      <c r="H6" s="66">
        <v>7</v>
      </c>
      <c r="I6" s="66">
        <v>3</v>
      </c>
      <c r="J6" s="66">
        <v>8</v>
      </c>
      <c r="K6" s="66">
        <v>1</v>
      </c>
      <c r="N6" s="1"/>
      <c r="P6" s="33"/>
    </row>
    <row r="7" spans="1:16" x14ac:dyDescent="0.25">
      <c r="A7" s="1" t="s">
        <v>14</v>
      </c>
      <c r="B7" s="1"/>
      <c r="C7" s="66">
        <v>1</v>
      </c>
      <c r="D7" s="66">
        <v>2</v>
      </c>
      <c r="E7" s="66">
        <v>3</v>
      </c>
      <c r="F7" s="66">
        <v>4</v>
      </c>
      <c r="G7" s="66">
        <v>5</v>
      </c>
      <c r="H7" s="66">
        <v>6</v>
      </c>
      <c r="I7" s="66">
        <v>7</v>
      </c>
      <c r="J7" s="66">
        <v>8</v>
      </c>
      <c r="K7" s="66">
        <v>9</v>
      </c>
      <c r="L7" s="1" t="s">
        <v>15</v>
      </c>
      <c r="M7" s="1" t="s">
        <v>16</v>
      </c>
      <c r="N7" s="70"/>
      <c r="P7" s="33"/>
    </row>
    <row r="8" spans="1:16" x14ac:dyDescent="0.25">
      <c r="A8" s="61" t="s">
        <v>106</v>
      </c>
      <c r="B8" s="57"/>
      <c r="C8" s="68">
        <v>9</v>
      </c>
      <c r="D8" s="68">
        <v>5</v>
      </c>
      <c r="E8" s="68">
        <v>5</v>
      </c>
      <c r="F8" s="68">
        <v>5</v>
      </c>
      <c r="G8" s="68">
        <v>4</v>
      </c>
      <c r="H8" s="68">
        <v>4</v>
      </c>
      <c r="I8" s="68">
        <v>4</v>
      </c>
      <c r="J8" s="68">
        <v>4</v>
      </c>
      <c r="K8" s="76">
        <v>4</v>
      </c>
      <c r="L8" s="72">
        <v>44</v>
      </c>
      <c r="M8" s="10">
        <v>39</v>
      </c>
      <c r="N8" s="58"/>
      <c r="O8" s="59"/>
      <c r="P8" s="33"/>
    </row>
    <row r="9" spans="1:16" x14ac:dyDescent="0.25">
      <c r="A9" s="61" t="s">
        <v>99</v>
      </c>
      <c r="B9" s="35"/>
      <c r="C9" s="66">
        <v>6</v>
      </c>
      <c r="D9" s="66">
        <v>5</v>
      </c>
      <c r="E9" s="66">
        <v>3</v>
      </c>
      <c r="F9" s="66">
        <v>5</v>
      </c>
      <c r="G9" s="66">
        <v>5</v>
      </c>
      <c r="H9" s="66">
        <v>6</v>
      </c>
      <c r="I9" s="66">
        <v>6</v>
      </c>
      <c r="J9" s="66">
        <v>4</v>
      </c>
      <c r="K9" s="66">
        <v>5</v>
      </c>
      <c r="L9" s="72">
        <v>45</v>
      </c>
      <c r="M9" s="10">
        <v>37</v>
      </c>
      <c r="N9" s="58"/>
      <c r="O9" s="59"/>
      <c r="P9" s="33"/>
    </row>
    <row r="10" spans="1:16" x14ac:dyDescent="0.25">
      <c r="A10" s="32" t="s">
        <v>106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6" x14ac:dyDescent="0.25">
      <c r="A11" s="32" t="s">
        <v>99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1</v>
      </c>
      <c r="H11" s="66">
        <v>0</v>
      </c>
      <c r="I11" s="66">
        <v>1</v>
      </c>
      <c r="J11" s="66">
        <v>0</v>
      </c>
      <c r="K11" s="66">
        <v>1</v>
      </c>
      <c r="L11" s="66">
        <v>3</v>
      </c>
      <c r="M11" s="1"/>
      <c r="N11" s="1" t="s">
        <v>17</v>
      </c>
      <c r="P11" s="33" t="s">
        <v>18</v>
      </c>
    </row>
    <row r="12" spans="1:16" x14ac:dyDescent="0.25">
      <c r="A12" s="32" t="s">
        <v>106</v>
      </c>
      <c r="B12" s="1"/>
      <c r="C12" s="66">
        <v>0</v>
      </c>
      <c r="D12" s="66">
        <v>0.5</v>
      </c>
      <c r="E12" s="66">
        <v>0</v>
      </c>
      <c r="F12" s="66">
        <v>0.5</v>
      </c>
      <c r="G12" s="66">
        <v>0.5</v>
      </c>
      <c r="H12" s="66">
        <v>1</v>
      </c>
      <c r="I12" s="66">
        <v>1</v>
      </c>
      <c r="J12" s="66">
        <v>0.5</v>
      </c>
      <c r="K12" s="66">
        <v>0.5</v>
      </c>
      <c r="L12" s="66">
        <v>4.5</v>
      </c>
      <c r="M12" s="1">
        <v>0</v>
      </c>
      <c r="N12" s="10">
        <v>4.5</v>
      </c>
      <c r="O12" s="32" t="s">
        <v>106</v>
      </c>
      <c r="P12" s="34"/>
    </row>
    <row r="13" spans="1:16" x14ac:dyDescent="0.25">
      <c r="A13" s="32" t="s">
        <v>99</v>
      </c>
      <c r="B13" s="1"/>
      <c r="C13" s="66">
        <v>1</v>
      </c>
      <c r="D13" s="66">
        <v>0.5</v>
      </c>
      <c r="E13" s="66">
        <v>1</v>
      </c>
      <c r="F13" s="66">
        <v>0.5</v>
      </c>
      <c r="G13" s="66">
        <v>0.5</v>
      </c>
      <c r="H13" s="66">
        <v>0</v>
      </c>
      <c r="I13" s="66">
        <v>0</v>
      </c>
      <c r="J13" s="66">
        <v>0.5</v>
      </c>
      <c r="K13" s="66">
        <v>0.5</v>
      </c>
      <c r="L13" s="66">
        <v>4.5</v>
      </c>
      <c r="M13" s="1">
        <v>3</v>
      </c>
      <c r="N13" s="10">
        <v>7.5</v>
      </c>
      <c r="O13" s="32" t="s">
        <v>99</v>
      </c>
      <c r="P13" s="34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6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6" x14ac:dyDescent="0.25">
      <c r="A16" s="61" t="s">
        <v>95</v>
      </c>
      <c r="B16" s="1">
        <v>8</v>
      </c>
      <c r="C16" s="1">
        <v>-14</v>
      </c>
      <c r="D16" s="52" t="s">
        <v>2</v>
      </c>
      <c r="E16" s="1"/>
      <c r="F16" s="1"/>
      <c r="G16" s="28" t="s">
        <v>3</v>
      </c>
      <c r="H16" s="54" t="s">
        <v>95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101</v>
      </c>
      <c r="B17" s="1">
        <v>22</v>
      </c>
      <c r="C17" s="1">
        <v>14</v>
      </c>
      <c r="D17" t="s">
        <v>7</v>
      </c>
      <c r="E17" s="1"/>
      <c r="F17" s="1"/>
      <c r="G17" s="30" t="s">
        <v>8</v>
      </c>
      <c r="H17" s="53" t="s">
        <v>101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7</v>
      </c>
      <c r="D19" s="66">
        <v>17</v>
      </c>
      <c r="E19" s="66">
        <v>11</v>
      </c>
      <c r="F19" s="66">
        <v>9</v>
      </c>
      <c r="G19" s="66">
        <v>3</v>
      </c>
      <c r="H19" s="66">
        <v>13</v>
      </c>
      <c r="I19" s="66">
        <v>5</v>
      </c>
      <c r="J19" s="66">
        <v>15</v>
      </c>
      <c r="K19" s="66">
        <v>1</v>
      </c>
      <c r="N19" s="1"/>
      <c r="P19" s="33"/>
    </row>
    <row r="20" spans="1:26" x14ac:dyDescent="0.25">
      <c r="A20" s="1" t="s">
        <v>13</v>
      </c>
      <c r="B20" s="1"/>
      <c r="C20" s="66">
        <v>4</v>
      </c>
      <c r="D20" s="66">
        <v>9</v>
      </c>
      <c r="E20" s="66">
        <v>6</v>
      </c>
      <c r="F20" s="66">
        <v>5</v>
      </c>
      <c r="G20" s="66">
        <v>2</v>
      </c>
      <c r="H20" s="66">
        <v>7</v>
      </c>
      <c r="I20" s="66">
        <v>3</v>
      </c>
      <c r="J20" s="66">
        <v>8</v>
      </c>
      <c r="K20" s="66">
        <v>1</v>
      </c>
      <c r="N20" s="1"/>
      <c r="P20" s="33"/>
    </row>
    <row r="21" spans="1:26" x14ac:dyDescent="0.25">
      <c r="A21" s="1" t="s">
        <v>14</v>
      </c>
      <c r="B21" s="1"/>
      <c r="C21" s="66">
        <v>1</v>
      </c>
      <c r="D21" s="66">
        <v>2</v>
      </c>
      <c r="E21" s="66">
        <v>3</v>
      </c>
      <c r="F21" s="66">
        <v>4</v>
      </c>
      <c r="G21" s="66">
        <v>5</v>
      </c>
      <c r="H21" s="66">
        <v>6</v>
      </c>
      <c r="I21" s="66">
        <v>7</v>
      </c>
      <c r="J21" s="66">
        <v>8</v>
      </c>
      <c r="K21" s="66">
        <v>9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95</v>
      </c>
      <c r="B22" s="57"/>
      <c r="C22" s="68">
        <v>8</v>
      </c>
      <c r="D22" s="68">
        <v>4</v>
      </c>
      <c r="E22" s="68">
        <v>4</v>
      </c>
      <c r="F22" s="68">
        <v>5</v>
      </c>
      <c r="G22" s="68">
        <v>7</v>
      </c>
      <c r="H22" s="68">
        <v>4</v>
      </c>
      <c r="I22" s="68">
        <v>7</v>
      </c>
      <c r="J22" s="68">
        <v>4</v>
      </c>
      <c r="K22" s="76">
        <v>5</v>
      </c>
      <c r="L22" s="72">
        <v>48</v>
      </c>
      <c r="M22" s="10">
        <v>40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101</v>
      </c>
      <c r="B23" s="35"/>
      <c r="C23" s="66">
        <v>9</v>
      </c>
      <c r="D23" s="66">
        <v>5</v>
      </c>
      <c r="E23" s="66">
        <v>6</v>
      </c>
      <c r="F23" s="66">
        <v>7</v>
      </c>
      <c r="G23" s="66">
        <v>5</v>
      </c>
      <c r="H23" s="66">
        <v>7</v>
      </c>
      <c r="I23" s="66">
        <v>9</v>
      </c>
      <c r="J23" s="66">
        <v>6</v>
      </c>
      <c r="K23" s="66">
        <v>7</v>
      </c>
      <c r="L23" s="72">
        <v>61</v>
      </c>
      <c r="M23" s="10">
        <v>39</v>
      </c>
      <c r="N23" s="58"/>
      <c r="O23" s="59"/>
      <c r="P23" s="33"/>
    </row>
    <row r="24" spans="1:26" x14ac:dyDescent="0.25">
      <c r="A24" s="32" t="s">
        <v>95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101</v>
      </c>
      <c r="B25" s="35"/>
      <c r="C25" s="67">
        <v>2</v>
      </c>
      <c r="D25" s="67">
        <v>1</v>
      </c>
      <c r="E25" s="67">
        <v>1</v>
      </c>
      <c r="F25" s="67">
        <v>2</v>
      </c>
      <c r="G25" s="66">
        <v>2</v>
      </c>
      <c r="H25" s="66">
        <v>1</v>
      </c>
      <c r="I25" s="66">
        <v>2</v>
      </c>
      <c r="J25" s="66">
        <v>1</v>
      </c>
      <c r="K25" s="66">
        <v>2</v>
      </c>
      <c r="L25" s="66">
        <v>14</v>
      </c>
      <c r="M25" s="1"/>
      <c r="N25" s="1" t="s">
        <v>17</v>
      </c>
      <c r="P25" s="33" t="s">
        <v>18</v>
      </c>
    </row>
    <row r="26" spans="1:26" x14ac:dyDescent="0.25">
      <c r="A26" s="32" t="s">
        <v>95</v>
      </c>
      <c r="B26" s="1"/>
      <c r="C26" s="66">
        <v>0</v>
      </c>
      <c r="D26" s="66">
        <v>0.5</v>
      </c>
      <c r="E26" s="66">
        <v>1</v>
      </c>
      <c r="F26" s="66">
        <v>0.5</v>
      </c>
      <c r="G26" s="66">
        <v>0</v>
      </c>
      <c r="H26" s="66">
        <v>1</v>
      </c>
      <c r="I26" s="66">
        <v>0.5</v>
      </c>
      <c r="J26" s="66">
        <v>1</v>
      </c>
      <c r="K26" s="66">
        <v>0.5</v>
      </c>
      <c r="L26" s="66">
        <v>5</v>
      </c>
      <c r="M26" s="1">
        <v>0</v>
      </c>
      <c r="N26" s="10">
        <v>5</v>
      </c>
      <c r="O26" s="32" t="s">
        <v>95</v>
      </c>
      <c r="P26" s="34"/>
    </row>
    <row r="27" spans="1:26" s="75" customFormat="1" x14ac:dyDescent="0.25">
      <c r="A27" s="32" t="s">
        <v>101</v>
      </c>
      <c r="B27" s="1"/>
      <c r="C27" s="66">
        <v>1</v>
      </c>
      <c r="D27" s="66">
        <v>0.5</v>
      </c>
      <c r="E27" s="66">
        <v>0</v>
      </c>
      <c r="F27" s="66">
        <v>0.5</v>
      </c>
      <c r="G27" s="66">
        <v>1</v>
      </c>
      <c r="H27" s="66">
        <v>0</v>
      </c>
      <c r="I27" s="66">
        <v>0.5</v>
      </c>
      <c r="J27" s="66">
        <v>0</v>
      </c>
      <c r="K27" s="66">
        <v>0.5</v>
      </c>
      <c r="L27" s="66">
        <v>4</v>
      </c>
      <c r="M27" s="1">
        <v>3</v>
      </c>
      <c r="N27" s="10">
        <v>7</v>
      </c>
      <c r="O27" s="32" t="s">
        <v>101</v>
      </c>
      <c r="P27" s="34"/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94</v>
      </c>
      <c r="B31" s="1">
        <v>6</v>
      </c>
      <c r="C31" s="1">
        <v>-6</v>
      </c>
      <c r="D31" s="52" t="s">
        <v>2</v>
      </c>
      <c r="E31" s="1"/>
      <c r="F31" s="1"/>
      <c r="G31" s="28" t="s">
        <v>3</v>
      </c>
      <c r="H31" s="54" t="s">
        <v>94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110</v>
      </c>
      <c r="B32" s="1">
        <v>12</v>
      </c>
      <c r="C32" s="1">
        <v>6</v>
      </c>
      <c r="D32" t="s">
        <v>7</v>
      </c>
      <c r="E32" s="1"/>
      <c r="F32" s="1"/>
      <c r="G32" s="30" t="s">
        <v>8</v>
      </c>
      <c r="H32" s="53" t="s">
        <v>110</v>
      </c>
      <c r="I32" s="31"/>
      <c r="J32" s="27" t="s">
        <v>5</v>
      </c>
      <c r="K32" s="1"/>
      <c r="N32" s="1"/>
      <c r="P32" s="33"/>
    </row>
    <row r="33" spans="1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6" x14ac:dyDescent="0.25">
      <c r="A34" s="1" t="s">
        <v>12</v>
      </c>
      <c r="B34" s="1"/>
      <c r="C34" s="66">
        <v>7</v>
      </c>
      <c r="D34" s="66">
        <v>17</v>
      </c>
      <c r="E34" s="66">
        <v>11</v>
      </c>
      <c r="F34" s="66">
        <v>9</v>
      </c>
      <c r="G34" s="66">
        <v>3</v>
      </c>
      <c r="H34" s="66">
        <v>13</v>
      </c>
      <c r="I34" s="66">
        <v>5</v>
      </c>
      <c r="J34" s="66">
        <v>15</v>
      </c>
      <c r="K34" s="66">
        <v>1</v>
      </c>
      <c r="N34" s="1"/>
      <c r="P34" s="33"/>
    </row>
    <row r="35" spans="1:16" x14ac:dyDescent="0.25">
      <c r="A35" s="1" t="s">
        <v>13</v>
      </c>
      <c r="B35" s="1"/>
      <c r="C35" s="66">
        <v>4</v>
      </c>
      <c r="D35" s="66">
        <v>9</v>
      </c>
      <c r="E35" s="66">
        <v>6</v>
      </c>
      <c r="F35" s="66">
        <v>5</v>
      </c>
      <c r="G35" s="66">
        <v>2</v>
      </c>
      <c r="H35" s="66">
        <v>7</v>
      </c>
      <c r="I35" s="66">
        <v>3</v>
      </c>
      <c r="J35" s="66">
        <v>8</v>
      </c>
      <c r="K35" s="66">
        <v>1</v>
      </c>
      <c r="N35" s="1"/>
      <c r="P35" s="33"/>
    </row>
    <row r="36" spans="1:16" x14ac:dyDescent="0.25">
      <c r="A36" s="1" t="s">
        <v>14</v>
      </c>
      <c r="B36" s="1"/>
      <c r="C36" s="66">
        <v>1</v>
      </c>
      <c r="D36" s="66">
        <v>2</v>
      </c>
      <c r="E36" s="66">
        <v>3</v>
      </c>
      <c r="F36" s="66">
        <v>4</v>
      </c>
      <c r="G36" s="66">
        <v>5</v>
      </c>
      <c r="H36" s="66">
        <v>6</v>
      </c>
      <c r="I36" s="66">
        <v>7</v>
      </c>
      <c r="J36" s="66">
        <v>8</v>
      </c>
      <c r="K36" s="66">
        <v>9</v>
      </c>
      <c r="L36" s="1" t="s">
        <v>15</v>
      </c>
      <c r="M36" s="1" t="s">
        <v>16</v>
      </c>
      <c r="N36" s="70"/>
      <c r="P36" s="33"/>
    </row>
    <row r="37" spans="1:16" x14ac:dyDescent="0.25">
      <c r="A37" s="61" t="s">
        <v>94</v>
      </c>
      <c r="B37" s="57"/>
      <c r="C37" s="68">
        <v>5</v>
      </c>
      <c r="D37" s="68">
        <v>4</v>
      </c>
      <c r="E37" s="68">
        <v>4</v>
      </c>
      <c r="F37" s="68">
        <v>4</v>
      </c>
      <c r="G37" s="68">
        <v>4</v>
      </c>
      <c r="H37" s="68">
        <v>3</v>
      </c>
      <c r="I37" s="68">
        <v>6</v>
      </c>
      <c r="J37" s="68">
        <v>5</v>
      </c>
      <c r="K37" s="76">
        <v>5</v>
      </c>
      <c r="L37" s="72">
        <v>40</v>
      </c>
      <c r="M37" s="10">
        <v>34</v>
      </c>
      <c r="N37" s="58"/>
      <c r="O37" s="59"/>
      <c r="P37" s="33"/>
    </row>
    <row r="38" spans="1:16" x14ac:dyDescent="0.25">
      <c r="A38" s="61" t="s">
        <v>110</v>
      </c>
      <c r="B38" s="35"/>
      <c r="C38" s="66">
        <v>6</v>
      </c>
      <c r="D38" s="66">
        <v>3</v>
      </c>
      <c r="E38" s="66">
        <v>5</v>
      </c>
      <c r="F38" s="66">
        <v>5</v>
      </c>
      <c r="G38" s="66">
        <v>4</v>
      </c>
      <c r="H38" s="66">
        <v>3</v>
      </c>
      <c r="I38" s="66">
        <v>4</v>
      </c>
      <c r="J38" s="66">
        <v>4</v>
      </c>
      <c r="K38" s="66">
        <v>5</v>
      </c>
      <c r="L38" s="72">
        <v>39</v>
      </c>
      <c r="M38" s="10">
        <v>27</v>
      </c>
      <c r="N38" s="58"/>
      <c r="O38" s="59"/>
      <c r="P38" s="33"/>
    </row>
    <row r="39" spans="1:16" x14ac:dyDescent="0.25">
      <c r="A39" s="32" t="s">
        <v>94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6" x14ac:dyDescent="0.25">
      <c r="A40" s="32" t="s">
        <v>110</v>
      </c>
      <c r="B40" s="35"/>
      <c r="C40" s="67">
        <v>1</v>
      </c>
      <c r="D40" s="67">
        <v>0</v>
      </c>
      <c r="E40" s="67">
        <v>1</v>
      </c>
      <c r="F40" s="67">
        <v>1</v>
      </c>
      <c r="G40" s="66">
        <v>1</v>
      </c>
      <c r="H40" s="66">
        <v>0</v>
      </c>
      <c r="I40" s="66">
        <v>1</v>
      </c>
      <c r="J40" s="66">
        <v>0</v>
      </c>
      <c r="K40" s="66">
        <v>1</v>
      </c>
      <c r="L40" s="66">
        <v>6</v>
      </c>
      <c r="M40" s="1"/>
      <c r="N40" s="1" t="s">
        <v>17</v>
      </c>
      <c r="P40" s="33" t="s">
        <v>18</v>
      </c>
    </row>
    <row r="41" spans="1:16" x14ac:dyDescent="0.25">
      <c r="A41" s="32" t="s">
        <v>94</v>
      </c>
      <c r="B41" s="1"/>
      <c r="C41" s="66">
        <v>0.5</v>
      </c>
      <c r="D41" s="66">
        <v>0</v>
      </c>
      <c r="E41" s="66">
        <v>0.5</v>
      </c>
      <c r="F41" s="66">
        <v>0.5</v>
      </c>
      <c r="G41" s="66">
        <v>0</v>
      </c>
      <c r="H41" s="66">
        <v>0.5</v>
      </c>
      <c r="I41" s="66">
        <v>0</v>
      </c>
      <c r="J41" s="66">
        <v>0</v>
      </c>
      <c r="K41" s="66">
        <v>0</v>
      </c>
      <c r="L41" s="66">
        <v>2</v>
      </c>
      <c r="M41" s="1">
        <v>0</v>
      </c>
      <c r="N41" s="10">
        <v>2</v>
      </c>
      <c r="O41" s="32" t="s">
        <v>94</v>
      </c>
      <c r="P41" s="34"/>
    </row>
    <row r="42" spans="1:16" x14ac:dyDescent="0.25">
      <c r="A42" s="32" t="s">
        <v>110</v>
      </c>
      <c r="B42" s="1"/>
      <c r="C42" s="66">
        <v>0.5</v>
      </c>
      <c r="D42" s="66">
        <v>1</v>
      </c>
      <c r="E42" s="66">
        <v>0.5</v>
      </c>
      <c r="F42" s="66">
        <v>0.5</v>
      </c>
      <c r="G42" s="66">
        <v>1</v>
      </c>
      <c r="H42" s="66">
        <v>0.5</v>
      </c>
      <c r="I42" s="66">
        <v>1</v>
      </c>
      <c r="J42" s="66">
        <v>1</v>
      </c>
      <c r="K42" s="66">
        <v>1</v>
      </c>
      <c r="L42" s="66">
        <v>7</v>
      </c>
      <c r="M42" s="1">
        <v>3</v>
      </c>
      <c r="N42" s="10">
        <v>10</v>
      </c>
      <c r="O42" s="32" t="s">
        <v>110</v>
      </c>
      <c r="P42" s="34"/>
    </row>
    <row r="44" spans="1:16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6" x14ac:dyDescent="0.25">
      <c r="A45" s="61" t="s">
        <v>89</v>
      </c>
      <c r="B45" s="1">
        <v>13</v>
      </c>
      <c r="C45" s="1">
        <v>-2</v>
      </c>
      <c r="D45" s="52" t="s">
        <v>2</v>
      </c>
      <c r="E45" s="1"/>
      <c r="F45" s="1"/>
      <c r="G45" s="28" t="s">
        <v>3</v>
      </c>
      <c r="H45" s="54" t="s">
        <v>89</v>
      </c>
      <c r="I45" s="29"/>
      <c r="J45" s="27" t="s">
        <v>5</v>
      </c>
      <c r="K45" s="1"/>
      <c r="N45" s="1"/>
      <c r="P45" s="33"/>
    </row>
    <row r="46" spans="1:16" x14ac:dyDescent="0.25">
      <c r="A46" s="61" t="s">
        <v>156</v>
      </c>
      <c r="B46" s="1">
        <v>15</v>
      </c>
      <c r="C46" s="1">
        <v>2</v>
      </c>
      <c r="D46" t="s">
        <v>7</v>
      </c>
      <c r="E46" s="1"/>
      <c r="F46" s="1"/>
      <c r="G46" s="30" t="s">
        <v>8</v>
      </c>
      <c r="H46" s="53" t="s">
        <v>156</v>
      </c>
      <c r="I46" s="31"/>
      <c r="J46" s="27" t="s">
        <v>5</v>
      </c>
      <c r="K46" s="1"/>
      <c r="N46" s="1"/>
      <c r="P46" s="33"/>
    </row>
    <row r="47" spans="1:1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6" x14ac:dyDescent="0.25">
      <c r="A48" s="1" t="s">
        <v>12</v>
      </c>
      <c r="B48" s="1"/>
      <c r="C48" s="66">
        <v>7</v>
      </c>
      <c r="D48" s="66">
        <v>17</v>
      </c>
      <c r="E48" s="66">
        <v>11</v>
      </c>
      <c r="F48" s="66">
        <v>9</v>
      </c>
      <c r="G48" s="66">
        <v>3</v>
      </c>
      <c r="H48" s="66">
        <v>13</v>
      </c>
      <c r="I48" s="66">
        <v>5</v>
      </c>
      <c r="J48" s="66">
        <v>15</v>
      </c>
      <c r="K48" s="66">
        <v>1</v>
      </c>
      <c r="N48" s="1"/>
      <c r="P48" s="33"/>
    </row>
    <row r="49" spans="1:26" x14ac:dyDescent="0.25">
      <c r="A49" s="1" t="s">
        <v>13</v>
      </c>
      <c r="B49" s="1"/>
      <c r="C49" s="66">
        <v>4</v>
      </c>
      <c r="D49" s="66">
        <v>9</v>
      </c>
      <c r="E49" s="66">
        <v>6</v>
      </c>
      <c r="F49" s="66">
        <v>5</v>
      </c>
      <c r="G49" s="66">
        <v>2</v>
      </c>
      <c r="H49" s="66">
        <v>7</v>
      </c>
      <c r="I49" s="66">
        <v>3</v>
      </c>
      <c r="J49" s="66">
        <v>8</v>
      </c>
      <c r="K49" s="66">
        <v>1</v>
      </c>
      <c r="N49" s="1"/>
      <c r="P49" s="33"/>
    </row>
    <row r="50" spans="1:26" x14ac:dyDescent="0.25">
      <c r="A50" s="1" t="s">
        <v>14</v>
      </c>
      <c r="B50" s="1"/>
      <c r="C50" s="66">
        <v>1</v>
      </c>
      <c r="D50" s="66">
        <v>2</v>
      </c>
      <c r="E50" s="66">
        <v>3</v>
      </c>
      <c r="F50" s="66">
        <v>4</v>
      </c>
      <c r="G50" s="66">
        <v>5</v>
      </c>
      <c r="H50" s="66">
        <v>6</v>
      </c>
      <c r="I50" s="66">
        <v>7</v>
      </c>
      <c r="J50" s="66">
        <v>8</v>
      </c>
      <c r="K50" s="66">
        <v>9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89</v>
      </c>
      <c r="B51" s="57"/>
      <c r="C51" s="68">
        <v>6</v>
      </c>
      <c r="D51" s="68">
        <v>7</v>
      </c>
      <c r="E51" s="68">
        <v>6</v>
      </c>
      <c r="F51" s="68">
        <v>6</v>
      </c>
      <c r="G51" s="68">
        <v>6</v>
      </c>
      <c r="H51" s="68">
        <v>4</v>
      </c>
      <c r="I51" s="68">
        <v>6</v>
      </c>
      <c r="J51" s="68">
        <v>4</v>
      </c>
      <c r="K51" s="76">
        <v>7</v>
      </c>
      <c r="L51" s="72">
        <v>52</v>
      </c>
      <c r="M51" s="10">
        <v>39</v>
      </c>
      <c r="N51" s="58" t="s">
        <v>164</v>
      </c>
      <c r="O51" s="59"/>
      <c r="P51" s="33"/>
    </row>
    <row r="52" spans="1:26" x14ac:dyDescent="0.25">
      <c r="A52" s="61" t="s">
        <v>156</v>
      </c>
      <c r="B52" s="35"/>
      <c r="C52" s="66">
        <v>8</v>
      </c>
      <c r="D52" s="66">
        <v>4</v>
      </c>
      <c r="E52" s="66">
        <v>6</v>
      </c>
      <c r="F52" s="66">
        <v>6</v>
      </c>
      <c r="G52" s="66">
        <v>5</v>
      </c>
      <c r="H52" s="66">
        <v>4</v>
      </c>
      <c r="I52" s="66">
        <v>5</v>
      </c>
      <c r="J52" s="66">
        <v>5</v>
      </c>
      <c r="K52" s="66">
        <v>5</v>
      </c>
      <c r="L52" s="72">
        <v>48</v>
      </c>
      <c r="M52" s="10">
        <v>33</v>
      </c>
      <c r="N52" s="58"/>
      <c r="O52" s="59"/>
      <c r="P52" s="33"/>
    </row>
    <row r="53" spans="1:26" x14ac:dyDescent="0.25">
      <c r="A53" s="32" t="s">
        <v>89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156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1</v>
      </c>
      <c r="H54" s="66">
        <v>0</v>
      </c>
      <c r="I54" s="66">
        <v>0</v>
      </c>
      <c r="J54" s="66">
        <v>0</v>
      </c>
      <c r="K54" s="66">
        <v>1</v>
      </c>
      <c r="L54" s="66">
        <v>2</v>
      </c>
      <c r="M54" s="1"/>
      <c r="N54" s="1" t="s">
        <v>17</v>
      </c>
      <c r="P54" s="33" t="s">
        <v>18</v>
      </c>
    </row>
    <row r="55" spans="1:26" x14ac:dyDescent="0.25">
      <c r="A55" s="32" t="s">
        <v>89</v>
      </c>
      <c r="B55" s="1"/>
      <c r="C55" s="66">
        <v>1</v>
      </c>
      <c r="D55" s="66">
        <v>0</v>
      </c>
      <c r="E55" s="66">
        <v>0.5</v>
      </c>
      <c r="F55" s="66">
        <v>0.5</v>
      </c>
      <c r="G55" s="66">
        <v>0</v>
      </c>
      <c r="H55" s="66">
        <v>0.5</v>
      </c>
      <c r="I55" s="66">
        <v>0</v>
      </c>
      <c r="J55" s="66">
        <v>1</v>
      </c>
      <c r="K55" s="66">
        <v>0</v>
      </c>
      <c r="L55" s="66">
        <v>3.5</v>
      </c>
      <c r="M55" s="1">
        <v>0</v>
      </c>
      <c r="N55" s="10">
        <v>3.5</v>
      </c>
      <c r="O55" s="32" t="s">
        <v>89</v>
      </c>
      <c r="P55" s="34"/>
    </row>
    <row r="56" spans="1:26" x14ac:dyDescent="0.25">
      <c r="A56" s="32" t="s">
        <v>156</v>
      </c>
      <c r="B56" s="1"/>
      <c r="C56" s="66">
        <v>0</v>
      </c>
      <c r="D56" s="66">
        <v>1</v>
      </c>
      <c r="E56" s="66">
        <v>0.5</v>
      </c>
      <c r="F56" s="66">
        <v>0.5</v>
      </c>
      <c r="G56" s="66">
        <v>1</v>
      </c>
      <c r="H56" s="66">
        <v>0.5</v>
      </c>
      <c r="I56" s="66">
        <v>1</v>
      </c>
      <c r="J56" s="66">
        <v>0</v>
      </c>
      <c r="K56" s="66">
        <v>1</v>
      </c>
      <c r="L56" s="66">
        <v>5.5</v>
      </c>
      <c r="M56" s="1">
        <v>3</v>
      </c>
      <c r="N56" s="10">
        <v>8.5</v>
      </c>
      <c r="O56" s="32" t="s">
        <v>156</v>
      </c>
      <c r="P56" s="34"/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90</v>
      </c>
      <c r="B60" s="1">
        <v>5</v>
      </c>
      <c r="C60" s="1">
        <v>-3</v>
      </c>
      <c r="D60" s="52" t="s">
        <v>2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151</v>
      </c>
      <c r="B61" s="1">
        <v>8</v>
      </c>
      <c r="C61" s="1">
        <v>3</v>
      </c>
      <c r="D61" t="s">
        <v>7</v>
      </c>
      <c r="E61" s="1"/>
      <c r="F61" s="1"/>
      <c r="G61" s="30" t="s">
        <v>8</v>
      </c>
      <c r="H61" s="53" t="s">
        <v>151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7</v>
      </c>
      <c r="D63" s="66">
        <v>17</v>
      </c>
      <c r="E63" s="66">
        <v>11</v>
      </c>
      <c r="F63" s="66">
        <v>9</v>
      </c>
      <c r="G63" s="66">
        <v>3</v>
      </c>
      <c r="H63" s="66">
        <v>13</v>
      </c>
      <c r="I63" s="66">
        <v>5</v>
      </c>
      <c r="J63" s="66">
        <v>15</v>
      </c>
      <c r="K63" s="66">
        <v>1</v>
      </c>
      <c r="N63" s="1"/>
      <c r="P63" s="33"/>
    </row>
    <row r="64" spans="1:26" x14ac:dyDescent="0.25">
      <c r="A64" s="1" t="s">
        <v>13</v>
      </c>
      <c r="B64" s="1"/>
      <c r="C64" s="66">
        <v>4</v>
      </c>
      <c r="D64" s="66">
        <v>9</v>
      </c>
      <c r="E64" s="66">
        <v>6</v>
      </c>
      <c r="F64" s="66">
        <v>5</v>
      </c>
      <c r="G64" s="66">
        <v>2</v>
      </c>
      <c r="H64" s="66">
        <v>7</v>
      </c>
      <c r="I64" s="66">
        <v>3</v>
      </c>
      <c r="J64" s="66">
        <v>8</v>
      </c>
      <c r="K64" s="66">
        <v>1</v>
      </c>
      <c r="N64" s="1"/>
      <c r="P64" s="33"/>
    </row>
    <row r="65" spans="1:26" x14ac:dyDescent="0.25">
      <c r="A65" s="1" t="s">
        <v>14</v>
      </c>
      <c r="B65" s="1"/>
      <c r="C65" s="66">
        <v>1</v>
      </c>
      <c r="D65" s="66">
        <v>2</v>
      </c>
      <c r="E65" s="66">
        <v>3</v>
      </c>
      <c r="F65" s="66">
        <v>4</v>
      </c>
      <c r="G65" s="66">
        <v>5</v>
      </c>
      <c r="H65" s="66">
        <v>6</v>
      </c>
      <c r="I65" s="66">
        <v>7</v>
      </c>
      <c r="J65" s="66">
        <v>8</v>
      </c>
      <c r="K65" s="66">
        <v>9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90</v>
      </c>
      <c r="B66" s="57"/>
      <c r="C66" s="68">
        <v>6</v>
      </c>
      <c r="D66" s="68">
        <v>3</v>
      </c>
      <c r="E66" s="68">
        <v>5</v>
      </c>
      <c r="F66" s="68">
        <v>4</v>
      </c>
      <c r="G66" s="68">
        <v>4</v>
      </c>
      <c r="H66" s="68">
        <v>3</v>
      </c>
      <c r="I66" s="68">
        <v>3</v>
      </c>
      <c r="J66" s="68">
        <v>4</v>
      </c>
      <c r="K66" s="76">
        <v>5</v>
      </c>
      <c r="L66" s="72">
        <v>37</v>
      </c>
      <c r="M66" s="10">
        <v>32</v>
      </c>
      <c r="N66" s="58"/>
      <c r="O66" s="59"/>
      <c r="P66" s="33"/>
    </row>
    <row r="67" spans="1:26" x14ac:dyDescent="0.25">
      <c r="A67" s="61" t="s">
        <v>151</v>
      </c>
      <c r="B67" s="35"/>
      <c r="C67" s="66">
        <v>6</v>
      </c>
      <c r="D67" s="66">
        <v>7</v>
      </c>
      <c r="E67" s="66">
        <v>4</v>
      </c>
      <c r="F67" s="66">
        <v>5</v>
      </c>
      <c r="G67" s="66">
        <v>4</v>
      </c>
      <c r="H67" s="66">
        <v>4</v>
      </c>
      <c r="I67" s="66">
        <v>5</v>
      </c>
      <c r="J67" s="66">
        <v>4</v>
      </c>
      <c r="K67" s="66">
        <v>6</v>
      </c>
      <c r="L67" s="72">
        <v>45</v>
      </c>
      <c r="M67" s="10">
        <v>37</v>
      </c>
      <c r="N67" s="58"/>
      <c r="O67" s="59"/>
      <c r="P67" s="33"/>
    </row>
    <row r="68" spans="1:26" x14ac:dyDescent="0.25">
      <c r="A68" s="32" t="s">
        <v>90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151</v>
      </c>
      <c r="B69" s="35"/>
      <c r="C69" s="67">
        <v>0</v>
      </c>
      <c r="D69" s="67">
        <v>0</v>
      </c>
      <c r="E69" s="67">
        <v>0</v>
      </c>
      <c r="F69" s="67">
        <v>0</v>
      </c>
      <c r="G69" s="66">
        <v>1</v>
      </c>
      <c r="H69" s="66">
        <v>0</v>
      </c>
      <c r="I69" s="66">
        <v>1</v>
      </c>
      <c r="J69" s="66">
        <v>0</v>
      </c>
      <c r="K69" s="66">
        <v>1</v>
      </c>
      <c r="L69" s="66">
        <v>3</v>
      </c>
      <c r="M69" s="1"/>
      <c r="N69" s="1" t="s">
        <v>17</v>
      </c>
      <c r="P69" s="33" t="s">
        <v>18</v>
      </c>
    </row>
    <row r="70" spans="1:26" x14ac:dyDescent="0.25">
      <c r="A70" s="32" t="s">
        <v>90</v>
      </c>
      <c r="B70" s="1"/>
      <c r="C70" s="66">
        <v>0.5</v>
      </c>
      <c r="D70" s="66">
        <v>1</v>
      </c>
      <c r="E70" s="66">
        <v>0</v>
      </c>
      <c r="F70" s="66">
        <v>1</v>
      </c>
      <c r="G70" s="66">
        <v>0</v>
      </c>
      <c r="H70" s="66">
        <v>1</v>
      </c>
      <c r="I70" s="66">
        <v>1</v>
      </c>
      <c r="J70" s="66">
        <v>0.5</v>
      </c>
      <c r="K70" s="66">
        <v>0.5</v>
      </c>
      <c r="L70" s="66">
        <v>5.5</v>
      </c>
      <c r="M70" s="1">
        <v>3</v>
      </c>
      <c r="N70" s="10">
        <v>8.5</v>
      </c>
      <c r="O70" s="32" t="s">
        <v>90</v>
      </c>
      <c r="P70" s="34"/>
    </row>
    <row r="71" spans="1:26" x14ac:dyDescent="0.25">
      <c r="A71" s="32" t="s">
        <v>151</v>
      </c>
      <c r="B71" s="1"/>
      <c r="C71" s="66">
        <v>0.5</v>
      </c>
      <c r="D71" s="66">
        <v>0</v>
      </c>
      <c r="E71" s="66">
        <v>1</v>
      </c>
      <c r="F71" s="66">
        <v>0</v>
      </c>
      <c r="G71" s="66">
        <v>1</v>
      </c>
      <c r="H71" s="66">
        <v>0</v>
      </c>
      <c r="I71" s="66">
        <v>0</v>
      </c>
      <c r="J71" s="66">
        <v>0.5</v>
      </c>
      <c r="K71" s="66">
        <v>0.5</v>
      </c>
      <c r="L71" s="66">
        <v>3.5</v>
      </c>
      <c r="M71" s="1">
        <v>0</v>
      </c>
      <c r="N71" s="10">
        <v>3.5</v>
      </c>
      <c r="O71" s="32" t="s">
        <v>151</v>
      </c>
      <c r="P71" s="34"/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4</v>
      </c>
      <c r="B74" s="1">
        <v>9</v>
      </c>
      <c r="C74" s="1">
        <v>-9</v>
      </c>
      <c r="D74" s="52" t="s">
        <v>2</v>
      </c>
      <c r="E74" s="1"/>
      <c r="F74" s="1"/>
      <c r="G74" s="28" t="s">
        <v>3</v>
      </c>
      <c r="H74" s="54" t="s">
        <v>4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109</v>
      </c>
      <c r="B75" s="1">
        <v>18</v>
      </c>
      <c r="C75" s="1">
        <v>9</v>
      </c>
      <c r="D75" t="s">
        <v>7</v>
      </c>
      <c r="E75" s="1"/>
      <c r="F75" s="1"/>
      <c r="G75" s="30" t="s">
        <v>8</v>
      </c>
      <c r="H75" s="53" t="s">
        <v>109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7</v>
      </c>
      <c r="D77" s="66">
        <v>17</v>
      </c>
      <c r="E77" s="66">
        <v>11</v>
      </c>
      <c r="F77" s="66">
        <v>9</v>
      </c>
      <c r="G77" s="66">
        <v>3</v>
      </c>
      <c r="H77" s="66">
        <v>13</v>
      </c>
      <c r="I77" s="66">
        <v>5</v>
      </c>
      <c r="J77" s="66">
        <v>15</v>
      </c>
      <c r="K77" s="66">
        <v>1</v>
      </c>
      <c r="N77" s="1"/>
      <c r="P77" s="33"/>
    </row>
    <row r="78" spans="1:26" x14ac:dyDescent="0.25">
      <c r="A78" s="1" t="s">
        <v>13</v>
      </c>
      <c r="B78" s="1"/>
      <c r="C78" s="66">
        <v>4</v>
      </c>
      <c r="D78" s="66">
        <v>9</v>
      </c>
      <c r="E78" s="66">
        <v>6</v>
      </c>
      <c r="F78" s="66">
        <v>5</v>
      </c>
      <c r="G78" s="66">
        <v>2</v>
      </c>
      <c r="H78" s="66">
        <v>7</v>
      </c>
      <c r="I78" s="66">
        <v>3</v>
      </c>
      <c r="J78" s="66">
        <v>8</v>
      </c>
      <c r="K78" s="66">
        <v>1</v>
      </c>
      <c r="N78" s="1"/>
      <c r="P78" s="33"/>
    </row>
    <row r="79" spans="1:26" x14ac:dyDescent="0.25">
      <c r="A79" s="1" t="s">
        <v>14</v>
      </c>
      <c r="B79" s="1"/>
      <c r="C79" s="66">
        <v>1</v>
      </c>
      <c r="D79" s="66">
        <v>2</v>
      </c>
      <c r="E79" s="66">
        <v>3</v>
      </c>
      <c r="F79" s="66">
        <v>4</v>
      </c>
      <c r="G79" s="66">
        <v>5</v>
      </c>
      <c r="H79" s="66">
        <v>6</v>
      </c>
      <c r="I79" s="66">
        <v>7</v>
      </c>
      <c r="J79" s="66">
        <v>8</v>
      </c>
      <c r="K79" s="66">
        <v>9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4</v>
      </c>
      <c r="B80" s="57"/>
      <c r="C80" s="68">
        <v>5</v>
      </c>
      <c r="D80" s="68">
        <v>6</v>
      </c>
      <c r="E80" s="68">
        <v>3</v>
      </c>
      <c r="F80" s="68">
        <v>5</v>
      </c>
      <c r="G80" s="68">
        <v>8</v>
      </c>
      <c r="H80" s="68">
        <v>3</v>
      </c>
      <c r="I80" s="68">
        <v>5</v>
      </c>
      <c r="J80" s="68">
        <v>4</v>
      </c>
      <c r="K80" s="76">
        <v>4</v>
      </c>
      <c r="L80" s="72">
        <v>43</v>
      </c>
      <c r="M80" s="10">
        <v>34</v>
      </c>
      <c r="N80" s="58"/>
      <c r="O80" s="59"/>
      <c r="P80" s="33"/>
    </row>
    <row r="81" spans="1:26" x14ac:dyDescent="0.25">
      <c r="A81" s="61" t="s">
        <v>109</v>
      </c>
      <c r="B81" s="35"/>
      <c r="C81" s="66">
        <v>9</v>
      </c>
      <c r="D81" s="66">
        <v>4</v>
      </c>
      <c r="E81" s="66">
        <v>5</v>
      </c>
      <c r="F81" s="66">
        <v>7</v>
      </c>
      <c r="G81" s="66">
        <v>9</v>
      </c>
      <c r="H81" s="66">
        <v>3</v>
      </c>
      <c r="I81" s="66">
        <v>6</v>
      </c>
      <c r="J81" s="66">
        <v>6</v>
      </c>
      <c r="K81" s="66">
        <v>6</v>
      </c>
      <c r="L81" s="72">
        <v>55</v>
      </c>
      <c r="M81" s="10">
        <v>37</v>
      </c>
      <c r="N81" s="58"/>
      <c r="O81" s="59"/>
      <c r="P81" s="33"/>
    </row>
    <row r="82" spans="1:26" x14ac:dyDescent="0.25">
      <c r="A82" s="32" t="s">
        <v>4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109</v>
      </c>
      <c r="B83" s="35"/>
      <c r="C83" s="67">
        <v>1</v>
      </c>
      <c r="D83" s="67">
        <v>1</v>
      </c>
      <c r="E83" s="67">
        <v>1</v>
      </c>
      <c r="F83" s="67">
        <v>1</v>
      </c>
      <c r="G83" s="66">
        <v>1</v>
      </c>
      <c r="H83" s="66">
        <v>1</v>
      </c>
      <c r="I83" s="66">
        <v>1</v>
      </c>
      <c r="J83" s="66">
        <v>1</v>
      </c>
      <c r="K83" s="66">
        <v>1</v>
      </c>
      <c r="L83" s="66">
        <v>9</v>
      </c>
      <c r="M83" s="1"/>
      <c r="N83" s="1" t="s">
        <v>17</v>
      </c>
      <c r="P83" s="33" t="s">
        <v>18</v>
      </c>
    </row>
    <row r="84" spans="1:26" x14ac:dyDescent="0.25">
      <c r="A84" s="32" t="s">
        <v>4</v>
      </c>
      <c r="B84" s="1"/>
      <c r="C84" s="66">
        <v>1</v>
      </c>
      <c r="D84" s="66">
        <v>0</v>
      </c>
      <c r="E84" s="66">
        <v>1</v>
      </c>
      <c r="F84" s="66">
        <v>1</v>
      </c>
      <c r="G84" s="66">
        <v>0.5</v>
      </c>
      <c r="H84" s="66">
        <v>0</v>
      </c>
      <c r="I84" s="66">
        <v>0.5</v>
      </c>
      <c r="J84" s="66">
        <v>1</v>
      </c>
      <c r="K84" s="66">
        <v>1</v>
      </c>
      <c r="L84" s="66">
        <v>6</v>
      </c>
      <c r="M84" s="1">
        <v>3</v>
      </c>
      <c r="N84" s="10">
        <v>9</v>
      </c>
      <c r="O84" s="32" t="s">
        <v>4</v>
      </c>
      <c r="P84" s="34"/>
    </row>
    <row r="85" spans="1:26" x14ac:dyDescent="0.25">
      <c r="A85" s="32" t="s">
        <v>109</v>
      </c>
      <c r="B85" s="1"/>
      <c r="C85" s="66">
        <v>0</v>
      </c>
      <c r="D85" s="66">
        <v>1</v>
      </c>
      <c r="E85" s="66">
        <v>0</v>
      </c>
      <c r="F85" s="66">
        <v>0</v>
      </c>
      <c r="G85" s="66">
        <v>0.5</v>
      </c>
      <c r="H85" s="66">
        <v>1</v>
      </c>
      <c r="I85" s="66">
        <v>0.5</v>
      </c>
      <c r="J85" s="66">
        <v>0</v>
      </c>
      <c r="K85" s="66">
        <v>0</v>
      </c>
      <c r="L85" s="66">
        <v>3</v>
      </c>
      <c r="M85" s="1">
        <v>0</v>
      </c>
      <c r="N85" s="10">
        <v>3</v>
      </c>
      <c r="O85" s="32" t="s">
        <v>109</v>
      </c>
      <c r="P85" s="34"/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86</v>
      </c>
      <c r="B89" s="1">
        <v>4</v>
      </c>
      <c r="C89" s="1">
        <v>-8</v>
      </c>
      <c r="D89" s="52" t="s">
        <v>2</v>
      </c>
      <c r="E89" s="1"/>
      <c r="F89" s="1"/>
      <c r="G89" s="28" t="s">
        <v>3</v>
      </c>
      <c r="H89" s="54" t="s">
        <v>86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119</v>
      </c>
      <c r="B90" s="1">
        <v>12</v>
      </c>
      <c r="C90" s="1">
        <v>8</v>
      </c>
      <c r="D90" t="s">
        <v>7</v>
      </c>
      <c r="E90" s="1"/>
      <c r="F90" s="1"/>
      <c r="G90" s="30" t="s">
        <v>8</v>
      </c>
      <c r="H90" s="53" t="s">
        <v>119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7</v>
      </c>
      <c r="D92" s="66">
        <v>17</v>
      </c>
      <c r="E92" s="66">
        <v>11</v>
      </c>
      <c r="F92" s="66">
        <v>9</v>
      </c>
      <c r="G92" s="66">
        <v>3</v>
      </c>
      <c r="H92" s="66">
        <v>13</v>
      </c>
      <c r="I92" s="66">
        <v>5</v>
      </c>
      <c r="J92" s="66">
        <v>15</v>
      </c>
      <c r="K92" s="66">
        <v>1</v>
      </c>
      <c r="N92" s="1"/>
      <c r="P92" s="33"/>
    </row>
    <row r="93" spans="1:26" x14ac:dyDescent="0.25">
      <c r="A93" s="1" t="s">
        <v>13</v>
      </c>
      <c r="B93" s="1"/>
      <c r="C93" s="66">
        <v>4</v>
      </c>
      <c r="D93" s="66">
        <v>9</v>
      </c>
      <c r="E93" s="66">
        <v>6</v>
      </c>
      <c r="F93" s="66">
        <v>5</v>
      </c>
      <c r="G93" s="66">
        <v>2</v>
      </c>
      <c r="H93" s="66">
        <v>7</v>
      </c>
      <c r="I93" s="66">
        <v>3</v>
      </c>
      <c r="J93" s="66">
        <v>8</v>
      </c>
      <c r="K93" s="66">
        <v>1</v>
      </c>
      <c r="N93" s="1"/>
      <c r="P93" s="33"/>
    </row>
    <row r="94" spans="1:26" x14ac:dyDescent="0.25">
      <c r="A94" s="1" t="s">
        <v>14</v>
      </c>
      <c r="B94" s="1"/>
      <c r="C94" s="66">
        <v>1</v>
      </c>
      <c r="D94" s="66">
        <v>2</v>
      </c>
      <c r="E94" s="66">
        <v>3</v>
      </c>
      <c r="F94" s="66">
        <v>4</v>
      </c>
      <c r="G94" s="66">
        <v>5</v>
      </c>
      <c r="H94" s="66">
        <v>6</v>
      </c>
      <c r="I94" s="66">
        <v>7</v>
      </c>
      <c r="J94" s="66">
        <v>8</v>
      </c>
      <c r="K94" s="66">
        <v>9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86</v>
      </c>
      <c r="B95" s="57"/>
      <c r="C95" s="68">
        <v>6</v>
      </c>
      <c r="D95" s="68">
        <v>4</v>
      </c>
      <c r="E95" s="68">
        <v>4</v>
      </c>
      <c r="F95" s="68">
        <v>4</v>
      </c>
      <c r="G95" s="68">
        <v>4</v>
      </c>
      <c r="H95" s="68">
        <v>3</v>
      </c>
      <c r="I95" s="68">
        <v>6</v>
      </c>
      <c r="J95" s="68">
        <v>3</v>
      </c>
      <c r="K95" s="76">
        <v>6</v>
      </c>
      <c r="L95" s="72">
        <v>40</v>
      </c>
      <c r="M95" s="10">
        <v>36</v>
      </c>
      <c r="N95" s="58"/>
      <c r="O95" s="59"/>
      <c r="P95" s="33"/>
    </row>
    <row r="96" spans="1:26" x14ac:dyDescent="0.25">
      <c r="A96" s="61" t="s">
        <v>119</v>
      </c>
      <c r="B96" s="35"/>
      <c r="C96" s="66">
        <v>8</v>
      </c>
      <c r="D96" s="66">
        <v>3</v>
      </c>
      <c r="E96" s="66">
        <v>5</v>
      </c>
      <c r="F96" s="66">
        <v>6</v>
      </c>
      <c r="G96" s="66">
        <v>8</v>
      </c>
      <c r="H96" s="66">
        <v>4</v>
      </c>
      <c r="I96" s="66">
        <v>6</v>
      </c>
      <c r="J96" s="66">
        <v>5</v>
      </c>
      <c r="K96" s="66">
        <v>7</v>
      </c>
      <c r="L96" s="72">
        <v>52</v>
      </c>
      <c r="M96" s="10">
        <v>40</v>
      </c>
      <c r="N96" s="58"/>
      <c r="O96" s="59"/>
      <c r="P96" s="33"/>
    </row>
    <row r="97" spans="1:17" x14ac:dyDescent="0.25">
      <c r="A97" s="32" t="s">
        <v>86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7" x14ac:dyDescent="0.25">
      <c r="A98" s="32" t="s">
        <v>119</v>
      </c>
      <c r="B98" s="35"/>
      <c r="C98" s="67">
        <v>1</v>
      </c>
      <c r="D98" s="67">
        <v>0</v>
      </c>
      <c r="E98" s="67">
        <v>1</v>
      </c>
      <c r="F98" s="67">
        <v>1</v>
      </c>
      <c r="G98" s="66">
        <v>1</v>
      </c>
      <c r="H98" s="66">
        <v>1</v>
      </c>
      <c r="I98" s="66">
        <v>1</v>
      </c>
      <c r="J98" s="66">
        <v>1</v>
      </c>
      <c r="K98" s="66">
        <v>1</v>
      </c>
      <c r="L98" s="66">
        <v>8</v>
      </c>
      <c r="M98" s="1"/>
      <c r="N98" s="1" t="s">
        <v>17</v>
      </c>
      <c r="P98" s="33" t="s">
        <v>18</v>
      </c>
    </row>
    <row r="99" spans="1:17" x14ac:dyDescent="0.25">
      <c r="A99" s="32" t="s">
        <v>86</v>
      </c>
      <c r="B99" s="1"/>
      <c r="C99" s="66">
        <v>1</v>
      </c>
      <c r="D99" s="66">
        <v>0</v>
      </c>
      <c r="E99" s="66">
        <v>0.5</v>
      </c>
      <c r="F99" s="66">
        <v>1</v>
      </c>
      <c r="G99" s="66">
        <v>1</v>
      </c>
      <c r="H99" s="66">
        <v>0.5</v>
      </c>
      <c r="I99" s="66">
        <v>0</v>
      </c>
      <c r="J99" s="66">
        <v>1</v>
      </c>
      <c r="K99" s="66">
        <v>0.5</v>
      </c>
      <c r="L99" s="66">
        <v>5.5</v>
      </c>
      <c r="M99" s="1">
        <v>3</v>
      </c>
      <c r="N99" s="10">
        <v>8.5</v>
      </c>
      <c r="O99" s="32" t="s">
        <v>86</v>
      </c>
      <c r="P99" s="34"/>
    </row>
    <row r="100" spans="1:17" x14ac:dyDescent="0.25">
      <c r="A100" s="32" t="s">
        <v>119</v>
      </c>
      <c r="B100" s="1"/>
      <c r="C100" s="66">
        <v>0</v>
      </c>
      <c r="D100" s="66">
        <v>1</v>
      </c>
      <c r="E100" s="66">
        <v>0.5</v>
      </c>
      <c r="F100" s="66">
        <v>0</v>
      </c>
      <c r="G100" s="66">
        <v>0</v>
      </c>
      <c r="H100" s="66">
        <v>0.5</v>
      </c>
      <c r="I100" s="66">
        <v>1</v>
      </c>
      <c r="J100" s="66">
        <v>0</v>
      </c>
      <c r="K100" s="66">
        <v>0.5</v>
      </c>
      <c r="L100" s="66">
        <v>3.5</v>
      </c>
      <c r="M100" s="1">
        <v>0</v>
      </c>
      <c r="N100" s="10">
        <v>3.5</v>
      </c>
      <c r="O100" s="32" t="s">
        <v>119</v>
      </c>
      <c r="P100" s="34"/>
    </row>
    <row r="102" spans="1:17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7" x14ac:dyDescent="0.25">
      <c r="A103" s="61" t="s">
        <v>87</v>
      </c>
      <c r="B103" s="1">
        <v>12</v>
      </c>
      <c r="C103" s="1">
        <v>-6</v>
      </c>
      <c r="D103" s="52" t="s">
        <v>2</v>
      </c>
      <c r="E103" s="1"/>
      <c r="F103" s="1"/>
      <c r="G103" s="28" t="s">
        <v>3</v>
      </c>
      <c r="H103" s="54" t="s">
        <v>87</v>
      </c>
      <c r="I103" s="29"/>
      <c r="J103" s="27" t="s">
        <v>5</v>
      </c>
      <c r="K103" s="1"/>
      <c r="N103" s="1"/>
      <c r="P103" s="33"/>
    </row>
    <row r="104" spans="1:17" x14ac:dyDescent="0.25">
      <c r="A104" s="61" t="s">
        <v>58</v>
      </c>
      <c r="B104" s="1">
        <v>18</v>
      </c>
      <c r="C104" s="1">
        <v>6</v>
      </c>
      <c r="D104" t="s">
        <v>7</v>
      </c>
      <c r="E104" s="1"/>
      <c r="F104" s="1"/>
      <c r="G104" s="30" t="s">
        <v>8</v>
      </c>
      <c r="H104" s="53" t="s">
        <v>58</v>
      </c>
      <c r="I104" s="31"/>
      <c r="J104" s="27" t="s">
        <v>5</v>
      </c>
      <c r="K104" s="1"/>
      <c r="N104" s="1"/>
      <c r="P104" s="33"/>
    </row>
    <row r="105" spans="1:1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7" x14ac:dyDescent="0.25">
      <c r="A106" s="1" t="s">
        <v>12</v>
      </c>
      <c r="B106" s="1"/>
      <c r="C106" s="66">
        <v>7</v>
      </c>
      <c r="D106" s="66">
        <v>17</v>
      </c>
      <c r="E106" s="66">
        <v>11</v>
      </c>
      <c r="F106" s="66">
        <v>9</v>
      </c>
      <c r="G106" s="66">
        <v>3</v>
      </c>
      <c r="H106" s="66">
        <v>13</v>
      </c>
      <c r="I106" s="66">
        <v>5</v>
      </c>
      <c r="J106" s="66">
        <v>15</v>
      </c>
      <c r="K106" s="66">
        <v>1</v>
      </c>
      <c r="N106" s="1"/>
      <c r="P106" s="33"/>
    </row>
    <row r="107" spans="1:17" x14ac:dyDescent="0.25">
      <c r="A107" s="1" t="s">
        <v>13</v>
      </c>
      <c r="B107" s="1"/>
      <c r="C107" s="66">
        <v>4</v>
      </c>
      <c r="D107" s="66">
        <v>9</v>
      </c>
      <c r="E107" s="66">
        <v>6</v>
      </c>
      <c r="F107" s="66">
        <v>5</v>
      </c>
      <c r="G107" s="66">
        <v>2</v>
      </c>
      <c r="H107" s="66">
        <v>7</v>
      </c>
      <c r="I107" s="66">
        <v>3</v>
      </c>
      <c r="J107" s="66">
        <v>8</v>
      </c>
      <c r="K107" s="66">
        <v>1</v>
      </c>
      <c r="N107" s="1"/>
      <c r="P107" s="33"/>
    </row>
    <row r="108" spans="1:17" x14ac:dyDescent="0.25">
      <c r="A108" s="1" t="s">
        <v>14</v>
      </c>
      <c r="B108" s="1"/>
      <c r="C108" s="66">
        <v>1</v>
      </c>
      <c r="D108" s="66">
        <v>2</v>
      </c>
      <c r="E108" s="66">
        <v>3</v>
      </c>
      <c r="F108" s="66">
        <v>4</v>
      </c>
      <c r="G108" s="66">
        <v>5</v>
      </c>
      <c r="H108" s="66">
        <v>6</v>
      </c>
      <c r="I108" s="66">
        <v>7</v>
      </c>
      <c r="J108" s="66">
        <v>8</v>
      </c>
      <c r="K108" s="66">
        <v>9</v>
      </c>
      <c r="L108" s="1" t="s">
        <v>15</v>
      </c>
      <c r="M108" s="1" t="s">
        <v>16</v>
      </c>
      <c r="N108" s="70"/>
      <c r="P108" s="33"/>
    </row>
    <row r="109" spans="1:17" x14ac:dyDescent="0.25">
      <c r="A109" s="61" t="s">
        <v>87</v>
      </c>
      <c r="B109" s="57"/>
      <c r="C109" s="68">
        <v>9</v>
      </c>
      <c r="D109" s="68">
        <v>8</v>
      </c>
      <c r="E109" s="68">
        <v>5</v>
      </c>
      <c r="F109" s="68">
        <v>5</v>
      </c>
      <c r="G109" s="68">
        <v>6</v>
      </c>
      <c r="H109" s="68">
        <v>7</v>
      </c>
      <c r="I109" s="68">
        <v>6</v>
      </c>
      <c r="J109" s="68">
        <v>7</v>
      </c>
      <c r="K109" s="76">
        <v>5</v>
      </c>
      <c r="L109" s="72">
        <v>58</v>
      </c>
      <c r="M109" s="10">
        <v>46</v>
      </c>
      <c r="N109" s="58"/>
      <c r="O109" s="59"/>
      <c r="P109" s="33"/>
    </row>
    <row r="110" spans="1:17" x14ac:dyDescent="0.25">
      <c r="A110" s="61" t="s">
        <v>58</v>
      </c>
      <c r="B110" s="35"/>
      <c r="C110" s="66">
        <v>7</v>
      </c>
      <c r="D110" s="66">
        <v>3</v>
      </c>
      <c r="E110" s="66">
        <v>4</v>
      </c>
      <c r="F110" s="66">
        <v>7</v>
      </c>
      <c r="G110" s="66">
        <v>4</v>
      </c>
      <c r="H110" s="66">
        <v>5</v>
      </c>
      <c r="I110" s="66">
        <v>5</v>
      </c>
      <c r="J110" s="66">
        <v>5</v>
      </c>
      <c r="K110" s="66">
        <v>7</v>
      </c>
      <c r="L110" s="72">
        <v>47</v>
      </c>
      <c r="M110" s="10">
        <v>29</v>
      </c>
      <c r="N110" s="58"/>
      <c r="O110" s="59"/>
      <c r="P110" s="33"/>
    </row>
    <row r="111" spans="1:17" x14ac:dyDescent="0.25">
      <c r="A111" s="32" t="s">
        <v>87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7" x14ac:dyDescent="0.25">
      <c r="A112" s="32" t="s">
        <v>58</v>
      </c>
      <c r="B112" s="35"/>
      <c r="C112" s="67">
        <v>1</v>
      </c>
      <c r="D112" s="67">
        <v>0</v>
      </c>
      <c r="E112" s="67">
        <v>1</v>
      </c>
      <c r="F112" s="67">
        <v>1</v>
      </c>
      <c r="G112" s="66">
        <v>1</v>
      </c>
      <c r="H112" s="66">
        <v>0</v>
      </c>
      <c r="I112" s="66">
        <v>1</v>
      </c>
      <c r="J112" s="66">
        <v>0</v>
      </c>
      <c r="K112" s="66">
        <v>1</v>
      </c>
      <c r="L112" s="66">
        <v>6</v>
      </c>
      <c r="M112" s="1"/>
      <c r="N112" s="1" t="s">
        <v>17</v>
      </c>
      <c r="P112" s="33" t="s">
        <v>18</v>
      </c>
    </row>
    <row r="113" spans="1:26" x14ac:dyDescent="0.25">
      <c r="A113" s="32" t="s">
        <v>87</v>
      </c>
      <c r="B113" s="1"/>
      <c r="C113" s="66">
        <v>0</v>
      </c>
      <c r="D113" s="66">
        <v>0</v>
      </c>
      <c r="E113" s="66">
        <v>0</v>
      </c>
      <c r="F113" s="66">
        <v>1</v>
      </c>
      <c r="G113" s="66">
        <v>0</v>
      </c>
      <c r="H113" s="66">
        <v>0</v>
      </c>
      <c r="I113" s="66">
        <v>0</v>
      </c>
      <c r="J113" s="66">
        <v>0</v>
      </c>
      <c r="K113" s="66">
        <v>1</v>
      </c>
      <c r="L113" s="66">
        <v>2</v>
      </c>
      <c r="M113" s="1">
        <v>0</v>
      </c>
      <c r="N113" s="10">
        <v>2</v>
      </c>
      <c r="O113" s="32" t="s">
        <v>87</v>
      </c>
      <c r="P113" s="34"/>
    </row>
    <row r="114" spans="1:26" x14ac:dyDescent="0.25">
      <c r="A114" s="32" t="s">
        <v>58</v>
      </c>
      <c r="B114" s="1"/>
      <c r="C114" s="66">
        <v>1</v>
      </c>
      <c r="D114" s="66">
        <v>1</v>
      </c>
      <c r="E114" s="66">
        <v>1</v>
      </c>
      <c r="F114" s="66">
        <v>0</v>
      </c>
      <c r="G114" s="66">
        <v>1</v>
      </c>
      <c r="H114" s="66">
        <v>1</v>
      </c>
      <c r="I114" s="66">
        <v>1</v>
      </c>
      <c r="J114" s="66">
        <v>1</v>
      </c>
      <c r="K114" s="66">
        <v>0</v>
      </c>
      <c r="L114" s="66">
        <v>7</v>
      </c>
      <c r="M114" s="1">
        <v>3</v>
      </c>
      <c r="N114" s="10">
        <v>10</v>
      </c>
      <c r="O114" s="32" t="s">
        <v>58</v>
      </c>
      <c r="P114" s="34"/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98</v>
      </c>
      <c r="B118" s="1">
        <v>7</v>
      </c>
      <c r="C118" s="1">
        <v>-4</v>
      </c>
      <c r="D118" s="52" t="s">
        <v>2</v>
      </c>
      <c r="E118" s="1"/>
      <c r="F118" s="1"/>
      <c r="G118" s="28" t="s">
        <v>3</v>
      </c>
      <c r="H118" s="54" t="s">
        <v>98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103</v>
      </c>
      <c r="B119" s="1">
        <v>11</v>
      </c>
      <c r="C119" s="1">
        <v>4</v>
      </c>
      <c r="D119" t="s">
        <v>7</v>
      </c>
      <c r="E119" s="1"/>
      <c r="F119" s="1"/>
      <c r="G119" s="30" t="s">
        <v>8</v>
      </c>
      <c r="H119" s="53" t="s">
        <v>103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7</v>
      </c>
      <c r="D121" s="66">
        <v>17</v>
      </c>
      <c r="E121" s="66">
        <v>11</v>
      </c>
      <c r="F121" s="66">
        <v>9</v>
      </c>
      <c r="G121" s="66">
        <v>3</v>
      </c>
      <c r="H121" s="66">
        <v>13</v>
      </c>
      <c r="I121" s="66">
        <v>5</v>
      </c>
      <c r="J121" s="66">
        <v>15</v>
      </c>
      <c r="K121" s="66">
        <v>1</v>
      </c>
      <c r="N121" s="1"/>
      <c r="P121" s="33"/>
    </row>
    <row r="122" spans="1:26" x14ac:dyDescent="0.25">
      <c r="A122" s="1" t="s">
        <v>13</v>
      </c>
      <c r="B122" s="1"/>
      <c r="C122" s="66">
        <v>4</v>
      </c>
      <c r="D122" s="66">
        <v>9</v>
      </c>
      <c r="E122" s="66">
        <v>6</v>
      </c>
      <c r="F122" s="66">
        <v>5</v>
      </c>
      <c r="G122" s="66">
        <v>2</v>
      </c>
      <c r="H122" s="66">
        <v>7</v>
      </c>
      <c r="I122" s="66">
        <v>3</v>
      </c>
      <c r="J122" s="66">
        <v>8</v>
      </c>
      <c r="K122" s="66">
        <v>1</v>
      </c>
      <c r="N122" s="1"/>
      <c r="P122" s="33"/>
    </row>
    <row r="123" spans="1:26" x14ac:dyDescent="0.25">
      <c r="A123" s="1" t="s">
        <v>14</v>
      </c>
      <c r="B123" s="1"/>
      <c r="C123" s="66">
        <v>1</v>
      </c>
      <c r="D123" s="66">
        <v>2</v>
      </c>
      <c r="E123" s="66">
        <v>3</v>
      </c>
      <c r="F123" s="66">
        <v>4</v>
      </c>
      <c r="G123" s="66">
        <v>5</v>
      </c>
      <c r="H123" s="66">
        <v>6</v>
      </c>
      <c r="I123" s="66">
        <v>7</v>
      </c>
      <c r="J123" s="66">
        <v>8</v>
      </c>
      <c r="K123" s="66">
        <v>9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98</v>
      </c>
      <c r="B124" s="57"/>
      <c r="C124" s="68">
        <v>6</v>
      </c>
      <c r="D124" s="68">
        <v>4</v>
      </c>
      <c r="E124" s="68">
        <v>5</v>
      </c>
      <c r="F124" s="68">
        <v>5</v>
      </c>
      <c r="G124" s="68">
        <v>7</v>
      </c>
      <c r="H124" s="68">
        <v>4</v>
      </c>
      <c r="I124" s="68">
        <v>5</v>
      </c>
      <c r="J124" s="68">
        <v>5</v>
      </c>
      <c r="K124" s="76">
        <v>5</v>
      </c>
      <c r="L124" s="72">
        <v>46</v>
      </c>
      <c r="M124" s="10">
        <v>39</v>
      </c>
      <c r="N124" s="58"/>
      <c r="O124" s="59"/>
      <c r="P124" s="33"/>
    </row>
    <row r="125" spans="1:26" x14ac:dyDescent="0.25">
      <c r="A125" s="61" t="s">
        <v>103</v>
      </c>
      <c r="B125" s="35"/>
      <c r="C125" s="66">
        <v>7</v>
      </c>
      <c r="D125" s="66">
        <v>5</v>
      </c>
      <c r="E125" s="66">
        <v>6</v>
      </c>
      <c r="F125" s="66">
        <v>5</v>
      </c>
      <c r="G125" s="66">
        <v>5</v>
      </c>
      <c r="H125" s="66">
        <v>3</v>
      </c>
      <c r="I125" s="66">
        <v>9</v>
      </c>
      <c r="J125" s="66">
        <v>5</v>
      </c>
      <c r="K125" s="66">
        <v>5</v>
      </c>
      <c r="L125" s="72">
        <v>50</v>
      </c>
      <c r="M125" s="10">
        <v>39</v>
      </c>
      <c r="N125" s="58"/>
      <c r="O125" s="59"/>
      <c r="P125" s="33"/>
    </row>
    <row r="126" spans="1:26" x14ac:dyDescent="0.25">
      <c r="A126" s="32" t="s">
        <v>98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103</v>
      </c>
      <c r="B127" s="35"/>
      <c r="C127" s="67">
        <v>1</v>
      </c>
      <c r="D127" s="67">
        <v>0</v>
      </c>
      <c r="E127" s="67">
        <v>0</v>
      </c>
      <c r="F127" s="67">
        <v>0</v>
      </c>
      <c r="G127" s="66">
        <v>1</v>
      </c>
      <c r="H127" s="66">
        <v>0</v>
      </c>
      <c r="I127" s="66">
        <v>1</v>
      </c>
      <c r="J127" s="66">
        <v>0</v>
      </c>
      <c r="K127" s="66">
        <v>1</v>
      </c>
      <c r="L127" s="66">
        <v>4</v>
      </c>
      <c r="M127" s="1"/>
      <c r="N127" s="1" t="s">
        <v>17</v>
      </c>
      <c r="P127" s="33" t="s">
        <v>18</v>
      </c>
    </row>
    <row r="128" spans="1:26" x14ac:dyDescent="0.25">
      <c r="A128" s="32" t="s">
        <v>98</v>
      </c>
      <c r="B128" s="1"/>
      <c r="C128" s="66">
        <v>0.5</v>
      </c>
      <c r="D128" s="66">
        <v>1</v>
      </c>
      <c r="E128" s="66">
        <v>1</v>
      </c>
      <c r="F128" s="66">
        <v>0.5</v>
      </c>
      <c r="G128" s="66">
        <v>0</v>
      </c>
      <c r="H128" s="66">
        <v>0</v>
      </c>
      <c r="I128" s="66">
        <v>1</v>
      </c>
      <c r="J128" s="66">
        <v>0.5</v>
      </c>
      <c r="K128" s="66">
        <v>0</v>
      </c>
      <c r="L128" s="66">
        <v>4.5</v>
      </c>
      <c r="M128" s="1">
        <v>1.5</v>
      </c>
      <c r="N128" s="10">
        <v>6</v>
      </c>
      <c r="O128" s="32" t="s">
        <v>98</v>
      </c>
      <c r="P128" s="34"/>
    </row>
    <row r="129" spans="1:26" x14ac:dyDescent="0.25">
      <c r="A129" s="32" t="s">
        <v>103</v>
      </c>
      <c r="B129" s="1"/>
      <c r="C129" s="66">
        <v>0.5</v>
      </c>
      <c r="D129" s="66">
        <v>0</v>
      </c>
      <c r="E129" s="66">
        <v>0</v>
      </c>
      <c r="F129" s="66">
        <v>0.5</v>
      </c>
      <c r="G129" s="66">
        <v>1</v>
      </c>
      <c r="H129" s="66">
        <v>1</v>
      </c>
      <c r="I129" s="66">
        <v>0</v>
      </c>
      <c r="J129" s="66">
        <v>0.5</v>
      </c>
      <c r="K129" s="66">
        <v>1</v>
      </c>
      <c r="L129" s="66">
        <v>4.5</v>
      </c>
      <c r="M129" s="1">
        <v>1.5</v>
      </c>
      <c r="N129" s="10">
        <v>6</v>
      </c>
      <c r="O129" s="32" t="s">
        <v>103</v>
      </c>
      <c r="P129" s="34"/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100</v>
      </c>
      <c r="B132" s="1">
        <v>12</v>
      </c>
      <c r="C132" s="1">
        <v>-6</v>
      </c>
      <c r="D132" s="52" t="s">
        <v>2</v>
      </c>
      <c r="E132" s="1"/>
      <c r="F132" s="1"/>
      <c r="G132" s="28" t="s">
        <v>3</v>
      </c>
      <c r="H132" s="54" t="s">
        <v>100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112</v>
      </c>
      <c r="B133" s="1">
        <v>18</v>
      </c>
      <c r="C133" s="1">
        <v>6</v>
      </c>
      <c r="D133" t="s">
        <v>7</v>
      </c>
      <c r="E133" s="1"/>
      <c r="F133" s="1"/>
      <c r="G133" s="30" t="s">
        <v>8</v>
      </c>
      <c r="H133" s="53" t="s">
        <v>112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7</v>
      </c>
      <c r="D135" s="66">
        <v>17</v>
      </c>
      <c r="E135" s="66">
        <v>11</v>
      </c>
      <c r="F135" s="66">
        <v>9</v>
      </c>
      <c r="G135" s="66">
        <v>3</v>
      </c>
      <c r="H135" s="66">
        <v>13</v>
      </c>
      <c r="I135" s="66">
        <v>5</v>
      </c>
      <c r="J135" s="66">
        <v>15</v>
      </c>
      <c r="K135" s="66">
        <v>1</v>
      </c>
      <c r="N135" s="1"/>
      <c r="P135" s="33"/>
    </row>
    <row r="136" spans="1:26" x14ac:dyDescent="0.25">
      <c r="A136" s="1" t="s">
        <v>13</v>
      </c>
      <c r="B136" s="1"/>
      <c r="C136" s="66">
        <v>4</v>
      </c>
      <c r="D136" s="66">
        <v>9</v>
      </c>
      <c r="E136" s="66">
        <v>6</v>
      </c>
      <c r="F136" s="66">
        <v>5</v>
      </c>
      <c r="G136" s="66">
        <v>2</v>
      </c>
      <c r="H136" s="66">
        <v>7</v>
      </c>
      <c r="I136" s="66">
        <v>3</v>
      </c>
      <c r="J136" s="66">
        <v>8</v>
      </c>
      <c r="K136" s="66">
        <v>1</v>
      </c>
      <c r="N136" s="1"/>
      <c r="P136" s="33"/>
    </row>
    <row r="137" spans="1:26" x14ac:dyDescent="0.25">
      <c r="A137" s="1" t="s">
        <v>14</v>
      </c>
      <c r="B137" s="1"/>
      <c r="C137" s="66">
        <v>1</v>
      </c>
      <c r="D137" s="66">
        <v>2</v>
      </c>
      <c r="E137" s="66">
        <v>3</v>
      </c>
      <c r="F137" s="66">
        <v>4</v>
      </c>
      <c r="G137" s="66">
        <v>5</v>
      </c>
      <c r="H137" s="66">
        <v>6</v>
      </c>
      <c r="I137" s="66">
        <v>7</v>
      </c>
      <c r="J137" s="66">
        <v>8</v>
      </c>
      <c r="K137" s="66">
        <v>9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100</v>
      </c>
      <c r="B138" s="57"/>
      <c r="C138" s="68">
        <v>8</v>
      </c>
      <c r="D138" s="68">
        <v>6</v>
      </c>
      <c r="E138" s="68">
        <v>5</v>
      </c>
      <c r="F138" s="68">
        <v>10</v>
      </c>
      <c r="G138" s="68">
        <v>12</v>
      </c>
      <c r="H138" s="68">
        <v>4</v>
      </c>
      <c r="I138" s="68">
        <v>7</v>
      </c>
      <c r="J138" s="68">
        <v>8</v>
      </c>
      <c r="K138" s="76">
        <v>11</v>
      </c>
      <c r="L138" s="72">
        <v>71</v>
      </c>
      <c r="M138" s="10">
        <v>59</v>
      </c>
      <c r="N138" s="58"/>
      <c r="O138" s="59"/>
      <c r="P138" s="33"/>
    </row>
    <row r="139" spans="1:26" x14ac:dyDescent="0.25">
      <c r="A139" s="61" t="s">
        <v>112</v>
      </c>
      <c r="B139" s="35"/>
      <c r="C139" s="66">
        <v>7</v>
      </c>
      <c r="D139" s="66">
        <v>3</v>
      </c>
      <c r="E139" s="66">
        <v>6</v>
      </c>
      <c r="F139" s="66">
        <v>7</v>
      </c>
      <c r="G139" s="66">
        <v>9</v>
      </c>
      <c r="H139" s="66">
        <v>6</v>
      </c>
      <c r="I139" s="66">
        <v>7</v>
      </c>
      <c r="J139" s="66">
        <v>7</v>
      </c>
      <c r="K139" s="66">
        <v>6</v>
      </c>
      <c r="L139" s="72">
        <v>58</v>
      </c>
      <c r="M139" s="10">
        <v>40</v>
      </c>
      <c r="N139" s="58"/>
      <c r="O139" s="59"/>
      <c r="P139" s="33"/>
    </row>
    <row r="140" spans="1:26" x14ac:dyDescent="0.25">
      <c r="A140" s="32" t="s">
        <v>100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112</v>
      </c>
      <c r="B141" s="35"/>
      <c r="C141" s="67">
        <v>1</v>
      </c>
      <c r="D141" s="67">
        <v>0</v>
      </c>
      <c r="E141" s="67">
        <v>1</v>
      </c>
      <c r="F141" s="67">
        <v>1</v>
      </c>
      <c r="G141" s="66">
        <v>1</v>
      </c>
      <c r="H141" s="66">
        <v>0</v>
      </c>
      <c r="I141" s="66">
        <v>1</v>
      </c>
      <c r="J141" s="66">
        <v>0</v>
      </c>
      <c r="K141" s="66">
        <v>1</v>
      </c>
      <c r="L141" s="66">
        <v>6</v>
      </c>
      <c r="M141" s="1"/>
      <c r="N141" s="1" t="s">
        <v>17</v>
      </c>
      <c r="P141" s="33" t="s">
        <v>18</v>
      </c>
    </row>
    <row r="142" spans="1:26" x14ac:dyDescent="0.25">
      <c r="A142" s="32" t="s">
        <v>100</v>
      </c>
      <c r="B142" s="1"/>
      <c r="C142" s="66">
        <v>0</v>
      </c>
      <c r="D142" s="66">
        <v>0</v>
      </c>
      <c r="E142" s="66">
        <v>0.5</v>
      </c>
      <c r="F142" s="66">
        <v>0</v>
      </c>
      <c r="G142" s="66">
        <v>0</v>
      </c>
      <c r="H142" s="66">
        <v>1</v>
      </c>
      <c r="I142" s="66">
        <v>0</v>
      </c>
      <c r="J142" s="66">
        <v>0</v>
      </c>
      <c r="K142" s="66">
        <v>0</v>
      </c>
      <c r="L142" s="66">
        <v>1.5</v>
      </c>
      <c r="M142" s="1">
        <v>0</v>
      </c>
      <c r="N142" s="10">
        <v>1.5</v>
      </c>
      <c r="O142" s="32" t="s">
        <v>100</v>
      </c>
      <c r="P142" s="34"/>
    </row>
    <row r="143" spans="1:26" x14ac:dyDescent="0.25">
      <c r="A143" s="32" t="s">
        <v>112</v>
      </c>
      <c r="B143" s="1"/>
      <c r="C143" s="66">
        <v>1</v>
      </c>
      <c r="D143" s="66">
        <v>1</v>
      </c>
      <c r="E143" s="66">
        <v>0.5</v>
      </c>
      <c r="F143" s="66">
        <v>1</v>
      </c>
      <c r="G143" s="66">
        <v>1</v>
      </c>
      <c r="H143" s="66">
        <v>0</v>
      </c>
      <c r="I143" s="66">
        <v>1</v>
      </c>
      <c r="J143" s="66">
        <v>1</v>
      </c>
      <c r="K143" s="66">
        <v>1</v>
      </c>
      <c r="L143" s="66">
        <v>7.5</v>
      </c>
      <c r="M143" s="1">
        <v>3</v>
      </c>
      <c r="N143" s="10">
        <v>10.5</v>
      </c>
      <c r="O143" s="32" t="s">
        <v>112</v>
      </c>
      <c r="P143" s="34"/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6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6" x14ac:dyDescent="0.25">
      <c r="A147" s="61" t="s">
        <v>165</v>
      </c>
      <c r="B147" s="1">
        <v>9</v>
      </c>
      <c r="C147" s="1">
        <v>-1</v>
      </c>
      <c r="D147" s="52" t="s">
        <v>2</v>
      </c>
      <c r="E147" s="1"/>
      <c r="F147" s="1"/>
      <c r="G147" s="28" t="s">
        <v>3</v>
      </c>
      <c r="H147" s="54" t="s">
        <v>165</v>
      </c>
      <c r="I147" s="29"/>
      <c r="J147" s="27" t="s">
        <v>5</v>
      </c>
      <c r="K147" s="1"/>
      <c r="N147" s="1"/>
      <c r="P147" s="33"/>
    </row>
    <row r="148" spans="1:16" x14ac:dyDescent="0.25">
      <c r="A148" s="61" t="s">
        <v>91</v>
      </c>
      <c r="B148" s="1">
        <v>10</v>
      </c>
      <c r="C148" s="1">
        <v>1</v>
      </c>
      <c r="D148" t="s">
        <v>7</v>
      </c>
      <c r="E148" s="1"/>
      <c r="F148" s="1"/>
      <c r="G148" s="30" t="s">
        <v>8</v>
      </c>
      <c r="H148" s="53" t="s">
        <v>91</v>
      </c>
      <c r="I148" s="31"/>
      <c r="J148" s="27" t="s">
        <v>5</v>
      </c>
      <c r="K148" s="1"/>
      <c r="N148" s="1"/>
      <c r="P148" s="33"/>
    </row>
    <row r="149" spans="1:16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6" x14ac:dyDescent="0.25">
      <c r="A150" s="1" t="s">
        <v>12</v>
      </c>
      <c r="B150" s="1"/>
      <c r="C150" s="66">
        <v>7</v>
      </c>
      <c r="D150" s="66">
        <v>17</v>
      </c>
      <c r="E150" s="66">
        <v>11</v>
      </c>
      <c r="F150" s="66">
        <v>9</v>
      </c>
      <c r="G150" s="66">
        <v>3</v>
      </c>
      <c r="H150" s="66">
        <v>13</v>
      </c>
      <c r="I150" s="66">
        <v>5</v>
      </c>
      <c r="J150" s="66">
        <v>15</v>
      </c>
      <c r="K150" s="66">
        <v>1</v>
      </c>
      <c r="N150" s="1"/>
      <c r="P150" s="33"/>
    </row>
    <row r="151" spans="1:16" x14ac:dyDescent="0.25">
      <c r="A151" s="1" t="s">
        <v>13</v>
      </c>
      <c r="B151" s="1"/>
      <c r="C151" s="66">
        <v>4</v>
      </c>
      <c r="D151" s="66">
        <v>9</v>
      </c>
      <c r="E151" s="66">
        <v>6</v>
      </c>
      <c r="F151" s="66">
        <v>5</v>
      </c>
      <c r="G151" s="66">
        <v>2</v>
      </c>
      <c r="H151" s="66">
        <v>7</v>
      </c>
      <c r="I151" s="66">
        <v>3</v>
      </c>
      <c r="J151" s="66">
        <v>8</v>
      </c>
      <c r="K151" s="66">
        <v>1</v>
      </c>
      <c r="N151" s="1"/>
      <c r="P151" s="33"/>
    </row>
    <row r="152" spans="1:16" x14ac:dyDescent="0.25">
      <c r="A152" s="1" t="s">
        <v>14</v>
      </c>
      <c r="B152" s="1"/>
      <c r="C152" s="66">
        <v>1</v>
      </c>
      <c r="D152" s="66">
        <v>2</v>
      </c>
      <c r="E152" s="66">
        <v>3</v>
      </c>
      <c r="F152" s="66">
        <v>4</v>
      </c>
      <c r="G152" s="66">
        <v>5</v>
      </c>
      <c r="H152" s="66">
        <v>6</v>
      </c>
      <c r="I152" s="66">
        <v>7</v>
      </c>
      <c r="J152" s="66">
        <v>8</v>
      </c>
      <c r="K152" s="66">
        <v>9</v>
      </c>
      <c r="L152" s="1" t="s">
        <v>15</v>
      </c>
      <c r="M152" s="1" t="s">
        <v>16</v>
      </c>
      <c r="N152" s="70"/>
      <c r="P152" s="33"/>
    </row>
    <row r="153" spans="1:16" x14ac:dyDescent="0.25">
      <c r="A153" s="61" t="s">
        <v>165</v>
      </c>
      <c r="B153" s="57"/>
      <c r="C153" s="68">
        <v>12</v>
      </c>
      <c r="D153" s="68">
        <v>6</v>
      </c>
      <c r="E153" s="68">
        <v>4</v>
      </c>
      <c r="F153" s="68">
        <v>6</v>
      </c>
      <c r="G153" s="68">
        <v>7</v>
      </c>
      <c r="H153" s="68">
        <v>4</v>
      </c>
      <c r="I153" s="68">
        <v>5</v>
      </c>
      <c r="J153" s="68">
        <v>6</v>
      </c>
      <c r="K153" s="76">
        <v>5</v>
      </c>
      <c r="L153" s="72">
        <v>55</v>
      </c>
      <c r="M153" s="10">
        <v>46</v>
      </c>
      <c r="N153" s="58"/>
      <c r="O153" s="59"/>
      <c r="P153" s="33"/>
    </row>
    <row r="154" spans="1:16" x14ac:dyDescent="0.25">
      <c r="A154" s="61" t="s">
        <v>91</v>
      </c>
      <c r="B154" s="35"/>
      <c r="C154" s="66">
        <v>7</v>
      </c>
      <c r="D154" s="66">
        <v>4</v>
      </c>
      <c r="E154" s="66">
        <v>6</v>
      </c>
      <c r="F154" s="66">
        <v>7</v>
      </c>
      <c r="G154" s="66">
        <v>5</v>
      </c>
      <c r="H154" s="66">
        <v>3</v>
      </c>
      <c r="I154" s="66">
        <v>6</v>
      </c>
      <c r="J154" s="66">
        <v>7</v>
      </c>
      <c r="K154" s="66">
        <v>7</v>
      </c>
      <c r="L154" s="72">
        <v>52</v>
      </c>
      <c r="M154" s="10">
        <v>42</v>
      </c>
      <c r="N154" s="58"/>
      <c r="O154" s="59"/>
      <c r="P154" s="33"/>
    </row>
    <row r="155" spans="1:16" x14ac:dyDescent="0.25">
      <c r="A155" s="32" t="s">
        <v>165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0</v>
      </c>
      <c r="P155" s="33"/>
    </row>
    <row r="156" spans="1:16" x14ac:dyDescent="0.25">
      <c r="A156" s="32" t="s">
        <v>91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1</v>
      </c>
      <c r="L156" s="66">
        <v>1</v>
      </c>
      <c r="M156" s="1"/>
      <c r="N156" s="1" t="s">
        <v>17</v>
      </c>
      <c r="P156" s="33" t="s">
        <v>18</v>
      </c>
    </row>
    <row r="157" spans="1:16" x14ac:dyDescent="0.25">
      <c r="A157" s="32" t="s">
        <v>165</v>
      </c>
      <c r="B157" s="1"/>
      <c r="C157" s="66">
        <v>0</v>
      </c>
      <c r="D157" s="66">
        <v>0</v>
      </c>
      <c r="E157" s="66">
        <v>1</v>
      </c>
      <c r="F157" s="66">
        <v>1</v>
      </c>
      <c r="G157" s="66">
        <v>0</v>
      </c>
      <c r="H157" s="66">
        <v>0</v>
      </c>
      <c r="I157" s="66">
        <v>1</v>
      </c>
      <c r="J157" s="66">
        <v>1</v>
      </c>
      <c r="K157" s="66">
        <v>1</v>
      </c>
      <c r="L157" s="66">
        <v>5</v>
      </c>
      <c r="M157" s="1">
        <v>0</v>
      </c>
      <c r="N157" s="10">
        <v>5</v>
      </c>
      <c r="O157" s="32" t="s">
        <v>165</v>
      </c>
      <c r="P157" s="34"/>
    </row>
    <row r="158" spans="1:16" x14ac:dyDescent="0.25">
      <c r="A158" s="32" t="s">
        <v>91</v>
      </c>
      <c r="B158" s="1"/>
      <c r="C158" s="66">
        <v>1</v>
      </c>
      <c r="D158" s="66">
        <v>1</v>
      </c>
      <c r="E158" s="66">
        <v>0</v>
      </c>
      <c r="F158" s="66">
        <v>0</v>
      </c>
      <c r="G158" s="66">
        <v>1</v>
      </c>
      <c r="H158" s="66">
        <v>1</v>
      </c>
      <c r="I158" s="66">
        <v>0</v>
      </c>
      <c r="J158" s="66">
        <v>0</v>
      </c>
      <c r="K158" s="66">
        <v>0</v>
      </c>
      <c r="L158" s="66">
        <v>4</v>
      </c>
      <c r="M158" s="1">
        <v>3</v>
      </c>
      <c r="N158" s="10">
        <v>7</v>
      </c>
      <c r="O158" s="32" t="s">
        <v>91</v>
      </c>
      <c r="P158" s="34"/>
    </row>
    <row r="160" spans="1:16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121</v>
      </c>
      <c r="B161" s="1">
        <v>12</v>
      </c>
      <c r="C161" s="1">
        <v>-5</v>
      </c>
      <c r="D161" s="52" t="s">
        <v>2</v>
      </c>
      <c r="E161" s="1"/>
      <c r="F161" s="1"/>
      <c r="G161" s="28" t="s">
        <v>3</v>
      </c>
      <c r="H161" s="54" t="s">
        <v>121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166</v>
      </c>
      <c r="B162" s="1">
        <v>17</v>
      </c>
      <c r="C162" s="1">
        <v>5</v>
      </c>
      <c r="D162" t="s">
        <v>7</v>
      </c>
      <c r="E162" s="1"/>
      <c r="F162" s="1"/>
      <c r="G162" s="30" t="s">
        <v>8</v>
      </c>
      <c r="H162" s="53" t="s">
        <v>166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7</v>
      </c>
      <c r="D164" s="66">
        <v>17</v>
      </c>
      <c r="E164" s="66">
        <v>11</v>
      </c>
      <c r="F164" s="66">
        <v>9</v>
      </c>
      <c r="G164" s="66">
        <v>3</v>
      </c>
      <c r="H164" s="66">
        <v>13</v>
      </c>
      <c r="I164" s="66">
        <v>5</v>
      </c>
      <c r="J164" s="66">
        <v>15</v>
      </c>
      <c r="K164" s="66">
        <v>1</v>
      </c>
      <c r="N164" s="1"/>
      <c r="P164" s="33"/>
    </row>
    <row r="165" spans="1:16" x14ac:dyDescent="0.25">
      <c r="A165" s="1" t="s">
        <v>13</v>
      </c>
      <c r="B165" s="1"/>
      <c r="C165" s="66">
        <v>4</v>
      </c>
      <c r="D165" s="66">
        <v>9</v>
      </c>
      <c r="E165" s="66">
        <v>6</v>
      </c>
      <c r="F165" s="66">
        <v>5</v>
      </c>
      <c r="G165" s="66">
        <v>2</v>
      </c>
      <c r="H165" s="66">
        <v>7</v>
      </c>
      <c r="I165" s="66">
        <v>3</v>
      </c>
      <c r="J165" s="66">
        <v>8</v>
      </c>
      <c r="K165" s="66">
        <v>1</v>
      </c>
      <c r="N165" s="1"/>
      <c r="P165" s="33"/>
    </row>
    <row r="166" spans="1:16" x14ac:dyDescent="0.25">
      <c r="A166" s="1" t="s">
        <v>14</v>
      </c>
      <c r="B166" s="1"/>
      <c r="C166" s="66">
        <v>1</v>
      </c>
      <c r="D166" s="66">
        <v>2</v>
      </c>
      <c r="E166" s="66">
        <v>3</v>
      </c>
      <c r="F166" s="66">
        <v>4</v>
      </c>
      <c r="G166" s="66">
        <v>5</v>
      </c>
      <c r="H166" s="66">
        <v>6</v>
      </c>
      <c r="I166" s="66">
        <v>7</v>
      </c>
      <c r="J166" s="66">
        <v>8</v>
      </c>
      <c r="K166" s="66">
        <v>9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121</v>
      </c>
      <c r="B167" s="57"/>
      <c r="C167" s="68">
        <v>7</v>
      </c>
      <c r="D167" s="68">
        <v>3</v>
      </c>
      <c r="E167" s="68">
        <v>5</v>
      </c>
      <c r="F167" s="68">
        <v>6</v>
      </c>
      <c r="G167" s="68">
        <v>7</v>
      </c>
      <c r="H167" s="68">
        <v>4</v>
      </c>
      <c r="I167" s="68">
        <v>5</v>
      </c>
      <c r="J167" s="68">
        <v>5</v>
      </c>
      <c r="K167" s="76">
        <v>8</v>
      </c>
      <c r="L167" s="72">
        <v>50</v>
      </c>
      <c r="M167" s="10">
        <v>38</v>
      </c>
      <c r="N167" s="58"/>
      <c r="O167" s="59"/>
      <c r="P167" s="33"/>
    </row>
    <row r="168" spans="1:16" x14ac:dyDescent="0.25">
      <c r="A168" s="61" t="s">
        <v>166</v>
      </c>
      <c r="B168" s="35"/>
      <c r="C168" s="66">
        <v>5</v>
      </c>
      <c r="D168" s="66">
        <v>3</v>
      </c>
      <c r="E168" s="66">
        <v>7</v>
      </c>
      <c r="F168" s="66">
        <v>9</v>
      </c>
      <c r="G168" s="66">
        <v>6</v>
      </c>
      <c r="H168" s="66">
        <v>6</v>
      </c>
      <c r="I168" s="66">
        <v>5</v>
      </c>
      <c r="J168" s="66">
        <v>7</v>
      </c>
      <c r="K168" s="66">
        <v>7</v>
      </c>
      <c r="L168" s="72">
        <v>55</v>
      </c>
      <c r="M168" s="10">
        <v>38</v>
      </c>
      <c r="N168" s="58"/>
      <c r="O168" s="59"/>
      <c r="P168" s="33"/>
    </row>
    <row r="169" spans="1:16" x14ac:dyDescent="0.25">
      <c r="A169" s="32" t="s">
        <v>121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166</v>
      </c>
      <c r="B170" s="35"/>
      <c r="C170" s="67">
        <v>1</v>
      </c>
      <c r="D170" s="67">
        <v>0</v>
      </c>
      <c r="E170" s="67">
        <v>0</v>
      </c>
      <c r="F170" s="67">
        <v>1</v>
      </c>
      <c r="G170" s="66">
        <v>1</v>
      </c>
      <c r="H170" s="66">
        <v>0</v>
      </c>
      <c r="I170" s="66">
        <v>1</v>
      </c>
      <c r="J170" s="66">
        <v>0</v>
      </c>
      <c r="K170" s="66">
        <v>1</v>
      </c>
      <c r="L170" s="66">
        <v>5</v>
      </c>
      <c r="M170" s="1"/>
      <c r="N170" s="1" t="s">
        <v>17</v>
      </c>
      <c r="P170" s="33" t="s">
        <v>18</v>
      </c>
    </row>
    <row r="171" spans="1:16" x14ac:dyDescent="0.25">
      <c r="A171" s="32" t="s">
        <v>121</v>
      </c>
      <c r="B171" s="1"/>
      <c r="C171" s="66">
        <v>0</v>
      </c>
      <c r="D171" s="66">
        <v>0.5</v>
      </c>
      <c r="E171" s="66">
        <v>1</v>
      </c>
      <c r="F171" s="66">
        <v>1</v>
      </c>
      <c r="G171" s="66">
        <v>0</v>
      </c>
      <c r="H171" s="66">
        <v>1</v>
      </c>
      <c r="I171" s="66">
        <v>0</v>
      </c>
      <c r="J171" s="66">
        <v>1</v>
      </c>
      <c r="K171" s="66">
        <v>0</v>
      </c>
      <c r="L171" s="66">
        <v>4.5</v>
      </c>
      <c r="M171" s="1">
        <v>1.5</v>
      </c>
      <c r="N171" s="10">
        <v>6</v>
      </c>
      <c r="O171" s="32" t="s">
        <v>121</v>
      </c>
      <c r="P171" s="34"/>
    </row>
    <row r="172" spans="1:16" x14ac:dyDescent="0.25">
      <c r="A172" s="32" t="s">
        <v>166</v>
      </c>
      <c r="B172" s="1"/>
      <c r="C172" s="66">
        <v>1</v>
      </c>
      <c r="D172" s="66">
        <v>0.5</v>
      </c>
      <c r="E172" s="66">
        <v>0</v>
      </c>
      <c r="F172" s="66">
        <v>0</v>
      </c>
      <c r="G172" s="66">
        <v>1</v>
      </c>
      <c r="H172" s="66">
        <v>0</v>
      </c>
      <c r="I172" s="66">
        <v>1</v>
      </c>
      <c r="J172" s="66">
        <v>0</v>
      </c>
      <c r="K172" s="66">
        <v>1</v>
      </c>
      <c r="L172" s="66">
        <v>4.5</v>
      </c>
      <c r="M172" s="1">
        <v>1.5</v>
      </c>
      <c r="N172" s="10">
        <v>6</v>
      </c>
      <c r="O172" s="32" t="s">
        <v>166</v>
      </c>
      <c r="P172" s="34"/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5576-A641-4671-BC53-FE0C0EFD86E9}">
  <dimension ref="A1:Z188"/>
  <sheetViews>
    <sheetView topLeftCell="A71" zoomScale="125" zoomScaleNormal="125" workbookViewId="0">
      <selection activeCell="I13" sqref="I13"/>
    </sheetView>
  </sheetViews>
  <sheetFormatPr defaultColWidth="8.77734375" defaultRowHeight="13.2" x14ac:dyDescent="0.25"/>
  <cols>
    <col min="21" max="25" width="6.33203125" customWidth="1"/>
  </cols>
  <sheetData>
    <row r="1" spans="1:16" x14ac:dyDescent="0.25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N1" s="1"/>
      <c r="P1" s="33"/>
    </row>
    <row r="2" spans="1:16" x14ac:dyDescent="0.25">
      <c r="A2" s="61" t="s">
        <v>99</v>
      </c>
      <c r="B2" s="1">
        <v>8</v>
      </c>
      <c r="C2" s="1">
        <v>-3</v>
      </c>
      <c r="D2" s="52" t="s">
        <v>57</v>
      </c>
      <c r="E2" s="1"/>
      <c r="F2" s="1"/>
      <c r="G2" s="28" t="s">
        <v>3</v>
      </c>
      <c r="H2" s="54" t="s">
        <v>99</v>
      </c>
      <c r="I2" s="29"/>
      <c r="J2" s="27" t="s">
        <v>5</v>
      </c>
      <c r="K2" s="1"/>
      <c r="N2" s="1"/>
      <c r="P2" s="33"/>
    </row>
    <row r="3" spans="1:16" x14ac:dyDescent="0.25">
      <c r="A3" s="61" t="s">
        <v>103</v>
      </c>
      <c r="B3" s="1">
        <v>11</v>
      </c>
      <c r="C3" s="1">
        <v>3</v>
      </c>
      <c r="D3" t="s">
        <v>7</v>
      </c>
      <c r="E3" s="1"/>
      <c r="F3" s="1"/>
      <c r="G3" s="30" t="s">
        <v>8</v>
      </c>
      <c r="H3" s="53" t="s">
        <v>103</v>
      </c>
      <c r="I3" s="31"/>
      <c r="J3" s="27" t="s">
        <v>5</v>
      </c>
      <c r="K3" s="1"/>
      <c r="N3" s="1"/>
      <c r="P3" s="33"/>
    </row>
    <row r="4" spans="1:16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6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</row>
    <row r="6" spans="1:16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6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</row>
    <row r="8" spans="1:16" x14ac:dyDescent="0.25">
      <c r="A8" s="61" t="s">
        <v>99</v>
      </c>
      <c r="B8" s="57"/>
      <c r="C8" s="68">
        <v>4</v>
      </c>
      <c r="D8" s="68">
        <v>4</v>
      </c>
      <c r="E8" s="68">
        <v>6</v>
      </c>
      <c r="F8" s="68">
        <v>4</v>
      </c>
      <c r="G8" s="68">
        <v>6</v>
      </c>
      <c r="H8" s="68">
        <v>6</v>
      </c>
      <c r="I8" s="68">
        <v>5</v>
      </c>
      <c r="J8" s="68">
        <v>5</v>
      </c>
      <c r="K8" s="76">
        <v>6</v>
      </c>
      <c r="L8" s="72">
        <v>46</v>
      </c>
      <c r="M8" s="10">
        <v>38</v>
      </c>
      <c r="N8" s="58"/>
      <c r="O8" s="59"/>
      <c r="P8" s="33"/>
    </row>
    <row r="9" spans="1:16" x14ac:dyDescent="0.25">
      <c r="A9" s="61" t="s">
        <v>103</v>
      </c>
      <c r="B9" s="35"/>
      <c r="C9" s="66">
        <v>4</v>
      </c>
      <c r="D9" s="66">
        <v>4</v>
      </c>
      <c r="E9" s="66">
        <v>5</v>
      </c>
      <c r="F9" s="66">
        <v>4</v>
      </c>
      <c r="G9" s="66">
        <v>7</v>
      </c>
      <c r="H9" s="66">
        <v>7</v>
      </c>
      <c r="I9" s="66">
        <v>4</v>
      </c>
      <c r="J9" s="66">
        <v>5</v>
      </c>
      <c r="K9" s="66">
        <v>5</v>
      </c>
      <c r="L9" s="72">
        <v>45</v>
      </c>
      <c r="M9" s="10">
        <v>34</v>
      </c>
      <c r="N9" s="58"/>
      <c r="O9" s="59"/>
      <c r="P9" s="33"/>
    </row>
    <row r="10" spans="1:16" x14ac:dyDescent="0.25">
      <c r="A10" s="32" t="s">
        <v>99</v>
      </c>
      <c r="B10" s="35"/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6" x14ac:dyDescent="0.25">
      <c r="A11" s="32" t="s">
        <v>103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0</v>
      </c>
      <c r="L11" s="66">
        <v>3</v>
      </c>
      <c r="M11" s="1"/>
      <c r="N11" s="1" t="s">
        <v>17</v>
      </c>
      <c r="P11" s="33" t="s">
        <v>18</v>
      </c>
    </row>
    <row r="12" spans="1:16" x14ac:dyDescent="0.25">
      <c r="A12" s="32" t="s">
        <v>99</v>
      </c>
      <c r="B12" s="1"/>
      <c r="C12" s="66">
        <v>0</v>
      </c>
      <c r="D12" s="66">
        <v>0.5</v>
      </c>
      <c r="E12" s="66">
        <v>0</v>
      </c>
      <c r="F12" s="66">
        <v>0.5</v>
      </c>
      <c r="G12" s="66">
        <v>1</v>
      </c>
      <c r="H12" s="66">
        <v>0.5</v>
      </c>
      <c r="I12" s="66">
        <v>0</v>
      </c>
      <c r="J12" s="66">
        <v>0</v>
      </c>
      <c r="K12" s="66">
        <v>0</v>
      </c>
      <c r="L12" s="66">
        <v>2.5</v>
      </c>
      <c r="M12" s="1">
        <v>0</v>
      </c>
      <c r="N12" s="10">
        <v>2.5</v>
      </c>
      <c r="O12" s="32" t="s">
        <v>99</v>
      </c>
      <c r="P12" s="34">
        <v>18</v>
      </c>
    </row>
    <row r="13" spans="1:16" x14ac:dyDescent="0.25">
      <c r="A13" s="32" t="s">
        <v>103</v>
      </c>
      <c r="B13" s="1"/>
      <c r="C13" s="66">
        <v>1</v>
      </c>
      <c r="D13" s="66">
        <v>0.5</v>
      </c>
      <c r="E13" s="66">
        <v>1</v>
      </c>
      <c r="F13" s="66">
        <v>0.5</v>
      </c>
      <c r="G13" s="66">
        <v>0</v>
      </c>
      <c r="H13" s="66">
        <v>0.5</v>
      </c>
      <c r="I13" s="66">
        <v>1</v>
      </c>
      <c r="J13" s="66">
        <v>1</v>
      </c>
      <c r="K13" s="66">
        <v>1</v>
      </c>
      <c r="L13" s="66">
        <v>6.5</v>
      </c>
      <c r="M13" s="1">
        <v>3</v>
      </c>
      <c r="N13" s="10">
        <v>9.5</v>
      </c>
      <c r="O13" s="32" t="s">
        <v>103</v>
      </c>
      <c r="P13" s="34">
        <v>16</v>
      </c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P14" s="33"/>
    </row>
    <row r="15" spans="1:16" x14ac:dyDescent="0.25">
      <c r="B15" s="1" t="s">
        <v>0</v>
      </c>
      <c r="C15" s="1"/>
      <c r="D15" s="1"/>
      <c r="E15" s="1"/>
      <c r="F15" s="1" t="s">
        <v>1</v>
      </c>
      <c r="G15" s="1"/>
      <c r="H15" s="1"/>
      <c r="I15" s="1"/>
      <c r="J15" s="1"/>
      <c r="K15" s="1"/>
      <c r="N15" s="1"/>
      <c r="P15" s="33"/>
    </row>
    <row r="16" spans="1:16" x14ac:dyDescent="0.25">
      <c r="A16" s="61" t="s">
        <v>112</v>
      </c>
      <c r="B16" s="1">
        <v>18</v>
      </c>
      <c r="C16" s="1">
        <v>-4</v>
      </c>
      <c r="D16" s="52" t="s">
        <v>57</v>
      </c>
      <c r="E16" s="1"/>
      <c r="F16" s="1"/>
      <c r="G16" s="28" t="s">
        <v>3</v>
      </c>
      <c r="H16" s="54" t="s">
        <v>112</v>
      </c>
      <c r="I16" s="29"/>
      <c r="J16" s="27" t="s">
        <v>5</v>
      </c>
      <c r="K16" s="1"/>
      <c r="N16" s="1"/>
      <c r="P16" s="33"/>
    </row>
    <row r="17" spans="1:26" x14ac:dyDescent="0.25">
      <c r="A17" s="61" t="s">
        <v>101</v>
      </c>
      <c r="B17" s="1">
        <v>22</v>
      </c>
      <c r="C17" s="1">
        <v>4</v>
      </c>
      <c r="D17" t="s">
        <v>7</v>
      </c>
      <c r="E17" s="1"/>
      <c r="F17" s="1"/>
      <c r="G17" s="30" t="s">
        <v>8</v>
      </c>
      <c r="H17" s="53" t="s">
        <v>101</v>
      </c>
      <c r="I17" s="31"/>
      <c r="J17" s="27" t="s">
        <v>5</v>
      </c>
      <c r="K17" s="1"/>
      <c r="N17" s="1"/>
      <c r="P17" s="33"/>
    </row>
    <row r="18" spans="1:2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P18" s="33"/>
    </row>
    <row r="19" spans="1:26" x14ac:dyDescent="0.25">
      <c r="A19" s="1" t="s">
        <v>12</v>
      </c>
      <c r="B19" s="1"/>
      <c r="C19" s="66">
        <v>6</v>
      </c>
      <c r="D19" s="66">
        <v>12</v>
      </c>
      <c r="E19" s="66">
        <v>14</v>
      </c>
      <c r="F19" s="66">
        <v>18</v>
      </c>
      <c r="G19" s="66">
        <v>10</v>
      </c>
      <c r="H19" s="66">
        <v>2</v>
      </c>
      <c r="I19" s="66">
        <v>16</v>
      </c>
      <c r="J19" s="66">
        <v>4</v>
      </c>
      <c r="K19" s="66">
        <v>8</v>
      </c>
      <c r="N19" s="1"/>
      <c r="P19" s="33"/>
    </row>
    <row r="20" spans="1:26" x14ac:dyDescent="0.25">
      <c r="A20" s="1" t="s">
        <v>13</v>
      </c>
      <c r="B20" s="1"/>
      <c r="C20" s="66">
        <v>3</v>
      </c>
      <c r="D20" s="66">
        <v>6</v>
      </c>
      <c r="E20" s="66">
        <v>7</v>
      </c>
      <c r="F20" s="66">
        <v>9</v>
      </c>
      <c r="G20" s="66">
        <v>5</v>
      </c>
      <c r="H20" s="66">
        <v>1</v>
      </c>
      <c r="I20" s="66">
        <v>8</v>
      </c>
      <c r="J20" s="66">
        <v>2</v>
      </c>
      <c r="K20" s="66">
        <v>4</v>
      </c>
      <c r="N20" s="1"/>
      <c r="P20" s="33"/>
    </row>
    <row r="21" spans="1:26" x14ac:dyDescent="0.25">
      <c r="A21" s="1" t="s">
        <v>14</v>
      </c>
      <c r="B21" s="1"/>
      <c r="C21" s="66">
        <v>10</v>
      </c>
      <c r="D21" s="66">
        <v>11</v>
      </c>
      <c r="E21" s="66">
        <v>12</v>
      </c>
      <c r="F21" s="66">
        <v>13</v>
      </c>
      <c r="G21" s="66">
        <v>14</v>
      </c>
      <c r="H21" s="66">
        <v>15</v>
      </c>
      <c r="I21" s="66">
        <v>16</v>
      </c>
      <c r="J21" s="66">
        <v>17</v>
      </c>
      <c r="K21" s="66">
        <v>18</v>
      </c>
      <c r="L21" s="1" t="s">
        <v>15</v>
      </c>
      <c r="M21" s="1" t="s">
        <v>16</v>
      </c>
      <c r="N21" s="70"/>
      <c r="P21" s="33"/>
    </row>
    <row r="22" spans="1:26" x14ac:dyDescent="0.25">
      <c r="A22" s="61" t="s">
        <v>112</v>
      </c>
      <c r="B22" s="57"/>
      <c r="C22" s="68">
        <v>5</v>
      </c>
      <c r="D22" s="68">
        <v>9</v>
      </c>
      <c r="E22" s="68">
        <v>5</v>
      </c>
      <c r="F22" s="68">
        <v>5</v>
      </c>
      <c r="G22" s="68">
        <v>8</v>
      </c>
      <c r="H22" s="68">
        <v>7</v>
      </c>
      <c r="I22" s="68">
        <v>4</v>
      </c>
      <c r="J22" s="68">
        <v>6</v>
      </c>
      <c r="K22" s="76">
        <v>9</v>
      </c>
      <c r="L22" s="72">
        <v>58</v>
      </c>
      <c r="M22" s="10">
        <v>40</v>
      </c>
      <c r="N22" s="58"/>
      <c r="O22" s="59"/>
      <c r="P22" s="33"/>
      <c r="Q22" s="1"/>
      <c r="R22" s="1"/>
      <c r="S22" s="1"/>
      <c r="T22" s="1"/>
      <c r="U22" s="1"/>
      <c r="V22" s="1"/>
      <c r="W22" s="1"/>
      <c r="X22" s="1"/>
    </row>
    <row r="23" spans="1:26" x14ac:dyDescent="0.25">
      <c r="A23" s="61" t="s">
        <v>101</v>
      </c>
      <c r="B23" s="35"/>
      <c r="C23" s="66">
        <v>7</v>
      </c>
      <c r="D23" s="66">
        <v>7</v>
      </c>
      <c r="E23" s="66">
        <v>5</v>
      </c>
      <c r="F23" s="66">
        <v>5</v>
      </c>
      <c r="G23" s="66">
        <v>10</v>
      </c>
      <c r="H23" s="66">
        <v>6</v>
      </c>
      <c r="I23" s="66">
        <v>4</v>
      </c>
      <c r="J23" s="66">
        <v>5</v>
      </c>
      <c r="K23" s="66">
        <v>8</v>
      </c>
      <c r="L23" s="72">
        <v>57</v>
      </c>
      <c r="M23" s="10">
        <v>35</v>
      </c>
      <c r="N23" s="58"/>
      <c r="O23" s="59"/>
      <c r="P23" s="33"/>
    </row>
    <row r="24" spans="1:26" x14ac:dyDescent="0.25">
      <c r="A24" s="32" t="s">
        <v>112</v>
      </c>
      <c r="B24" s="35"/>
      <c r="C24" s="67">
        <v>0</v>
      </c>
      <c r="D24" s="67">
        <v>0</v>
      </c>
      <c r="E24" s="67">
        <v>0</v>
      </c>
      <c r="F24" s="67">
        <v>0</v>
      </c>
      <c r="G24" s="67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N24" s="1">
        <v>0</v>
      </c>
      <c r="P24" s="33"/>
    </row>
    <row r="25" spans="1:26" x14ac:dyDescent="0.25">
      <c r="A25" s="32" t="s">
        <v>101</v>
      </c>
      <c r="B25" s="35"/>
      <c r="C25" s="67">
        <v>1</v>
      </c>
      <c r="D25" s="67">
        <v>0</v>
      </c>
      <c r="E25" s="67">
        <v>0</v>
      </c>
      <c r="F25" s="67">
        <v>0</v>
      </c>
      <c r="G25" s="66">
        <v>0</v>
      </c>
      <c r="H25" s="66">
        <v>1</v>
      </c>
      <c r="I25" s="66">
        <v>0</v>
      </c>
      <c r="J25" s="66">
        <v>1</v>
      </c>
      <c r="K25" s="66">
        <v>1</v>
      </c>
      <c r="L25" s="66">
        <v>4</v>
      </c>
      <c r="M25" s="1"/>
      <c r="N25" s="1" t="s">
        <v>17</v>
      </c>
      <c r="P25" s="33" t="s">
        <v>18</v>
      </c>
    </row>
    <row r="26" spans="1:26" x14ac:dyDescent="0.25">
      <c r="A26" s="32" t="s">
        <v>112</v>
      </c>
      <c r="B26" s="1"/>
      <c r="C26" s="66">
        <v>1</v>
      </c>
      <c r="D26" s="66">
        <v>0</v>
      </c>
      <c r="E26" s="66">
        <v>0.5</v>
      </c>
      <c r="F26" s="66">
        <v>0.5</v>
      </c>
      <c r="G26" s="66">
        <v>1</v>
      </c>
      <c r="H26" s="66">
        <v>0</v>
      </c>
      <c r="I26" s="66">
        <v>0.5</v>
      </c>
      <c r="J26" s="66">
        <v>0</v>
      </c>
      <c r="K26" s="66">
        <v>0</v>
      </c>
      <c r="L26" s="66">
        <v>3.5</v>
      </c>
      <c r="M26" s="1">
        <v>0</v>
      </c>
      <c r="N26" s="10">
        <v>3.5</v>
      </c>
      <c r="O26" s="32" t="s">
        <v>112</v>
      </c>
      <c r="P26" s="34">
        <v>18</v>
      </c>
    </row>
    <row r="27" spans="1:26" s="75" customFormat="1" x14ac:dyDescent="0.25">
      <c r="A27" s="32" t="s">
        <v>101</v>
      </c>
      <c r="B27" s="1"/>
      <c r="C27" s="66">
        <v>0</v>
      </c>
      <c r="D27" s="66">
        <v>1</v>
      </c>
      <c r="E27" s="66">
        <v>0.5</v>
      </c>
      <c r="F27" s="66">
        <v>0.5</v>
      </c>
      <c r="G27" s="66">
        <v>0</v>
      </c>
      <c r="H27" s="66">
        <v>1</v>
      </c>
      <c r="I27" s="66">
        <v>0.5</v>
      </c>
      <c r="J27" s="66">
        <v>1</v>
      </c>
      <c r="K27" s="66">
        <v>1</v>
      </c>
      <c r="L27" s="66">
        <v>5.5</v>
      </c>
      <c r="M27" s="1">
        <v>3</v>
      </c>
      <c r="N27" s="10">
        <v>8.5</v>
      </c>
      <c r="O27" s="32" t="s">
        <v>101</v>
      </c>
      <c r="P27" s="34">
        <v>20</v>
      </c>
      <c r="Q27"/>
      <c r="R27"/>
      <c r="S27"/>
      <c r="T27"/>
      <c r="U27"/>
      <c r="V27"/>
      <c r="W27"/>
      <c r="X27"/>
      <c r="Y27"/>
      <c r="Z27" s="74"/>
    </row>
    <row r="28" spans="1:26" s="60" customFormat="1" x14ac:dyDescent="0.25">
      <c r="A28" s="71" t="s">
        <v>85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s="60" customForma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x14ac:dyDescent="0.25">
      <c r="B30" s="1" t="s">
        <v>0</v>
      </c>
      <c r="C30" s="1"/>
      <c r="D30" s="1"/>
      <c r="E30" s="1"/>
      <c r="F30" s="1" t="s">
        <v>1</v>
      </c>
      <c r="G30" s="1"/>
      <c r="H30" s="1"/>
      <c r="I30" s="1"/>
      <c r="J30" s="1"/>
      <c r="K30" s="1"/>
      <c r="N30" s="1"/>
      <c r="P30" s="33"/>
    </row>
    <row r="31" spans="1:26" x14ac:dyDescent="0.25">
      <c r="A31" s="61" t="s">
        <v>86</v>
      </c>
      <c r="B31" s="1">
        <v>4</v>
      </c>
      <c r="C31" s="1">
        <v>-6</v>
      </c>
      <c r="D31" s="52" t="s">
        <v>57</v>
      </c>
      <c r="E31" s="1"/>
      <c r="F31" s="1"/>
      <c r="G31" s="28" t="s">
        <v>3</v>
      </c>
      <c r="H31" s="54" t="s">
        <v>86</v>
      </c>
      <c r="I31" s="29"/>
      <c r="J31" s="27" t="s">
        <v>5</v>
      </c>
      <c r="K31" s="1"/>
      <c r="N31" s="1"/>
      <c r="P31" s="33"/>
    </row>
    <row r="32" spans="1:26" x14ac:dyDescent="0.25">
      <c r="A32" s="61" t="s">
        <v>56</v>
      </c>
      <c r="B32" s="1">
        <v>10</v>
      </c>
      <c r="C32" s="1">
        <v>6</v>
      </c>
      <c r="D32" t="s">
        <v>7</v>
      </c>
      <c r="E32" s="1"/>
      <c r="F32" s="1"/>
      <c r="G32" s="30" t="s">
        <v>8</v>
      </c>
      <c r="H32" s="53" t="s">
        <v>56</v>
      </c>
      <c r="I32" s="31"/>
      <c r="J32" s="27" t="s">
        <v>5</v>
      </c>
      <c r="K32" s="1"/>
      <c r="N32" s="1"/>
      <c r="P32" s="33"/>
    </row>
    <row r="33" spans="1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P33" s="33"/>
    </row>
    <row r="34" spans="1:16" x14ac:dyDescent="0.25">
      <c r="A34" s="1" t="s">
        <v>12</v>
      </c>
      <c r="B34" s="1"/>
      <c r="C34" s="66">
        <v>6</v>
      </c>
      <c r="D34" s="66">
        <v>12</v>
      </c>
      <c r="E34" s="66">
        <v>14</v>
      </c>
      <c r="F34" s="66">
        <v>18</v>
      </c>
      <c r="G34" s="66">
        <v>10</v>
      </c>
      <c r="H34" s="66">
        <v>2</v>
      </c>
      <c r="I34" s="66">
        <v>16</v>
      </c>
      <c r="J34" s="66">
        <v>4</v>
      </c>
      <c r="K34" s="66">
        <v>8</v>
      </c>
      <c r="N34" s="1"/>
      <c r="P34" s="33"/>
    </row>
    <row r="35" spans="1:16" x14ac:dyDescent="0.25">
      <c r="A35" s="1" t="s">
        <v>13</v>
      </c>
      <c r="B35" s="1"/>
      <c r="C35" s="66">
        <v>3</v>
      </c>
      <c r="D35" s="66">
        <v>6</v>
      </c>
      <c r="E35" s="66">
        <v>7</v>
      </c>
      <c r="F35" s="66">
        <v>9</v>
      </c>
      <c r="G35" s="66">
        <v>5</v>
      </c>
      <c r="H35" s="66">
        <v>1</v>
      </c>
      <c r="I35" s="66">
        <v>8</v>
      </c>
      <c r="J35" s="66">
        <v>2</v>
      </c>
      <c r="K35" s="66">
        <v>4</v>
      </c>
      <c r="N35" s="1"/>
      <c r="P35" s="33"/>
    </row>
    <row r="36" spans="1:16" x14ac:dyDescent="0.25">
      <c r="A36" s="1" t="s">
        <v>14</v>
      </c>
      <c r="B36" s="1"/>
      <c r="C36" s="66">
        <v>10</v>
      </c>
      <c r="D36" s="66">
        <v>11</v>
      </c>
      <c r="E36" s="66">
        <v>12</v>
      </c>
      <c r="F36" s="66">
        <v>13</v>
      </c>
      <c r="G36" s="66">
        <v>14</v>
      </c>
      <c r="H36" s="66">
        <v>15</v>
      </c>
      <c r="I36" s="66">
        <v>16</v>
      </c>
      <c r="J36" s="66">
        <v>17</v>
      </c>
      <c r="K36" s="66">
        <v>18</v>
      </c>
      <c r="L36" s="1" t="s">
        <v>15</v>
      </c>
      <c r="M36" s="1" t="s">
        <v>16</v>
      </c>
      <c r="N36" s="70"/>
      <c r="P36" s="33"/>
    </row>
    <row r="37" spans="1:16" x14ac:dyDescent="0.25">
      <c r="A37" s="61" t="s">
        <v>86</v>
      </c>
      <c r="B37" s="57"/>
      <c r="C37" s="68">
        <v>4</v>
      </c>
      <c r="D37" s="68">
        <v>4</v>
      </c>
      <c r="E37" s="68">
        <v>4</v>
      </c>
      <c r="F37" s="68">
        <v>3</v>
      </c>
      <c r="G37" s="68">
        <v>5</v>
      </c>
      <c r="H37" s="68">
        <v>6</v>
      </c>
      <c r="I37" s="68">
        <v>4</v>
      </c>
      <c r="J37" s="68">
        <v>5</v>
      </c>
      <c r="K37" s="76">
        <v>5</v>
      </c>
      <c r="L37" s="72">
        <v>40</v>
      </c>
      <c r="M37" s="10">
        <v>36</v>
      </c>
      <c r="N37" s="58"/>
      <c r="O37" s="59"/>
      <c r="P37" s="33"/>
    </row>
    <row r="38" spans="1:16" x14ac:dyDescent="0.25">
      <c r="A38" s="61" t="s">
        <v>56</v>
      </c>
      <c r="B38" s="35"/>
      <c r="C38" s="66">
        <v>4</v>
      </c>
      <c r="D38" s="66">
        <v>8</v>
      </c>
      <c r="E38" s="66">
        <v>6</v>
      </c>
      <c r="F38" s="66">
        <v>4</v>
      </c>
      <c r="G38" s="66">
        <v>5</v>
      </c>
      <c r="H38" s="66">
        <v>6</v>
      </c>
      <c r="I38" s="66">
        <v>4</v>
      </c>
      <c r="J38" s="66">
        <v>5</v>
      </c>
      <c r="K38" s="66">
        <v>5</v>
      </c>
      <c r="L38" s="72">
        <v>47</v>
      </c>
      <c r="M38" s="10">
        <v>37</v>
      </c>
      <c r="N38" s="58"/>
      <c r="O38" s="59"/>
      <c r="P38" s="33"/>
    </row>
    <row r="39" spans="1:16" x14ac:dyDescent="0.25">
      <c r="A39" s="32" t="s">
        <v>86</v>
      </c>
      <c r="B39" s="35"/>
      <c r="C39" s="67">
        <v>0</v>
      </c>
      <c r="D39" s="67">
        <v>0</v>
      </c>
      <c r="E39" s="67">
        <v>0</v>
      </c>
      <c r="F39" s="67">
        <v>0</v>
      </c>
      <c r="G39" s="67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N39" s="1">
        <v>0</v>
      </c>
      <c r="P39" s="33"/>
    </row>
    <row r="40" spans="1:16" x14ac:dyDescent="0.25">
      <c r="A40" s="32" t="s">
        <v>56</v>
      </c>
      <c r="B40" s="35"/>
      <c r="C40" s="67">
        <v>1</v>
      </c>
      <c r="D40" s="67">
        <v>1</v>
      </c>
      <c r="E40" s="67">
        <v>0</v>
      </c>
      <c r="F40" s="67">
        <v>0</v>
      </c>
      <c r="G40" s="66">
        <v>1</v>
      </c>
      <c r="H40" s="66">
        <v>1</v>
      </c>
      <c r="I40" s="66">
        <v>0</v>
      </c>
      <c r="J40" s="66">
        <v>1</v>
      </c>
      <c r="K40" s="66">
        <v>1</v>
      </c>
      <c r="L40" s="66">
        <v>6</v>
      </c>
      <c r="M40" s="1"/>
      <c r="N40" s="1" t="s">
        <v>17</v>
      </c>
      <c r="P40" s="33" t="s">
        <v>18</v>
      </c>
    </row>
    <row r="41" spans="1:16" x14ac:dyDescent="0.25">
      <c r="A41" s="32" t="s">
        <v>86</v>
      </c>
      <c r="B41" s="1"/>
      <c r="C41" s="66">
        <v>0</v>
      </c>
      <c r="D41" s="66">
        <v>1</v>
      </c>
      <c r="E41" s="66">
        <v>1</v>
      </c>
      <c r="F41" s="66">
        <v>1</v>
      </c>
      <c r="G41" s="66">
        <v>0</v>
      </c>
      <c r="H41" s="66">
        <v>0</v>
      </c>
      <c r="I41" s="66">
        <v>0.5</v>
      </c>
      <c r="J41" s="66">
        <v>0</v>
      </c>
      <c r="K41" s="66">
        <v>0</v>
      </c>
      <c r="L41" s="66">
        <v>3.5</v>
      </c>
      <c r="M41" s="1">
        <v>3</v>
      </c>
      <c r="N41" s="10">
        <v>6.5</v>
      </c>
      <c r="O41" s="32" t="s">
        <v>86</v>
      </c>
      <c r="P41" s="34">
        <v>16</v>
      </c>
    </row>
    <row r="42" spans="1:16" x14ac:dyDescent="0.25">
      <c r="A42" s="32" t="s">
        <v>56</v>
      </c>
      <c r="B42" s="1"/>
      <c r="C42" s="66">
        <v>1</v>
      </c>
      <c r="D42" s="66">
        <v>0</v>
      </c>
      <c r="E42" s="66">
        <v>0</v>
      </c>
      <c r="F42" s="66">
        <v>0</v>
      </c>
      <c r="G42" s="66">
        <v>1</v>
      </c>
      <c r="H42" s="66">
        <v>1</v>
      </c>
      <c r="I42" s="66">
        <v>0.5</v>
      </c>
      <c r="J42" s="66">
        <v>1</v>
      </c>
      <c r="K42" s="66">
        <v>1</v>
      </c>
      <c r="L42" s="66">
        <v>5.5</v>
      </c>
      <c r="M42" s="1">
        <v>0</v>
      </c>
      <c r="N42" s="10">
        <v>5.5</v>
      </c>
      <c r="O42" s="32" t="s">
        <v>56</v>
      </c>
      <c r="P42" s="34">
        <v>19</v>
      </c>
    </row>
    <row r="44" spans="1:16" x14ac:dyDescent="0.25">
      <c r="B44" s="1" t="s">
        <v>0</v>
      </c>
      <c r="C44" s="1"/>
      <c r="D44" s="1"/>
      <c r="E44" s="1"/>
      <c r="F44" s="1" t="s">
        <v>1</v>
      </c>
      <c r="G44" s="1"/>
      <c r="H44" s="1"/>
      <c r="I44" s="1"/>
      <c r="J44" s="1"/>
      <c r="K44" s="1"/>
      <c r="N44" s="1"/>
      <c r="P44" s="33"/>
    </row>
    <row r="45" spans="1:16" x14ac:dyDescent="0.25">
      <c r="A45" s="61" t="s">
        <v>110</v>
      </c>
      <c r="B45" s="1">
        <v>10</v>
      </c>
      <c r="C45" s="1">
        <v>-2</v>
      </c>
      <c r="D45" s="52" t="s">
        <v>57</v>
      </c>
      <c r="E45" s="1"/>
      <c r="F45" s="1"/>
      <c r="G45" s="28" t="s">
        <v>3</v>
      </c>
      <c r="H45" s="54" t="s">
        <v>110</v>
      </c>
      <c r="I45" s="29"/>
      <c r="J45" s="27" t="s">
        <v>5</v>
      </c>
      <c r="K45" s="1"/>
      <c r="N45" s="1"/>
      <c r="P45" s="33"/>
    </row>
    <row r="46" spans="1:16" x14ac:dyDescent="0.25">
      <c r="A46" s="61" t="s">
        <v>125</v>
      </c>
      <c r="B46" s="1">
        <v>12</v>
      </c>
      <c r="C46" s="1">
        <v>2</v>
      </c>
      <c r="D46" t="s">
        <v>7</v>
      </c>
      <c r="E46" s="1"/>
      <c r="F46" s="1"/>
      <c r="G46" s="30" t="s">
        <v>8</v>
      </c>
      <c r="H46" s="53" t="s">
        <v>125</v>
      </c>
      <c r="I46" s="31"/>
      <c r="J46" s="27" t="s">
        <v>5</v>
      </c>
      <c r="K46" s="1"/>
      <c r="N46" s="1"/>
      <c r="P46" s="33"/>
    </row>
    <row r="47" spans="1:1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N47" s="1"/>
      <c r="P47" s="33"/>
    </row>
    <row r="48" spans="1:16" x14ac:dyDescent="0.25">
      <c r="A48" s="1" t="s">
        <v>12</v>
      </c>
      <c r="B48" s="1"/>
      <c r="C48" s="66">
        <v>6</v>
      </c>
      <c r="D48" s="66">
        <v>12</v>
      </c>
      <c r="E48" s="66">
        <v>14</v>
      </c>
      <c r="F48" s="66">
        <v>18</v>
      </c>
      <c r="G48" s="66">
        <v>10</v>
      </c>
      <c r="H48" s="66">
        <v>2</v>
      </c>
      <c r="I48" s="66">
        <v>16</v>
      </c>
      <c r="J48" s="66">
        <v>4</v>
      </c>
      <c r="K48" s="66">
        <v>8</v>
      </c>
      <c r="N48" s="1"/>
      <c r="P48" s="33"/>
    </row>
    <row r="49" spans="1:26" x14ac:dyDescent="0.25">
      <c r="A49" s="1" t="s">
        <v>13</v>
      </c>
      <c r="B49" s="1"/>
      <c r="C49" s="66">
        <v>3</v>
      </c>
      <c r="D49" s="66">
        <v>6</v>
      </c>
      <c r="E49" s="66">
        <v>7</v>
      </c>
      <c r="F49" s="66">
        <v>9</v>
      </c>
      <c r="G49" s="66">
        <v>5</v>
      </c>
      <c r="H49" s="66">
        <v>1</v>
      </c>
      <c r="I49" s="66">
        <v>8</v>
      </c>
      <c r="J49" s="66">
        <v>2</v>
      </c>
      <c r="K49" s="66">
        <v>4</v>
      </c>
      <c r="N49" s="1"/>
      <c r="P49" s="33"/>
    </row>
    <row r="50" spans="1:26" x14ac:dyDescent="0.25">
      <c r="A50" s="1" t="s">
        <v>14</v>
      </c>
      <c r="B50" s="1"/>
      <c r="C50" s="66">
        <v>10</v>
      </c>
      <c r="D50" s="66">
        <v>11</v>
      </c>
      <c r="E50" s="66">
        <v>12</v>
      </c>
      <c r="F50" s="66">
        <v>13</v>
      </c>
      <c r="G50" s="66">
        <v>14</v>
      </c>
      <c r="H50" s="66">
        <v>15</v>
      </c>
      <c r="I50" s="66">
        <v>16</v>
      </c>
      <c r="J50" s="66">
        <v>17</v>
      </c>
      <c r="K50" s="66">
        <v>18</v>
      </c>
      <c r="L50" s="1" t="s">
        <v>15</v>
      </c>
      <c r="M50" s="1" t="s">
        <v>16</v>
      </c>
      <c r="N50" s="70"/>
      <c r="P50" s="33"/>
    </row>
    <row r="51" spans="1:26" x14ac:dyDescent="0.25">
      <c r="A51" s="61" t="s">
        <v>110</v>
      </c>
      <c r="B51" s="57"/>
      <c r="C51" s="68">
        <v>5</v>
      </c>
      <c r="D51" s="68">
        <v>6</v>
      </c>
      <c r="E51" s="68">
        <v>6</v>
      </c>
      <c r="F51" s="68">
        <v>4</v>
      </c>
      <c r="G51" s="68">
        <v>6</v>
      </c>
      <c r="H51" s="68">
        <v>4</v>
      </c>
      <c r="I51" s="68">
        <v>3</v>
      </c>
      <c r="J51" s="68">
        <v>5</v>
      </c>
      <c r="K51" s="76">
        <v>6</v>
      </c>
      <c r="L51" s="72">
        <v>45</v>
      </c>
      <c r="M51" s="10">
        <v>35</v>
      </c>
      <c r="N51" s="58"/>
      <c r="O51" s="59"/>
      <c r="P51" s="33"/>
    </row>
    <row r="52" spans="1:26" x14ac:dyDescent="0.25">
      <c r="A52" s="61" t="s">
        <v>125</v>
      </c>
      <c r="B52" s="35"/>
      <c r="C52" s="66">
        <v>5</v>
      </c>
      <c r="D52" s="66">
        <v>6</v>
      </c>
      <c r="E52" s="66">
        <v>5</v>
      </c>
      <c r="F52" s="66">
        <v>4</v>
      </c>
      <c r="G52" s="66">
        <v>7</v>
      </c>
      <c r="H52" s="66">
        <v>5</v>
      </c>
      <c r="I52" s="66">
        <v>3</v>
      </c>
      <c r="J52" s="66">
        <v>5</v>
      </c>
      <c r="K52" s="66">
        <v>6</v>
      </c>
      <c r="L52" s="72">
        <v>46</v>
      </c>
      <c r="M52" s="10">
        <v>34</v>
      </c>
      <c r="N52" s="58"/>
      <c r="O52" s="59"/>
      <c r="P52" s="33"/>
    </row>
    <row r="53" spans="1:26" x14ac:dyDescent="0.25">
      <c r="A53" s="32" t="s">
        <v>110</v>
      </c>
      <c r="B53" s="35"/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N53" s="1">
        <v>0</v>
      </c>
      <c r="P53" s="33"/>
    </row>
    <row r="54" spans="1:26" x14ac:dyDescent="0.25">
      <c r="A54" s="32" t="s">
        <v>125</v>
      </c>
      <c r="B54" s="35"/>
      <c r="C54" s="67">
        <v>0</v>
      </c>
      <c r="D54" s="67">
        <v>0</v>
      </c>
      <c r="E54" s="67">
        <v>0</v>
      </c>
      <c r="F54" s="67">
        <v>0</v>
      </c>
      <c r="G54" s="66">
        <v>0</v>
      </c>
      <c r="H54" s="66">
        <v>1</v>
      </c>
      <c r="I54" s="66">
        <v>0</v>
      </c>
      <c r="J54" s="66">
        <v>1</v>
      </c>
      <c r="K54" s="66">
        <v>0</v>
      </c>
      <c r="L54" s="66">
        <v>2</v>
      </c>
      <c r="M54" s="1"/>
      <c r="N54" s="1" t="s">
        <v>17</v>
      </c>
      <c r="P54" s="33" t="s">
        <v>18</v>
      </c>
    </row>
    <row r="55" spans="1:26" x14ac:dyDescent="0.25">
      <c r="A55" s="32" t="s">
        <v>110</v>
      </c>
      <c r="B55" s="1"/>
      <c r="C55" s="66">
        <v>0.5</v>
      </c>
      <c r="D55" s="66">
        <v>0.5</v>
      </c>
      <c r="E55" s="66">
        <v>0</v>
      </c>
      <c r="F55" s="66">
        <v>0.5</v>
      </c>
      <c r="G55" s="66">
        <v>1</v>
      </c>
      <c r="H55" s="66">
        <v>0.5</v>
      </c>
      <c r="I55" s="66">
        <v>0.5</v>
      </c>
      <c r="J55" s="66">
        <v>0</v>
      </c>
      <c r="K55" s="66">
        <v>0.5</v>
      </c>
      <c r="L55" s="66">
        <v>4</v>
      </c>
      <c r="M55" s="1">
        <v>0</v>
      </c>
      <c r="N55" s="10">
        <v>4</v>
      </c>
      <c r="O55" s="32" t="s">
        <v>110</v>
      </c>
      <c r="P55" s="34">
        <v>19</v>
      </c>
    </row>
    <row r="56" spans="1:26" x14ac:dyDescent="0.25">
      <c r="A56" s="32" t="s">
        <v>125</v>
      </c>
      <c r="B56" s="1"/>
      <c r="C56" s="66">
        <v>0.5</v>
      </c>
      <c r="D56" s="66">
        <v>0.5</v>
      </c>
      <c r="E56" s="66">
        <v>1</v>
      </c>
      <c r="F56" s="66">
        <v>0.5</v>
      </c>
      <c r="G56" s="66">
        <v>0</v>
      </c>
      <c r="H56" s="66">
        <v>0.5</v>
      </c>
      <c r="I56" s="66">
        <v>0.5</v>
      </c>
      <c r="J56" s="66">
        <v>1</v>
      </c>
      <c r="K56" s="66">
        <v>0.5</v>
      </c>
      <c r="L56" s="66">
        <v>5</v>
      </c>
      <c r="M56" s="1">
        <v>3</v>
      </c>
      <c r="N56" s="10">
        <v>8</v>
      </c>
      <c r="O56" s="32" t="s">
        <v>125</v>
      </c>
      <c r="P56" s="34">
        <v>19</v>
      </c>
    </row>
    <row r="57" spans="1:26" s="60" customFormat="1" x14ac:dyDescent="0.25">
      <c r="A57" s="71" t="s">
        <v>85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9" spans="1:26" x14ac:dyDescent="0.25">
      <c r="B59" s="1" t="s">
        <v>0</v>
      </c>
      <c r="C59" s="1"/>
      <c r="D59" s="1"/>
      <c r="E59" s="1"/>
      <c r="F59" s="1" t="s">
        <v>1</v>
      </c>
      <c r="G59" s="1"/>
      <c r="H59" s="1"/>
      <c r="I59" s="1"/>
      <c r="J59" s="1"/>
      <c r="K59" s="1"/>
      <c r="N59" s="1"/>
      <c r="P59" s="33"/>
    </row>
    <row r="60" spans="1:26" x14ac:dyDescent="0.25">
      <c r="A60" s="61" t="s">
        <v>90</v>
      </c>
      <c r="B60" s="1">
        <v>4</v>
      </c>
      <c r="C60" s="1">
        <v>-4</v>
      </c>
      <c r="D60" s="52" t="s">
        <v>57</v>
      </c>
      <c r="E60" s="1"/>
      <c r="F60" s="1"/>
      <c r="G60" s="28" t="s">
        <v>3</v>
      </c>
      <c r="H60" s="54" t="s">
        <v>90</v>
      </c>
      <c r="I60" s="29"/>
      <c r="J60" s="27" t="s">
        <v>5</v>
      </c>
      <c r="K60" s="1"/>
      <c r="N60" s="1"/>
      <c r="P60" s="33"/>
    </row>
    <row r="61" spans="1:26" x14ac:dyDescent="0.25">
      <c r="A61" s="61" t="s">
        <v>98</v>
      </c>
      <c r="B61" s="1">
        <v>8</v>
      </c>
      <c r="C61" s="1">
        <v>4</v>
      </c>
      <c r="D61" t="s">
        <v>7</v>
      </c>
      <c r="E61" s="1"/>
      <c r="F61" s="1"/>
      <c r="G61" s="30" t="s">
        <v>8</v>
      </c>
      <c r="H61" s="53" t="s">
        <v>98</v>
      </c>
      <c r="I61" s="31"/>
      <c r="J61" s="27" t="s">
        <v>5</v>
      </c>
      <c r="K61" s="1"/>
      <c r="N61" s="1"/>
      <c r="P61" s="33"/>
    </row>
    <row r="62" spans="1:2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N62" s="1"/>
      <c r="P62" s="33"/>
    </row>
    <row r="63" spans="1:26" x14ac:dyDescent="0.25">
      <c r="A63" s="1" t="s">
        <v>12</v>
      </c>
      <c r="B63" s="1"/>
      <c r="C63" s="66">
        <v>6</v>
      </c>
      <c r="D63" s="66">
        <v>12</v>
      </c>
      <c r="E63" s="66">
        <v>14</v>
      </c>
      <c r="F63" s="66">
        <v>18</v>
      </c>
      <c r="G63" s="66">
        <v>10</v>
      </c>
      <c r="H63" s="66">
        <v>2</v>
      </c>
      <c r="I63" s="66">
        <v>16</v>
      </c>
      <c r="J63" s="66">
        <v>4</v>
      </c>
      <c r="K63" s="66">
        <v>8</v>
      </c>
      <c r="N63" s="1"/>
      <c r="P63" s="33"/>
    </row>
    <row r="64" spans="1:26" x14ac:dyDescent="0.25">
      <c r="A64" s="1" t="s">
        <v>13</v>
      </c>
      <c r="B64" s="1"/>
      <c r="C64" s="66">
        <v>3</v>
      </c>
      <c r="D64" s="66">
        <v>6</v>
      </c>
      <c r="E64" s="66">
        <v>7</v>
      </c>
      <c r="F64" s="66">
        <v>9</v>
      </c>
      <c r="G64" s="66">
        <v>5</v>
      </c>
      <c r="H64" s="66">
        <v>1</v>
      </c>
      <c r="I64" s="66">
        <v>8</v>
      </c>
      <c r="J64" s="66">
        <v>2</v>
      </c>
      <c r="K64" s="66">
        <v>4</v>
      </c>
      <c r="N64" s="1"/>
      <c r="P64" s="33"/>
    </row>
    <row r="65" spans="1:26" x14ac:dyDescent="0.25">
      <c r="A65" s="1" t="s">
        <v>14</v>
      </c>
      <c r="B65" s="1"/>
      <c r="C65" s="66">
        <v>10</v>
      </c>
      <c r="D65" s="66">
        <v>11</v>
      </c>
      <c r="E65" s="66">
        <v>12</v>
      </c>
      <c r="F65" s="66">
        <v>13</v>
      </c>
      <c r="G65" s="66">
        <v>14</v>
      </c>
      <c r="H65" s="66">
        <v>15</v>
      </c>
      <c r="I65" s="66">
        <v>16</v>
      </c>
      <c r="J65" s="66">
        <v>17</v>
      </c>
      <c r="K65" s="66">
        <v>18</v>
      </c>
      <c r="L65" s="1" t="s">
        <v>15</v>
      </c>
      <c r="M65" s="1" t="s">
        <v>16</v>
      </c>
      <c r="N65" s="70"/>
      <c r="P65" s="33"/>
    </row>
    <row r="66" spans="1:26" x14ac:dyDescent="0.25">
      <c r="A66" s="61" t="s">
        <v>90</v>
      </c>
      <c r="B66" s="57"/>
      <c r="C66" s="68">
        <v>5</v>
      </c>
      <c r="D66" s="68">
        <v>5</v>
      </c>
      <c r="E66" s="68">
        <v>4</v>
      </c>
      <c r="F66" s="68">
        <v>3</v>
      </c>
      <c r="G66" s="68">
        <v>4</v>
      </c>
      <c r="H66" s="68">
        <v>4</v>
      </c>
      <c r="I66" s="68">
        <v>4</v>
      </c>
      <c r="J66" s="68">
        <v>4</v>
      </c>
      <c r="K66" s="76">
        <v>5</v>
      </c>
      <c r="L66" s="72">
        <v>38</v>
      </c>
      <c r="M66" s="10">
        <v>34</v>
      </c>
      <c r="N66" s="58"/>
      <c r="O66" s="59"/>
      <c r="P66" s="33"/>
    </row>
    <row r="67" spans="1:26" x14ac:dyDescent="0.25">
      <c r="A67" s="61" t="s">
        <v>98</v>
      </c>
      <c r="B67" s="35"/>
      <c r="C67" s="66">
        <v>6</v>
      </c>
      <c r="D67" s="66">
        <v>6</v>
      </c>
      <c r="E67" s="66">
        <v>5</v>
      </c>
      <c r="F67" s="66">
        <v>4</v>
      </c>
      <c r="G67" s="66">
        <v>5</v>
      </c>
      <c r="H67" s="66">
        <v>5</v>
      </c>
      <c r="I67" s="66">
        <v>5</v>
      </c>
      <c r="J67" s="66">
        <v>5</v>
      </c>
      <c r="K67" s="66">
        <v>6</v>
      </c>
      <c r="L67" s="72">
        <v>47</v>
      </c>
      <c r="M67" s="10">
        <v>39</v>
      </c>
      <c r="N67" s="58"/>
      <c r="O67" s="59"/>
      <c r="P67" s="33"/>
    </row>
    <row r="68" spans="1:26" x14ac:dyDescent="0.25">
      <c r="A68" s="32" t="s">
        <v>90</v>
      </c>
      <c r="B68" s="35"/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N68" s="1">
        <v>0</v>
      </c>
      <c r="P68" s="33"/>
    </row>
    <row r="69" spans="1:26" x14ac:dyDescent="0.25">
      <c r="A69" s="32" t="s">
        <v>98</v>
      </c>
      <c r="B69" s="35"/>
      <c r="C69" s="67">
        <v>1</v>
      </c>
      <c r="D69" s="67">
        <v>0</v>
      </c>
      <c r="E69" s="67">
        <v>0</v>
      </c>
      <c r="F69" s="67">
        <v>0</v>
      </c>
      <c r="G69" s="66">
        <v>0</v>
      </c>
      <c r="H69" s="66">
        <v>1</v>
      </c>
      <c r="I69" s="66">
        <v>0</v>
      </c>
      <c r="J69" s="66">
        <v>1</v>
      </c>
      <c r="K69" s="66">
        <v>1</v>
      </c>
      <c r="L69" s="66">
        <v>4</v>
      </c>
      <c r="M69" s="1"/>
      <c r="N69" s="1" t="s">
        <v>17</v>
      </c>
      <c r="P69" s="33" t="s">
        <v>18</v>
      </c>
    </row>
    <row r="70" spans="1:26" x14ac:dyDescent="0.25">
      <c r="A70" s="32" t="s">
        <v>90</v>
      </c>
      <c r="B70" s="1"/>
      <c r="C70" s="66">
        <v>0.5</v>
      </c>
      <c r="D70" s="66">
        <v>1</v>
      </c>
      <c r="E70" s="66">
        <v>1</v>
      </c>
      <c r="F70" s="66">
        <v>1</v>
      </c>
      <c r="G70" s="66">
        <v>1</v>
      </c>
      <c r="H70" s="66">
        <v>0.5</v>
      </c>
      <c r="I70" s="66">
        <v>1</v>
      </c>
      <c r="J70" s="66">
        <v>0.5</v>
      </c>
      <c r="K70" s="66">
        <v>0.5</v>
      </c>
      <c r="L70" s="66">
        <v>7</v>
      </c>
      <c r="M70" s="1">
        <v>3</v>
      </c>
      <c r="N70" s="10">
        <v>10</v>
      </c>
      <c r="O70" s="32" t="s">
        <v>90</v>
      </c>
      <c r="P70" s="34">
        <v>17</v>
      </c>
    </row>
    <row r="71" spans="1:26" x14ac:dyDescent="0.25">
      <c r="A71" s="32" t="s">
        <v>98</v>
      </c>
      <c r="B71" s="1"/>
      <c r="C71" s="66">
        <v>0.5</v>
      </c>
      <c r="D71" s="66">
        <v>0</v>
      </c>
      <c r="E71" s="66">
        <v>0</v>
      </c>
      <c r="F71" s="66">
        <v>0</v>
      </c>
      <c r="G71" s="66">
        <v>0</v>
      </c>
      <c r="H71" s="66">
        <v>0.5</v>
      </c>
      <c r="I71" s="66">
        <v>0</v>
      </c>
      <c r="J71" s="66">
        <v>0.5</v>
      </c>
      <c r="K71" s="66">
        <v>0.5</v>
      </c>
      <c r="L71" s="66">
        <v>2</v>
      </c>
      <c r="M71" s="1">
        <v>0</v>
      </c>
      <c r="N71" s="10">
        <v>2</v>
      </c>
      <c r="O71" s="32" t="s">
        <v>98</v>
      </c>
      <c r="P71" s="34">
        <v>17</v>
      </c>
    </row>
    <row r="72" spans="1:26" s="60" customForma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x14ac:dyDescent="0.25">
      <c r="B73" s="1" t="s">
        <v>0</v>
      </c>
      <c r="C73" s="1"/>
      <c r="D73" s="1"/>
      <c r="E73" s="1"/>
      <c r="F73" s="1" t="s">
        <v>1</v>
      </c>
      <c r="G73" s="1"/>
      <c r="H73" s="1"/>
      <c r="I73" s="1"/>
      <c r="J73" s="1"/>
      <c r="K73" s="1"/>
      <c r="N73" s="1"/>
      <c r="P73" s="33"/>
    </row>
    <row r="74" spans="1:26" x14ac:dyDescent="0.25">
      <c r="A74" s="61" t="s">
        <v>100</v>
      </c>
      <c r="B74" s="1">
        <v>12</v>
      </c>
      <c r="C74" s="1">
        <v>-5</v>
      </c>
      <c r="D74" s="52" t="s">
        <v>57</v>
      </c>
      <c r="E74" s="1"/>
      <c r="F74" s="1"/>
      <c r="G74" s="28" t="s">
        <v>3</v>
      </c>
      <c r="H74" s="54" t="s">
        <v>100</v>
      </c>
      <c r="I74" s="29"/>
      <c r="J74" s="27" t="s">
        <v>5</v>
      </c>
      <c r="K74" s="1"/>
      <c r="N74" s="1"/>
      <c r="P74" s="33"/>
    </row>
    <row r="75" spans="1:26" x14ac:dyDescent="0.25">
      <c r="A75" s="61" t="s">
        <v>93</v>
      </c>
      <c r="B75" s="1">
        <v>17</v>
      </c>
      <c r="C75" s="1">
        <v>5</v>
      </c>
      <c r="D75" t="s">
        <v>7</v>
      </c>
      <c r="E75" s="1"/>
      <c r="F75" s="1"/>
      <c r="G75" s="30" t="s">
        <v>8</v>
      </c>
      <c r="H75" s="53" t="s">
        <v>93</v>
      </c>
      <c r="I75" s="31"/>
      <c r="J75" s="27" t="s">
        <v>5</v>
      </c>
      <c r="K75" s="1"/>
      <c r="N75" s="1"/>
      <c r="P75" s="33"/>
    </row>
    <row r="76" spans="1:2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N76" s="1"/>
      <c r="P76" s="33"/>
    </row>
    <row r="77" spans="1:26" x14ac:dyDescent="0.25">
      <c r="A77" s="1" t="s">
        <v>12</v>
      </c>
      <c r="B77" s="1"/>
      <c r="C77" s="66">
        <v>6</v>
      </c>
      <c r="D77" s="66">
        <v>12</v>
      </c>
      <c r="E77" s="66">
        <v>14</v>
      </c>
      <c r="F77" s="66">
        <v>18</v>
      </c>
      <c r="G77" s="66">
        <v>10</v>
      </c>
      <c r="H77" s="66">
        <v>2</v>
      </c>
      <c r="I77" s="66">
        <v>16</v>
      </c>
      <c r="J77" s="66">
        <v>4</v>
      </c>
      <c r="K77" s="66">
        <v>8</v>
      </c>
      <c r="N77" s="1"/>
      <c r="P77" s="33"/>
    </row>
    <row r="78" spans="1:26" x14ac:dyDescent="0.25">
      <c r="A78" s="1" t="s">
        <v>13</v>
      </c>
      <c r="B78" s="1"/>
      <c r="C78" s="66">
        <v>3</v>
      </c>
      <c r="D78" s="66">
        <v>6</v>
      </c>
      <c r="E78" s="66">
        <v>7</v>
      </c>
      <c r="F78" s="66">
        <v>9</v>
      </c>
      <c r="G78" s="66">
        <v>5</v>
      </c>
      <c r="H78" s="66">
        <v>1</v>
      </c>
      <c r="I78" s="66">
        <v>8</v>
      </c>
      <c r="J78" s="66">
        <v>2</v>
      </c>
      <c r="K78" s="66">
        <v>4</v>
      </c>
      <c r="N78" s="1"/>
      <c r="P78" s="33"/>
    </row>
    <row r="79" spans="1:26" x14ac:dyDescent="0.25">
      <c r="A79" s="1" t="s">
        <v>14</v>
      </c>
      <c r="B79" s="1"/>
      <c r="C79" s="66">
        <v>10</v>
      </c>
      <c r="D79" s="66">
        <v>11</v>
      </c>
      <c r="E79" s="66">
        <v>12</v>
      </c>
      <c r="F79" s="66">
        <v>13</v>
      </c>
      <c r="G79" s="66">
        <v>14</v>
      </c>
      <c r="H79" s="66">
        <v>15</v>
      </c>
      <c r="I79" s="66">
        <v>16</v>
      </c>
      <c r="J79" s="66">
        <v>17</v>
      </c>
      <c r="K79" s="66">
        <v>18</v>
      </c>
      <c r="L79" s="1" t="s">
        <v>15</v>
      </c>
      <c r="M79" s="1" t="s">
        <v>16</v>
      </c>
      <c r="N79" s="70"/>
      <c r="P79" s="33"/>
    </row>
    <row r="80" spans="1:26" x14ac:dyDescent="0.25">
      <c r="A80" s="61" t="s">
        <v>100</v>
      </c>
      <c r="B80" s="57"/>
      <c r="C80" s="68">
        <v>6</v>
      </c>
      <c r="D80" s="68">
        <v>8</v>
      </c>
      <c r="E80" s="68">
        <v>6</v>
      </c>
      <c r="F80" s="68">
        <v>8</v>
      </c>
      <c r="G80" s="68">
        <v>7</v>
      </c>
      <c r="H80" s="68">
        <v>6</v>
      </c>
      <c r="I80" s="68">
        <v>6</v>
      </c>
      <c r="J80" s="68">
        <v>8</v>
      </c>
      <c r="K80" s="76">
        <v>9</v>
      </c>
      <c r="L80" s="72">
        <v>64</v>
      </c>
      <c r="M80" s="10">
        <v>52</v>
      </c>
      <c r="N80" s="58"/>
      <c r="O80" s="59"/>
      <c r="P80" s="33"/>
    </row>
    <row r="81" spans="1:26" x14ac:dyDescent="0.25">
      <c r="A81" s="61" t="s">
        <v>93</v>
      </c>
      <c r="B81" s="35"/>
      <c r="C81" s="66">
        <v>9</v>
      </c>
      <c r="D81" s="66">
        <v>6</v>
      </c>
      <c r="E81" s="66">
        <v>7</v>
      </c>
      <c r="F81" s="66">
        <v>5</v>
      </c>
      <c r="G81" s="66">
        <v>6</v>
      </c>
      <c r="H81" s="66">
        <v>6</v>
      </c>
      <c r="I81" s="66">
        <v>5</v>
      </c>
      <c r="J81" s="66">
        <v>8</v>
      </c>
      <c r="K81" s="66">
        <v>8</v>
      </c>
      <c r="L81" s="72">
        <v>60</v>
      </c>
      <c r="M81" s="10">
        <v>43</v>
      </c>
      <c r="N81" s="58"/>
      <c r="O81" s="59"/>
      <c r="P81" s="33"/>
    </row>
    <row r="82" spans="1:26" x14ac:dyDescent="0.25">
      <c r="A82" s="32" t="s">
        <v>100</v>
      </c>
      <c r="B82" s="35"/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N82" s="1">
        <v>0</v>
      </c>
      <c r="P82" s="33"/>
    </row>
    <row r="83" spans="1:26" x14ac:dyDescent="0.25">
      <c r="A83" s="32" t="s">
        <v>93</v>
      </c>
      <c r="B83" s="35"/>
      <c r="C83" s="67">
        <v>1</v>
      </c>
      <c r="D83" s="67">
        <v>0</v>
      </c>
      <c r="E83" s="67">
        <v>0</v>
      </c>
      <c r="F83" s="67">
        <v>0</v>
      </c>
      <c r="G83" s="66">
        <v>1</v>
      </c>
      <c r="H83" s="66">
        <v>1</v>
      </c>
      <c r="I83" s="66">
        <v>0</v>
      </c>
      <c r="J83" s="66">
        <v>1</v>
      </c>
      <c r="K83" s="66">
        <v>1</v>
      </c>
      <c r="L83" s="66">
        <v>5</v>
      </c>
      <c r="M83" s="1"/>
      <c r="N83" s="1" t="s">
        <v>17</v>
      </c>
      <c r="P83" s="33" t="s">
        <v>18</v>
      </c>
    </row>
    <row r="84" spans="1:26" x14ac:dyDescent="0.25">
      <c r="A84" s="32" t="s">
        <v>100</v>
      </c>
      <c r="B84" s="1"/>
      <c r="C84" s="66">
        <v>1</v>
      </c>
      <c r="D84" s="66">
        <v>0</v>
      </c>
      <c r="E84" s="66">
        <v>1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2</v>
      </c>
      <c r="M84" s="1">
        <v>0</v>
      </c>
      <c r="N84" s="10">
        <v>2</v>
      </c>
      <c r="O84" s="32" t="s">
        <v>100</v>
      </c>
      <c r="P84" s="34">
        <v>18</v>
      </c>
    </row>
    <row r="85" spans="1:26" x14ac:dyDescent="0.25">
      <c r="A85" s="32" t="s">
        <v>93</v>
      </c>
      <c r="B85" s="1"/>
      <c r="C85" s="66">
        <v>0</v>
      </c>
      <c r="D85" s="66">
        <v>1</v>
      </c>
      <c r="E85" s="66">
        <v>0</v>
      </c>
      <c r="F85" s="66">
        <v>1</v>
      </c>
      <c r="G85" s="66">
        <v>1</v>
      </c>
      <c r="H85" s="66">
        <v>1</v>
      </c>
      <c r="I85" s="66">
        <v>1</v>
      </c>
      <c r="J85" s="66">
        <v>1</v>
      </c>
      <c r="K85" s="66">
        <v>1</v>
      </c>
      <c r="L85" s="66">
        <v>7</v>
      </c>
      <c r="M85" s="1">
        <v>3</v>
      </c>
      <c r="N85" s="10">
        <v>10</v>
      </c>
      <c r="O85" s="32" t="s">
        <v>93</v>
      </c>
      <c r="P85" s="34">
        <v>22</v>
      </c>
    </row>
    <row r="86" spans="1:26" s="60" customFormat="1" x14ac:dyDescent="0.25">
      <c r="A86" s="71" t="s">
        <v>85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8" spans="1:26" x14ac:dyDescent="0.25">
      <c r="B88" s="1" t="s">
        <v>0</v>
      </c>
      <c r="C88" s="1"/>
      <c r="D88" s="1"/>
      <c r="E88" s="1"/>
      <c r="F88" s="1" t="s">
        <v>1</v>
      </c>
      <c r="G88" s="1"/>
      <c r="H88" s="1"/>
      <c r="I88" s="1"/>
      <c r="J88" s="1"/>
      <c r="K88" s="1"/>
      <c r="N88" s="1"/>
      <c r="P88" s="33"/>
    </row>
    <row r="89" spans="1:26" x14ac:dyDescent="0.25">
      <c r="A89" s="61" t="s">
        <v>4</v>
      </c>
      <c r="B89" s="1">
        <v>9</v>
      </c>
      <c r="C89" s="1">
        <v>-3</v>
      </c>
      <c r="D89" s="52" t="s">
        <v>57</v>
      </c>
      <c r="E89" s="1"/>
      <c r="F89" s="1"/>
      <c r="G89" s="28" t="s">
        <v>3</v>
      </c>
      <c r="H89" s="54" t="s">
        <v>4</v>
      </c>
      <c r="I89" s="29"/>
      <c r="J89" s="27" t="s">
        <v>5</v>
      </c>
      <c r="K89" s="1"/>
      <c r="N89" s="1"/>
      <c r="P89" s="33"/>
    </row>
    <row r="90" spans="1:26" x14ac:dyDescent="0.25">
      <c r="A90" s="61" t="s">
        <v>119</v>
      </c>
      <c r="B90" s="1">
        <v>12</v>
      </c>
      <c r="C90" s="1">
        <v>3</v>
      </c>
      <c r="D90" t="s">
        <v>7</v>
      </c>
      <c r="E90" s="1"/>
      <c r="F90" s="1"/>
      <c r="G90" s="30" t="s">
        <v>8</v>
      </c>
      <c r="H90" s="53" t="s">
        <v>119</v>
      </c>
      <c r="I90" s="31"/>
      <c r="J90" s="27" t="s">
        <v>5</v>
      </c>
      <c r="K90" s="1"/>
      <c r="N90" s="1"/>
      <c r="P90" s="33"/>
    </row>
    <row r="91" spans="1:2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N91" s="1"/>
      <c r="P91" s="33"/>
    </row>
    <row r="92" spans="1:26" x14ac:dyDescent="0.25">
      <c r="A92" s="1" t="s">
        <v>12</v>
      </c>
      <c r="B92" s="1"/>
      <c r="C92" s="66">
        <v>6</v>
      </c>
      <c r="D92" s="66">
        <v>12</v>
      </c>
      <c r="E92" s="66">
        <v>14</v>
      </c>
      <c r="F92" s="66">
        <v>18</v>
      </c>
      <c r="G92" s="66">
        <v>10</v>
      </c>
      <c r="H92" s="66">
        <v>2</v>
      </c>
      <c r="I92" s="66">
        <v>16</v>
      </c>
      <c r="J92" s="66">
        <v>4</v>
      </c>
      <c r="K92" s="66">
        <v>8</v>
      </c>
      <c r="N92" s="1"/>
      <c r="P92" s="33"/>
    </row>
    <row r="93" spans="1:26" x14ac:dyDescent="0.25">
      <c r="A93" s="1" t="s">
        <v>13</v>
      </c>
      <c r="B93" s="1"/>
      <c r="C93" s="66">
        <v>3</v>
      </c>
      <c r="D93" s="66">
        <v>6</v>
      </c>
      <c r="E93" s="66">
        <v>7</v>
      </c>
      <c r="F93" s="66">
        <v>9</v>
      </c>
      <c r="G93" s="66">
        <v>5</v>
      </c>
      <c r="H93" s="66">
        <v>1</v>
      </c>
      <c r="I93" s="66">
        <v>8</v>
      </c>
      <c r="J93" s="66">
        <v>2</v>
      </c>
      <c r="K93" s="66">
        <v>4</v>
      </c>
      <c r="N93" s="1"/>
      <c r="P93" s="33"/>
    </row>
    <row r="94" spans="1:26" x14ac:dyDescent="0.25">
      <c r="A94" s="1" t="s">
        <v>14</v>
      </c>
      <c r="B94" s="1"/>
      <c r="C94" s="66">
        <v>10</v>
      </c>
      <c r="D94" s="66">
        <v>11</v>
      </c>
      <c r="E94" s="66">
        <v>12</v>
      </c>
      <c r="F94" s="66">
        <v>13</v>
      </c>
      <c r="G94" s="66">
        <v>14</v>
      </c>
      <c r="H94" s="66">
        <v>15</v>
      </c>
      <c r="I94" s="66">
        <v>16</v>
      </c>
      <c r="J94" s="66">
        <v>17</v>
      </c>
      <c r="K94" s="66">
        <v>18</v>
      </c>
      <c r="L94" s="1" t="s">
        <v>15</v>
      </c>
      <c r="M94" s="1" t="s">
        <v>16</v>
      </c>
      <c r="N94" s="70"/>
      <c r="P94" s="33"/>
    </row>
    <row r="95" spans="1:26" x14ac:dyDescent="0.25">
      <c r="A95" s="61" t="s">
        <v>4</v>
      </c>
      <c r="B95" s="57"/>
      <c r="C95" s="68">
        <v>5</v>
      </c>
      <c r="D95" s="68">
        <v>8</v>
      </c>
      <c r="E95" s="68">
        <v>6</v>
      </c>
      <c r="F95" s="68">
        <v>3</v>
      </c>
      <c r="G95" s="68">
        <v>7</v>
      </c>
      <c r="H95" s="68">
        <v>4</v>
      </c>
      <c r="I95" s="68">
        <v>4</v>
      </c>
      <c r="J95" s="68">
        <v>6</v>
      </c>
      <c r="K95" s="76">
        <v>6</v>
      </c>
      <c r="L95" s="72">
        <v>49</v>
      </c>
      <c r="M95" s="10">
        <v>40</v>
      </c>
      <c r="N95" s="58"/>
      <c r="O95" s="59"/>
      <c r="P95" s="33"/>
    </row>
    <row r="96" spans="1:26" x14ac:dyDescent="0.25">
      <c r="A96" s="61" t="s">
        <v>119</v>
      </c>
      <c r="B96" s="35"/>
      <c r="C96" s="66">
        <v>6</v>
      </c>
      <c r="D96" s="66">
        <v>5</v>
      </c>
      <c r="E96" s="66">
        <v>7</v>
      </c>
      <c r="F96" s="66">
        <v>4</v>
      </c>
      <c r="G96" s="66">
        <v>8</v>
      </c>
      <c r="H96" s="66">
        <v>6</v>
      </c>
      <c r="I96" s="66">
        <v>6</v>
      </c>
      <c r="J96" s="66">
        <v>7</v>
      </c>
      <c r="K96" s="66">
        <v>7</v>
      </c>
      <c r="L96" s="72">
        <v>56</v>
      </c>
      <c r="M96" s="10">
        <v>44</v>
      </c>
      <c r="N96" s="58"/>
      <c r="O96" s="59"/>
      <c r="P96" s="33"/>
    </row>
    <row r="97" spans="1:17" x14ac:dyDescent="0.25">
      <c r="A97" s="32" t="s">
        <v>4</v>
      </c>
      <c r="B97" s="35"/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N97" s="1">
        <v>0</v>
      </c>
      <c r="P97" s="33"/>
    </row>
    <row r="98" spans="1:17" x14ac:dyDescent="0.25">
      <c r="A98" s="32" t="s">
        <v>119</v>
      </c>
      <c r="B98" s="35"/>
      <c r="C98" s="67">
        <v>1</v>
      </c>
      <c r="D98" s="67">
        <v>0</v>
      </c>
      <c r="E98" s="67">
        <v>0</v>
      </c>
      <c r="F98" s="67">
        <v>0</v>
      </c>
      <c r="G98" s="66">
        <v>0</v>
      </c>
      <c r="H98" s="66">
        <v>1</v>
      </c>
      <c r="I98" s="66">
        <v>0</v>
      </c>
      <c r="J98" s="66">
        <v>1</v>
      </c>
      <c r="K98" s="66">
        <v>0</v>
      </c>
      <c r="L98" s="66">
        <v>3</v>
      </c>
      <c r="M98" s="1"/>
      <c r="N98" s="1" t="s">
        <v>17</v>
      </c>
      <c r="P98" s="33" t="s">
        <v>18</v>
      </c>
    </row>
    <row r="99" spans="1:17" x14ac:dyDescent="0.25">
      <c r="A99" s="32" t="s">
        <v>4</v>
      </c>
      <c r="B99" s="1"/>
      <c r="C99" s="66">
        <v>0.5</v>
      </c>
      <c r="D99" s="66">
        <v>0</v>
      </c>
      <c r="E99" s="66">
        <v>1</v>
      </c>
      <c r="F99" s="66">
        <v>1</v>
      </c>
      <c r="G99" s="66">
        <v>1</v>
      </c>
      <c r="H99" s="66">
        <v>1</v>
      </c>
      <c r="I99" s="66">
        <v>1</v>
      </c>
      <c r="J99" s="66">
        <v>0.5</v>
      </c>
      <c r="K99" s="66">
        <v>1</v>
      </c>
      <c r="L99" s="66">
        <v>7</v>
      </c>
      <c r="M99" s="1">
        <v>3</v>
      </c>
      <c r="N99" s="10">
        <v>10</v>
      </c>
      <c r="O99" s="32" t="s">
        <v>4</v>
      </c>
      <c r="P99" s="34">
        <v>18</v>
      </c>
    </row>
    <row r="100" spans="1:17" x14ac:dyDescent="0.25">
      <c r="A100" s="32" t="s">
        <v>119</v>
      </c>
      <c r="B100" s="1"/>
      <c r="C100" s="66">
        <v>0.5</v>
      </c>
      <c r="D100" s="66">
        <v>1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0.5</v>
      </c>
      <c r="K100" s="66">
        <v>0</v>
      </c>
      <c r="L100" s="66">
        <v>2</v>
      </c>
      <c r="M100" s="1">
        <v>0</v>
      </c>
      <c r="N100" s="10">
        <v>2</v>
      </c>
      <c r="O100" s="32" t="s">
        <v>119</v>
      </c>
      <c r="P100" s="34">
        <v>17</v>
      </c>
    </row>
    <row r="102" spans="1:17" x14ac:dyDescent="0.25">
      <c r="B102" s="1" t="s">
        <v>0</v>
      </c>
      <c r="C102" s="1"/>
      <c r="D102" s="1"/>
      <c r="E102" s="1"/>
      <c r="F102" s="1" t="s">
        <v>1</v>
      </c>
      <c r="G102" s="1"/>
      <c r="H102" s="1"/>
      <c r="I102" s="1"/>
      <c r="J102" s="1"/>
      <c r="K102" s="1"/>
      <c r="N102" s="1"/>
      <c r="P102" s="33"/>
      <c r="Q102" s="73"/>
    </row>
    <row r="103" spans="1:17" x14ac:dyDescent="0.25">
      <c r="A103" s="61" t="s">
        <v>58</v>
      </c>
      <c r="B103" s="1">
        <v>17</v>
      </c>
      <c r="C103" s="1">
        <v>-2</v>
      </c>
      <c r="D103" s="52" t="s">
        <v>57</v>
      </c>
      <c r="E103" s="1"/>
      <c r="F103" s="1"/>
      <c r="G103" s="28" t="s">
        <v>3</v>
      </c>
      <c r="H103" s="54" t="s">
        <v>58</v>
      </c>
      <c r="I103" s="29"/>
      <c r="J103" s="27" t="s">
        <v>5</v>
      </c>
      <c r="K103" s="1"/>
      <c r="N103" s="1"/>
      <c r="P103" s="33"/>
    </row>
    <row r="104" spans="1:17" x14ac:dyDescent="0.25">
      <c r="A104" s="61" t="s">
        <v>154</v>
      </c>
      <c r="B104" s="1">
        <v>19</v>
      </c>
      <c r="C104" s="1">
        <v>2</v>
      </c>
      <c r="D104" t="s">
        <v>7</v>
      </c>
      <c r="E104" s="1"/>
      <c r="F104" s="1"/>
      <c r="G104" s="30" t="s">
        <v>8</v>
      </c>
      <c r="H104" s="53" t="s">
        <v>154</v>
      </c>
      <c r="I104" s="31"/>
      <c r="J104" s="27" t="s">
        <v>5</v>
      </c>
      <c r="K104" s="1"/>
      <c r="N104" s="1"/>
      <c r="P104" s="33"/>
    </row>
    <row r="105" spans="1:1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N105" s="1"/>
      <c r="P105" s="33"/>
    </row>
    <row r="106" spans="1:17" x14ac:dyDescent="0.25">
      <c r="A106" s="1" t="s">
        <v>12</v>
      </c>
      <c r="B106" s="1"/>
      <c r="C106" s="66">
        <v>6</v>
      </c>
      <c r="D106" s="66">
        <v>12</v>
      </c>
      <c r="E106" s="66">
        <v>14</v>
      </c>
      <c r="F106" s="66">
        <v>18</v>
      </c>
      <c r="G106" s="66">
        <v>10</v>
      </c>
      <c r="H106" s="66">
        <v>2</v>
      </c>
      <c r="I106" s="66">
        <v>16</v>
      </c>
      <c r="J106" s="66">
        <v>4</v>
      </c>
      <c r="K106" s="66">
        <v>8</v>
      </c>
      <c r="N106" s="1"/>
      <c r="P106" s="33"/>
    </row>
    <row r="107" spans="1:17" x14ac:dyDescent="0.25">
      <c r="A107" s="1" t="s">
        <v>13</v>
      </c>
      <c r="B107" s="1"/>
      <c r="C107" s="66">
        <v>3</v>
      </c>
      <c r="D107" s="66">
        <v>6</v>
      </c>
      <c r="E107" s="66">
        <v>7</v>
      </c>
      <c r="F107" s="66">
        <v>9</v>
      </c>
      <c r="G107" s="66">
        <v>5</v>
      </c>
      <c r="H107" s="66">
        <v>1</v>
      </c>
      <c r="I107" s="66">
        <v>8</v>
      </c>
      <c r="J107" s="66">
        <v>2</v>
      </c>
      <c r="K107" s="66">
        <v>4</v>
      </c>
      <c r="N107" s="1"/>
      <c r="P107" s="33"/>
    </row>
    <row r="108" spans="1:17" x14ac:dyDescent="0.25">
      <c r="A108" s="1" t="s">
        <v>14</v>
      </c>
      <c r="B108" s="1"/>
      <c r="C108" s="66">
        <v>10</v>
      </c>
      <c r="D108" s="66">
        <v>11</v>
      </c>
      <c r="E108" s="66">
        <v>12</v>
      </c>
      <c r="F108" s="66">
        <v>13</v>
      </c>
      <c r="G108" s="66">
        <v>14</v>
      </c>
      <c r="H108" s="66">
        <v>15</v>
      </c>
      <c r="I108" s="66">
        <v>16</v>
      </c>
      <c r="J108" s="66">
        <v>17</v>
      </c>
      <c r="K108" s="66">
        <v>18</v>
      </c>
      <c r="L108" s="1" t="s">
        <v>15</v>
      </c>
      <c r="M108" s="1" t="s">
        <v>16</v>
      </c>
      <c r="N108" s="70"/>
      <c r="P108" s="33"/>
    </row>
    <row r="109" spans="1:17" x14ac:dyDescent="0.25">
      <c r="A109" s="61" t="s">
        <v>58</v>
      </c>
      <c r="B109" s="57"/>
      <c r="C109" s="68">
        <v>6</v>
      </c>
      <c r="D109" s="68">
        <v>7</v>
      </c>
      <c r="E109" s="68">
        <v>4</v>
      </c>
      <c r="F109" s="68">
        <v>3</v>
      </c>
      <c r="G109" s="68">
        <v>7</v>
      </c>
      <c r="H109" s="68">
        <v>5</v>
      </c>
      <c r="I109" s="68">
        <v>6</v>
      </c>
      <c r="J109" s="68">
        <v>4</v>
      </c>
      <c r="K109" s="76">
        <v>6</v>
      </c>
      <c r="L109" s="72">
        <v>48</v>
      </c>
      <c r="M109" s="10">
        <v>31</v>
      </c>
      <c r="N109" s="58"/>
      <c r="O109" s="59"/>
      <c r="P109" s="33"/>
    </row>
    <row r="110" spans="1:17" x14ac:dyDescent="0.25">
      <c r="A110" s="61" t="s">
        <v>154</v>
      </c>
      <c r="B110" s="35"/>
      <c r="C110" s="66">
        <v>5</v>
      </c>
      <c r="D110" s="66">
        <v>6</v>
      </c>
      <c r="E110" s="66">
        <v>6</v>
      </c>
      <c r="F110" s="66">
        <v>3</v>
      </c>
      <c r="G110" s="66">
        <v>9</v>
      </c>
      <c r="H110" s="66">
        <v>5</v>
      </c>
      <c r="I110" s="66">
        <v>5</v>
      </c>
      <c r="J110" s="66">
        <v>7</v>
      </c>
      <c r="K110" s="66">
        <v>7</v>
      </c>
      <c r="L110" s="72">
        <v>53</v>
      </c>
      <c r="M110" s="10">
        <v>34</v>
      </c>
      <c r="N110" s="58"/>
      <c r="O110" s="59"/>
      <c r="P110" s="33"/>
    </row>
    <row r="111" spans="1:17" x14ac:dyDescent="0.25">
      <c r="A111" s="32" t="s">
        <v>58</v>
      </c>
      <c r="B111" s="35"/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N111" s="1">
        <v>0</v>
      </c>
      <c r="P111" s="33"/>
    </row>
    <row r="112" spans="1:17" x14ac:dyDescent="0.25">
      <c r="A112" s="32" t="s">
        <v>154</v>
      </c>
      <c r="B112" s="35"/>
      <c r="C112" s="67">
        <v>0</v>
      </c>
      <c r="D112" s="67">
        <v>0</v>
      </c>
      <c r="E112" s="67">
        <v>0</v>
      </c>
      <c r="F112" s="67">
        <v>0</v>
      </c>
      <c r="G112" s="66">
        <v>0</v>
      </c>
      <c r="H112" s="66">
        <v>1</v>
      </c>
      <c r="I112" s="66">
        <v>0</v>
      </c>
      <c r="J112" s="66">
        <v>1</v>
      </c>
      <c r="K112" s="66">
        <v>0</v>
      </c>
      <c r="L112" s="66">
        <v>2</v>
      </c>
      <c r="M112" s="1"/>
      <c r="N112" s="1" t="s">
        <v>17</v>
      </c>
      <c r="P112" s="33" t="s">
        <v>18</v>
      </c>
    </row>
    <row r="113" spans="1:26" x14ac:dyDescent="0.25">
      <c r="A113" s="32" t="s">
        <v>58</v>
      </c>
      <c r="B113" s="1"/>
      <c r="C113" s="66">
        <v>0</v>
      </c>
      <c r="D113" s="66">
        <v>0</v>
      </c>
      <c r="E113" s="66">
        <v>1</v>
      </c>
      <c r="F113" s="66">
        <v>0.5</v>
      </c>
      <c r="G113" s="66">
        <v>1</v>
      </c>
      <c r="H113" s="66">
        <v>0</v>
      </c>
      <c r="I113" s="66">
        <v>0</v>
      </c>
      <c r="J113" s="66">
        <v>1</v>
      </c>
      <c r="K113" s="66">
        <v>1</v>
      </c>
      <c r="L113" s="66">
        <v>4.5</v>
      </c>
      <c r="M113" s="1">
        <v>3</v>
      </c>
      <c r="N113" s="10">
        <v>7.5</v>
      </c>
      <c r="O113" s="32" t="s">
        <v>58</v>
      </c>
      <c r="P113" s="34">
        <v>14</v>
      </c>
    </row>
    <row r="114" spans="1:26" x14ac:dyDescent="0.25">
      <c r="A114" s="32" t="s">
        <v>154</v>
      </c>
      <c r="B114" s="1"/>
      <c r="C114" s="66">
        <v>1</v>
      </c>
      <c r="D114" s="66">
        <v>1</v>
      </c>
      <c r="E114" s="66">
        <v>0</v>
      </c>
      <c r="F114" s="66">
        <v>0.5</v>
      </c>
      <c r="G114" s="66">
        <v>0</v>
      </c>
      <c r="H114" s="66">
        <v>1</v>
      </c>
      <c r="I114" s="66">
        <v>1</v>
      </c>
      <c r="J114" s="66">
        <v>0</v>
      </c>
      <c r="K114" s="66">
        <v>0</v>
      </c>
      <c r="L114" s="66">
        <v>4.5</v>
      </c>
      <c r="M114" s="1">
        <v>0</v>
      </c>
      <c r="N114" s="10">
        <v>4.5</v>
      </c>
      <c r="O114" s="32" t="s">
        <v>154</v>
      </c>
      <c r="P114" s="34">
        <v>20</v>
      </c>
    </row>
    <row r="115" spans="1:26" s="60" customFormat="1" x14ac:dyDescent="0.25">
      <c r="A115" s="71" t="s">
        <v>85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7" spans="1:26" x14ac:dyDescent="0.25">
      <c r="B117" s="1" t="s">
        <v>0</v>
      </c>
      <c r="C117" s="1"/>
      <c r="D117" s="1"/>
      <c r="E117" s="1"/>
      <c r="F117" s="1" t="s">
        <v>1</v>
      </c>
      <c r="G117" s="1"/>
      <c r="H117" s="1"/>
      <c r="I117" s="1"/>
      <c r="J117" s="1"/>
      <c r="K117" s="1"/>
      <c r="N117" s="1"/>
      <c r="P117" s="33"/>
    </row>
    <row r="118" spans="1:26" x14ac:dyDescent="0.25">
      <c r="A118" s="61" t="s">
        <v>91</v>
      </c>
      <c r="B118" s="1">
        <v>11</v>
      </c>
      <c r="C118" s="1">
        <v>-1</v>
      </c>
      <c r="D118" s="52" t="s">
        <v>57</v>
      </c>
      <c r="E118" s="1"/>
      <c r="F118" s="1"/>
      <c r="G118" s="28" t="s">
        <v>3</v>
      </c>
      <c r="H118" s="54" t="s">
        <v>91</v>
      </c>
      <c r="I118" s="29"/>
      <c r="J118" s="27" t="s">
        <v>5</v>
      </c>
      <c r="K118" s="1"/>
      <c r="N118" s="1"/>
      <c r="P118" s="33"/>
    </row>
    <row r="119" spans="1:26" x14ac:dyDescent="0.25">
      <c r="A119" s="61" t="s">
        <v>96</v>
      </c>
      <c r="B119" s="1">
        <v>12</v>
      </c>
      <c r="C119" s="1">
        <v>1</v>
      </c>
      <c r="D119" t="s">
        <v>7</v>
      </c>
      <c r="E119" s="1"/>
      <c r="F119" s="1"/>
      <c r="G119" s="30" t="s">
        <v>8</v>
      </c>
      <c r="H119" s="53" t="s">
        <v>96</v>
      </c>
      <c r="I119" s="31"/>
      <c r="J119" s="27" t="s">
        <v>5</v>
      </c>
      <c r="K119" s="1"/>
      <c r="N119" s="1"/>
      <c r="P119" s="33"/>
    </row>
    <row r="120" spans="1:2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N120" s="1"/>
      <c r="P120" s="33"/>
    </row>
    <row r="121" spans="1:26" x14ac:dyDescent="0.25">
      <c r="A121" s="1" t="s">
        <v>12</v>
      </c>
      <c r="B121" s="1"/>
      <c r="C121" s="66">
        <v>6</v>
      </c>
      <c r="D121" s="66">
        <v>12</v>
      </c>
      <c r="E121" s="66">
        <v>14</v>
      </c>
      <c r="F121" s="66">
        <v>18</v>
      </c>
      <c r="G121" s="66">
        <v>10</v>
      </c>
      <c r="H121" s="66">
        <v>2</v>
      </c>
      <c r="I121" s="66">
        <v>16</v>
      </c>
      <c r="J121" s="66">
        <v>4</v>
      </c>
      <c r="K121" s="66">
        <v>8</v>
      </c>
      <c r="N121" s="1"/>
      <c r="P121" s="33"/>
    </row>
    <row r="122" spans="1:26" x14ac:dyDescent="0.25">
      <c r="A122" s="1" t="s">
        <v>13</v>
      </c>
      <c r="B122" s="1"/>
      <c r="C122" s="66">
        <v>3</v>
      </c>
      <c r="D122" s="66">
        <v>6</v>
      </c>
      <c r="E122" s="66">
        <v>7</v>
      </c>
      <c r="F122" s="66">
        <v>9</v>
      </c>
      <c r="G122" s="66">
        <v>5</v>
      </c>
      <c r="H122" s="66">
        <v>1</v>
      </c>
      <c r="I122" s="66">
        <v>8</v>
      </c>
      <c r="J122" s="66">
        <v>2</v>
      </c>
      <c r="K122" s="66">
        <v>4</v>
      </c>
      <c r="N122" s="1"/>
      <c r="P122" s="33"/>
    </row>
    <row r="123" spans="1:26" x14ac:dyDescent="0.25">
      <c r="A123" s="1" t="s">
        <v>14</v>
      </c>
      <c r="B123" s="1"/>
      <c r="C123" s="66">
        <v>10</v>
      </c>
      <c r="D123" s="66">
        <v>11</v>
      </c>
      <c r="E123" s="66">
        <v>12</v>
      </c>
      <c r="F123" s="66">
        <v>13</v>
      </c>
      <c r="G123" s="66">
        <v>14</v>
      </c>
      <c r="H123" s="66">
        <v>15</v>
      </c>
      <c r="I123" s="66">
        <v>16</v>
      </c>
      <c r="J123" s="66">
        <v>17</v>
      </c>
      <c r="K123" s="66">
        <v>18</v>
      </c>
      <c r="L123" s="1" t="s">
        <v>15</v>
      </c>
      <c r="M123" s="1" t="s">
        <v>16</v>
      </c>
      <c r="N123" s="70"/>
      <c r="P123" s="33"/>
    </row>
    <row r="124" spans="1:26" x14ac:dyDescent="0.25">
      <c r="A124" s="61" t="s">
        <v>91</v>
      </c>
      <c r="B124" s="57"/>
      <c r="C124" s="68">
        <v>7</v>
      </c>
      <c r="D124" s="68">
        <v>6</v>
      </c>
      <c r="E124" s="68">
        <v>5</v>
      </c>
      <c r="F124" s="68">
        <v>4</v>
      </c>
      <c r="G124" s="68">
        <v>6</v>
      </c>
      <c r="H124" s="68">
        <v>5</v>
      </c>
      <c r="I124" s="68">
        <v>5</v>
      </c>
      <c r="J124" s="68">
        <v>5</v>
      </c>
      <c r="K124" s="76">
        <v>7</v>
      </c>
      <c r="L124" s="72">
        <v>50</v>
      </c>
      <c r="M124" s="10">
        <v>39</v>
      </c>
      <c r="N124" s="58"/>
      <c r="O124" s="59"/>
      <c r="P124" s="33"/>
    </row>
    <row r="125" spans="1:26" x14ac:dyDescent="0.25">
      <c r="A125" s="61" t="s">
        <v>96</v>
      </c>
      <c r="B125" s="35"/>
      <c r="C125" s="66">
        <v>5</v>
      </c>
      <c r="D125" s="66">
        <v>4</v>
      </c>
      <c r="E125" s="66">
        <v>5</v>
      </c>
      <c r="F125" s="66">
        <v>6</v>
      </c>
      <c r="G125" s="66">
        <v>6</v>
      </c>
      <c r="H125" s="66">
        <v>7</v>
      </c>
      <c r="I125" s="66">
        <v>6</v>
      </c>
      <c r="J125" s="66">
        <v>5</v>
      </c>
      <c r="K125" s="66">
        <v>7</v>
      </c>
      <c r="L125" s="72">
        <v>51</v>
      </c>
      <c r="M125" s="10">
        <v>39</v>
      </c>
      <c r="N125" s="58"/>
      <c r="O125" s="59"/>
      <c r="P125" s="33"/>
    </row>
    <row r="126" spans="1:26" x14ac:dyDescent="0.25">
      <c r="A126" s="32" t="s">
        <v>91</v>
      </c>
      <c r="B126" s="35"/>
      <c r="C126" s="67">
        <v>0</v>
      </c>
      <c r="D126" s="67">
        <v>0</v>
      </c>
      <c r="E126" s="67">
        <v>0</v>
      </c>
      <c r="F126" s="67">
        <v>0</v>
      </c>
      <c r="G126" s="67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N126" s="1">
        <v>0</v>
      </c>
      <c r="P126" s="33"/>
    </row>
    <row r="127" spans="1:26" x14ac:dyDescent="0.25">
      <c r="A127" s="32" t="s">
        <v>96</v>
      </c>
      <c r="B127" s="35"/>
      <c r="C127" s="67">
        <v>0</v>
      </c>
      <c r="D127" s="67">
        <v>0</v>
      </c>
      <c r="E127" s="67">
        <v>0</v>
      </c>
      <c r="F127" s="67">
        <v>0</v>
      </c>
      <c r="G127" s="66">
        <v>0</v>
      </c>
      <c r="H127" s="66">
        <v>1</v>
      </c>
      <c r="I127" s="66">
        <v>0</v>
      </c>
      <c r="J127" s="66">
        <v>0</v>
      </c>
      <c r="K127" s="66">
        <v>0</v>
      </c>
      <c r="L127" s="66">
        <v>1</v>
      </c>
      <c r="M127" s="1"/>
      <c r="N127" s="1" t="s">
        <v>17</v>
      </c>
      <c r="P127" s="33" t="s">
        <v>18</v>
      </c>
    </row>
    <row r="128" spans="1:26" x14ac:dyDescent="0.25">
      <c r="A128" s="32" t="s">
        <v>91</v>
      </c>
      <c r="B128" s="1"/>
      <c r="C128" s="66">
        <v>0</v>
      </c>
      <c r="D128" s="66">
        <v>0</v>
      </c>
      <c r="E128" s="66">
        <v>0.5</v>
      </c>
      <c r="F128" s="66">
        <v>1</v>
      </c>
      <c r="G128" s="66">
        <v>0.5</v>
      </c>
      <c r="H128" s="66">
        <v>1</v>
      </c>
      <c r="I128" s="66">
        <v>1</v>
      </c>
      <c r="J128" s="66">
        <v>0.5</v>
      </c>
      <c r="K128" s="66">
        <v>0.5</v>
      </c>
      <c r="L128" s="66">
        <v>5</v>
      </c>
      <c r="M128" s="1">
        <v>1.5</v>
      </c>
      <c r="N128" s="10">
        <v>6.5</v>
      </c>
      <c r="O128" s="32" t="s">
        <v>91</v>
      </c>
      <c r="P128" s="34">
        <v>18</v>
      </c>
    </row>
    <row r="129" spans="1:26" x14ac:dyDescent="0.25">
      <c r="A129" s="32" t="s">
        <v>96</v>
      </c>
      <c r="B129" s="1"/>
      <c r="C129" s="66">
        <v>1</v>
      </c>
      <c r="D129" s="66">
        <v>1</v>
      </c>
      <c r="E129" s="66">
        <v>0.5</v>
      </c>
      <c r="F129" s="66">
        <v>0</v>
      </c>
      <c r="G129" s="66">
        <v>0.5</v>
      </c>
      <c r="H129" s="66">
        <v>0</v>
      </c>
      <c r="I129" s="66">
        <v>0</v>
      </c>
      <c r="J129" s="66">
        <v>0.5</v>
      </c>
      <c r="K129" s="66">
        <v>0.5</v>
      </c>
      <c r="L129" s="66">
        <v>4</v>
      </c>
      <c r="M129" s="1">
        <v>1.5</v>
      </c>
      <c r="N129" s="10">
        <v>5.5</v>
      </c>
      <c r="O129" s="32" t="s">
        <v>96</v>
      </c>
      <c r="P129" s="34">
        <v>18</v>
      </c>
    </row>
    <row r="131" spans="1:26" x14ac:dyDescent="0.25">
      <c r="B131" s="1" t="s">
        <v>0</v>
      </c>
      <c r="C131" s="1"/>
      <c r="D131" s="1"/>
      <c r="E131" s="1"/>
      <c r="F131" s="1" t="s">
        <v>1</v>
      </c>
      <c r="G131" s="1"/>
      <c r="H131" s="1"/>
      <c r="I131" s="1"/>
      <c r="J131" s="1"/>
      <c r="K131" s="1"/>
      <c r="N131" s="1"/>
      <c r="P131" s="33"/>
    </row>
    <row r="132" spans="1:26" x14ac:dyDescent="0.25">
      <c r="A132" s="61" t="s">
        <v>95</v>
      </c>
      <c r="B132" s="1">
        <v>12</v>
      </c>
      <c r="C132" s="1">
        <v>-5</v>
      </c>
      <c r="D132" s="52" t="s">
        <v>57</v>
      </c>
      <c r="E132" s="1"/>
      <c r="F132" s="1"/>
      <c r="G132" s="28" t="s">
        <v>3</v>
      </c>
      <c r="H132" s="54" t="s">
        <v>95</v>
      </c>
      <c r="I132" s="29"/>
      <c r="J132" s="27" t="s">
        <v>5</v>
      </c>
      <c r="K132" s="1"/>
      <c r="N132" s="1"/>
      <c r="P132" s="33"/>
    </row>
    <row r="133" spans="1:26" x14ac:dyDescent="0.25">
      <c r="A133" s="61" t="s">
        <v>166</v>
      </c>
      <c r="B133" s="1">
        <v>17</v>
      </c>
      <c r="C133" s="1">
        <v>5</v>
      </c>
      <c r="D133" t="s">
        <v>7</v>
      </c>
      <c r="E133" s="1"/>
      <c r="F133" s="1"/>
      <c r="G133" s="30" t="s">
        <v>8</v>
      </c>
      <c r="H133" s="53" t="s">
        <v>166</v>
      </c>
      <c r="I133" s="31"/>
      <c r="J133" s="27" t="s">
        <v>5</v>
      </c>
      <c r="K133" s="1"/>
      <c r="N133" s="1"/>
      <c r="P133" s="33"/>
    </row>
    <row r="134" spans="1:2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N134" s="1"/>
      <c r="P134" s="33"/>
    </row>
    <row r="135" spans="1:26" x14ac:dyDescent="0.25">
      <c r="A135" s="1" t="s">
        <v>12</v>
      </c>
      <c r="B135" s="1"/>
      <c r="C135" s="66">
        <v>6</v>
      </c>
      <c r="D135" s="66">
        <v>12</v>
      </c>
      <c r="E135" s="66">
        <v>14</v>
      </c>
      <c r="F135" s="66">
        <v>18</v>
      </c>
      <c r="G135" s="66">
        <v>10</v>
      </c>
      <c r="H135" s="66">
        <v>2</v>
      </c>
      <c r="I135" s="66">
        <v>16</v>
      </c>
      <c r="J135" s="66">
        <v>4</v>
      </c>
      <c r="K135" s="66">
        <v>8</v>
      </c>
      <c r="N135" s="1"/>
      <c r="P135" s="33"/>
    </row>
    <row r="136" spans="1:26" x14ac:dyDescent="0.25">
      <c r="A136" s="1" t="s">
        <v>13</v>
      </c>
      <c r="B136" s="1"/>
      <c r="C136" s="66">
        <v>3</v>
      </c>
      <c r="D136" s="66">
        <v>6</v>
      </c>
      <c r="E136" s="66">
        <v>7</v>
      </c>
      <c r="F136" s="66">
        <v>9</v>
      </c>
      <c r="G136" s="66">
        <v>5</v>
      </c>
      <c r="H136" s="66">
        <v>1</v>
      </c>
      <c r="I136" s="66">
        <v>8</v>
      </c>
      <c r="J136" s="66">
        <v>2</v>
      </c>
      <c r="K136" s="66">
        <v>4</v>
      </c>
      <c r="N136" s="1"/>
      <c r="P136" s="33"/>
    </row>
    <row r="137" spans="1:26" x14ac:dyDescent="0.25">
      <c r="A137" s="1" t="s">
        <v>14</v>
      </c>
      <c r="B137" s="1"/>
      <c r="C137" s="66">
        <v>10</v>
      </c>
      <c r="D137" s="66">
        <v>11</v>
      </c>
      <c r="E137" s="66">
        <v>12</v>
      </c>
      <c r="F137" s="66">
        <v>13</v>
      </c>
      <c r="G137" s="66">
        <v>14</v>
      </c>
      <c r="H137" s="66">
        <v>15</v>
      </c>
      <c r="I137" s="66">
        <v>16</v>
      </c>
      <c r="J137" s="66">
        <v>17</v>
      </c>
      <c r="K137" s="66">
        <v>18</v>
      </c>
      <c r="L137" s="1" t="s">
        <v>15</v>
      </c>
      <c r="M137" s="1" t="s">
        <v>16</v>
      </c>
      <c r="N137" s="70"/>
      <c r="P137" s="33"/>
    </row>
    <row r="138" spans="1:26" x14ac:dyDescent="0.25">
      <c r="A138" s="61" t="s">
        <v>95</v>
      </c>
      <c r="B138" s="57"/>
      <c r="C138" s="68">
        <v>3</v>
      </c>
      <c r="D138" s="68">
        <v>9</v>
      </c>
      <c r="E138" s="68">
        <v>7</v>
      </c>
      <c r="F138" s="68">
        <v>4</v>
      </c>
      <c r="G138" s="68">
        <v>7</v>
      </c>
      <c r="H138" s="68">
        <v>6</v>
      </c>
      <c r="I138" s="68">
        <v>4</v>
      </c>
      <c r="J138" s="68">
        <v>4</v>
      </c>
      <c r="K138" s="76">
        <v>7</v>
      </c>
      <c r="L138" s="72">
        <v>51</v>
      </c>
      <c r="M138" s="10">
        <v>39</v>
      </c>
      <c r="N138" s="58"/>
      <c r="O138" s="59"/>
      <c r="P138" s="33"/>
    </row>
    <row r="139" spans="1:26" x14ac:dyDescent="0.25">
      <c r="A139" s="61" t="s">
        <v>166</v>
      </c>
      <c r="B139" s="35"/>
      <c r="C139" s="66">
        <v>6</v>
      </c>
      <c r="D139" s="66">
        <v>6</v>
      </c>
      <c r="E139" s="66">
        <v>5</v>
      </c>
      <c r="F139" s="66">
        <v>5</v>
      </c>
      <c r="G139" s="66">
        <v>7</v>
      </c>
      <c r="H139" s="66">
        <v>6</v>
      </c>
      <c r="I139" s="66">
        <v>5</v>
      </c>
      <c r="J139" s="66">
        <v>7</v>
      </c>
      <c r="K139" s="66">
        <v>8</v>
      </c>
      <c r="L139" s="72">
        <v>55</v>
      </c>
      <c r="M139" s="10">
        <v>38</v>
      </c>
      <c r="N139" s="58"/>
      <c r="O139" s="59"/>
      <c r="P139" s="33"/>
    </row>
    <row r="140" spans="1:26" x14ac:dyDescent="0.25">
      <c r="A140" s="32" t="s">
        <v>95</v>
      </c>
      <c r="B140" s="35"/>
      <c r="C140" s="67">
        <v>0</v>
      </c>
      <c r="D140" s="67">
        <v>0</v>
      </c>
      <c r="E140" s="67">
        <v>0</v>
      </c>
      <c r="F140" s="67">
        <v>0</v>
      </c>
      <c r="G140" s="67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N140" s="1">
        <v>0</v>
      </c>
      <c r="P140" s="33"/>
    </row>
    <row r="141" spans="1:26" x14ac:dyDescent="0.25">
      <c r="A141" s="32" t="s">
        <v>166</v>
      </c>
      <c r="B141" s="35"/>
      <c r="C141" s="67">
        <v>1</v>
      </c>
      <c r="D141" s="67">
        <v>0</v>
      </c>
      <c r="E141" s="67">
        <v>0</v>
      </c>
      <c r="F141" s="67">
        <v>0</v>
      </c>
      <c r="G141" s="66">
        <v>1</v>
      </c>
      <c r="H141" s="66">
        <v>1</v>
      </c>
      <c r="I141" s="66">
        <v>0</v>
      </c>
      <c r="J141" s="66">
        <v>1</v>
      </c>
      <c r="K141" s="66">
        <v>1</v>
      </c>
      <c r="L141" s="66">
        <v>5</v>
      </c>
      <c r="M141" s="1"/>
      <c r="N141" s="1" t="s">
        <v>17</v>
      </c>
      <c r="P141" s="33" t="s">
        <v>18</v>
      </c>
    </row>
    <row r="142" spans="1:26" x14ac:dyDescent="0.25">
      <c r="A142" s="32" t="s">
        <v>95</v>
      </c>
      <c r="B142" s="1"/>
      <c r="C142" s="66">
        <v>1</v>
      </c>
      <c r="D142" s="66">
        <v>0</v>
      </c>
      <c r="E142" s="66">
        <v>0</v>
      </c>
      <c r="F142" s="66">
        <v>1</v>
      </c>
      <c r="G142" s="66">
        <v>0</v>
      </c>
      <c r="H142" s="66">
        <v>0</v>
      </c>
      <c r="I142" s="66">
        <v>1</v>
      </c>
      <c r="J142" s="66">
        <v>1</v>
      </c>
      <c r="K142" s="66">
        <v>0.5</v>
      </c>
      <c r="L142" s="66">
        <v>4.5</v>
      </c>
      <c r="M142" s="1">
        <v>0</v>
      </c>
      <c r="N142" s="10">
        <v>4.5</v>
      </c>
      <c r="O142" s="32" t="s">
        <v>95</v>
      </c>
      <c r="P142" s="34">
        <v>16</v>
      </c>
    </row>
    <row r="143" spans="1:26" x14ac:dyDescent="0.25">
      <c r="A143" s="32" t="s">
        <v>166</v>
      </c>
      <c r="B143" s="1"/>
      <c r="C143" s="66">
        <v>0</v>
      </c>
      <c r="D143" s="66">
        <v>1</v>
      </c>
      <c r="E143" s="66">
        <v>1</v>
      </c>
      <c r="F143" s="66">
        <v>0</v>
      </c>
      <c r="G143" s="66">
        <v>1</v>
      </c>
      <c r="H143" s="66">
        <v>1</v>
      </c>
      <c r="I143" s="66">
        <v>0</v>
      </c>
      <c r="J143" s="66">
        <v>0</v>
      </c>
      <c r="K143" s="66">
        <v>0.5</v>
      </c>
      <c r="L143" s="66">
        <v>4.5</v>
      </c>
      <c r="M143" s="1">
        <v>3</v>
      </c>
      <c r="N143" s="10">
        <v>7.5</v>
      </c>
      <c r="O143" s="32" t="s">
        <v>166</v>
      </c>
      <c r="P143" s="34">
        <v>20</v>
      </c>
    </row>
    <row r="144" spans="1:26" s="60" customFormat="1" x14ac:dyDescent="0.25">
      <c r="A144" s="71" t="s">
        <v>85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6" spans="1:16" x14ac:dyDescent="0.25">
      <c r="B146" s="1" t="s">
        <v>0</v>
      </c>
      <c r="C146" s="1"/>
      <c r="D146" s="1"/>
      <c r="E146" s="1"/>
      <c r="F146" s="1" t="s">
        <v>1</v>
      </c>
      <c r="G146" s="1"/>
      <c r="H146" s="1"/>
      <c r="I146" s="1"/>
      <c r="J146" s="1"/>
      <c r="K146" s="1"/>
      <c r="N146" s="1"/>
      <c r="P146" s="33"/>
    </row>
    <row r="147" spans="1:16" x14ac:dyDescent="0.25">
      <c r="A147" s="61" t="s">
        <v>94</v>
      </c>
      <c r="B147" s="1">
        <v>5</v>
      </c>
      <c r="C147" s="1">
        <v>0</v>
      </c>
      <c r="D147" s="52" t="s">
        <v>57</v>
      </c>
      <c r="E147" s="1"/>
      <c r="F147" s="1"/>
      <c r="G147" s="28" t="s">
        <v>3</v>
      </c>
      <c r="H147" s="54" t="s">
        <v>94</v>
      </c>
      <c r="I147" s="29"/>
      <c r="J147" s="27" t="s">
        <v>5</v>
      </c>
      <c r="K147" s="1"/>
      <c r="N147" s="1"/>
      <c r="P147" s="33"/>
    </row>
    <row r="148" spans="1:16" x14ac:dyDescent="0.25">
      <c r="A148" s="61" t="s">
        <v>106</v>
      </c>
      <c r="B148" s="1">
        <v>5</v>
      </c>
      <c r="C148" s="1">
        <v>0</v>
      </c>
      <c r="D148" t="s">
        <v>7</v>
      </c>
      <c r="E148" s="1"/>
      <c r="F148" s="1"/>
      <c r="G148" s="30" t="s">
        <v>8</v>
      </c>
      <c r="H148" s="53" t="s">
        <v>106</v>
      </c>
      <c r="I148" s="31"/>
      <c r="J148" s="27" t="s">
        <v>5</v>
      </c>
      <c r="K148" s="1"/>
      <c r="N148" s="1"/>
      <c r="P148" s="33"/>
    </row>
    <row r="149" spans="1:16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N149" s="1"/>
      <c r="P149" s="33"/>
    </row>
    <row r="150" spans="1:16" x14ac:dyDescent="0.25">
      <c r="A150" s="1" t="s">
        <v>12</v>
      </c>
      <c r="B150" s="1"/>
      <c r="C150" s="66">
        <v>6</v>
      </c>
      <c r="D150" s="66">
        <v>12</v>
      </c>
      <c r="E150" s="66">
        <v>14</v>
      </c>
      <c r="F150" s="66">
        <v>18</v>
      </c>
      <c r="G150" s="66">
        <v>10</v>
      </c>
      <c r="H150" s="66">
        <v>2</v>
      </c>
      <c r="I150" s="66">
        <v>16</v>
      </c>
      <c r="J150" s="66">
        <v>4</v>
      </c>
      <c r="K150" s="66">
        <v>8</v>
      </c>
      <c r="N150" s="1"/>
      <c r="P150" s="33"/>
    </row>
    <row r="151" spans="1:16" x14ac:dyDescent="0.25">
      <c r="A151" s="1" t="s">
        <v>13</v>
      </c>
      <c r="B151" s="1"/>
      <c r="C151" s="66">
        <v>3</v>
      </c>
      <c r="D151" s="66">
        <v>6</v>
      </c>
      <c r="E151" s="66">
        <v>7</v>
      </c>
      <c r="F151" s="66">
        <v>9</v>
      </c>
      <c r="G151" s="66">
        <v>5</v>
      </c>
      <c r="H151" s="66">
        <v>1</v>
      </c>
      <c r="I151" s="66">
        <v>8</v>
      </c>
      <c r="J151" s="66">
        <v>2</v>
      </c>
      <c r="K151" s="66">
        <v>4</v>
      </c>
      <c r="N151" s="1"/>
      <c r="P151" s="33"/>
    </row>
    <row r="152" spans="1:16" x14ac:dyDescent="0.25">
      <c r="A152" s="1" t="s">
        <v>14</v>
      </c>
      <c r="B152" s="1"/>
      <c r="C152" s="66">
        <v>10</v>
      </c>
      <c r="D152" s="66">
        <v>11</v>
      </c>
      <c r="E152" s="66">
        <v>12</v>
      </c>
      <c r="F152" s="66">
        <v>13</v>
      </c>
      <c r="G152" s="66">
        <v>14</v>
      </c>
      <c r="H152" s="66">
        <v>15</v>
      </c>
      <c r="I152" s="66">
        <v>16</v>
      </c>
      <c r="J152" s="66">
        <v>17</v>
      </c>
      <c r="K152" s="66">
        <v>18</v>
      </c>
      <c r="L152" s="1" t="s">
        <v>15</v>
      </c>
      <c r="M152" s="1" t="s">
        <v>16</v>
      </c>
      <c r="N152" s="70"/>
      <c r="P152" s="33"/>
    </row>
    <row r="153" spans="1:16" x14ac:dyDescent="0.25">
      <c r="A153" s="61" t="s">
        <v>94</v>
      </c>
      <c r="B153" s="57"/>
      <c r="C153" s="68">
        <v>5</v>
      </c>
      <c r="D153" s="68">
        <v>5</v>
      </c>
      <c r="E153" s="68">
        <v>5</v>
      </c>
      <c r="F153" s="68">
        <v>3</v>
      </c>
      <c r="G153" s="68">
        <v>5</v>
      </c>
      <c r="H153" s="68">
        <v>4</v>
      </c>
      <c r="I153" s="68">
        <v>3</v>
      </c>
      <c r="J153" s="68">
        <v>4</v>
      </c>
      <c r="K153" s="76">
        <v>5</v>
      </c>
      <c r="L153" s="72">
        <v>39</v>
      </c>
      <c r="M153" s="10">
        <v>34</v>
      </c>
      <c r="N153" s="58"/>
      <c r="O153" s="59"/>
      <c r="P153" s="33"/>
    </row>
    <row r="154" spans="1:16" x14ac:dyDescent="0.25">
      <c r="A154" s="61" t="s">
        <v>106</v>
      </c>
      <c r="B154" s="35"/>
      <c r="C154" s="66">
        <v>7</v>
      </c>
      <c r="D154" s="66">
        <v>6</v>
      </c>
      <c r="E154" s="66">
        <v>5</v>
      </c>
      <c r="F154" s="66">
        <v>3</v>
      </c>
      <c r="G154" s="66">
        <v>5</v>
      </c>
      <c r="H154" s="66">
        <v>4</v>
      </c>
      <c r="I154" s="66">
        <v>4</v>
      </c>
      <c r="J154" s="66">
        <v>4</v>
      </c>
      <c r="K154" s="66">
        <v>6</v>
      </c>
      <c r="L154" s="72">
        <v>44</v>
      </c>
      <c r="M154" s="10">
        <v>39</v>
      </c>
      <c r="N154" s="58"/>
      <c r="O154" s="59"/>
      <c r="P154" s="33"/>
    </row>
    <row r="155" spans="1:16" x14ac:dyDescent="0.25">
      <c r="A155" s="32" t="s">
        <v>94</v>
      </c>
      <c r="B155" s="35"/>
      <c r="C155" s="67">
        <v>0</v>
      </c>
      <c r="D155" s="67">
        <v>0</v>
      </c>
      <c r="E155" s="67">
        <v>0</v>
      </c>
      <c r="F155" s="67">
        <v>0</v>
      </c>
      <c r="G155" s="67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N155" s="1">
        <v>1</v>
      </c>
      <c r="P155" s="33"/>
    </row>
    <row r="156" spans="1:16" x14ac:dyDescent="0.25">
      <c r="A156" s="32" t="s">
        <v>106</v>
      </c>
      <c r="B156" s="35"/>
      <c r="C156" s="67">
        <v>0</v>
      </c>
      <c r="D156" s="67">
        <v>0</v>
      </c>
      <c r="E156" s="67">
        <v>0</v>
      </c>
      <c r="F156" s="67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1"/>
      <c r="N156" s="1" t="s">
        <v>17</v>
      </c>
      <c r="P156" s="33" t="s">
        <v>18</v>
      </c>
    </row>
    <row r="157" spans="1:16" x14ac:dyDescent="0.25">
      <c r="A157" s="32" t="s">
        <v>94</v>
      </c>
      <c r="B157" s="1"/>
      <c r="C157" s="66">
        <v>1</v>
      </c>
      <c r="D157" s="66">
        <v>1</v>
      </c>
      <c r="E157" s="66">
        <v>0.5</v>
      </c>
      <c r="F157" s="66">
        <v>0.5</v>
      </c>
      <c r="G157" s="66">
        <v>0.5</v>
      </c>
      <c r="H157" s="66">
        <v>0.5</v>
      </c>
      <c r="I157" s="66">
        <v>1</v>
      </c>
      <c r="J157" s="66">
        <v>0.5</v>
      </c>
      <c r="K157" s="66">
        <v>1</v>
      </c>
      <c r="L157" s="66">
        <v>6.5</v>
      </c>
      <c r="M157" s="1">
        <v>3</v>
      </c>
      <c r="N157" s="10">
        <v>9.5</v>
      </c>
      <c r="O157" s="32" t="s">
        <v>94</v>
      </c>
      <c r="P157" s="34">
        <v>17</v>
      </c>
    </row>
    <row r="158" spans="1:16" x14ac:dyDescent="0.25">
      <c r="A158" s="32" t="s">
        <v>106</v>
      </c>
      <c r="B158" s="1"/>
      <c r="C158" s="66">
        <v>0</v>
      </c>
      <c r="D158" s="66">
        <v>0</v>
      </c>
      <c r="E158" s="66">
        <v>0.5</v>
      </c>
      <c r="F158" s="66">
        <v>0.5</v>
      </c>
      <c r="G158" s="66">
        <v>0.5</v>
      </c>
      <c r="H158" s="66">
        <v>0.5</v>
      </c>
      <c r="I158" s="66">
        <v>0</v>
      </c>
      <c r="J158" s="66">
        <v>0.5</v>
      </c>
      <c r="K158" s="66">
        <v>0</v>
      </c>
      <c r="L158" s="66">
        <v>2.5</v>
      </c>
      <c r="M158" s="1">
        <v>0</v>
      </c>
      <c r="N158" s="10">
        <v>2.5</v>
      </c>
      <c r="O158" s="32" t="s">
        <v>106</v>
      </c>
      <c r="P158" s="34">
        <v>17</v>
      </c>
    </row>
    <row r="160" spans="1:16" x14ac:dyDescent="0.25">
      <c r="B160" s="1" t="s">
        <v>0</v>
      </c>
      <c r="C160" s="1"/>
      <c r="D160" s="1"/>
      <c r="E160" s="1"/>
      <c r="F160" s="1" t="s">
        <v>1</v>
      </c>
      <c r="G160" s="1"/>
      <c r="H160" s="1"/>
      <c r="I160" s="1"/>
      <c r="J160" s="1"/>
      <c r="K160" s="1"/>
      <c r="N160" s="1"/>
      <c r="P160" s="33"/>
    </row>
    <row r="161" spans="1:16" x14ac:dyDescent="0.25">
      <c r="A161" s="61" t="s">
        <v>107</v>
      </c>
      <c r="B161" s="1">
        <v>11</v>
      </c>
      <c r="C161" s="1">
        <v>-4</v>
      </c>
      <c r="D161" s="52" t="s">
        <v>57</v>
      </c>
      <c r="E161" s="1"/>
      <c r="F161" s="1"/>
      <c r="G161" s="28" t="s">
        <v>3</v>
      </c>
      <c r="H161" s="54" t="s">
        <v>107</v>
      </c>
      <c r="I161" s="29"/>
      <c r="J161" s="27" t="s">
        <v>5</v>
      </c>
      <c r="K161" s="1"/>
      <c r="N161" s="1"/>
      <c r="P161" s="33"/>
    </row>
    <row r="162" spans="1:16" x14ac:dyDescent="0.25">
      <c r="A162" s="61" t="s">
        <v>167</v>
      </c>
      <c r="B162" s="1">
        <v>15</v>
      </c>
      <c r="C162" s="1">
        <v>4</v>
      </c>
      <c r="D162" t="s">
        <v>7</v>
      </c>
      <c r="E162" s="1"/>
      <c r="F162" s="1"/>
      <c r="G162" s="30" t="s">
        <v>8</v>
      </c>
      <c r="H162" s="53" t="s">
        <v>167</v>
      </c>
      <c r="I162" s="31"/>
      <c r="J162" s="27" t="s">
        <v>5</v>
      </c>
      <c r="K162" s="1"/>
      <c r="N162" s="1"/>
      <c r="P162" s="33"/>
    </row>
    <row r="163" spans="1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N163" s="1"/>
      <c r="P163" s="33"/>
    </row>
    <row r="164" spans="1:16" x14ac:dyDescent="0.25">
      <c r="A164" s="1" t="s">
        <v>12</v>
      </c>
      <c r="B164" s="1"/>
      <c r="C164" s="66">
        <v>6</v>
      </c>
      <c r="D164" s="66">
        <v>12</v>
      </c>
      <c r="E164" s="66">
        <v>14</v>
      </c>
      <c r="F164" s="66">
        <v>18</v>
      </c>
      <c r="G164" s="66">
        <v>10</v>
      </c>
      <c r="H164" s="66">
        <v>2</v>
      </c>
      <c r="I164" s="66">
        <v>16</v>
      </c>
      <c r="J164" s="66">
        <v>4</v>
      </c>
      <c r="K164" s="66">
        <v>8</v>
      </c>
      <c r="N164" s="1"/>
      <c r="P164" s="33"/>
    </row>
    <row r="165" spans="1:16" x14ac:dyDescent="0.25">
      <c r="A165" s="1" t="s">
        <v>13</v>
      </c>
      <c r="B165" s="1"/>
      <c r="C165" s="66">
        <v>3</v>
      </c>
      <c r="D165" s="66">
        <v>6</v>
      </c>
      <c r="E165" s="66">
        <v>7</v>
      </c>
      <c r="F165" s="66">
        <v>9</v>
      </c>
      <c r="G165" s="66">
        <v>5</v>
      </c>
      <c r="H165" s="66">
        <v>1</v>
      </c>
      <c r="I165" s="66">
        <v>8</v>
      </c>
      <c r="J165" s="66">
        <v>2</v>
      </c>
      <c r="K165" s="66">
        <v>4</v>
      </c>
      <c r="N165" s="1"/>
      <c r="P165" s="33"/>
    </row>
    <row r="166" spans="1:16" x14ac:dyDescent="0.25">
      <c r="A166" s="1" t="s">
        <v>14</v>
      </c>
      <c r="B166" s="1"/>
      <c r="C166" s="66">
        <v>10</v>
      </c>
      <c r="D166" s="66">
        <v>11</v>
      </c>
      <c r="E166" s="66">
        <v>12</v>
      </c>
      <c r="F166" s="66">
        <v>13</v>
      </c>
      <c r="G166" s="66">
        <v>14</v>
      </c>
      <c r="H166" s="66">
        <v>15</v>
      </c>
      <c r="I166" s="66">
        <v>16</v>
      </c>
      <c r="J166" s="66">
        <v>17</v>
      </c>
      <c r="K166" s="66">
        <v>18</v>
      </c>
      <c r="L166" s="1" t="s">
        <v>15</v>
      </c>
      <c r="M166" s="1" t="s">
        <v>16</v>
      </c>
      <c r="N166" s="70"/>
      <c r="P166" s="33"/>
    </row>
    <row r="167" spans="1:16" x14ac:dyDescent="0.25">
      <c r="A167" s="61" t="s">
        <v>107</v>
      </c>
      <c r="B167" s="57"/>
      <c r="C167" s="68">
        <v>4</v>
      </c>
      <c r="D167" s="68">
        <v>6</v>
      </c>
      <c r="E167" s="68">
        <v>6</v>
      </c>
      <c r="F167" s="68">
        <v>6</v>
      </c>
      <c r="G167" s="68">
        <v>10</v>
      </c>
      <c r="H167" s="68">
        <v>5</v>
      </c>
      <c r="I167" s="68">
        <v>7</v>
      </c>
      <c r="J167" s="68">
        <v>7</v>
      </c>
      <c r="K167" s="76">
        <v>8</v>
      </c>
      <c r="L167" s="72">
        <v>59</v>
      </c>
      <c r="M167" s="10">
        <v>48</v>
      </c>
      <c r="N167" s="58"/>
      <c r="O167" s="59"/>
      <c r="P167" s="33"/>
    </row>
    <row r="168" spans="1:16" x14ac:dyDescent="0.25">
      <c r="A168" s="61" t="s">
        <v>167</v>
      </c>
      <c r="B168" s="35"/>
      <c r="C168" s="66">
        <v>8</v>
      </c>
      <c r="D168" s="66">
        <v>6</v>
      </c>
      <c r="E168" s="66">
        <v>7</v>
      </c>
      <c r="F168" s="66">
        <v>6</v>
      </c>
      <c r="G168" s="66">
        <v>7</v>
      </c>
      <c r="H168" s="66">
        <v>4</v>
      </c>
      <c r="I168" s="66">
        <v>6</v>
      </c>
      <c r="J168" s="66">
        <v>5</v>
      </c>
      <c r="K168" s="66">
        <v>6</v>
      </c>
      <c r="L168" s="72">
        <v>55</v>
      </c>
      <c r="M168" s="10">
        <v>40</v>
      </c>
      <c r="N168" s="58"/>
      <c r="O168" s="59"/>
      <c r="P168" s="33"/>
    </row>
    <row r="169" spans="1:16" x14ac:dyDescent="0.25">
      <c r="A169" s="32" t="s">
        <v>107</v>
      </c>
      <c r="B169" s="35"/>
      <c r="C169" s="67">
        <v>0</v>
      </c>
      <c r="D169" s="67">
        <v>0</v>
      </c>
      <c r="E169" s="67">
        <v>0</v>
      </c>
      <c r="F169" s="67">
        <v>0</v>
      </c>
      <c r="G169" s="67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N169" s="1">
        <v>0</v>
      </c>
      <c r="P169" s="33"/>
    </row>
    <row r="170" spans="1:16" x14ac:dyDescent="0.25">
      <c r="A170" s="32" t="s">
        <v>167</v>
      </c>
      <c r="B170" s="35"/>
      <c r="C170" s="67">
        <v>1</v>
      </c>
      <c r="D170" s="67">
        <v>0</v>
      </c>
      <c r="E170" s="67">
        <v>0</v>
      </c>
      <c r="F170" s="67">
        <v>0</v>
      </c>
      <c r="G170" s="66">
        <v>0</v>
      </c>
      <c r="H170" s="66">
        <v>1</v>
      </c>
      <c r="I170" s="66">
        <v>0</v>
      </c>
      <c r="J170" s="66">
        <v>1</v>
      </c>
      <c r="K170" s="66">
        <v>1</v>
      </c>
      <c r="L170" s="66">
        <v>4</v>
      </c>
      <c r="M170" s="1"/>
      <c r="N170" s="1" t="s">
        <v>17</v>
      </c>
      <c r="P170" s="33" t="s">
        <v>18</v>
      </c>
    </row>
    <row r="171" spans="1:16" x14ac:dyDescent="0.25">
      <c r="A171" s="32" t="s">
        <v>107</v>
      </c>
      <c r="B171" s="1"/>
      <c r="C171" s="66">
        <v>1</v>
      </c>
      <c r="D171" s="66">
        <v>0.5</v>
      </c>
      <c r="E171" s="66">
        <v>1</v>
      </c>
      <c r="F171" s="66">
        <v>0.5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3</v>
      </c>
      <c r="M171" s="1">
        <v>0</v>
      </c>
      <c r="N171" s="10">
        <v>3</v>
      </c>
      <c r="O171" s="32" t="s">
        <v>107</v>
      </c>
      <c r="P171" s="34">
        <v>20</v>
      </c>
    </row>
    <row r="172" spans="1:16" x14ac:dyDescent="0.25">
      <c r="A172" s="32" t="s">
        <v>167</v>
      </c>
      <c r="B172" s="1"/>
      <c r="C172" s="66">
        <v>0</v>
      </c>
      <c r="D172" s="66">
        <v>0.5</v>
      </c>
      <c r="E172" s="66">
        <v>0</v>
      </c>
      <c r="F172" s="66">
        <v>0.5</v>
      </c>
      <c r="G172" s="66">
        <v>1</v>
      </c>
      <c r="H172" s="66">
        <v>1</v>
      </c>
      <c r="I172" s="66">
        <v>1</v>
      </c>
      <c r="J172" s="66">
        <v>1</v>
      </c>
      <c r="K172" s="66">
        <v>1</v>
      </c>
      <c r="L172" s="66">
        <v>6</v>
      </c>
      <c r="M172" s="1">
        <v>3</v>
      </c>
      <c r="N172" s="10">
        <v>9</v>
      </c>
      <c r="O172" s="32" t="s">
        <v>167</v>
      </c>
      <c r="P172" s="34">
        <v>18</v>
      </c>
    </row>
    <row r="176" spans="1:16" x14ac:dyDescent="0.25">
      <c r="H176" s="12"/>
    </row>
    <row r="177" spans="8:11" x14ac:dyDescent="0.25">
      <c r="H177" s="12"/>
    </row>
    <row r="178" spans="8:11" x14ac:dyDescent="0.25">
      <c r="H178" s="12"/>
    </row>
    <row r="179" spans="8:11" x14ac:dyDescent="0.25">
      <c r="H179" s="12"/>
    </row>
    <row r="188" spans="8:11" x14ac:dyDescent="0.25">
      <c r="K188" s="7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4"/>
  <sheetViews>
    <sheetView workbookViewId="0">
      <selection activeCell="H8" sqref="H8"/>
    </sheetView>
  </sheetViews>
  <sheetFormatPr defaultColWidth="8.77734375" defaultRowHeight="13.2" x14ac:dyDescent="0.25"/>
  <cols>
    <col min="1" max="1" width="13" customWidth="1"/>
    <col min="2" max="4" width="8.6640625"/>
  </cols>
  <sheetData>
    <row r="1" spans="1:4" x14ac:dyDescent="0.25">
      <c r="A1" s="36" t="s">
        <v>170</v>
      </c>
      <c r="B1" s="37">
        <v>5</v>
      </c>
      <c r="C1" s="37">
        <v>47</v>
      </c>
      <c r="D1" s="38">
        <v>42</v>
      </c>
    </row>
    <row r="2" spans="1:4" x14ac:dyDescent="0.25">
      <c r="A2" s="39" t="s">
        <v>104</v>
      </c>
      <c r="B2" s="1">
        <v>7</v>
      </c>
      <c r="C2" s="1">
        <v>54</v>
      </c>
      <c r="D2" s="40">
        <v>47</v>
      </c>
    </row>
    <row r="3" spans="1:4" x14ac:dyDescent="0.25">
      <c r="A3" s="39" t="s">
        <v>171</v>
      </c>
      <c r="B3" s="1">
        <v>8</v>
      </c>
      <c r="C3" s="1">
        <v>50</v>
      </c>
      <c r="D3" s="40">
        <v>42</v>
      </c>
    </row>
    <row r="4" spans="1:4" ht="13.8" thickBot="1" x14ac:dyDescent="0.3">
      <c r="A4" s="44" t="s">
        <v>143</v>
      </c>
      <c r="B4" s="45">
        <v>8</v>
      </c>
      <c r="C4" s="45">
        <v>48</v>
      </c>
      <c r="D4" s="46">
        <v>40</v>
      </c>
    </row>
    <row r="5" spans="1:4" x14ac:dyDescent="0.25">
      <c r="A5" s="36" t="s">
        <v>172</v>
      </c>
      <c r="B5" s="37">
        <v>9</v>
      </c>
      <c r="C5" s="37">
        <v>48</v>
      </c>
      <c r="D5" s="38">
        <v>39</v>
      </c>
    </row>
    <row r="6" spans="1:4" x14ac:dyDescent="0.25">
      <c r="A6" s="39" t="s">
        <v>173</v>
      </c>
      <c r="B6" s="1">
        <v>9</v>
      </c>
      <c r="C6" s="1">
        <v>47</v>
      </c>
      <c r="D6" s="40">
        <v>38</v>
      </c>
    </row>
    <row r="7" spans="1:4" x14ac:dyDescent="0.25">
      <c r="A7" s="47" t="s">
        <v>174</v>
      </c>
      <c r="B7" s="10">
        <v>10</v>
      </c>
      <c r="C7" s="10">
        <v>47</v>
      </c>
      <c r="D7" s="48">
        <v>37</v>
      </c>
    </row>
    <row r="8" spans="1:4" ht="13.8" thickBot="1" x14ac:dyDescent="0.3">
      <c r="A8" s="41" t="s">
        <v>45</v>
      </c>
      <c r="B8" s="42">
        <v>10.9</v>
      </c>
      <c r="C8" s="42">
        <v>49</v>
      </c>
      <c r="D8" s="43">
        <v>38</v>
      </c>
    </row>
    <row r="9" spans="1:4" x14ac:dyDescent="0.25">
      <c r="A9" s="36" t="s">
        <v>175</v>
      </c>
      <c r="B9" s="37">
        <v>11</v>
      </c>
      <c r="C9" s="37">
        <v>47</v>
      </c>
      <c r="D9" s="38">
        <v>36</v>
      </c>
    </row>
    <row r="10" spans="1:4" x14ac:dyDescent="0.25">
      <c r="A10" s="39" t="s">
        <v>25</v>
      </c>
      <c r="B10" s="1">
        <v>13</v>
      </c>
      <c r="C10" s="1">
        <v>51</v>
      </c>
      <c r="D10" s="40">
        <v>38</v>
      </c>
    </row>
    <row r="11" spans="1:4" x14ac:dyDescent="0.25">
      <c r="A11" s="47" t="s">
        <v>176</v>
      </c>
      <c r="B11" s="10">
        <v>14</v>
      </c>
      <c r="C11" s="10">
        <v>48</v>
      </c>
      <c r="D11" s="48">
        <v>34</v>
      </c>
    </row>
    <row r="12" spans="1:4" ht="13.8" thickBot="1" x14ac:dyDescent="0.3">
      <c r="A12" s="41" t="s">
        <v>52</v>
      </c>
      <c r="B12" s="42">
        <v>14</v>
      </c>
      <c r="C12" s="42">
        <v>59</v>
      </c>
      <c r="D12" s="43">
        <v>45</v>
      </c>
    </row>
    <row r="13" spans="1:4" x14ac:dyDescent="0.25">
      <c r="A13" s="49" t="s">
        <v>177</v>
      </c>
      <c r="B13" s="50">
        <v>15</v>
      </c>
      <c r="C13" s="50">
        <v>46</v>
      </c>
      <c r="D13" s="51">
        <v>31</v>
      </c>
    </row>
    <row r="14" spans="1:4" x14ac:dyDescent="0.25">
      <c r="A14" s="39" t="s">
        <v>178</v>
      </c>
      <c r="B14" s="1">
        <v>15</v>
      </c>
      <c r="C14" s="1">
        <v>50</v>
      </c>
      <c r="D14" s="40">
        <v>35</v>
      </c>
    </row>
    <row r="15" spans="1:4" x14ac:dyDescent="0.25">
      <c r="A15" s="39" t="s">
        <v>179</v>
      </c>
      <c r="B15" s="1">
        <v>15</v>
      </c>
      <c r="C15" s="1">
        <v>55</v>
      </c>
      <c r="D15" s="40">
        <v>40</v>
      </c>
    </row>
    <row r="16" spans="1:4" ht="13.8" thickBot="1" x14ac:dyDescent="0.3">
      <c r="A16" s="41" t="s">
        <v>180</v>
      </c>
      <c r="B16" s="42">
        <v>15</v>
      </c>
      <c r="C16" s="42">
        <v>48</v>
      </c>
      <c r="D16" s="43">
        <v>33</v>
      </c>
    </row>
    <row r="17" spans="1:4" x14ac:dyDescent="0.25">
      <c r="A17" s="49" t="s">
        <v>181</v>
      </c>
      <c r="B17" s="50">
        <v>16</v>
      </c>
      <c r="C17" s="50">
        <v>52</v>
      </c>
      <c r="D17" s="51">
        <v>36</v>
      </c>
    </row>
    <row r="18" spans="1:4" x14ac:dyDescent="0.25">
      <c r="A18" s="39" t="s">
        <v>30</v>
      </c>
      <c r="B18" s="1">
        <v>17</v>
      </c>
      <c r="C18" s="1">
        <v>54</v>
      </c>
      <c r="D18" s="40">
        <v>37</v>
      </c>
    </row>
    <row r="19" spans="1:4" x14ac:dyDescent="0.25">
      <c r="A19" s="39" t="s">
        <v>182</v>
      </c>
      <c r="B19" s="1">
        <v>18</v>
      </c>
      <c r="C19" s="1">
        <v>60</v>
      </c>
      <c r="D19" s="40">
        <v>42</v>
      </c>
    </row>
    <row r="20" spans="1:4" ht="13.8" thickBot="1" x14ac:dyDescent="0.3">
      <c r="A20" s="41" t="s">
        <v>183</v>
      </c>
      <c r="B20" s="42">
        <v>22</v>
      </c>
      <c r="C20" s="42">
        <v>60</v>
      </c>
      <c r="D20" s="43">
        <v>38</v>
      </c>
    </row>
    <row r="21" spans="1:4" x14ac:dyDescent="0.25">
      <c r="A21" s="36" t="s">
        <v>184</v>
      </c>
      <c r="B21" s="37">
        <v>24</v>
      </c>
      <c r="C21" s="37">
        <v>61</v>
      </c>
      <c r="D21" s="38">
        <v>37</v>
      </c>
    </row>
    <row r="22" spans="1:4" x14ac:dyDescent="0.25">
      <c r="A22" s="39" t="s">
        <v>47</v>
      </c>
      <c r="B22" s="1">
        <v>24</v>
      </c>
      <c r="C22" s="1">
        <v>68</v>
      </c>
      <c r="D22" s="40">
        <v>44</v>
      </c>
    </row>
    <row r="23" spans="1:4" x14ac:dyDescent="0.25">
      <c r="A23" s="39" t="s">
        <v>185</v>
      </c>
      <c r="B23" s="1">
        <v>25</v>
      </c>
      <c r="C23" s="1">
        <v>56</v>
      </c>
      <c r="D23" s="40">
        <v>31</v>
      </c>
    </row>
    <row r="24" spans="1:4" ht="13.8" thickBot="1" x14ac:dyDescent="0.3">
      <c r="A24" s="44" t="s">
        <v>186</v>
      </c>
      <c r="B24" s="45">
        <v>30</v>
      </c>
      <c r="C24" s="45">
        <v>60</v>
      </c>
      <c r="D24" s="46">
        <v>30</v>
      </c>
    </row>
  </sheetData>
  <sortState xmlns:xlrd2="http://schemas.microsoft.com/office/spreadsheetml/2017/richdata2" ref="A1:D24">
    <sortCondition ref="B1:B24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D11" sqref="D11"/>
    </sheetView>
  </sheetViews>
  <sheetFormatPr defaultColWidth="8.77734375" defaultRowHeight="13.2" x14ac:dyDescent="0.25"/>
  <cols>
    <col min="1" max="1" width="14.6640625" customWidth="1"/>
    <col min="3" max="3" width="8.6640625" style="1"/>
  </cols>
  <sheetData>
    <row r="1" spans="1:4" x14ac:dyDescent="0.25">
      <c r="A1">
        <v>24</v>
      </c>
    </row>
    <row r="3" spans="1:4" x14ac:dyDescent="0.25">
      <c r="A3" t="s">
        <v>187</v>
      </c>
      <c r="B3">
        <v>24.99</v>
      </c>
      <c r="C3" s="1" t="s">
        <v>188</v>
      </c>
      <c r="D3" t="s">
        <v>188</v>
      </c>
    </row>
    <row r="4" spans="1:4" x14ac:dyDescent="0.25">
      <c r="A4" t="s">
        <v>189</v>
      </c>
      <c r="B4">
        <v>25.79</v>
      </c>
      <c r="C4" s="1" t="s">
        <v>188</v>
      </c>
      <c r="D4" t="s">
        <v>188</v>
      </c>
    </row>
    <row r="5" spans="1:4" x14ac:dyDescent="0.25">
      <c r="A5" t="s">
        <v>190</v>
      </c>
      <c r="B5">
        <v>22.89</v>
      </c>
      <c r="C5" s="1" t="s">
        <v>188</v>
      </c>
      <c r="D5" t="s">
        <v>188</v>
      </c>
    </row>
    <row r="6" spans="1:4" x14ac:dyDescent="0.25">
      <c r="A6" t="s">
        <v>191</v>
      </c>
      <c r="B6">
        <v>23.99</v>
      </c>
      <c r="C6" s="1" t="s">
        <v>188</v>
      </c>
      <c r="D6" t="s">
        <v>188</v>
      </c>
    </row>
    <row r="7" spans="1:4" x14ac:dyDescent="0.25">
      <c r="A7" t="s">
        <v>192</v>
      </c>
      <c r="B7">
        <v>24.99</v>
      </c>
      <c r="C7" s="1" t="s">
        <v>188</v>
      </c>
      <c r="D7" t="s">
        <v>188</v>
      </c>
    </row>
    <row r="8" spans="1:4" x14ac:dyDescent="0.25">
      <c r="A8" t="s">
        <v>193</v>
      </c>
      <c r="B8">
        <v>18.59</v>
      </c>
      <c r="C8" s="1" t="s">
        <v>188</v>
      </c>
      <c r="D8" t="s">
        <v>188</v>
      </c>
    </row>
    <row r="9" spans="1:4" x14ac:dyDescent="0.25">
      <c r="A9" t="s">
        <v>194</v>
      </c>
      <c r="B9">
        <v>21</v>
      </c>
      <c r="C9" s="1" t="s">
        <v>188</v>
      </c>
      <c r="D9" t="s">
        <v>188</v>
      </c>
    </row>
    <row r="10" spans="1:4" x14ac:dyDescent="0.25">
      <c r="A10" t="s">
        <v>195</v>
      </c>
      <c r="B10">
        <v>22.89</v>
      </c>
      <c r="C10" s="1" t="s">
        <v>188</v>
      </c>
      <c r="D10" t="s">
        <v>188</v>
      </c>
    </row>
    <row r="11" spans="1:4" x14ac:dyDescent="0.25">
      <c r="A11" t="s">
        <v>196</v>
      </c>
      <c r="B11">
        <v>10.59</v>
      </c>
    </row>
    <row r="12" spans="1:4" x14ac:dyDescent="0.25">
      <c r="A12" t="s">
        <v>196</v>
      </c>
      <c r="B12">
        <v>10.59</v>
      </c>
    </row>
    <row r="13" spans="1:4" x14ac:dyDescent="0.25">
      <c r="A13" t="s">
        <v>196</v>
      </c>
      <c r="B13">
        <v>10.59</v>
      </c>
    </row>
    <row r="14" spans="1:4" x14ac:dyDescent="0.25">
      <c r="A14" t="s">
        <v>196</v>
      </c>
      <c r="B14">
        <v>10.59</v>
      </c>
    </row>
    <row r="15" spans="1:4" x14ac:dyDescent="0.25">
      <c r="A15" t="s">
        <v>196</v>
      </c>
      <c r="B15">
        <v>10.59</v>
      </c>
    </row>
    <row r="16" spans="1:4" x14ac:dyDescent="0.25">
      <c r="A16" t="s">
        <v>196</v>
      </c>
      <c r="B16">
        <v>10.59</v>
      </c>
    </row>
    <row r="17" spans="1:4" x14ac:dyDescent="0.25">
      <c r="A17" t="s">
        <v>197</v>
      </c>
      <c r="B17">
        <v>9.59</v>
      </c>
      <c r="D17" t="s">
        <v>188</v>
      </c>
    </row>
    <row r="18" spans="1:4" x14ac:dyDescent="0.25">
      <c r="A18" t="s">
        <v>197</v>
      </c>
      <c r="B18">
        <v>9.59</v>
      </c>
      <c r="D18" t="s">
        <v>188</v>
      </c>
    </row>
    <row r="19" spans="1:4" x14ac:dyDescent="0.25">
      <c r="A19" t="s">
        <v>197</v>
      </c>
      <c r="B19">
        <v>9.59</v>
      </c>
      <c r="D19" t="s">
        <v>188</v>
      </c>
    </row>
    <row r="20" spans="1:4" x14ac:dyDescent="0.25">
      <c r="A20" t="s">
        <v>197</v>
      </c>
      <c r="B20">
        <v>9.59</v>
      </c>
      <c r="D20" t="s">
        <v>188</v>
      </c>
    </row>
    <row r="21" spans="1:4" x14ac:dyDescent="0.25">
      <c r="B21">
        <f>SUM(B3:B20)</f>
        <v>287.02999999999992</v>
      </c>
    </row>
    <row r="22" spans="1:4" x14ac:dyDescent="0.25">
      <c r="B22">
        <f>B21*0.075</f>
        <v>21.527249999999992</v>
      </c>
    </row>
  </sheetData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/>
  </sheetViews>
  <sheetFormatPr defaultColWidth="8.77734375" defaultRowHeight="13.2" x14ac:dyDescent="0.25"/>
  <cols>
    <col min="2" max="3" width="8.6640625" style="1"/>
  </cols>
  <sheetData>
    <row r="1" spans="1:4" x14ac:dyDescent="0.25">
      <c r="A1" s="13" t="s">
        <v>198</v>
      </c>
      <c r="B1" s="14" t="s">
        <v>0</v>
      </c>
      <c r="C1" s="14" t="s">
        <v>16</v>
      </c>
      <c r="D1" s="14" t="s">
        <v>199</v>
      </c>
    </row>
    <row r="2" spans="1:4" ht="14.4" x14ac:dyDescent="0.25">
      <c r="A2" s="16" t="s">
        <v>46</v>
      </c>
      <c r="B2" s="17">
        <v>4</v>
      </c>
      <c r="C2">
        <v>40</v>
      </c>
      <c r="D2" s="18"/>
    </row>
    <row r="3" spans="1:4" ht="14.4" x14ac:dyDescent="0.25">
      <c r="A3" s="16" t="s">
        <v>200</v>
      </c>
      <c r="B3" s="17">
        <v>7</v>
      </c>
      <c r="C3">
        <v>39</v>
      </c>
      <c r="D3" s="19"/>
    </row>
    <row r="4" spans="1:4" ht="14.4" x14ac:dyDescent="0.25">
      <c r="A4" s="20" t="s">
        <v>143</v>
      </c>
      <c r="B4" s="21">
        <v>9</v>
      </c>
      <c r="C4" s="9">
        <v>34</v>
      </c>
      <c r="D4" s="15">
        <v>10</v>
      </c>
    </row>
    <row r="5" spans="1:4" ht="14.4" x14ac:dyDescent="0.25">
      <c r="A5" s="16" t="s">
        <v>41</v>
      </c>
      <c r="B5" s="17">
        <v>9</v>
      </c>
      <c r="C5">
        <v>37</v>
      </c>
      <c r="D5" s="19"/>
    </row>
    <row r="6" spans="1:4" ht="14.4" x14ac:dyDescent="0.25">
      <c r="A6" s="16"/>
      <c r="B6" s="17"/>
      <c r="C6"/>
      <c r="D6" s="19"/>
    </row>
    <row r="7" spans="1:4" ht="14.4" x14ac:dyDescent="0.25">
      <c r="A7" s="16" t="s">
        <v>44</v>
      </c>
      <c r="B7" s="17">
        <v>9</v>
      </c>
      <c r="C7">
        <v>42</v>
      </c>
      <c r="D7" s="19"/>
    </row>
    <row r="8" spans="1:4" ht="14.4" x14ac:dyDescent="0.25">
      <c r="A8" s="16" t="s">
        <v>32</v>
      </c>
      <c r="B8" s="17">
        <v>10</v>
      </c>
      <c r="C8">
        <v>35</v>
      </c>
      <c r="D8" s="19"/>
    </row>
    <row r="9" spans="1:4" ht="14.4" x14ac:dyDescent="0.25">
      <c r="A9" s="16" t="s">
        <v>201</v>
      </c>
      <c r="B9" s="17">
        <v>11</v>
      </c>
      <c r="C9">
        <v>36</v>
      </c>
      <c r="D9" s="18"/>
    </row>
    <row r="10" spans="1:4" ht="14.4" x14ac:dyDescent="0.25">
      <c r="A10" s="20" t="s">
        <v>146</v>
      </c>
      <c r="B10" s="21">
        <v>12</v>
      </c>
      <c r="C10" s="9">
        <v>31</v>
      </c>
      <c r="D10" s="15">
        <v>10</v>
      </c>
    </row>
    <row r="11" spans="1:4" ht="14.4" x14ac:dyDescent="0.25">
      <c r="A11" s="16"/>
      <c r="B11" s="17"/>
      <c r="C11"/>
      <c r="D11" s="19"/>
    </row>
    <row r="12" spans="1:4" ht="14.4" x14ac:dyDescent="0.25">
      <c r="A12" s="20" t="s">
        <v>45</v>
      </c>
      <c r="B12" s="21">
        <v>13</v>
      </c>
      <c r="C12" s="9">
        <v>34</v>
      </c>
      <c r="D12" s="15">
        <v>10</v>
      </c>
    </row>
    <row r="13" spans="1:4" ht="14.4" x14ac:dyDescent="0.25">
      <c r="A13" s="16" t="s">
        <v>43</v>
      </c>
      <c r="B13" s="17">
        <v>14</v>
      </c>
      <c r="C13">
        <v>38</v>
      </c>
      <c r="D13" s="19"/>
    </row>
    <row r="14" spans="1:4" ht="14.4" x14ac:dyDescent="0.25">
      <c r="A14" s="16" t="s">
        <v>202</v>
      </c>
      <c r="B14" s="17">
        <v>14</v>
      </c>
      <c r="C14">
        <v>38</v>
      </c>
      <c r="D14" s="19"/>
    </row>
    <row r="15" spans="1:4" ht="14.4" x14ac:dyDescent="0.25">
      <c r="A15" s="16" t="s">
        <v>52</v>
      </c>
      <c r="B15" s="17">
        <v>14</v>
      </c>
      <c r="C15">
        <v>38</v>
      </c>
      <c r="D15" s="19"/>
    </row>
    <row r="16" spans="1:4" ht="14.4" x14ac:dyDescent="0.25">
      <c r="A16" s="16"/>
      <c r="B16" s="17"/>
      <c r="C16"/>
      <c r="D16" s="19"/>
    </row>
    <row r="17" spans="1:4" ht="14.4" x14ac:dyDescent="0.25">
      <c r="A17" s="16" t="s">
        <v>149</v>
      </c>
      <c r="B17" s="17">
        <v>15</v>
      </c>
      <c r="C17">
        <v>43</v>
      </c>
      <c r="D17" s="19"/>
    </row>
    <row r="18" spans="1:4" ht="14.4" x14ac:dyDescent="0.25">
      <c r="A18" s="16" t="s">
        <v>180</v>
      </c>
      <c r="B18" s="17">
        <v>16</v>
      </c>
      <c r="C18">
        <v>38</v>
      </c>
      <c r="D18" s="18"/>
    </row>
    <row r="19" spans="1:4" ht="14.4" x14ac:dyDescent="0.25">
      <c r="A19" s="20" t="s">
        <v>49</v>
      </c>
      <c r="B19" s="21">
        <v>16</v>
      </c>
      <c r="C19" s="9">
        <v>28</v>
      </c>
      <c r="D19" s="15">
        <v>10</v>
      </c>
    </row>
    <row r="20" spans="1:4" ht="14.4" x14ac:dyDescent="0.25">
      <c r="A20" s="16" t="s">
        <v>30</v>
      </c>
      <c r="B20" s="17">
        <v>17</v>
      </c>
      <c r="C20">
        <v>40</v>
      </c>
      <c r="D20" s="19"/>
    </row>
    <row r="21" spans="1:4" ht="14.4" x14ac:dyDescent="0.25">
      <c r="A21" s="16"/>
      <c r="B21" s="17"/>
      <c r="C21"/>
      <c r="D21" s="19"/>
    </row>
    <row r="22" spans="1:4" ht="14.4" x14ac:dyDescent="0.25">
      <c r="A22" s="16" t="s">
        <v>200</v>
      </c>
      <c r="B22" s="17">
        <v>17</v>
      </c>
      <c r="C22">
        <v>45</v>
      </c>
      <c r="D22" s="19"/>
    </row>
    <row r="23" spans="1:4" ht="14.4" x14ac:dyDescent="0.25">
      <c r="A23" s="20" t="s">
        <v>203</v>
      </c>
      <c r="B23" s="21">
        <v>20</v>
      </c>
      <c r="C23" s="9">
        <v>37</v>
      </c>
      <c r="D23" s="15">
        <v>10</v>
      </c>
    </row>
    <row r="24" spans="1:4" ht="14.4" x14ac:dyDescent="0.25">
      <c r="A24" s="16" t="s">
        <v>183</v>
      </c>
      <c r="B24" s="17">
        <v>21</v>
      </c>
      <c r="C24">
        <v>43</v>
      </c>
      <c r="D24" s="18"/>
    </row>
    <row r="25" spans="1:4" ht="14.4" x14ac:dyDescent="0.25">
      <c r="A25" s="16" t="s">
        <v>47</v>
      </c>
      <c r="B25" s="17">
        <v>23</v>
      </c>
      <c r="C25">
        <v>44</v>
      </c>
      <c r="D25" s="19"/>
    </row>
    <row r="26" spans="1:4" ht="14.4" x14ac:dyDescent="0.25">
      <c r="B26" s="17"/>
      <c r="C26"/>
      <c r="D26" s="19"/>
    </row>
    <row r="27" spans="1:4" ht="14.4" x14ac:dyDescent="0.25">
      <c r="B27" s="17"/>
      <c r="C27"/>
      <c r="D27" s="19"/>
    </row>
    <row r="28" spans="1:4" ht="14.4" x14ac:dyDescent="0.25">
      <c r="B28" s="17"/>
      <c r="C28"/>
      <c r="D28" s="18"/>
    </row>
    <row r="29" spans="1:4" ht="14.4" x14ac:dyDescent="0.25">
      <c r="B29" s="17"/>
      <c r="C29"/>
      <c r="D29" s="19"/>
    </row>
    <row r="30" spans="1:4" x14ac:dyDescent="0.25">
      <c r="A30" s="7"/>
    </row>
    <row r="31" spans="1:4" x14ac:dyDescent="0.25">
      <c r="A31" s="7"/>
    </row>
    <row r="32" spans="1:4" x14ac:dyDescent="0.25">
      <c r="A32" s="7"/>
    </row>
    <row r="33" spans="1:1" x14ac:dyDescent="0.25">
      <c r="A33" s="7"/>
    </row>
  </sheetData>
  <sortState xmlns:xlrd2="http://schemas.microsoft.com/office/spreadsheetml/2017/richdata2" ref="A2:C25">
    <sortCondition ref="B2:B25"/>
  </sortState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C30"/>
  <sheetViews>
    <sheetView workbookViewId="0">
      <selection activeCell="C31" sqref="C31"/>
    </sheetView>
  </sheetViews>
  <sheetFormatPr defaultColWidth="8.77734375" defaultRowHeight="13.2" x14ac:dyDescent="0.25"/>
  <cols>
    <col min="1" max="1" width="20.44140625" customWidth="1"/>
    <col min="2" max="2" width="11.33203125" customWidth="1"/>
  </cols>
  <sheetData>
    <row r="2" spans="1:3" ht="14.4" x14ac:dyDescent="0.3">
      <c r="A2" t="s">
        <v>204</v>
      </c>
      <c r="B2" s="24">
        <v>6967.29</v>
      </c>
    </row>
    <row r="3" spans="1:3" ht="14.4" x14ac:dyDescent="0.3">
      <c r="A3" t="s">
        <v>205</v>
      </c>
      <c r="B3" s="24">
        <f>(13*451.61) + 519.34</f>
        <v>6390.27</v>
      </c>
    </row>
    <row r="4" spans="1:3" ht="14.4" x14ac:dyDescent="0.3">
      <c r="A4" t="s">
        <v>206</v>
      </c>
      <c r="B4" s="24">
        <v>740</v>
      </c>
    </row>
    <row r="5" spans="1:3" x14ac:dyDescent="0.25">
      <c r="A5" t="s">
        <v>16</v>
      </c>
      <c r="B5" s="23">
        <f>B2-B3-B4</f>
        <v>-162.98000000000047</v>
      </c>
    </row>
    <row r="7" spans="1:3" x14ac:dyDescent="0.25">
      <c r="A7" s="12" t="s">
        <v>207</v>
      </c>
      <c r="B7" s="25">
        <v>73.75</v>
      </c>
      <c r="C7" s="12" t="s">
        <v>208</v>
      </c>
    </row>
    <row r="8" spans="1:3" x14ac:dyDescent="0.25">
      <c r="A8" s="12" t="s">
        <v>209</v>
      </c>
      <c r="B8" s="25">
        <v>60</v>
      </c>
      <c r="C8" s="12" t="s">
        <v>210</v>
      </c>
    </row>
    <row r="9" spans="1:3" x14ac:dyDescent="0.25">
      <c r="A9" s="12" t="s">
        <v>211</v>
      </c>
      <c r="B9" s="25">
        <v>51.25</v>
      </c>
      <c r="C9" s="12" t="s">
        <v>212</v>
      </c>
    </row>
    <row r="10" spans="1:3" x14ac:dyDescent="0.25">
      <c r="A10" s="12" t="s">
        <v>213</v>
      </c>
      <c r="B10" s="25">
        <v>44.5</v>
      </c>
      <c r="C10" s="12" t="s">
        <v>214</v>
      </c>
    </row>
    <row r="11" spans="1:3" x14ac:dyDescent="0.25">
      <c r="A11" s="12" t="s">
        <v>215</v>
      </c>
      <c r="B11" s="25">
        <v>42.5</v>
      </c>
      <c r="C11" s="12" t="s">
        <v>216</v>
      </c>
    </row>
    <row r="12" spans="1:3" x14ac:dyDescent="0.25">
      <c r="A12" s="12" t="s">
        <v>217</v>
      </c>
      <c r="B12" s="25">
        <v>40</v>
      </c>
      <c r="C12" s="12" t="s">
        <v>208</v>
      </c>
    </row>
    <row r="13" spans="1:3" x14ac:dyDescent="0.25">
      <c r="A13" s="12" t="s">
        <v>218</v>
      </c>
      <c r="B13" s="25">
        <v>37.5</v>
      </c>
      <c r="C13" s="12" t="s">
        <v>208</v>
      </c>
    </row>
    <row r="14" spans="1:3" x14ac:dyDescent="0.25">
      <c r="A14" s="12" t="s">
        <v>219</v>
      </c>
      <c r="B14" s="25">
        <v>35</v>
      </c>
      <c r="C14" t="s">
        <v>220</v>
      </c>
    </row>
    <row r="15" spans="1:3" x14ac:dyDescent="0.25">
      <c r="A15" s="12" t="s">
        <v>221</v>
      </c>
      <c r="B15" s="25">
        <v>30</v>
      </c>
      <c r="C15" s="12" t="s">
        <v>208</v>
      </c>
    </row>
    <row r="16" spans="1:3" x14ac:dyDescent="0.25">
      <c r="A16" s="12" t="s">
        <v>222</v>
      </c>
      <c r="B16" s="26">
        <f>30+45</f>
        <v>75</v>
      </c>
      <c r="C16" t="s">
        <v>223</v>
      </c>
    </row>
    <row r="17" spans="1:3" x14ac:dyDescent="0.25">
      <c r="A17" s="12" t="s">
        <v>224</v>
      </c>
      <c r="B17" s="25">
        <v>27.5</v>
      </c>
      <c r="C17" s="12" t="s">
        <v>208</v>
      </c>
    </row>
    <row r="18" spans="1:3" x14ac:dyDescent="0.25">
      <c r="A18" t="s">
        <v>225</v>
      </c>
      <c r="B18" s="25">
        <v>25</v>
      </c>
      <c r="C18" s="12" t="s">
        <v>226</v>
      </c>
    </row>
    <row r="19" spans="1:3" x14ac:dyDescent="0.25">
      <c r="A19" s="12" t="s">
        <v>227</v>
      </c>
      <c r="B19" s="25">
        <v>25</v>
      </c>
      <c r="C19" s="12" t="s">
        <v>208</v>
      </c>
    </row>
    <row r="20" spans="1:3" x14ac:dyDescent="0.25">
      <c r="A20" s="12" t="s">
        <v>228</v>
      </c>
      <c r="B20" s="25">
        <v>24.5</v>
      </c>
      <c r="C20" s="12" t="s">
        <v>229</v>
      </c>
    </row>
    <row r="21" spans="1:3" x14ac:dyDescent="0.25">
      <c r="A21" s="12" t="s">
        <v>230</v>
      </c>
      <c r="B21" s="25">
        <v>23.75</v>
      </c>
      <c r="C21" s="12" t="s">
        <v>208</v>
      </c>
    </row>
    <row r="22" spans="1:3" x14ac:dyDescent="0.25">
      <c r="A22" t="s">
        <v>231</v>
      </c>
      <c r="B22" s="25">
        <v>23.75</v>
      </c>
      <c r="C22" s="12" t="s">
        <v>208</v>
      </c>
    </row>
    <row r="23" spans="1:3" x14ac:dyDescent="0.25">
      <c r="A23" s="12" t="s">
        <v>232</v>
      </c>
      <c r="B23" s="25">
        <v>22.5</v>
      </c>
      <c r="C23" s="12" t="s">
        <v>208</v>
      </c>
    </row>
    <row r="24" spans="1:3" x14ac:dyDescent="0.25">
      <c r="A24" s="12" t="s">
        <v>233</v>
      </c>
      <c r="B24" s="25">
        <v>22</v>
      </c>
      <c r="C24" s="12" t="s">
        <v>234</v>
      </c>
    </row>
    <row r="25" spans="1:3" x14ac:dyDescent="0.25">
      <c r="A25" s="12" t="s">
        <v>235</v>
      </c>
      <c r="B25" s="25">
        <v>17</v>
      </c>
      <c r="C25" s="12" t="s">
        <v>208</v>
      </c>
    </row>
    <row r="26" spans="1:3" x14ac:dyDescent="0.25">
      <c r="A26" s="12" t="s">
        <v>236</v>
      </c>
      <c r="B26" s="25">
        <v>16.25</v>
      </c>
      <c r="C26" s="12" t="s">
        <v>208</v>
      </c>
    </row>
    <row r="27" spans="1:3" x14ac:dyDescent="0.25">
      <c r="A27" s="12" t="s">
        <v>237</v>
      </c>
      <c r="B27" s="25">
        <v>10</v>
      </c>
      <c r="C27" s="12" t="s">
        <v>208</v>
      </c>
    </row>
    <row r="28" spans="1:3" x14ac:dyDescent="0.25">
      <c r="A28" s="12" t="s">
        <v>238</v>
      </c>
      <c r="B28" s="25">
        <v>6.25</v>
      </c>
      <c r="C28" s="12" t="s">
        <v>208</v>
      </c>
    </row>
    <row r="29" spans="1:3" x14ac:dyDescent="0.25">
      <c r="A29" s="12" t="s">
        <v>239</v>
      </c>
      <c r="B29" s="25">
        <v>4.5</v>
      </c>
      <c r="C29" s="12" t="s">
        <v>208</v>
      </c>
    </row>
    <row r="30" spans="1:3" x14ac:dyDescent="0.25">
      <c r="A30" s="12" t="s">
        <v>240</v>
      </c>
      <c r="B30" s="25">
        <v>2.5</v>
      </c>
      <c r="C30" s="12" t="s">
        <v>208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E7A9-353B-D944-A74C-C1D8E6B7259A}">
  <dimension ref="A1:Q166"/>
  <sheetViews>
    <sheetView topLeftCell="A80" zoomScale="118" workbookViewId="0">
      <selection activeCell="F86" sqref="F86"/>
    </sheetView>
  </sheetViews>
  <sheetFormatPr defaultColWidth="11.5546875" defaultRowHeight="13.2" x14ac:dyDescent="0.25"/>
  <sheetData>
    <row r="1" spans="1:17" ht="13.8" thickBot="1" x14ac:dyDescent="0.3"/>
    <row r="2" spans="1:17" x14ac:dyDescent="0.25">
      <c r="A2" s="61" t="s">
        <v>33</v>
      </c>
      <c r="B2" s="1">
        <v>3</v>
      </c>
      <c r="C2" s="1">
        <v>-6</v>
      </c>
      <c r="D2" s="52" t="s">
        <v>57</v>
      </c>
      <c r="E2" s="1"/>
      <c r="F2" s="1"/>
      <c r="G2" s="28" t="s">
        <v>3</v>
      </c>
      <c r="H2" s="54" t="s">
        <v>33</v>
      </c>
      <c r="I2" s="29"/>
      <c r="J2" s="27" t="s">
        <v>5</v>
      </c>
      <c r="K2" s="1"/>
      <c r="N2" s="1"/>
      <c r="P2" s="33"/>
    </row>
    <row r="3" spans="1:17" ht="13.8" thickBot="1" x14ac:dyDescent="0.3">
      <c r="A3" s="61" t="s">
        <v>45</v>
      </c>
      <c r="B3" s="1">
        <v>9</v>
      </c>
      <c r="C3" s="1">
        <v>6</v>
      </c>
      <c r="D3" t="s">
        <v>7</v>
      </c>
      <c r="E3" s="1"/>
      <c r="F3" s="1"/>
      <c r="G3" s="30" t="s">
        <v>8</v>
      </c>
      <c r="H3" s="53" t="s">
        <v>45</v>
      </c>
      <c r="I3" s="31"/>
      <c r="J3" s="27" t="s">
        <v>5</v>
      </c>
      <c r="K3" s="1"/>
      <c r="N3" s="1"/>
      <c r="P3" s="33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7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</row>
    <row r="6" spans="1:17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7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</row>
    <row r="8" spans="1:17" x14ac:dyDescent="0.25">
      <c r="A8" s="61" t="s">
        <v>33</v>
      </c>
      <c r="B8" s="57"/>
      <c r="C8" s="76">
        <v>6</v>
      </c>
      <c r="D8" s="109">
        <v>5</v>
      </c>
      <c r="E8" s="109">
        <v>5</v>
      </c>
      <c r="F8" s="109">
        <v>3</v>
      </c>
      <c r="G8" s="109">
        <v>5</v>
      </c>
      <c r="H8" s="109">
        <v>5</v>
      </c>
      <c r="I8" s="109">
        <v>3</v>
      </c>
      <c r="J8" s="109">
        <v>5</v>
      </c>
      <c r="K8" s="109">
        <v>4</v>
      </c>
      <c r="L8" s="72">
        <v>41</v>
      </c>
      <c r="M8" s="10">
        <v>38</v>
      </c>
      <c r="N8" s="108"/>
      <c r="O8" s="59"/>
      <c r="P8" s="33"/>
    </row>
    <row r="9" spans="1:17" x14ac:dyDescent="0.25">
      <c r="A9" s="61" t="s">
        <v>45</v>
      </c>
      <c r="B9" s="35"/>
      <c r="C9" s="76">
        <v>5</v>
      </c>
      <c r="D9" s="109">
        <v>6</v>
      </c>
      <c r="E9" s="109">
        <v>5</v>
      </c>
      <c r="F9" s="109">
        <v>4</v>
      </c>
      <c r="G9" s="109">
        <v>6</v>
      </c>
      <c r="H9" s="109">
        <v>5</v>
      </c>
      <c r="I9" s="109">
        <v>3</v>
      </c>
      <c r="J9" s="109">
        <v>6</v>
      </c>
      <c r="K9" s="109">
        <v>7</v>
      </c>
      <c r="L9" s="72">
        <v>47</v>
      </c>
      <c r="M9" s="10">
        <v>38</v>
      </c>
      <c r="N9" s="58"/>
      <c r="O9" s="59"/>
      <c r="P9" s="33"/>
    </row>
    <row r="10" spans="1:17" x14ac:dyDescent="0.25">
      <c r="A10" s="32" t="s">
        <v>33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7" x14ac:dyDescent="0.25">
      <c r="A11" s="32" t="s">
        <v>45</v>
      </c>
      <c r="B11" s="35"/>
      <c r="C11" s="67">
        <v>1</v>
      </c>
      <c r="D11" s="67">
        <v>1</v>
      </c>
      <c r="E11" s="67">
        <v>0</v>
      </c>
      <c r="F11" s="67">
        <v>0</v>
      </c>
      <c r="G11" s="66">
        <v>1</v>
      </c>
      <c r="H11" s="66">
        <v>1</v>
      </c>
      <c r="I11" s="66">
        <v>0</v>
      </c>
      <c r="J11" s="66">
        <v>1</v>
      </c>
      <c r="K11" s="66">
        <v>1</v>
      </c>
      <c r="L11" s="66">
        <v>6</v>
      </c>
      <c r="M11" s="1"/>
      <c r="N11" s="1" t="s">
        <v>17</v>
      </c>
      <c r="P11" s="33"/>
    </row>
    <row r="12" spans="1:17" x14ac:dyDescent="0.25">
      <c r="A12" s="32" t="s">
        <v>33</v>
      </c>
      <c r="B12" s="1"/>
      <c r="C12" s="66">
        <v>0</v>
      </c>
      <c r="D12" s="66">
        <v>0.5</v>
      </c>
      <c r="E12" s="66">
        <v>0.5</v>
      </c>
      <c r="F12" s="66">
        <v>1</v>
      </c>
      <c r="G12" s="66">
        <v>0.5</v>
      </c>
      <c r="H12" s="66">
        <v>0</v>
      </c>
      <c r="I12" s="66">
        <v>0.5</v>
      </c>
      <c r="J12" s="66">
        <v>0.5</v>
      </c>
      <c r="K12" s="66">
        <v>1</v>
      </c>
      <c r="L12" s="66">
        <v>4.5</v>
      </c>
      <c r="M12" s="1">
        <v>1.5</v>
      </c>
      <c r="N12" s="1">
        <v>6</v>
      </c>
      <c r="O12" s="32" t="s">
        <v>33</v>
      </c>
      <c r="P12" s="34">
        <v>16</v>
      </c>
      <c r="Q12">
        <f>P12+P25</f>
        <v>31</v>
      </c>
    </row>
    <row r="13" spans="1:17" x14ac:dyDescent="0.25">
      <c r="A13" s="32" t="s">
        <v>45</v>
      </c>
      <c r="B13" s="1"/>
      <c r="C13" s="66">
        <v>1</v>
      </c>
      <c r="D13" s="66">
        <v>0.5</v>
      </c>
      <c r="E13" s="66">
        <v>0.5</v>
      </c>
      <c r="F13" s="66">
        <v>0</v>
      </c>
      <c r="G13" s="66">
        <v>0.5</v>
      </c>
      <c r="H13" s="66">
        <v>1</v>
      </c>
      <c r="I13" s="66">
        <v>0.5</v>
      </c>
      <c r="J13" s="66">
        <v>0.5</v>
      </c>
      <c r="K13" s="66">
        <v>0</v>
      </c>
      <c r="L13" s="66">
        <v>4.5</v>
      </c>
      <c r="M13" s="1">
        <v>1.5</v>
      </c>
      <c r="N13" s="1">
        <v>6</v>
      </c>
      <c r="O13" s="32" t="s">
        <v>45</v>
      </c>
      <c r="P13" s="34">
        <v>15</v>
      </c>
      <c r="Q13">
        <f>P13+P26</f>
        <v>37</v>
      </c>
    </row>
    <row r="14" spans="1:17" ht="13.8" thickBot="1" x14ac:dyDescent="0.3"/>
    <row r="15" spans="1:17" x14ac:dyDescent="0.25">
      <c r="A15" s="61" t="s">
        <v>281</v>
      </c>
      <c r="B15" s="1">
        <v>10</v>
      </c>
      <c r="C15" s="1">
        <v>-12</v>
      </c>
      <c r="D15" s="52" t="s">
        <v>57</v>
      </c>
      <c r="E15" s="1"/>
      <c r="F15" s="1"/>
      <c r="G15" s="28" t="s">
        <v>3</v>
      </c>
      <c r="H15" s="54" t="s">
        <v>281</v>
      </c>
      <c r="I15" s="29"/>
      <c r="J15" s="27" t="s">
        <v>5</v>
      </c>
      <c r="K15" s="1"/>
      <c r="N15" s="1"/>
      <c r="P15" s="33"/>
    </row>
    <row r="16" spans="1:17" ht="13.8" thickBot="1" x14ac:dyDescent="0.3">
      <c r="A16" s="61" t="s">
        <v>47</v>
      </c>
      <c r="B16" s="1">
        <v>22</v>
      </c>
      <c r="C16" s="1">
        <v>12</v>
      </c>
      <c r="D16" t="s">
        <v>7</v>
      </c>
      <c r="E16" s="1"/>
      <c r="F16" s="1"/>
      <c r="G16" s="30" t="s">
        <v>8</v>
      </c>
      <c r="H16" s="53" t="s">
        <v>47</v>
      </c>
      <c r="I16" s="31"/>
      <c r="J16" s="27" t="s">
        <v>5</v>
      </c>
      <c r="K16" s="1"/>
      <c r="N16" s="1"/>
      <c r="P16" s="33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P17" s="33"/>
    </row>
    <row r="18" spans="1:16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  <c r="P18" s="33"/>
    </row>
    <row r="19" spans="1:16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P19" s="33"/>
    </row>
    <row r="20" spans="1:16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P20" s="33"/>
    </row>
    <row r="21" spans="1:16" x14ac:dyDescent="0.25">
      <c r="A21" s="61" t="s">
        <v>281</v>
      </c>
      <c r="B21" s="57"/>
      <c r="C21" s="76">
        <v>6</v>
      </c>
      <c r="D21" s="109">
        <v>7</v>
      </c>
      <c r="E21" s="109">
        <v>5</v>
      </c>
      <c r="F21" s="109">
        <v>3</v>
      </c>
      <c r="G21" s="109">
        <v>7</v>
      </c>
      <c r="H21" s="109">
        <v>6</v>
      </c>
      <c r="I21" s="109">
        <v>4</v>
      </c>
      <c r="J21" s="109">
        <v>4</v>
      </c>
      <c r="K21" s="109">
        <v>5</v>
      </c>
      <c r="L21" s="72">
        <v>47</v>
      </c>
      <c r="M21" s="10">
        <v>37</v>
      </c>
      <c r="N21" s="108"/>
      <c r="O21" s="59"/>
      <c r="P21" s="33"/>
    </row>
    <row r="22" spans="1:16" x14ac:dyDescent="0.25">
      <c r="A22" s="61" t="s">
        <v>47</v>
      </c>
      <c r="B22" s="35"/>
      <c r="C22" s="76">
        <v>8</v>
      </c>
      <c r="D22" s="109">
        <v>7</v>
      </c>
      <c r="E22" s="109">
        <v>5</v>
      </c>
      <c r="F22" s="109">
        <v>5</v>
      </c>
      <c r="G22" s="109">
        <v>6</v>
      </c>
      <c r="H22" s="109">
        <v>7</v>
      </c>
      <c r="I22" s="109">
        <v>7</v>
      </c>
      <c r="J22" s="109">
        <v>7</v>
      </c>
      <c r="K22" s="109">
        <v>7</v>
      </c>
      <c r="L22" s="72">
        <v>59</v>
      </c>
      <c r="M22" s="10">
        <v>37</v>
      </c>
      <c r="N22" s="58"/>
      <c r="O22" s="59"/>
      <c r="P22" s="33"/>
    </row>
    <row r="23" spans="1:16" x14ac:dyDescent="0.25">
      <c r="A23" s="32" t="s">
        <v>281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  <c r="P23" s="33"/>
    </row>
    <row r="24" spans="1:16" x14ac:dyDescent="0.25">
      <c r="A24" s="32" t="s">
        <v>47</v>
      </c>
      <c r="B24" s="35"/>
      <c r="C24" s="67">
        <v>2</v>
      </c>
      <c r="D24" s="67">
        <v>1</v>
      </c>
      <c r="E24" s="67">
        <v>1</v>
      </c>
      <c r="F24" s="67">
        <v>1</v>
      </c>
      <c r="G24" s="66">
        <v>1</v>
      </c>
      <c r="H24" s="66">
        <v>2</v>
      </c>
      <c r="I24" s="66">
        <v>1</v>
      </c>
      <c r="J24" s="66">
        <v>2</v>
      </c>
      <c r="K24" s="66">
        <v>1</v>
      </c>
      <c r="L24" s="66">
        <v>12</v>
      </c>
      <c r="M24" s="1"/>
      <c r="N24" s="1" t="s">
        <v>17</v>
      </c>
      <c r="P24" s="33"/>
    </row>
    <row r="25" spans="1:16" x14ac:dyDescent="0.25">
      <c r="A25" s="32" t="s">
        <v>281</v>
      </c>
      <c r="B25" s="1"/>
      <c r="C25" s="66">
        <v>0.5</v>
      </c>
      <c r="D25" s="66">
        <v>0</v>
      </c>
      <c r="E25" s="66">
        <v>0</v>
      </c>
      <c r="F25" s="66">
        <v>1</v>
      </c>
      <c r="G25" s="66">
        <v>0</v>
      </c>
      <c r="H25" s="66">
        <v>0</v>
      </c>
      <c r="I25" s="66">
        <v>1</v>
      </c>
      <c r="J25" s="66">
        <v>1</v>
      </c>
      <c r="K25" s="66">
        <v>1</v>
      </c>
      <c r="L25" s="66">
        <v>4.5</v>
      </c>
      <c r="M25" s="1">
        <v>1.5</v>
      </c>
      <c r="N25" s="1">
        <v>6</v>
      </c>
      <c r="O25" s="32" t="s">
        <v>281</v>
      </c>
      <c r="P25" s="34">
        <v>15</v>
      </c>
    </row>
    <row r="26" spans="1:16" x14ac:dyDescent="0.25">
      <c r="A26" s="32" t="s">
        <v>47</v>
      </c>
      <c r="B26" s="1"/>
      <c r="C26" s="66">
        <v>0.5</v>
      </c>
      <c r="D26" s="66">
        <v>1</v>
      </c>
      <c r="E26" s="66">
        <v>1</v>
      </c>
      <c r="F26" s="66">
        <v>0</v>
      </c>
      <c r="G26" s="66">
        <v>1</v>
      </c>
      <c r="H26" s="66">
        <v>1</v>
      </c>
      <c r="I26" s="66">
        <v>0</v>
      </c>
      <c r="J26" s="66">
        <v>0</v>
      </c>
      <c r="K26" s="66">
        <v>0</v>
      </c>
      <c r="L26" s="66">
        <v>4.5</v>
      </c>
      <c r="M26" s="1">
        <v>1.5</v>
      </c>
      <c r="N26" s="1">
        <v>6</v>
      </c>
      <c r="O26" s="32" t="s">
        <v>47</v>
      </c>
      <c r="P26" s="34">
        <v>22</v>
      </c>
    </row>
    <row r="29" spans="1:16" ht="13.8" thickBot="1" x14ac:dyDescent="0.3"/>
    <row r="30" spans="1:16" x14ac:dyDescent="0.25">
      <c r="A30" s="61" t="s">
        <v>54</v>
      </c>
      <c r="B30" s="1">
        <v>10</v>
      </c>
      <c r="C30" s="1">
        <v>2</v>
      </c>
      <c r="D30" s="52" t="s">
        <v>57</v>
      </c>
      <c r="E30" s="1"/>
      <c r="F30" s="1">
        <v>4</v>
      </c>
      <c r="G30" s="28" t="s">
        <v>3</v>
      </c>
      <c r="H30" s="54" t="s">
        <v>54</v>
      </c>
      <c r="I30" s="29"/>
      <c r="J30" s="27" t="s">
        <v>5</v>
      </c>
      <c r="K30" s="1"/>
      <c r="N30" s="1"/>
      <c r="P30" s="33"/>
    </row>
    <row r="31" spans="1:16" ht="13.8" thickBot="1" x14ac:dyDescent="0.3">
      <c r="A31" s="61" t="s">
        <v>32</v>
      </c>
      <c r="B31" s="1">
        <v>8</v>
      </c>
      <c r="C31" s="1">
        <v>-2</v>
      </c>
      <c r="D31" t="s">
        <v>7</v>
      </c>
      <c r="E31" s="1"/>
      <c r="F31" s="1"/>
      <c r="G31" s="30" t="s">
        <v>8</v>
      </c>
      <c r="H31" s="53" t="s">
        <v>32</v>
      </c>
      <c r="I31" s="31"/>
      <c r="J31" s="27" t="s">
        <v>5</v>
      </c>
      <c r="K31" s="1"/>
      <c r="N31" s="1"/>
      <c r="P31" s="33"/>
    </row>
    <row r="32" spans="1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</row>
    <row r="33" spans="1:17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  <c r="P33" s="33"/>
    </row>
    <row r="34" spans="1:17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</row>
    <row r="35" spans="1:17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</row>
    <row r="36" spans="1:17" x14ac:dyDescent="0.25">
      <c r="A36" s="61" t="s">
        <v>54</v>
      </c>
      <c r="B36" s="57"/>
      <c r="C36" s="76">
        <v>7</v>
      </c>
      <c r="D36" s="109">
        <v>6</v>
      </c>
      <c r="E36" s="109">
        <v>4</v>
      </c>
      <c r="F36" s="109">
        <v>3</v>
      </c>
      <c r="G36" s="109">
        <v>5</v>
      </c>
      <c r="H36" s="109">
        <v>7</v>
      </c>
      <c r="I36" s="109">
        <v>4</v>
      </c>
      <c r="J36" s="109">
        <v>5</v>
      </c>
      <c r="K36" s="109">
        <v>6</v>
      </c>
      <c r="L36" s="72">
        <v>47</v>
      </c>
      <c r="M36" s="10">
        <v>37</v>
      </c>
      <c r="N36" s="108"/>
      <c r="O36" s="59"/>
      <c r="P36" s="33"/>
    </row>
    <row r="37" spans="1:17" x14ac:dyDescent="0.25">
      <c r="A37" s="61" t="s">
        <v>32</v>
      </c>
      <c r="B37" s="35"/>
      <c r="C37" s="76">
        <v>4</v>
      </c>
      <c r="D37" s="109">
        <v>5</v>
      </c>
      <c r="E37" s="109">
        <v>4</v>
      </c>
      <c r="F37" s="109">
        <v>5</v>
      </c>
      <c r="G37" s="109">
        <v>6</v>
      </c>
      <c r="H37" s="109">
        <v>4</v>
      </c>
      <c r="I37" s="109">
        <v>5</v>
      </c>
      <c r="J37" s="109">
        <v>6</v>
      </c>
      <c r="K37" s="109">
        <v>5</v>
      </c>
      <c r="L37" s="72">
        <v>44</v>
      </c>
      <c r="M37" s="10">
        <v>36</v>
      </c>
      <c r="N37" s="58"/>
      <c r="O37" s="59"/>
      <c r="P37" s="33"/>
    </row>
    <row r="38" spans="1:17" x14ac:dyDescent="0.25">
      <c r="A38" s="32" t="s">
        <v>54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0</v>
      </c>
      <c r="L38" s="66">
        <v>2</v>
      </c>
      <c r="N38" s="1">
        <v>0</v>
      </c>
      <c r="P38" s="33"/>
    </row>
    <row r="39" spans="1:17" x14ac:dyDescent="0.25">
      <c r="A39" s="32" t="s">
        <v>32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  <c r="P39" s="33"/>
    </row>
    <row r="40" spans="1:17" x14ac:dyDescent="0.25">
      <c r="A40" s="32" t="s">
        <v>54</v>
      </c>
      <c r="B40" s="1"/>
      <c r="C40" s="66">
        <v>0</v>
      </c>
      <c r="D40" s="66">
        <v>0</v>
      </c>
      <c r="E40" s="66">
        <v>0.5</v>
      </c>
      <c r="F40" s="66">
        <v>1</v>
      </c>
      <c r="G40" s="66">
        <v>1</v>
      </c>
      <c r="H40" s="66">
        <v>0</v>
      </c>
      <c r="I40" s="66">
        <v>1</v>
      </c>
      <c r="J40" s="66">
        <v>1</v>
      </c>
      <c r="K40" s="66">
        <v>0</v>
      </c>
      <c r="L40" s="66">
        <v>4.5</v>
      </c>
      <c r="M40" s="1">
        <v>0</v>
      </c>
      <c r="N40" s="1">
        <v>4.5</v>
      </c>
      <c r="O40" s="32" t="s">
        <v>54</v>
      </c>
      <c r="P40" s="34">
        <v>20</v>
      </c>
      <c r="Q40">
        <f>P40+P53</f>
        <v>38</v>
      </c>
    </row>
    <row r="41" spans="1:17" x14ac:dyDescent="0.25">
      <c r="A41" s="32" t="s">
        <v>32</v>
      </c>
      <c r="B41" s="1"/>
      <c r="C41" s="66">
        <v>1</v>
      </c>
      <c r="D41" s="66">
        <v>1</v>
      </c>
      <c r="E41" s="66">
        <v>0.5</v>
      </c>
      <c r="F41" s="66">
        <v>0</v>
      </c>
      <c r="G41" s="66">
        <v>0</v>
      </c>
      <c r="H41" s="66">
        <v>1</v>
      </c>
      <c r="I41" s="66">
        <v>0</v>
      </c>
      <c r="J41" s="66">
        <v>0</v>
      </c>
      <c r="K41" s="66">
        <v>1</v>
      </c>
      <c r="L41" s="66">
        <v>4.5</v>
      </c>
      <c r="M41" s="1">
        <v>3</v>
      </c>
      <c r="N41" s="1">
        <v>7.5</v>
      </c>
      <c r="O41" s="32" t="s">
        <v>32</v>
      </c>
      <c r="P41" s="34">
        <v>14</v>
      </c>
      <c r="Q41">
        <f>P41+P54</f>
        <v>29</v>
      </c>
    </row>
    <row r="42" spans="1:17" ht="13.8" thickBot="1" x14ac:dyDescent="0.3"/>
    <row r="43" spans="1:17" x14ac:dyDescent="0.25">
      <c r="A43" s="61" t="s">
        <v>30</v>
      </c>
      <c r="B43" s="1">
        <v>13</v>
      </c>
      <c r="C43" s="1">
        <v>4</v>
      </c>
      <c r="D43" s="52" t="s">
        <v>57</v>
      </c>
      <c r="E43" s="1"/>
      <c r="F43" s="1"/>
      <c r="G43" s="28" t="s">
        <v>3</v>
      </c>
      <c r="H43" s="54" t="s">
        <v>30</v>
      </c>
      <c r="I43" s="29"/>
      <c r="J43" s="27" t="s">
        <v>5</v>
      </c>
      <c r="K43" s="1"/>
      <c r="N43" s="1"/>
      <c r="P43" s="33"/>
    </row>
    <row r="44" spans="1:17" ht="13.8" thickBot="1" x14ac:dyDescent="0.3">
      <c r="A44" s="61" t="s">
        <v>26</v>
      </c>
      <c r="B44" s="1">
        <v>9</v>
      </c>
      <c r="C44" s="1">
        <v>-4</v>
      </c>
      <c r="D44" t="s">
        <v>7</v>
      </c>
      <c r="E44" s="1"/>
      <c r="F44" s="1"/>
      <c r="G44" s="30" t="s">
        <v>8</v>
      </c>
      <c r="H44" s="61" t="s">
        <v>26</v>
      </c>
      <c r="I44" s="31"/>
      <c r="J44" s="27" t="s">
        <v>5</v>
      </c>
      <c r="K44" s="1"/>
      <c r="N44" s="1"/>
      <c r="P44" s="33"/>
    </row>
    <row r="45" spans="1:1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</row>
    <row r="46" spans="1:17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  <c r="P46" s="33"/>
    </row>
    <row r="47" spans="1:17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17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</row>
    <row r="49" spans="1:16" x14ac:dyDescent="0.25">
      <c r="A49" s="61" t="s">
        <v>30</v>
      </c>
      <c r="B49" s="57"/>
      <c r="C49" s="76">
        <v>5</v>
      </c>
      <c r="D49" s="109">
        <v>9</v>
      </c>
      <c r="E49" s="109">
        <v>5</v>
      </c>
      <c r="F49" s="109">
        <v>3</v>
      </c>
      <c r="G49" s="109">
        <v>8</v>
      </c>
      <c r="H49" s="109">
        <v>6</v>
      </c>
      <c r="I49" s="109">
        <v>4</v>
      </c>
      <c r="J49" s="109">
        <v>6</v>
      </c>
      <c r="K49" s="109">
        <v>9</v>
      </c>
      <c r="L49" s="72">
        <v>55</v>
      </c>
      <c r="M49" s="10">
        <v>42</v>
      </c>
      <c r="N49" s="108"/>
      <c r="O49" s="59"/>
      <c r="P49" s="33"/>
    </row>
    <row r="50" spans="1:16" x14ac:dyDescent="0.25">
      <c r="A50" s="61" t="s">
        <v>26</v>
      </c>
      <c r="B50" s="35"/>
      <c r="C50" s="76">
        <v>6</v>
      </c>
      <c r="D50" s="109">
        <v>4</v>
      </c>
      <c r="E50" s="109">
        <v>5</v>
      </c>
      <c r="F50" s="109">
        <v>3</v>
      </c>
      <c r="G50" s="109">
        <v>8</v>
      </c>
      <c r="H50" s="109">
        <v>6</v>
      </c>
      <c r="I50" s="109">
        <v>4</v>
      </c>
      <c r="J50" s="109">
        <v>5</v>
      </c>
      <c r="K50" s="109">
        <v>6</v>
      </c>
      <c r="L50" s="72">
        <v>47</v>
      </c>
      <c r="M50" s="10">
        <v>38</v>
      </c>
      <c r="N50" s="58"/>
      <c r="O50" s="59"/>
      <c r="P50" s="33"/>
    </row>
    <row r="51" spans="1:16" x14ac:dyDescent="0.25">
      <c r="A51" s="32" t="s">
        <v>30</v>
      </c>
      <c r="B51" s="35"/>
      <c r="C51" s="67">
        <v>1</v>
      </c>
      <c r="D51" s="67">
        <v>0</v>
      </c>
      <c r="E51" s="67">
        <v>0</v>
      </c>
      <c r="F51" s="67">
        <v>0</v>
      </c>
      <c r="G51" s="66">
        <v>0</v>
      </c>
      <c r="H51" s="66">
        <v>1</v>
      </c>
      <c r="I51" s="66">
        <v>0</v>
      </c>
      <c r="J51" s="66">
        <v>1</v>
      </c>
      <c r="K51" s="66">
        <v>1</v>
      </c>
      <c r="L51" s="66">
        <v>4</v>
      </c>
      <c r="N51" s="1">
        <v>0</v>
      </c>
      <c r="P51" s="33"/>
    </row>
    <row r="52" spans="1:16" x14ac:dyDescent="0.25">
      <c r="A52" s="61" t="s">
        <v>26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P52" s="33"/>
    </row>
    <row r="53" spans="1:16" x14ac:dyDescent="0.25">
      <c r="A53" s="32" t="s">
        <v>30</v>
      </c>
      <c r="B53" s="1"/>
      <c r="C53" s="66">
        <v>1</v>
      </c>
      <c r="D53" s="66">
        <v>0</v>
      </c>
      <c r="E53" s="66">
        <v>0.5</v>
      </c>
      <c r="F53" s="66">
        <v>0.5</v>
      </c>
      <c r="G53" s="66">
        <v>0.5</v>
      </c>
      <c r="H53" s="66">
        <v>1</v>
      </c>
      <c r="I53" s="66">
        <v>0.5</v>
      </c>
      <c r="J53" s="66">
        <v>0.5</v>
      </c>
      <c r="K53" s="66">
        <v>0</v>
      </c>
      <c r="L53" s="66">
        <v>4.5</v>
      </c>
      <c r="M53" s="1">
        <v>0</v>
      </c>
      <c r="N53" s="1">
        <v>4.5</v>
      </c>
      <c r="O53" s="32" t="s">
        <v>30</v>
      </c>
      <c r="P53" s="34">
        <v>18</v>
      </c>
    </row>
    <row r="54" spans="1:16" x14ac:dyDescent="0.25">
      <c r="A54" s="61" t="s">
        <v>26</v>
      </c>
      <c r="B54" s="1"/>
      <c r="C54" s="66">
        <v>0</v>
      </c>
      <c r="D54" s="66">
        <v>1</v>
      </c>
      <c r="E54" s="66">
        <v>0.5</v>
      </c>
      <c r="F54" s="66">
        <v>0.5</v>
      </c>
      <c r="G54" s="66">
        <v>0.5</v>
      </c>
      <c r="H54" s="66">
        <v>0</v>
      </c>
      <c r="I54" s="66">
        <v>0.5</v>
      </c>
      <c r="J54" s="66">
        <v>0.5</v>
      </c>
      <c r="K54" s="66">
        <v>1</v>
      </c>
      <c r="L54" s="66">
        <v>4.5</v>
      </c>
      <c r="M54" s="1">
        <v>3</v>
      </c>
      <c r="N54" s="1">
        <v>7.5</v>
      </c>
      <c r="O54" s="61" t="s">
        <v>26</v>
      </c>
      <c r="P54" s="34">
        <v>15</v>
      </c>
    </row>
    <row r="57" spans="1:16" ht="13.8" thickBot="1" x14ac:dyDescent="0.3"/>
    <row r="58" spans="1:16" x14ac:dyDescent="0.25">
      <c r="A58" s="61" t="s">
        <v>42</v>
      </c>
      <c r="B58" s="1">
        <v>5</v>
      </c>
      <c r="C58" s="1">
        <v>2</v>
      </c>
      <c r="D58" s="52" t="s">
        <v>57</v>
      </c>
      <c r="E58" s="1"/>
      <c r="F58" s="1"/>
      <c r="G58" s="28" t="s">
        <v>3</v>
      </c>
      <c r="H58" s="54" t="s">
        <v>42</v>
      </c>
      <c r="I58" s="29"/>
      <c r="J58" s="27" t="s">
        <v>5</v>
      </c>
      <c r="K58" s="1"/>
      <c r="N58" s="1"/>
      <c r="P58" s="33"/>
    </row>
    <row r="59" spans="1:16" ht="13.8" thickBot="1" x14ac:dyDescent="0.3">
      <c r="A59" s="61" t="s">
        <v>38</v>
      </c>
      <c r="B59" s="1">
        <v>3</v>
      </c>
      <c r="C59" s="1">
        <v>-2</v>
      </c>
      <c r="D59" t="s">
        <v>7</v>
      </c>
      <c r="E59" s="1"/>
      <c r="F59" s="1"/>
      <c r="G59" s="30" t="s">
        <v>8</v>
      </c>
      <c r="H59" s="53" t="s">
        <v>38</v>
      </c>
      <c r="I59" s="31"/>
      <c r="J59" s="27" t="s">
        <v>5</v>
      </c>
      <c r="K59" s="1"/>
      <c r="N59" s="1"/>
      <c r="P59" s="33"/>
    </row>
    <row r="60" spans="1:16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  <c r="P60" s="33"/>
    </row>
    <row r="61" spans="1:16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  <c r="P61" s="33"/>
    </row>
    <row r="62" spans="1:16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  <c r="P62" s="33"/>
    </row>
    <row r="63" spans="1:16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  <c r="P63" s="33"/>
    </row>
    <row r="64" spans="1:16" x14ac:dyDescent="0.25">
      <c r="A64" s="61" t="s">
        <v>42</v>
      </c>
      <c r="B64" s="57"/>
      <c r="C64" s="76">
        <v>5</v>
      </c>
      <c r="D64" s="109">
        <v>5</v>
      </c>
      <c r="E64" s="109">
        <v>5</v>
      </c>
      <c r="F64" s="109">
        <v>3</v>
      </c>
      <c r="G64" s="109">
        <v>4</v>
      </c>
      <c r="H64" s="109">
        <v>5</v>
      </c>
      <c r="I64" s="109">
        <v>4</v>
      </c>
      <c r="J64" s="109">
        <v>5</v>
      </c>
      <c r="K64" s="109">
        <v>6</v>
      </c>
      <c r="L64" s="72">
        <v>42</v>
      </c>
      <c r="M64" s="10">
        <v>37</v>
      </c>
      <c r="N64" s="108"/>
      <c r="O64" s="59"/>
      <c r="P64" s="33"/>
    </row>
    <row r="65" spans="1:17" x14ac:dyDescent="0.25">
      <c r="A65" s="61" t="s">
        <v>38</v>
      </c>
      <c r="B65" s="35"/>
      <c r="C65" s="76">
        <v>3</v>
      </c>
      <c r="D65" s="109">
        <v>5</v>
      </c>
      <c r="E65" s="109">
        <v>6</v>
      </c>
      <c r="F65" s="109">
        <v>3</v>
      </c>
      <c r="G65" s="109">
        <v>5</v>
      </c>
      <c r="H65" s="109">
        <v>4</v>
      </c>
      <c r="I65" s="109">
        <v>3</v>
      </c>
      <c r="J65" s="109">
        <v>6</v>
      </c>
      <c r="K65" s="109">
        <v>6</v>
      </c>
      <c r="L65" s="72">
        <v>41</v>
      </c>
      <c r="M65" s="10">
        <v>38</v>
      </c>
      <c r="N65" s="58"/>
      <c r="O65" s="59"/>
      <c r="P65" s="33"/>
    </row>
    <row r="66" spans="1:17" x14ac:dyDescent="0.25">
      <c r="A66" s="32" t="s">
        <v>42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1</v>
      </c>
      <c r="K66" s="66">
        <v>0</v>
      </c>
      <c r="L66" s="66">
        <v>2</v>
      </c>
      <c r="N66" s="1">
        <v>0</v>
      </c>
      <c r="P66" s="33"/>
    </row>
    <row r="67" spans="1:17" x14ac:dyDescent="0.25">
      <c r="A67" s="32" t="s">
        <v>38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  <c r="P67" s="33"/>
    </row>
    <row r="68" spans="1:17" x14ac:dyDescent="0.25">
      <c r="A68" s="32" t="s">
        <v>42</v>
      </c>
      <c r="B68" s="1"/>
      <c r="C68" s="66">
        <v>0</v>
      </c>
      <c r="D68" s="66">
        <v>0.5</v>
      </c>
      <c r="E68" s="66">
        <v>1</v>
      </c>
      <c r="F68" s="66">
        <v>0.5</v>
      </c>
      <c r="G68" s="66">
        <v>1</v>
      </c>
      <c r="H68" s="66">
        <v>0.5</v>
      </c>
      <c r="I68" s="66">
        <v>0</v>
      </c>
      <c r="J68" s="66">
        <v>1</v>
      </c>
      <c r="K68" s="66">
        <v>0.5</v>
      </c>
      <c r="L68" s="66">
        <v>5</v>
      </c>
      <c r="M68" s="1">
        <v>3</v>
      </c>
      <c r="N68" s="1">
        <v>8</v>
      </c>
      <c r="O68" s="32" t="s">
        <v>42</v>
      </c>
      <c r="P68" s="34">
        <v>15</v>
      </c>
      <c r="Q68">
        <f>P68+P81</f>
        <v>33</v>
      </c>
    </row>
    <row r="69" spans="1:17" x14ac:dyDescent="0.25">
      <c r="A69" s="32" t="s">
        <v>38</v>
      </c>
      <c r="B69" s="1"/>
      <c r="C69" s="66">
        <v>1</v>
      </c>
      <c r="D69" s="66">
        <v>0.5</v>
      </c>
      <c r="E69" s="66">
        <v>0</v>
      </c>
      <c r="F69" s="66">
        <v>0.5</v>
      </c>
      <c r="G69" s="66">
        <v>0</v>
      </c>
      <c r="H69" s="66">
        <v>0.5</v>
      </c>
      <c r="I69" s="66">
        <v>1</v>
      </c>
      <c r="J69" s="66">
        <v>0</v>
      </c>
      <c r="K69" s="66">
        <v>0.5</v>
      </c>
      <c r="L69" s="66">
        <v>4</v>
      </c>
      <c r="M69" s="1">
        <v>0</v>
      </c>
      <c r="N69" s="1">
        <v>4</v>
      </c>
      <c r="O69" s="32" t="s">
        <v>38</v>
      </c>
      <c r="P69" s="34">
        <v>12</v>
      </c>
      <c r="Q69">
        <f>P69+P82</f>
        <v>26</v>
      </c>
    </row>
    <row r="70" spans="1:17" ht="13.8" thickBot="1" x14ac:dyDescent="0.3"/>
    <row r="71" spans="1:17" x14ac:dyDescent="0.25">
      <c r="A71" s="61" t="s">
        <v>44</v>
      </c>
      <c r="B71" s="1">
        <v>12</v>
      </c>
      <c r="C71" s="1">
        <v>1</v>
      </c>
      <c r="D71" s="52" t="s">
        <v>57</v>
      </c>
      <c r="E71" s="1"/>
      <c r="F71" s="1"/>
      <c r="G71" s="28" t="s">
        <v>3</v>
      </c>
      <c r="H71" s="54" t="s">
        <v>44</v>
      </c>
      <c r="I71" s="29"/>
      <c r="J71" s="27" t="s">
        <v>5</v>
      </c>
      <c r="K71" s="1"/>
      <c r="N71" s="1"/>
      <c r="P71" s="33"/>
    </row>
    <row r="72" spans="1:17" ht="13.8" thickBot="1" x14ac:dyDescent="0.3">
      <c r="A72" s="61" t="s">
        <v>277</v>
      </c>
      <c r="B72" s="1">
        <v>11</v>
      </c>
      <c r="C72" s="1">
        <v>-1</v>
      </c>
      <c r="D72" t="s">
        <v>7</v>
      </c>
      <c r="E72" s="1"/>
      <c r="F72" s="1">
        <v>5</v>
      </c>
      <c r="G72" s="30" t="s">
        <v>8</v>
      </c>
      <c r="H72" s="53" t="s">
        <v>277</v>
      </c>
      <c r="I72" s="31"/>
      <c r="J72" s="27" t="s">
        <v>5</v>
      </c>
      <c r="K72" s="1"/>
      <c r="N72" s="1"/>
      <c r="P72" s="33"/>
    </row>
    <row r="73" spans="1:1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P73" s="33"/>
    </row>
    <row r="74" spans="1:17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  <c r="P74" s="33"/>
    </row>
    <row r="75" spans="1:17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  <c r="P75" s="33"/>
    </row>
    <row r="76" spans="1:17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  <c r="P76" s="33"/>
    </row>
    <row r="77" spans="1:17" x14ac:dyDescent="0.25">
      <c r="A77" s="61" t="s">
        <v>44</v>
      </c>
      <c r="B77" s="57"/>
      <c r="C77" s="76">
        <v>5</v>
      </c>
      <c r="D77" s="109">
        <v>6</v>
      </c>
      <c r="E77" s="109">
        <v>6</v>
      </c>
      <c r="F77" s="109">
        <v>4</v>
      </c>
      <c r="G77" s="109">
        <v>5</v>
      </c>
      <c r="H77" s="109">
        <v>4</v>
      </c>
      <c r="I77" s="109">
        <v>4</v>
      </c>
      <c r="J77" s="109">
        <v>6</v>
      </c>
      <c r="K77" s="109">
        <v>7</v>
      </c>
      <c r="L77" s="72">
        <v>47</v>
      </c>
      <c r="M77" s="10">
        <v>35</v>
      </c>
      <c r="N77" s="108"/>
      <c r="O77" s="59"/>
      <c r="P77" s="33"/>
    </row>
    <row r="78" spans="1:17" x14ac:dyDescent="0.25">
      <c r="A78" s="61" t="s">
        <v>277</v>
      </c>
      <c r="B78" s="35"/>
      <c r="C78" s="76">
        <v>5</v>
      </c>
      <c r="D78" s="109">
        <v>6</v>
      </c>
      <c r="E78" s="109">
        <v>5</v>
      </c>
      <c r="F78" s="109">
        <v>4</v>
      </c>
      <c r="G78" s="109">
        <v>6</v>
      </c>
      <c r="H78" s="109">
        <v>6</v>
      </c>
      <c r="I78" s="109">
        <v>5</v>
      </c>
      <c r="J78" s="109">
        <v>4</v>
      </c>
      <c r="K78" s="109">
        <v>5</v>
      </c>
      <c r="L78" s="72">
        <v>46</v>
      </c>
      <c r="M78" s="10">
        <v>35</v>
      </c>
      <c r="N78" s="58"/>
      <c r="O78" s="59"/>
      <c r="P78" s="33"/>
    </row>
    <row r="79" spans="1:17" x14ac:dyDescent="0.25">
      <c r="A79" s="32" t="s">
        <v>44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1</v>
      </c>
      <c r="I79" s="66">
        <v>0</v>
      </c>
      <c r="J79" s="66">
        <v>0</v>
      </c>
      <c r="K79" s="66">
        <v>0</v>
      </c>
      <c r="L79" s="66">
        <v>1</v>
      </c>
      <c r="N79" s="1">
        <v>0</v>
      </c>
      <c r="P79" s="33"/>
    </row>
    <row r="80" spans="1:17" x14ac:dyDescent="0.25">
      <c r="A80" s="32" t="s">
        <v>277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1"/>
      <c r="N80" s="1" t="s">
        <v>17</v>
      </c>
      <c r="P80" s="33"/>
    </row>
    <row r="81" spans="1:17" x14ac:dyDescent="0.25">
      <c r="A81" s="32" t="s">
        <v>44</v>
      </c>
      <c r="B81" s="1"/>
      <c r="C81" s="66">
        <v>0.5</v>
      </c>
      <c r="D81" s="66">
        <v>0.5</v>
      </c>
      <c r="E81" s="66">
        <v>0</v>
      </c>
      <c r="F81" s="66">
        <v>0.5</v>
      </c>
      <c r="G81" s="66">
        <v>1</v>
      </c>
      <c r="H81" s="66">
        <v>1</v>
      </c>
      <c r="I81" s="66">
        <v>1</v>
      </c>
      <c r="J81" s="66">
        <v>0</v>
      </c>
      <c r="K81" s="66">
        <v>0</v>
      </c>
      <c r="L81" s="66">
        <v>4.5</v>
      </c>
      <c r="M81" s="1">
        <v>1.5</v>
      </c>
      <c r="N81" s="1">
        <v>6</v>
      </c>
      <c r="O81" s="32" t="s">
        <v>44</v>
      </c>
      <c r="P81" s="34">
        <v>18</v>
      </c>
    </row>
    <row r="82" spans="1:17" x14ac:dyDescent="0.25">
      <c r="A82" s="32" t="s">
        <v>277</v>
      </c>
      <c r="B82" s="1"/>
      <c r="C82" s="66">
        <v>0.5</v>
      </c>
      <c r="D82" s="66">
        <v>0.5</v>
      </c>
      <c r="E82" s="66">
        <v>1</v>
      </c>
      <c r="F82" s="66">
        <v>0.5</v>
      </c>
      <c r="G82" s="66">
        <v>0</v>
      </c>
      <c r="H82" s="66">
        <v>0</v>
      </c>
      <c r="I82" s="66">
        <v>0</v>
      </c>
      <c r="J82" s="66">
        <v>1</v>
      </c>
      <c r="K82" s="66">
        <v>1</v>
      </c>
      <c r="L82" s="66">
        <v>4.5</v>
      </c>
      <c r="M82" s="1">
        <v>1.5</v>
      </c>
      <c r="N82" s="1">
        <v>6</v>
      </c>
      <c r="O82" s="32" t="s">
        <v>277</v>
      </c>
      <c r="P82" s="34">
        <v>14</v>
      </c>
    </row>
    <row r="85" spans="1:17" ht="13.8" thickBot="1" x14ac:dyDescent="0.3"/>
    <row r="86" spans="1:17" x14ac:dyDescent="0.25">
      <c r="A86" s="61" t="s">
        <v>283</v>
      </c>
      <c r="B86" s="1">
        <v>7</v>
      </c>
      <c r="C86" s="1">
        <v>-2</v>
      </c>
      <c r="D86" s="52" t="s">
        <v>57</v>
      </c>
      <c r="E86" s="1"/>
      <c r="F86" s="1">
        <v>8</v>
      </c>
      <c r="G86" s="28" t="s">
        <v>3</v>
      </c>
      <c r="H86" s="54" t="s">
        <v>283</v>
      </c>
      <c r="I86" s="29"/>
      <c r="J86" s="27" t="s">
        <v>5</v>
      </c>
      <c r="K86" s="1"/>
      <c r="N86" s="1"/>
      <c r="P86" s="33"/>
    </row>
    <row r="87" spans="1:17" ht="13.8" thickBot="1" x14ac:dyDescent="0.3">
      <c r="A87" s="61" t="s">
        <v>34</v>
      </c>
      <c r="B87" s="1">
        <v>9</v>
      </c>
      <c r="C87" s="1">
        <v>2</v>
      </c>
      <c r="D87" t="s">
        <v>7</v>
      </c>
      <c r="E87" s="1"/>
      <c r="F87" s="1"/>
      <c r="G87" s="30" t="s">
        <v>8</v>
      </c>
      <c r="H87" s="53" t="s">
        <v>34</v>
      </c>
      <c r="I87" s="31"/>
      <c r="J87" s="27" t="s">
        <v>5</v>
      </c>
      <c r="K87" s="1"/>
      <c r="N87" s="1"/>
      <c r="P87" s="33"/>
    </row>
    <row r="88" spans="1:1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  <c r="P88" s="33"/>
    </row>
    <row r="89" spans="1:17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  <c r="P89" s="33"/>
    </row>
    <row r="90" spans="1:17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  <c r="P90" s="33"/>
    </row>
    <row r="91" spans="1:17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  <c r="P91" s="33"/>
    </row>
    <row r="92" spans="1:17" x14ac:dyDescent="0.25">
      <c r="A92" s="61" t="s">
        <v>283</v>
      </c>
      <c r="B92" s="57"/>
      <c r="C92" s="76">
        <v>5</v>
      </c>
      <c r="D92" s="109">
        <v>6</v>
      </c>
      <c r="E92" s="109">
        <v>5</v>
      </c>
      <c r="F92" s="109">
        <v>5</v>
      </c>
      <c r="G92" s="109">
        <v>6</v>
      </c>
      <c r="H92" s="109">
        <v>5</v>
      </c>
      <c r="I92" s="109">
        <v>4</v>
      </c>
      <c r="J92" s="109">
        <v>4</v>
      </c>
      <c r="K92" s="109">
        <v>6</v>
      </c>
      <c r="L92" s="72">
        <v>46</v>
      </c>
      <c r="M92" s="10">
        <v>39</v>
      </c>
      <c r="N92" s="108"/>
      <c r="O92" s="59"/>
      <c r="P92" s="33"/>
    </row>
    <row r="93" spans="1:17" x14ac:dyDescent="0.25">
      <c r="A93" s="61" t="s">
        <v>34</v>
      </c>
      <c r="B93" s="35"/>
      <c r="C93" s="76">
        <v>5</v>
      </c>
      <c r="D93" s="109">
        <v>6</v>
      </c>
      <c r="E93" s="109">
        <v>7</v>
      </c>
      <c r="F93" s="109">
        <v>3</v>
      </c>
      <c r="G93" s="109">
        <v>12</v>
      </c>
      <c r="H93" s="109">
        <v>5</v>
      </c>
      <c r="I93" s="109">
        <v>3</v>
      </c>
      <c r="J93" s="109">
        <v>7</v>
      </c>
      <c r="K93" s="109">
        <v>6</v>
      </c>
      <c r="L93" s="72">
        <v>54</v>
      </c>
      <c r="M93" s="10">
        <v>45</v>
      </c>
      <c r="N93" s="58"/>
      <c r="O93" s="59"/>
      <c r="P93" s="33"/>
    </row>
    <row r="94" spans="1:17" x14ac:dyDescent="0.25">
      <c r="A94" s="32" t="s">
        <v>283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  <c r="P94" s="33"/>
    </row>
    <row r="95" spans="1:17" x14ac:dyDescent="0.25">
      <c r="A95" s="32" t="s">
        <v>34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1</v>
      </c>
      <c r="K95" s="66">
        <v>0</v>
      </c>
      <c r="L95" s="66">
        <v>2</v>
      </c>
      <c r="M95" s="1"/>
      <c r="N95" s="1" t="s">
        <v>17</v>
      </c>
      <c r="P95" s="33"/>
    </row>
    <row r="96" spans="1:17" x14ac:dyDescent="0.25">
      <c r="A96" s="32" t="s">
        <v>283</v>
      </c>
      <c r="B96" s="1"/>
      <c r="C96" s="66">
        <v>0.5</v>
      </c>
      <c r="D96" s="66">
        <v>0.5</v>
      </c>
      <c r="E96" s="66">
        <v>1</v>
      </c>
      <c r="F96" s="66">
        <v>0</v>
      </c>
      <c r="G96" s="66">
        <v>1</v>
      </c>
      <c r="H96" s="66">
        <v>0</v>
      </c>
      <c r="I96" s="66">
        <v>0</v>
      </c>
      <c r="J96" s="66">
        <v>1</v>
      </c>
      <c r="K96" s="66">
        <v>0.5</v>
      </c>
      <c r="L96" s="66">
        <v>4.5</v>
      </c>
      <c r="M96" s="1">
        <v>3</v>
      </c>
      <c r="N96" s="1">
        <v>7.5</v>
      </c>
      <c r="O96" s="32" t="s">
        <v>283</v>
      </c>
      <c r="P96" s="34">
        <v>16</v>
      </c>
      <c r="Q96">
        <f>P96+P109</f>
        <v>32</v>
      </c>
    </row>
    <row r="97" spans="1:17" x14ac:dyDescent="0.25">
      <c r="A97" s="32" t="s">
        <v>34</v>
      </c>
      <c r="B97" s="1"/>
      <c r="C97" s="66">
        <v>0.5</v>
      </c>
      <c r="D97" s="66">
        <v>0.5</v>
      </c>
      <c r="E97" s="66">
        <v>0</v>
      </c>
      <c r="F97" s="66">
        <v>1</v>
      </c>
      <c r="G97" s="66">
        <v>0</v>
      </c>
      <c r="H97" s="66">
        <v>1</v>
      </c>
      <c r="I97" s="66">
        <v>1</v>
      </c>
      <c r="J97" s="66">
        <v>0</v>
      </c>
      <c r="K97" s="66">
        <v>0.5</v>
      </c>
      <c r="L97" s="66">
        <v>4.5</v>
      </c>
      <c r="M97" s="1">
        <v>0</v>
      </c>
      <c r="N97" s="1">
        <v>4.5</v>
      </c>
      <c r="O97" s="32" t="s">
        <v>34</v>
      </c>
      <c r="P97" s="34">
        <v>17</v>
      </c>
      <c r="Q97">
        <f>P97+P110</f>
        <v>36</v>
      </c>
    </row>
    <row r="98" spans="1:17" ht="13.8" thickBot="1" x14ac:dyDescent="0.3"/>
    <row r="99" spans="1:17" x14ac:dyDescent="0.25">
      <c r="A99" s="61" t="s">
        <v>52</v>
      </c>
      <c r="B99" s="1">
        <v>10</v>
      </c>
      <c r="C99" s="1">
        <v>-6</v>
      </c>
      <c r="D99" s="52" t="s">
        <v>57</v>
      </c>
      <c r="E99" s="1"/>
      <c r="F99" s="1"/>
      <c r="G99" s="28" t="s">
        <v>3</v>
      </c>
      <c r="H99" s="54" t="s">
        <v>52</v>
      </c>
      <c r="I99" s="29"/>
      <c r="J99" s="27" t="s">
        <v>5</v>
      </c>
      <c r="K99" s="1"/>
      <c r="N99" s="1"/>
      <c r="P99" s="33"/>
    </row>
    <row r="100" spans="1:17" ht="13.8" thickBot="1" x14ac:dyDescent="0.3">
      <c r="A100" s="61" t="s">
        <v>36</v>
      </c>
      <c r="B100" s="1">
        <v>16</v>
      </c>
      <c r="C100" s="1">
        <v>6</v>
      </c>
      <c r="D100" t="s">
        <v>7</v>
      </c>
      <c r="E100" s="1"/>
      <c r="F100" s="1"/>
      <c r="G100" s="30" t="s">
        <v>8</v>
      </c>
      <c r="H100" s="53" t="s">
        <v>36</v>
      </c>
      <c r="I100" s="31"/>
      <c r="J100" s="27" t="s">
        <v>5</v>
      </c>
      <c r="K100" s="1"/>
      <c r="N100" s="1"/>
      <c r="P100" s="33"/>
    </row>
    <row r="101" spans="1:1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  <c r="P101" s="33"/>
    </row>
    <row r="102" spans="1:17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  <c r="P102" s="33"/>
    </row>
    <row r="103" spans="1:17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  <c r="P103" s="33"/>
    </row>
    <row r="104" spans="1:17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  <c r="P104" s="33"/>
    </row>
    <row r="105" spans="1:17" x14ac:dyDescent="0.25">
      <c r="A105" s="61" t="s">
        <v>52</v>
      </c>
      <c r="B105" s="57"/>
      <c r="C105" s="76">
        <v>4</v>
      </c>
      <c r="D105" s="109">
        <v>4</v>
      </c>
      <c r="E105" s="109">
        <v>5</v>
      </c>
      <c r="F105" s="109">
        <v>3</v>
      </c>
      <c r="G105" s="109">
        <v>6</v>
      </c>
      <c r="H105" s="109">
        <v>7</v>
      </c>
      <c r="I105" s="109">
        <v>5</v>
      </c>
      <c r="J105" s="109">
        <v>4</v>
      </c>
      <c r="K105" s="109">
        <v>8</v>
      </c>
      <c r="L105" s="72">
        <v>46</v>
      </c>
      <c r="M105" s="10">
        <v>36</v>
      </c>
      <c r="N105" s="108"/>
      <c r="O105" s="59"/>
      <c r="P105" s="33"/>
    </row>
    <row r="106" spans="1:17" x14ac:dyDescent="0.25">
      <c r="A106" s="61" t="s">
        <v>36</v>
      </c>
      <c r="B106" s="35"/>
      <c r="C106" s="76">
        <v>7</v>
      </c>
      <c r="D106" s="109">
        <v>5</v>
      </c>
      <c r="E106" s="109">
        <v>6</v>
      </c>
      <c r="F106" s="109">
        <v>4</v>
      </c>
      <c r="G106" s="109">
        <v>11</v>
      </c>
      <c r="H106" s="109">
        <v>6</v>
      </c>
      <c r="I106" s="109">
        <v>6</v>
      </c>
      <c r="J106" s="109">
        <v>6</v>
      </c>
      <c r="K106" s="109">
        <v>9</v>
      </c>
      <c r="L106" s="72">
        <v>60</v>
      </c>
      <c r="M106" s="10">
        <v>44</v>
      </c>
      <c r="N106" s="58"/>
      <c r="O106" s="59"/>
      <c r="P106" s="33"/>
    </row>
    <row r="107" spans="1:17" x14ac:dyDescent="0.25">
      <c r="A107" s="32" t="s">
        <v>52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  <c r="P107" s="33"/>
    </row>
    <row r="108" spans="1:17" x14ac:dyDescent="0.25">
      <c r="A108" s="32" t="s">
        <v>36</v>
      </c>
      <c r="B108" s="35"/>
      <c r="C108" s="67">
        <v>1</v>
      </c>
      <c r="D108" s="67">
        <v>1</v>
      </c>
      <c r="E108" s="67">
        <v>0</v>
      </c>
      <c r="F108" s="67">
        <v>0</v>
      </c>
      <c r="G108" s="66">
        <v>1</v>
      </c>
      <c r="H108" s="66">
        <v>1</v>
      </c>
      <c r="I108" s="66">
        <v>0</v>
      </c>
      <c r="J108" s="66">
        <v>1</v>
      </c>
      <c r="K108" s="66">
        <v>1</v>
      </c>
      <c r="L108" s="66">
        <v>6</v>
      </c>
      <c r="M108" s="1"/>
      <c r="N108" s="1" t="s">
        <v>17</v>
      </c>
      <c r="P108" s="33"/>
    </row>
    <row r="109" spans="1:17" x14ac:dyDescent="0.25">
      <c r="A109" s="32" t="s">
        <v>52</v>
      </c>
      <c r="B109" s="1"/>
      <c r="C109" s="66">
        <v>1</v>
      </c>
      <c r="D109" s="66">
        <v>0.5</v>
      </c>
      <c r="E109" s="66">
        <v>1</v>
      </c>
      <c r="F109" s="66">
        <v>1</v>
      </c>
      <c r="G109" s="66">
        <v>1</v>
      </c>
      <c r="H109" s="66">
        <v>0</v>
      </c>
      <c r="I109" s="66">
        <v>1</v>
      </c>
      <c r="J109" s="66">
        <v>1</v>
      </c>
      <c r="K109" s="66">
        <v>0.5</v>
      </c>
      <c r="L109" s="66">
        <v>7</v>
      </c>
      <c r="M109" s="1">
        <v>3</v>
      </c>
      <c r="N109" s="1">
        <v>10</v>
      </c>
      <c r="O109" s="32" t="s">
        <v>52</v>
      </c>
      <c r="P109" s="34">
        <v>16</v>
      </c>
    </row>
    <row r="110" spans="1:17" x14ac:dyDescent="0.25">
      <c r="A110" s="32" t="s">
        <v>36</v>
      </c>
      <c r="B110" s="1"/>
      <c r="C110" s="66">
        <v>0</v>
      </c>
      <c r="D110" s="66">
        <v>0.5</v>
      </c>
      <c r="E110" s="66">
        <v>0</v>
      </c>
      <c r="F110" s="66">
        <v>0</v>
      </c>
      <c r="G110" s="66">
        <v>0</v>
      </c>
      <c r="H110" s="66">
        <v>1</v>
      </c>
      <c r="I110" s="66">
        <v>0</v>
      </c>
      <c r="J110" s="66">
        <v>0</v>
      </c>
      <c r="K110" s="66">
        <v>0.5</v>
      </c>
      <c r="L110" s="66">
        <v>2</v>
      </c>
      <c r="M110" s="1">
        <v>0</v>
      </c>
      <c r="N110" s="1">
        <v>2</v>
      </c>
      <c r="O110" s="32" t="s">
        <v>36</v>
      </c>
      <c r="P110" s="34">
        <v>19</v>
      </c>
    </row>
    <row r="113" spans="1:17" ht="13.8" thickBot="1" x14ac:dyDescent="0.3"/>
    <row r="114" spans="1:17" x14ac:dyDescent="0.25">
      <c r="A114" s="61" t="s">
        <v>261</v>
      </c>
      <c r="B114" s="1">
        <v>5</v>
      </c>
      <c r="C114" s="1">
        <v>-1</v>
      </c>
      <c r="D114" s="52" t="s">
        <v>57</v>
      </c>
      <c r="E114" s="1"/>
      <c r="F114" s="1"/>
      <c r="G114" s="28" t="s">
        <v>3</v>
      </c>
      <c r="H114" s="54" t="s">
        <v>261</v>
      </c>
      <c r="I114" s="29"/>
      <c r="J114" s="27" t="s">
        <v>5</v>
      </c>
      <c r="K114" s="1"/>
      <c r="N114" s="1"/>
      <c r="P114" s="33"/>
    </row>
    <row r="115" spans="1:17" ht="13.8" thickBot="1" x14ac:dyDescent="0.3">
      <c r="A115" s="61" t="s">
        <v>284</v>
      </c>
      <c r="B115" s="1">
        <v>6</v>
      </c>
      <c r="C115" s="1">
        <v>1</v>
      </c>
      <c r="D115" t="s">
        <v>7</v>
      </c>
      <c r="E115" s="1"/>
      <c r="F115" s="1">
        <v>3</v>
      </c>
      <c r="G115" s="30" t="s">
        <v>8</v>
      </c>
      <c r="H115" s="53" t="s">
        <v>284</v>
      </c>
      <c r="I115" s="31"/>
      <c r="J115" s="27" t="s">
        <v>5</v>
      </c>
      <c r="K115" s="1"/>
      <c r="N115" s="1"/>
      <c r="P115" s="33"/>
    </row>
    <row r="116" spans="1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  <c r="P116" s="33"/>
    </row>
    <row r="117" spans="1:17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  <c r="P117" s="33"/>
    </row>
    <row r="118" spans="1:17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  <c r="P118" s="33"/>
    </row>
    <row r="119" spans="1:17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  <c r="P119" s="33"/>
    </row>
    <row r="120" spans="1:17" x14ac:dyDescent="0.25">
      <c r="A120" s="61" t="s">
        <v>261</v>
      </c>
      <c r="B120" s="57"/>
      <c r="C120" s="76">
        <v>5</v>
      </c>
      <c r="D120" s="109">
        <v>6</v>
      </c>
      <c r="E120" s="109">
        <v>6</v>
      </c>
      <c r="F120" s="109">
        <v>6</v>
      </c>
      <c r="G120" s="109">
        <v>6</v>
      </c>
      <c r="H120" s="109">
        <v>6</v>
      </c>
      <c r="I120" s="109">
        <v>3</v>
      </c>
      <c r="J120" s="109">
        <v>4</v>
      </c>
      <c r="K120" s="109">
        <v>5</v>
      </c>
      <c r="L120" s="72">
        <v>47</v>
      </c>
      <c r="M120" s="10">
        <v>42</v>
      </c>
      <c r="N120" s="108"/>
      <c r="O120" s="59"/>
      <c r="P120" s="33"/>
    </row>
    <row r="121" spans="1:17" x14ac:dyDescent="0.25">
      <c r="A121" s="61" t="s">
        <v>284</v>
      </c>
      <c r="B121" s="35"/>
      <c r="C121" s="76">
        <v>6</v>
      </c>
      <c r="D121" s="109">
        <v>6</v>
      </c>
      <c r="E121" s="109">
        <v>5</v>
      </c>
      <c r="F121" s="109">
        <v>4</v>
      </c>
      <c r="G121" s="109">
        <v>7</v>
      </c>
      <c r="H121" s="109">
        <v>5</v>
      </c>
      <c r="I121" s="109">
        <v>5</v>
      </c>
      <c r="J121" s="109">
        <v>6</v>
      </c>
      <c r="K121" s="109">
        <v>5</v>
      </c>
      <c r="L121" s="72">
        <v>49</v>
      </c>
      <c r="M121" s="10">
        <v>43</v>
      </c>
      <c r="N121" s="58"/>
      <c r="O121" s="59"/>
      <c r="P121" s="33"/>
    </row>
    <row r="122" spans="1:17" x14ac:dyDescent="0.25">
      <c r="A122" s="32" t="s">
        <v>261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  <c r="P122" s="33"/>
    </row>
    <row r="123" spans="1:17" x14ac:dyDescent="0.25">
      <c r="A123" s="32" t="s">
        <v>284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1</v>
      </c>
      <c r="I123" s="66">
        <v>0</v>
      </c>
      <c r="J123" s="66">
        <v>0</v>
      </c>
      <c r="K123" s="66">
        <v>0</v>
      </c>
      <c r="L123" s="66">
        <v>1</v>
      </c>
      <c r="M123" s="1"/>
      <c r="N123" s="1" t="s">
        <v>17</v>
      </c>
      <c r="P123" s="33"/>
    </row>
    <row r="124" spans="1:17" x14ac:dyDescent="0.25">
      <c r="A124" s="32" t="s">
        <v>261</v>
      </c>
      <c r="B124" s="1"/>
      <c r="C124" s="66">
        <v>1</v>
      </c>
      <c r="D124" s="66">
        <v>0.5</v>
      </c>
      <c r="E124" s="66">
        <v>0</v>
      </c>
      <c r="F124" s="66">
        <v>0</v>
      </c>
      <c r="G124" s="66">
        <v>1</v>
      </c>
      <c r="H124" s="66">
        <v>0</v>
      </c>
      <c r="I124" s="66">
        <v>1</v>
      </c>
      <c r="J124" s="66">
        <v>1</v>
      </c>
      <c r="K124" s="66">
        <v>0.5</v>
      </c>
      <c r="L124" s="66">
        <v>5</v>
      </c>
      <c r="M124" s="1">
        <v>3</v>
      </c>
      <c r="N124" s="1">
        <v>8</v>
      </c>
      <c r="O124" s="32" t="s">
        <v>261</v>
      </c>
      <c r="P124" s="34">
        <v>16</v>
      </c>
      <c r="Q124">
        <f>P124+P137</f>
        <v>34</v>
      </c>
    </row>
    <row r="125" spans="1:17" x14ac:dyDescent="0.25">
      <c r="A125" s="32" t="s">
        <v>284</v>
      </c>
      <c r="B125" s="1"/>
      <c r="C125" s="66">
        <v>0</v>
      </c>
      <c r="D125" s="66">
        <v>0.5</v>
      </c>
      <c r="E125" s="66">
        <v>1</v>
      </c>
      <c r="F125" s="66">
        <v>1</v>
      </c>
      <c r="G125" s="66">
        <v>0</v>
      </c>
      <c r="H125" s="66">
        <v>1</v>
      </c>
      <c r="I125" s="66">
        <v>0</v>
      </c>
      <c r="J125" s="66">
        <v>0</v>
      </c>
      <c r="K125" s="66">
        <v>0.5</v>
      </c>
      <c r="L125" s="66">
        <v>4</v>
      </c>
      <c r="M125" s="1">
        <v>0</v>
      </c>
      <c r="N125" s="1">
        <v>4</v>
      </c>
      <c r="O125" s="32" t="s">
        <v>284</v>
      </c>
      <c r="P125" s="34">
        <v>14</v>
      </c>
      <c r="Q125">
        <f>P125+P138</f>
        <v>30</v>
      </c>
    </row>
    <row r="126" spans="1:17" ht="13.8" thickBot="1" x14ac:dyDescent="0.3"/>
    <row r="127" spans="1:17" x14ac:dyDescent="0.25">
      <c r="A127" s="61" t="s">
        <v>285</v>
      </c>
      <c r="B127" s="1">
        <v>10</v>
      </c>
      <c r="C127" s="1">
        <v>-2</v>
      </c>
      <c r="D127" s="52" t="s">
        <v>57</v>
      </c>
      <c r="E127" s="1"/>
      <c r="F127" s="1">
        <v>12</v>
      </c>
      <c r="G127" s="28" t="s">
        <v>3</v>
      </c>
      <c r="H127" s="54" t="s">
        <v>285</v>
      </c>
      <c r="I127" s="29"/>
      <c r="J127" s="27" t="s">
        <v>5</v>
      </c>
      <c r="K127" s="1"/>
      <c r="N127" s="1"/>
      <c r="P127" s="33"/>
    </row>
    <row r="128" spans="1:17" ht="13.8" thickBot="1" x14ac:dyDescent="0.3">
      <c r="A128" s="61" t="s">
        <v>180</v>
      </c>
      <c r="B128" s="1">
        <v>12</v>
      </c>
      <c r="C128" s="1">
        <v>2</v>
      </c>
      <c r="D128" t="s">
        <v>7</v>
      </c>
      <c r="E128" s="1"/>
      <c r="F128" s="1"/>
      <c r="G128" s="30" t="s">
        <v>8</v>
      </c>
      <c r="H128" s="53" t="s">
        <v>180</v>
      </c>
      <c r="I128" s="31"/>
      <c r="J128" s="27" t="s">
        <v>5</v>
      </c>
      <c r="K128" s="1"/>
      <c r="N128" s="1"/>
      <c r="P128" s="33"/>
    </row>
    <row r="129" spans="1:16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  <c r="P129" s="33"/>
    </row>
    <row r="130" spans="1:16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  <c r="P130" s="33"/>
    </row>
    <row r="131" spans="1:16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  <c r="P131" s="33"/>
    </row>
    <row r="132" spans="1:16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  <c r="P132" s="33"/>
    </row>
    <row r="133" spans="1:16" x14ac:dyDescent="0.25">
      <c r="A133" s="61" t="s">
        <v>285</v>
      </c>
      <c r="B133" s="57"/>
      <c r="C133" s="76">
        <v>4</v>
      </c>
      <c r="D133" s="109">
        <v>4</v>
      </c>
      <c r="E133" s="109">
        <v>5</v>
      </c>
      <c r="F133" s="109">
        <v>3</v>
      </c>
      <c r="G133" s="109">
        <v>7</v>
      </c>
      <c r="H133" s="109">
        <v>5</v>
      </c>
      <c r="I133" s="109">
        <v>6</v>
      </c>
      <c r="J133" s="109">
        <v>6</v>
      </c>
      <c r="K133" s="109">
        <v>10</v>
      </c>
      <c r="L133" s="72">
        <v>50</v>
      </c>
      <c r="M133" s="10">
        <v>40</v>
      </c>
      <c r="N133" s="108"/>
      <c r="O133" s="59"/>
      <c r="P133" s="33"/>
    </row>
    <row r="134" spans="1:16" x14ac:dyDescent="0.25">
      <c r="A134" s="61" t="s">
        <v>180</v>
      </c>
      <c r="B134" s="35"/>
      <c r="C134" s="76">
        <v>7</v>
      </c>
      <c r="D134" s="109">
        <v>7</v>
      </c>
      <c r="E134" s="109">
        <v>6</v>
      </c>
      <c r="F134" s="109">
        <v>3</v>
      </c>
      <c r="G134" s="109">
        <v>6</v>
      </c>
      <c r="H134" s="109">
        <v>5</v>
      </c>
      <c r="I134" s="109">
        <v>3</v>
      </c>
      <c r="J134" s="109">
        <v>6</v>
      </c>
      <c r="K134" s="109">
        <v>8</v>
      </c>
      <c r="L134" s="72">
        <v>51</v>
      </c>
      <c r="M134" s="10">
        <v>39</v>
      </c>
      <c r="N134" s="58"/>
      <c r="O134" s="59"/>
      <c r="P134" s="33"/>
    </row>
    <row r="135" spans="1:16" x14ac:dyDescent="0.25">
      <c r="A135" s="32" t="s">
        <v>285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N135" s="1">
        <v>0</v>
      </c>
      <c r="P135" s="33"/>
    </row>
    <row r="136" spans="1:16" x14ac:dyDescent="0.25">
      <c r="A136" s="32" t="s">
        <v>180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1</v>
      </c>
      <c r="I136" s="66">
        <v>0</v>
      </c>
      <c r="J136" s="66">
        <v>1</v>
      </c>
      <c r="K136" s="66">
        <v>0</v>
      </c>
      <c r="L136" s="66">
        <v>2</v>
      </c>
      <c r="M136" s="1"/>
      <c r="N136" s="1" t="s">
        <v>17</v>
      </c>
      <c r="P136" s="33"/>
    </row>
    <row r="137" spans="1:16" x14ac:dyDescent="0.25">
      <c r="A137" s="32" t="s">
        <v>285</v>
      </c>
      <c r="B137" s="1"/>
      <c r="C137" s="66">
        <v>1</v>
      </c>
      <c r="D137" s="66">
        <v>1</v>
      </c>
      <c r="E137" s="66">
        <v>1</v>
      </c>
      <c r="F137" s="66">
        <v>0.5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3.5</v>
      </c>
      <c r="M137" s="1">
        <v>0</v>
      </c>
      <c r="N137" s="1">
        <v>3.5</v>
      </c>
      <c r="O137" s="32" t="s">
        <v>285</v>
      </c>
      <c r="P137" s="34">
        <v>18</v>
      </c>
    </row>
    <row r="138" spans="1:16" x14ac:dyDescent="0.25">
      <c r="A138" s="32" t="s">
        <v>180</v>
      </c>
      <c r="B138" s="1"/>
      <c r="C138" s="66">
        <v>0</v>
      </c>
      <c r="D138" s="66">
        <v>0</v>
      </c>
      <c r="E138" s="66">
        <v>0</v>
      </c>
      <c r="F138" s="66">
        <v>0.5</v>
      </c>
      <c r="G138" s="66">
        <v>1</v>
      </c>
      <c r="H138" s="66">
        <v>1</v>
      </c>
      <c r="I138" s="66">
        <v>1</v>
      </c>
      <c r="J138" s="66">
        <v>1</v>
      </c>
      <c r="K138" s="66">
        <v>1</v>
      </c>
      <c r="L138" s="66">
        <v>5.5</v>
      </c>
      <c r="M138" s="1">
        <v>3</v>
      </c>
      <c r="N138" s="1">
        <v>8.5</v>
      </c>
      <c r="O138" s="32" t="s">
        <v>180</v>
      </c>
      <c r="P138" s="34">
        <v>16</v>
      </c>
    </row>
    <row r="141" spans="1:16" ht="13.8" thickBot="1" x14ac:dyDescent="0.3"/>
    <row r="142" spans="1:16" x14ac:dyDescent="0.25">
      <c r="A142" s="61" t="s">
        <v>273</v>
      </c>
      <c r="B142" s="1">
        <v>4</v>
      </c>
      <c r="C142" s="1">
        <v>-4</v>
      </c>
      <c r="D142" s="52" t="s">
        <v>57</v>
      </c>
      <c r="E142" s="1"/>
      <c r="F142" s="1"/>
      <c r="G142" s="28" t="s">
        <v>3</v>
      </c>
      <c r="H142" s="54" t="s">
        <v>273</v>
      </c>
      <c r="I142" s="29"/>
      <c r="J142" s="27" t="s">
        <v>5</v>
      </c>
      <c r="K142" s="1"/>
      <c r="N142" s="1"/>
      <c r="P142" s="33"/>
    </row>
    <row r="143" spans="1:16" ht="13.8" thickBot="1" x14ac:dyDescent="0.3">
      <c r="A143" s="61" t="s">
        <v>51</v>
      </c>
      <c r="B143" s="1">
        <v>8</v>
      </c>
      <c r="C143" s="1">
        <v>4</v>
      </c>
      <c r="D143" t="s">
        <v>7</v>
      </c>
      <c r="E143" s="1"/>
      <c r="F143" s="1"/>
      <c r="G143" s="30" t="s">
        <v>8</v>
      </c>
      <c r="H143" s="53" t="s">
        <v>51</v>
      </c>
      <c r="I143" s="31"/>
      <c r="J143" s="27" t="s">
        <v>5</v>
      </c>
      <c r="K143" s="1"/>
      <c r="N143" s="1"/>
      <c r="P143" s="33"/>
    </row>
    <row r="144" spans="1:16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  <c r="P144" s="33"/>
    </row>
    <row r="145" spans="1:17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  <c r="P145" s="33"/>
    </row>
    <row r="146" spans="1:17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  <c r="P146" s="33"/>
    </row>
    <row r="147" spans="1:17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  <c r="P147" s="33"/>
    </row>
    <row r="148" spans="1:17" x14ac:dyDescent="0.25">
      <c r="A148" s="61" t="s">
        <v>273</v>
      </c>
      <c r="B148" s="57"/>
      <c r="C148" s="76">
        <v>5</v>
      </c>
      <c r="D148" s="109">
        <v>6</v>
      </c>
      <c r="E148" s="109">
        <v>4</v>
      </c>
      <c r="F148" s="109">
        <v>3</v>
      </c>
      <c r="G148" s="109">
        <v>5</v>
      </c>
      <c r="H148" s="109">
        <v>4</v>
      </c>
      <c r="I148" s="109">
        <v>5</v>
      </c>
      <c r="J148" s="109">
        <v>3</v>
      </c>
      <c r="K148" s="109">
        <v>6</v>
      </c>
      <c r="L148" s="72">
        <v>41</v>
      </c>
      <c r="M148" s="10">
        <v>37</v>
      </c>
      <c r="N148" s="108"/>
      <c r="O148" s="59"/>
      <c r="P148" s="33"/>
    </row>
    <row r="149" spans="1:17" x14ac:dyDescent="0.25">
      <c r="A149" s="61" t="s">
        <v>51</v>
      </c>
      <c r="B149" s="35"/>
      <c r="C149" s="76">
        <v>6</v>
      </c>
      <c r="D149" s="109">
        <v>8</v>
      </c>
      <c r="E149" s="109">
        <v>5</v>
      </c>
      <c r="F149" s="109">
        <v>5</v>
      </c>
      <c r="G149" s="109">
        <v>8</v>
      </c>
      <c r="H149" s="109">
        <v>5</v>
      </c>
      <c r="I149" s="109">
        <v>3</v>
      </c>
      <c r="J149" s="109">
        <v>4</v>
      </c>
      <c r="K149" s="109">
        <v>6</v>
      </c>
      <c r="L149" s="72">
        <v>50</v>
      </c>
      <c r="M149" s="10">
        <v>42</v>
      </c>
      <c r="N149" s="58"/>
      <c r="O149" s="59"/>
      <c r="P149" s="33"/>
    </row>
    <row r="150" spans="1:17" x14ac:dyDescent="0.25">
      <c r="A150" s="32" t="s">
        <v>273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  <c r="P150" s="33"/>
    </row>
    <row r="151" spans="1:17" x14ac:dyDescent="0.25">
      <c r="A151" s="32" t="s">
        <v>51</v>
      </c>
      <c r="B151" s="35"/>
      <c r="C151" s="67">
        <v>1</v>
      </c>
      <c r="D151" s="67">
        <v>0</v>
      </c>
      <c r="E151" s="67">
        <v>0</v>
      </c>
      <c r="F151" s="67">
        <v>0</v>
      </c>
      <c r="G151" s="66">
        <v>0</v>
      </c>
      <c r="H151" s="66">
        <v>1</v>
      </c>
      <c r="I151" s="66">
        <v>0</v>
      </c>
      <c r="J151" s="66">
        <v>1</v>
      </c>
      <c r="K151" s="66">
        <v>1</v>
      </c>
      <c r="L151" s="66">
        <v>4</v>
      </c>
      <c r="M151" s="1"/>
      <c r="N151" s="1" t="s">
        <v>17</v>
      </c>
      <c r="P151" s="33"/>
    </row>
    <row r="152" spans="1:17" x14ac:dyDescent="0.25">
      <c r="A152" s="32" t="s">
        <v>273</v>
      </c>
      <c r="B152" s="1"/>
      <c r="C152" s="66">
        <v>0.5</v>
      </c>
      <c r="D152" s="66">
        <v>1</v>
      </c>
      <c r="E152" s="66">
        <v>1</v>
      </c>
      <c r="F152" s="66">
        <v>1</v>
      </c>
      <c r="G152" s="66">
        <v>1</v>
      </c>
      <c r="H152" s="66">
        <v>0.5</v>
      </c>
      <c r="I152" s="66">
        <v>0</v>
      </c>
      <c r="J152" s="66">
        <v>0.5</v>
      </c>
      <c r="K152" s="66">
        <v>0</v>
      </c>
      <c r="L152" s="66">
        <v>5.5</v>
      </c>
      <c r="M152" s="1">
        <v>3</v>
      </c>
      <c r="N152" s="1">
        <v>8.5</v>
      </c>
      <c r="O152" s="32" t="s">
        <v>273</v>
      </c>
      <c r="P152" s="34">
        <v>17</v>
      </c>
      <c r="Q152">
        <f>P152+P165</f>
        <v>32</v>
      </c>
    </row>
    <row r="153" spans="1:17" x14ac:dyDescent="0.25">
      <c r="A153" s="32" t="s">
        <v>51</v>
      </c>
      <c r="B153" s="1"/>
      <c r="C153" s="66">
        <v>0.5</v>
      </c>
      <c r="D153" s="66">
        <v>0</v>
      </c>
      <c r="E153" s="66">
        <v>0</v>
      </c>
      <c r="F153" s="66">
        <v>0</v>
      </c>
      <c r="G153" s="66">
        <v>0</v>
      </c>
      <c r="H153" s="66">
        <v>0.5</v>
      </c>
      <c r="I153" s="66">
        <v>1</v>
      </c>
      <c r="J153" s="66">
        <v>0.5</v>
      </c>
      <c r="K153" s="66">
        <v>1</v>
      </c>
      <c r="L153" s="66">
        <v>3.5</v>
      </c>
      <c r="M153" s="1">
        <v>0</v>
      </c>
      <c r="N153" s="1">
        <v>3.5</v>
      </c>
      <c r="O153" s="32" t="s">
        <v>51</v>
      </c>
      <c r="P153" s="34">
        <v>17</v>
      </c>
      <c r="Q153">
        <f>P153+P166</f>
        <v>38</v>
      </c>
    </row>
    <row r="154" spans="1:17" ht="13.8" thickBot="1" x14ac:dyDescent="0.3"/>
    <row r="155" spans="1:17" x14ac:dyDescent="0.25">
      <c r="A155" s="61" t="s">
        <v>48</v>
      </c>
      <c r="B155" s="1">
        <v>9</v>
      </c>
      <c r="C155" s="1">
        <v>1</v>
      </c>
      <c r="D155" s="52" t="s">
        <v>57</v>
      </c>
      <c r="E155" s="1"/>
      <c r="F155" s="1"/>
      <c r="G155" s="28" t="s">
        <v>3</v>
      </c>
      <c r="H155" s="54" t="s">
        <v>48</v>
      </c>
      <c r="I155" s="29"/>
      <c r="J155" s="27" t="s">
        <v>5</v>
      </c>
      <c r="K155" s="1"/>
      <c r="N155" s="1"/>
      <c r="P155" s="33"/>
    </row>
    <row r="156" spans="1:17" ht="13.8" thickBot="1" x14ac:dyDescent="0.3">
      <c r="A156" s="61" t="s">
        <v>37</v>
      </c>
      <c r="B156" s="1">
        <v>8</v>
      </c>
      <c r="C156" s="1">
        <v>-1</v>
      </c>
      <c r="D156" t="s">
        <v>7</v>
      </c>
      <c r="E156" s="1"/>
      <c r="F156" s="1"/>
      <c r="G156" s="30" t="s">
        <v>8</v>
      </c>
      <c r="H156" s="53" t="s">
        <v>37</v>
      </c>
      <c r="I156" s="31"/>
      <c r="J156" s="27" t="s">
        <v>5</v>
      </c>
      <c r="K156" s="1"/>
      <c r="N156" s="1"/>
      <c r="P156" s="33"/>
    </row>
    <row r="157" spans="1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  <c r="P157" s="33"/>
    </row>
    <row r="158" spans="1:17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  <c r="P158" s="33"/>
    </row>
    <row r="159" spans="1:17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  <c r="P159" s="33"/>
    </row>
    <row r="160" spans="1:17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  <c r="P160" s="33"/>
    </row>
    <row r="161" spans="1:16" x14ac:dyDescent="0.25">
      <c r="A161" s="61" t="s">
        <v>48</v>
      </c>
      <c r="B161" s="57"/>
      <c r="C161" s="76">
        <v>5</v>
      </c>
      <c r="D161" s="109">
        <v>5</v>
      </c>
      <c r="E161" s="109">
        <v>4</v>
      </c>
      <c r="F161" s="109">
        <v>4</v>
      </c>
      <c r="G161" s="109">
        <v>5</v>
      </c>
      <c r="H161" s="109">
        <v>5</v>
      </c>
      <c r="I161" s="109">
        <v>5</v>
      </c>
      <c r="J161" s="109">
        <v>6</v>
      </c>
      <c r="K161" s="109">
        <v>8</v>
      </c>
      <c r="L161" s="72">
        <v>47</v>
      </c>
      <c r="M161" s="10">
        <v>38</v>
      </c>
      <c r="N161" s="108"/>
      <c r="O161" s="59"/>
      <c r="P161" s="33"/>
    </row>
    <row r="162" spans="1:16" x14ac:dyDescent="0.25">
      <c r="A162" s="61" t="s">
        <v>37</v>
      </c>
      <c r="B162" s="35"/>
      <c r="C162" s="76">
        <v>5</v>
      </c>
      <c r="D162" s="109">
        <v>5</v>
      </c>
      <c r="E162" s="109">
        <v>4</v>
      </c>
      <c r="F162" s="109">
        <v>5</v>
      </c>
      <c r="G162" s="109">
        <v>6</v>
      </c>
      <c r="H162" s="109">
        <v>4</v>
      </c>
      <c r="I162" s="109">
        <v>5</v>
      </c>
      <c r="J162" s="109">
        <v>5</v>
      </c>
      <c r="K162" s="109">
        <v>6</v>
      </c>
      <c r="L162" s="72">
        <v>45</v>
      </c>
      <c r="M162" s="10">
        <v>37</v>
      </c>
      <c r="N162" s="58"/>
      <c r="O162" s="59"/>
      <c r="P162" s="33"/>
    </row>
    <row r="163" spans="1:16" x14ac:dyDescent="0.25">
      <c r="A163" s="32" t="s">
        <v>48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1</v>
      </c>
      <c r="I163" s="66">
        <v>0</v>
      </c>
      <c r="J163" s="66">
        <v>0</v>
      </c>
      <c r="K163" s="66">
        <v>0</v>
      </c>
      <c r="L163" s="66">
        <v>1</v>
      </c>
      <c r="N163" s="1">
        <v>0</v>
      </c>
      <c r="P163" s="33"/>
    </row>
    <row r="164" spans="1:16" x14ac:dyDescent="0.25">
      <c r="A164" s="32" t="s">
        <v>37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  <c r="P164" s="33"/>
    </row>
    <row r="165" spans="1:16" x14ac:dyDescent="0.25">
      <c r="A165" s="32" t="s">
        <v>48</v>
      </c>
      <c r="B165" s="1"/>
      <c r="C165" s="66">
        <v>0.5</v>
      </c>
      <c r="D165" s="66">
        <v>0.5</v>
      </c>
      <c r="E165" s="66">
        <v>0.5</v>
      </c>
      <c r="F165" s="66">
        <v>1</v>
      </c>
      <c r="G165" s="66">
        <v>1</v>
      </c>
      <c r="H165" s="66">
        <v>0.5</v>
      </c>
      <c r="I165" s="66">
        <v>0.5</v>
      </c>
      <c r="J165" s="66">
        <v>0</v>
      </c>
      <c r="K165" s="66">
        <v>0</v>
      </c>
      <c r="L165" s="66">
        <v>4.5</v>
      </c>
      <c r="M165" s="1">
        <v>0</v>
      </c>
      <c r="N165" s="1">
        <v>4.5</v>
      </c>
      <c r="O165" s="32" t="s">
        <v>48</v>
      </c>
      <c r="P165" s="34">
        <v>15</v>
      </c>
    </row>
    <row r="166" spans="1:16" x14ac:dyDescent="0.25">
      <c r="A166" s="32" t="s">
        <v>37</v>
      </c>
      <c r="B166" s="1"/>
      <c r="C166" s="66">
        <v>0.5</v>
      </c>
      <c r="D166" s="66">
        <v>0.5</v>
      </c>
      <c r="E166" s="66">
        <v>0.5</v>
      </c>
      <c r="F166" s="66">
        <v>0</v>
      </c>
      <c r="G166" s="66">
        <v>0</v>
      </c>
      <c r="H166" s="66">
        <v>0.5</v>
      </c>
      <c r="I166" s="66">
        <v>0.5</v>
      </c>
      <c r="J166" s="66">
        <v>1</v>
      </c>
      <c r="K166" s="66">
        <v>1</v>
      </c>
      <c r="L166" s="66">
        <v>4.5</v>
      </c>
      <c r="M166" s="1">
        <v>3</v>
      </c>
      <c r="N166" s="1">
        <v>7.5</v>
      </c>
      <c r="O166" s="32" t="s">
        <v>37</v>
      </c>
      <c r="P166" s="34">
        <v>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B10" sqref="B10"/>
    </sheetView>
  </sheetViews>
  <sheetFormatPr defaultColWidth="8.77734375" defaultRowHeight="13.2" x14ac:dyDescent="0.25"/>
  <cols>
    <col min="1" max="1" width="17.109375" customWidth="1"/>
  </cols>
  <sheetData>
    <row r="1" spans="1:9" s="8" customFormat="1" x14ac:dyDescent="0.25">
      <c r="A1" s="8" t="s">
        <v>241</v>
      </c>
      <c r="B1" s="8" t="s">
        <v>242</v>
      </c>
      <c r="C1" s="8" t="s">
        <v>243</v>
      </c>
      <c r="D1" s="8" t="s">
        <v>244</v>
      </c>
    </row>
    <row r="2" spans="1:9" x14ac:dyDescent="0.25">
      <c r="A2" s="12" t="s">
        <v>232</v>
      </c>
      <c r="B2">
        <v>234.08</v>
      </c>
      <c r="C2">
        <v>234.08</v>
      </c>
      <c r="D2" s="12" t="s">
        <v>245</v>
      </c>
    </row>
    <row r="3" spans="1:9" x14ac:dyDescent="0.25">
      <c r="A3" s="12" t="s">
        <v>236</v>
      </c>
      <c r="B3">
        <v>234.08</v>
      </c>
      <c r="C3">
        <v>234.08</v>
      </c>
      <c r="D3" t="s">
        <v>246</v>
      </c>
      <c r="E3">
        <f>C3</f>
        <v>234.08</v>
      </c>
    </row>
    <row r="4" spans="1:9" x14ac:dyDescent="0.25">
      <c r="A4" s="12" t="s">
        <v>239</v>
      </c>
      <c r="B4">
        <v>234.08</v>
      </c>
      <c r="C4">
        <v>234.08</v>
      </c>
      <c r="D4" t="s">
        <v>247</v>
      </c>
    </row>
    <row r="5" spans="1:9" x14ac:dyDescent="0.25">
      <c r="A5" s="12" t="s">
        <v>224</v>
      </c>
      <c r="B5">
        <v>351.12</v>
      </c>
      <c r="C5">
        <v>351.12</v>
      </c>
      <c r="D5" t="s">
        <v>246</v>
      </c>
      <c r="E5">
        <f>C5</f>
        <v>351.12</v>
      </c>
    </row>
    <row r="6" spans="1:9" x14ac:dyDescent="0.25">
      <c r="A6" s="12" t="s">
        <v>248</v>
      </c>
      <c r="B6">
        <v>175.56</v>
      </c>
      <c r="C6">
        <v>175.56</v>
      </c>
      <c r="D6" s="12" t="s">
        <v>246</v>
      </c>
      <c r="E6">
        <f>C6</f>
        <v>175.56</v>
      </c>
    </row>
    <row r="7" spans="1:9" x14ac:dyDescent="0.25">
      <c r="A7" s="12" t="s">
        <v>227</v>
      </c>
      <c r="B7">
        <v>351.12</v>
      </c>
      <c r="C7">
        <v>352</v>
      </c>
      <c r="D7" s="12" t="s">
        <v>249</v>
      </c>
    </row>
    <row r="8" spans="1:9" x14ac:dyDescent="0.25">
      <c r="A8" s="22" t="s">
        <v>222</v>
      </c>
      <c r="B8">
        <v>526.67999999999995</v>
      </c>
      <c r="C8">
        <v>526.67999999999995</v>
      </c>
      <c r="D8" s="12" t="s">
        <v>246</v>
      </c>
      <c r="E8">
        <f>C8</f>
        <v>526.67999999999995</v>
      </c>
      <c r="G8">
        <f>B9</f>
        <v>351.12</v>
      </c>
      <c r="I8" t="s">
        <v>223</v>
      </c>
    </row>
    <row r="9" spans="1:9" x14ac:dyDescent="0.25">
      <c r="A9" s="12" t="s">
        <v>235</v>
      </c>
      <c r="B9">
        <v>351.12</v>
      </c>
      <c r="C9">
        <v>351.12</v>
      </c>
      <c r="D9" s="12" t="s">
        <v>246</v>
      </c>
      <c r="E9">
        <f>C9</f>
        <v>351.12</v>
      </c>
      <c r="G9">
        <f>B13</f>
        <v>175.56</v>
      </c>
    </row>
    <row r="10" spans="1:9" x14ac:dyDescent="0.25">
      <c r="A10" s="22" t="s">
        <v>228</v>
      </c>
      <c r="B10">
        <v>351.12</v>
      </c>
      <c r="C10">
        <v>351.12</v>
      </c>
      <c r="D10" s="12" t="s">
        <v>247</v>
      </c>
      <c r="G10">
        <f>SUM(G8:G9)</f>
        <v>526.68000000000006</v>
      </c>
      <c r="I10" s="12" t="s">
        <v>229</v>
      </c>
    </row>
    <row r="11" spans="1:9" x14ac:dyDescent="0.25">
      <c r="A11" s="12" t="s">
        <v>237</v>
      </c>
      <c r="B11">
        <v>351.12</v>
      </c>
      <c r="C11">
        <v>351.12</v>
      </c>
      <c r="D11" s="12" t="s">
        <v>246</v>
      </c>
      <c r="E11">
        <f>C11</f>
        <v>351.12</v>
      </c>
    </row>
    <row r="12" spans="1:9" x14ac:dyDescent="0.25">
      <c r="A12" s="22" t="s">
        <v>209</v>
      </c>
      <c r="B12">
        <v>234.08</v>
      </c>
      <c r="C12">
        <v>234.08</v>
      </c>
      <c r="D12" s="12" t="s">
        <v>247</v>
      </c>
      <c r="I12" s="12" t="s">
        <v>210</v>
      </c>
    </row>
    <row r="13" spans="1:9" x14ac:dyDescent="0.25">
      <c r="A13" s="9" t="s">
        <v>225</v>
      </c>
      <c r="B13">
        <v>175.56</v>
      </c>
      <c r="C13">
        <v>175.56</v>
      </c>
      <c r="D13" s="12" t="s">
        <v>246</v>
      </c>
      <c r="E13">
        <f t="shared" ref="E13:E18" si="0">C13</f>
        <v>175.56</v>
      </c>
      <c r="I13" s="12" t="s">
        <v>226</v>
      </c>
    </row>
    <row r="14" spans="1:9" x14ac:dyDescent="0.25">
      <c r="A14" s="12" t="s">
        <v>218</v>
      </c>
      <c r="B14">
        <v>234.08</v>
      </c>
      <c r="C14">
        <v>234.08</v>
      </c>
      <c r="D14" s="12" t="s">
        <v>246</v>
      </c>
      <c r="E14">
        <f t="shared" si="0"/>
        <v>234.08</v>
      </c>
    </row>
    <row r="15" spans="1:9" x14ac:dyDescent="0.25">
      <c r="A15" s="22" t="s">
        <v>250</v>
      </c>
      <c r="B15">
        <v>351.12</v>
      </c>
      <c r="C15">
        <v>351.12</v>
      </c>
      <c r="D15" s="12" t="s">
        <v>246</v>
      </c>
      <c r="E15">
        <f t="shared" si="0"/>
        <v>351.12</v>
      </c>
      <c r="I15" s="12" t="s">
        <v>251</v>
      </c>
    </row>
    <row r="16" spans="1:9" x14ac:dyDescent="0.25">
      <c r="A16" s="12" t="s">
        <v>207</v>
      </c>
      <c r="B16">
        <v>351.12</v>
      </c>
      <c r="C16">
        <v>351.12</v>
      </c>
      <c r="D16" s="12" t="s">
        <v>246</v>
      </c>
      <c r="E16">
        <f t="shared" si="0"/>
        <v>351.12</v>
      </c>
    </row>
    <row r="17" spans="1:9" x14ac:dyDescent="0.25">
      <c r="A17" s="12" t="s">
        <v>217</v>
      </c>
      <c r="B17">
        <v>234.08</v>
      </c>
      <c r="C17">
        <v>234.08</v>
      </c>
      <c r="D17" s="12" t="s">
        <v>247</v>
      </c>
      <c r="E17">
        <f t="shared" si="0"/>
        <v>234.08</v>
      </c>
    </row>
    <row r="18" spans="1:9" x14ac:dyDescent="0.25">
      <c r="A18" s="12" t="s">
        <v>230</v>
      </c>
      <c r="B18">
        <v>351.12</v>
      </c>
      <c r="C18">
        <v>351.12</v>
      </c>
      <c r="D18" s="12" t="s">
        <v>246</v>
      </c>
      <c r="E18">
        <f t="shared" si="0"/>
        <v>351.12</v>
      </c>
    </row>
    <row r="19" spans="1:9" x14ac:dyDescent="0.25">
      <c r="A19" t="s">
        <v>231</v>
      </c>
      <c r="B19">
        <v>351.12</v>
      </c>
      <c r="C19">
        <v>351.12</v>
      </c>
      <c r="D19" s="12" t="s">
        <v>245</v>
      </c>
    </row>
    <row r="20" spans="1:9" x14ac:dyDescent="0.25">
      <c r="A20" s="22" t="s">
        <v>219</v>
      </c>
      <c r="B20">
        <v>351.12</v>
      </c>
      <c r="C20">
        <v>351.12</v>
      </c>
      <c r="D20" s="12" t="s">
        <v>246</v>
      </c>
      <c r="E20">
        <f>C20</f>
        <v>351.12</v>
      </c>
      <c r="I20" t="s">
        <v>220</v>
      </c>
    </row>
    <row r="21" spans="1:9" x14ac:dyDescent="0.25">
      <c r="A21" s="22" t="s">
        <v>252</v>
      </c>
      <c r="B21">
        <v>125.4</v>
      </c>
      <c r="C21">
        <v>125.4</v>
      </c>
      <c r="D21" s="12" t="s">
        <v>245</v>
      </c>
    </row>
    <row r="22" spans="1:9" x14ac:dyDescent="0.25">
      <c r="A22" s="12" t="s">
        <v>221</v>
      </c>
      <c r="B22">
        <v>234.08</v>
      </c>
      <c r="C22">
        <v>234.08</v>
      </c>
      <c r="D22" s="12" t="s">
        <v>246</v>
      </c>
      <c r="E22">
        <f>C22</f>
        <v>234.08</v>
      </c>
    </row>
    <row r="23" spans="1:9" x14ac:dyDescent="0.25">
      <c r="A23" s="22" t="s">
        <v>211</v>
      </c>
      <c r="B23">
        <v>234.08</v>
      </c>
      <c r="C23">
        <v>234.08</v>
      </c>
      <c r="D23" s="12" t="s">
        <v>246</v>
      </c>
      <c r="E23">
        <f>C23</f>
        <v>234.08</v>
      </c>
      <c r="I23" s="12" t="s">
        <v>212</v>
      </c>
    </row>
    <row r="24" spans="1:9" x14ac:dyDescent="0.25">
      <c r="A24" s="22" t="s">
        <v>213</v>
      </c>
      <c r="B24">
        <v>234.08</v>
      </c>
      <c r="C24">
        <v>234.08</v>
      </c>
      <c r="D24" s="12" t="s">
        <v>247</v>
      </c>
      <c r="I24" s="12" t="s">
        <v>214</v>
      </c>
    </row>
    <row r="25" spans="1:9" x14ac:dyDescent="0.25">
      <c r="A25" s="22" t="s">
        <v>215</v>
      </c>
      <c r="B25" s="9">
        <v>170.17</v>
      </c>
      <c r="C25">
        <v>170.17</v>
      </c>
      <c r="D25" s="12" t="s">
        <v>245</v>
      </c>
      <c r="I25" s="12" t="s">
        <v>216</v>
      </c>
    </row>
    <row r="26" spans="1:9" x14ac:dyDescent="0.25">
      <c r="A26" s="22" t="s">
        <v>233</v>
      </c>
      <c r="B26">
        <v>176</v>
      </c>
      <c r="C26">
        <v>176</v>
      </c>
      <c r="D26" s="12" t="s">
        <v>245</v>
      </c>
      <c r="I26" s="12" t="s">
        <v>234</v>
      </c>
    </row>
    <row r="27" spans="1:9" x14ac:dyDescent="0.25">
      <c r="A27" s="12" t="s">
        <v>253</v>
      </c>
      <c r="D27" s="12" t="s">
        <v>246</v>
      </c>
    </row>
    <row r="28" spans="1:9" x14ac:dyDescent="0.25">
      <c r="B28">
        <f>SUM(B2:B27)</f>
        <v>6967.2899999999981</v>
      </c>
      <c r="C28">
        <f>SUM(C2:C27)</f>
        <v>6968.1699999999983</v>
      </c>
      <c r="E28">
        <f>SUM(E2:E27)</f>
        <v>4506.0399999999991</v>
      </c>
    </row>
    <row r="31" spans="1:9" x14ac:dyDescent="0.25">
      <c r="B31">
        <v>351.12</v>
      </c>
      <c r="C31">
        <v>20</v>
      </c>
      <c r="D31">
        <f>B31*C31</f>
        <v>7022.4</v>
      </c>
      <c r="F31">
        <v>451.12</v>
      </c>
      <c r="G31">
        <v>14</v>
      </c>
      <c r="H31">
        <f>F31*G31</f>
        <v>6315.68</v>
      </c>
    </row>
    <row r="32" spans="1:9" x14ac:dyDescent="0.25">
      <c r="D32">
        <f>B28</f>
        <v>6967.2899999999981</v>
      </c>
      <c r="F32">
        <v>50</v>
      </c>
      <c r="G32">
        <v>14</v>
      </c>
      <c r="H32">
        <f>F32*G32</f>
        <v>700</v>
      </c>
    </row>
    <row r="33" spans="1:8" x14ac:dyDescent="0.25">
      <c r="D33">
        <f>D31-D32</f>
        <v>55.110000000001492</v>
      </c>
      <c r="H33">
        <f>H31+H32</f>
        <v>7015.68</v>
      </c>
    </row>
    <row r="35" spans="1:8" x14ac:dyDescent="0.25">
      <c r="A35" t="s">
        <v>245</v>
      </c>
      <c r="B35">
        <v>1056.77</v>
      </c>
    </row>
    <row r="36" spans="1:8" x14ac:dyDescent="0.25">
      <c r="A36" s="12" t="s">
        <v>246</v>
      </c>
      <c r="B36">
        <v>2000</v>
      </c>
      <c r="E36">
        <v>4076.96</v>
      </c>
    </row>
    <row r="37" spans="1:8" x14ac:dyDescent="0.25">
      <c r="A37" s="12" t="s">
        <v>246</v>
      </c>
      <c r="B37">
        <v>2076.96</v>
      </c>
      <c r="E37">
        <f>E28-E36</f>
        <v>429.07999999999902</v>
      </c>
    </row>
    <row r="38" spans="1:8" x14ac:dyDescent="0.25">
      <c r="A38" s="12" t="s">
        <v>254</v>
      </c>
      <c r="B38">
        <v>351.12</v>
      </c>
    </row>
    <row r="39" spans="1:8" x14ac:dyDescent="0.25">
      <c r="B39">
        <v>234.08</v>
      </c>
    </row>
    <row r="40" spans="1:8" x14ac:dyDescent="0.25">
      <c r="B40">
        <v>234.08</v>
      </c>
    </row>
    <row r="41" spans="1:8" x14ac:dyDescent="0.25">
      <c r="B41">
        <v>234.08</v>
      </c>
    </row>
    <row r="42" spans="1:8" x14ac:dyDescent="0.25">
      <c r="A42" s="12" t="s">
        <v>46</v>
      </c>
      <c r="B42">
        <v>351.12</v>
      </c>
    </row>
    <row r="43" spans="1:8" x14ac:dyDescent="0.25">
      <c r="A43" s="12" t="s">
        <v>46</v>
      </c>
      <c r="B43">
        <v>234.08</v>
      </c>
    </row>
    <row r="44" spans="1:8" x14ac:dyDescent="0.25">
      <c r="B44">
        <f>SUM(B35:B43)</f>
        <v>6772.2899999999991</v>
      </c>
    </row>
    <row r="45" spans="1:8" x14ac:dyDescent="0.25">
      <c r="A45" s="12" t="s">
        <v>255</v>
      </c>
      <c r="B45">
        <v>195</v>
      </c>
    </row>
    <row r="46" spans="1:8" x14ac:dyDescent="0.25">
      <c r="B46">
        <f>B44+B45</f>
        <v>6967.2899999999991</v>
      </c>
    </row>
    <row r="48" spans="1:8" x14ac:dyDescent="0.25">
      <c r="A48" s="12" t="s">
        <v>256</v>
      </c>
      <c r="B48">
        <f>B35+B36+B37+B42+B43+B45</f>
        <v>5913.9299999999994</v>
      </c>
    </row>
    <row r="49" spans="1:3" x14ac:dyDescent="0.25">
      <c r="A49" s="12" t="s">
        <v>149</v>
      </c>
      <c r="B49">
        <f>B38</f>
        <v>351.12</v>
      </c>
    </row>
    <row r="50" spans="1:3" x14ac:dyDescent="0.25">
      <c r="A50" s="12" t="s">
        <v>42</v>
      </c>
      <c r="B50">
        <v>234.08</v>
      </c>
    </row>
    <row r="51" spans="1:3" x14ac:dyDescent="0.25">
      <c r="A51" s="12" t="s">
        <v>147</v>
      </c>
      <c r="B51">
        <v>234.08</v>
      </c>
    </row>
    <row r="52" spans="1:3" x14ac:dyDescent="0.25">
      <c r="A52" s="12" t="s">
        <v>146</v>
      </c>
      <c r="B52">
        <v>234.08</v>
      </c>
    </row>
    <row r="53" spans="1:3" x14ac:dyDescent="0.25">
      <c r="B53">
        <f>SUM(B48:B52)</f>
        <v>6967.2899999999991</v>
      </c>
      <c r="C53">
        <f>H33-B53</f>
        <v>48.390000000001237</v>
      </c>
    </row>
  </sheetData>
  <sortState xmlns:xlrd2="http://schemas.microsoft.com/office/spreadsheetml/2017/richdata2" ref="A2:D21">
    <sortCondition ref="A2:A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C2C5-5612-6D4E-A976-EABD9630EFD8}">
  <dimension ref="A1:O166"/>
  <sheetViews>
    <sheetView topLeftCell="A73" zoomScale="104" workbookViewId="0">
      <selection activeCell="O97" sqref="O97"/>
    </sheetView>
  </sheetViews>
  <sheetFormatPr defaultColWidth="11.5546875" defaultRowHeight="13.2" x14ac:dyDescent="0.25"/>
  <sheetData>
    <row r="1" spans="1:15" ht="13.8" thickBot="1" x14ac:dyDescent="0.3"/>
    <row r="2" spans="1:15" x14ac:dyDescent="0.25">
      <c r="A2" s="61" t="s">
        <v>54</v>
      </c>
      <c r="B2" s="1">
        <v>10</v>
      </c>
      <c r="C2" s="1">
        <v>3</v>
      </c>
      <c r="D2" s="52" t="s">
        <v>57</v>
      </c>
      <c r="E2" s="1"/>
      <c r="F2" s="1">
        <v>11</v>
      </c>
      <c r="G2" s="28" t="s">
        <v>3</v>
      </c>
      <c r="H2" s="54" t="s">
        <v>54</v>
      </c>
      <c r="I2" s="29"/>
      <c r="J2" s="27" t="s">
        <v>5</v>
      </c>
      <c r="K2" s="1"/>
      <c r="N2" s="1"/>
    </row>
    <row r="3" spans="1:15" ht="13.8" thickBot="1" x14ac:dyDescent="0.3">
      <c r="A3" s="61" t="s">
        <v>261</v>
      </c>
      <c r="B3" s="1">
        <v>7</v>
      </c>
      <c r="C3" s="1">
        <v>-3</v>
      </c>
      <c r="D3" t="s">
        <v>7</v>
      </c>
      <c r="E3" s="1"/>
      <c r="F3" s="1"/>
      <c r="G3" s="30" t="s">
        <v>8</v>
      </c>
      <c r="H3" s="53" t="s">
        <v>261</v>
      </c>
      <c r="I3" s="31"/>
      <c r="J3" s="27" t="s">
        <v>5</v>
      </c>
      <c r="K3" s="1"/>
      <c r="N3" s="1"/>
    </row>
    <row r="4" spans="1:15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15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</row>
    <row r="6" spans="1:15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15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15" x14ac:dyDescent="0.25">
      <c r="A8" s="61" t="s">
        <v>54</v>
      </c>
      <c r="B8" s="57"/>
      <c r="C8" s="76">
        <v>5</v>
      </c>
      <c r="D8" s="109">
        <v>5</v>
      </c>
      <c r="E8" s="109">
        <v>4</v>
      </c>
      <c r="F8" s="109">
        <v>5</v>
      </c>
      <c r="G8" s="109">
        <v>7</v>
      </c>
      <c r="H8" s="109">
        <v>5</v>
      </c>
      <c r="I8" s="109">
        <v>3</v>
      </c>
      <c r="J8" s="109">
        <v>6</v>
      </c>
      <c r="K8" s="109">
        <v>5</v>
      </c>
      <c r="L8" s="72">
        <v>45</v>
      </c>
      <c r="M8" s="10">
        <v>35</v>
      </c>
      <c r="N8" s="108"/>
      <c r="O8" s="59"/>
    </row>
    <row r="9" spans="1:15" x14ac:dyDescent="0.25">
      <c r="A9" s="61" t="s">
        <v>261</v>
      </c>
      <c r="B9" s="35"/>
      <c r="C9" s="76">
        <v>6</v>
      </c>
      <c r="D9" s="109">
        <v>7</v>
      </c>
      <c r="E9" s="109">
        <v>6</v>
      </c>
      <c r="F9" s="109">
        <v>4</v>
      </c>
      <c r="G9" s="109">
        <v>6</v>
      </c>
      <c r="H9" s="109">
        <v>4</v>
      </c>
      <c r="I9" s="109">
        <v>4</v>
      </c>
      <c r="J9" s="109">
        <v>5</v>
      </c>
      <c r="K9" s="109">
        <v>5</v>
      </c>
      <c r="L9" s="72">
        <v>47</v>
      </c>
      <c r="M9" s="10">
        <v>40</v>
      </c>
      <c r="N9" s="58"/>
      <c r="O9" s="59"/>
    </row>
    <row r="10" spans="1:15" x14ac:dyDescent="0.25">
      <c r="A10" s="32" t="s">
        <v>54</v>
      </c>
      <c r="B10" s="35"/>
      <c r="C10" s="67">
        <v>1</v>
      </c>
      <c r="D10" s="67">
        <v>0</v>
      </c>
      <c r="E10" s="67">
        <v>0</v>
      </c>
      <c r="F10" s="67">
        <v>0</v>
      </c>
      <c r="G10" s="66">
        <v>0</v>
      </c>
      <c r="H10" s="66">
        <v>1</v>
      </c>
      <c r="I10" s="66">
        <v>0</v>
      </c>
      <c r="J10" s="66">
        <v>1</v>
      </c>
      <c r="K10" s="66">
        <v>0</v>
      </c>
      <c r="L10" s="66">
        <v>3</v>
      </c>
      <c r="N10" s="1">
        <v>0</v>
      </c>
    </row>
    <row r="11" spans="1:15" x14ac:dyDescent="0.25">
      <c r="A11" s="32" t="s">
        <v>261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</row>
    <row r="12" spans="1:15" x14ac:dyDescent="0.25">
      <c r="A12" s="32" t="s">
        <v>54</v>
      </c>
      <c r="B12" s="1"/>
      <c r="C12" s="66">
        <v>1</v>
      </c>
      <c r="D12" s="66">
        <v>1</v>
      </c>
      <c r="E12" s="66">
        <v>1</v>
      </c>
      <c r="F12" s="66">
        <v>0</v>
      </c>
      <c r="G12" s="66">
        <v>0</v>
      </c>
      <c r="H12" s="66">
        <v>0.5</v>
      </c>
      <c r="I12" s="66">
        <v>1</v>
      </c>
      <c r="J12" s="66">
        <v>0.5</v>
      </c>
      <c r="K12" s="66">
        <v>0.5</v>
      </c>
      <c r="L12" s="66">
        <v>5.5</v>
      </c>
      <c r="M12" s="1">
        <v>3</v>
      </c>
      <c r="N12" s="1">
        <v>8.5</v>
      </c>
      <c r="O12" s="32" t="s">
        <v>54</v>
      </c>
    </row>
    <row r="13" spans="1:15" x14ac:dyDescent="0.25">
      <c r="A13" s="32" t="s">
        <v>261</v>
      </c>
      <c r="B13" s="1"/>
      <c r="C13" s="66">
        <v>0</v>
      </c>
      <c r="D13" s="66">
        <v>0</v>
      </c>
      <c r="E13" s="66">
        <v>0</v>
      </c>
      <c r="F13" s="66">
        <v>1</v>
      </c>
      <c r="G13" s="66">
        <v>1</v>
      </c>
      <c r="H13" s="66">
        <v>0.5</v>
      </c>
      <c r="I13" s="66">
        <v>0</v>
      </c>
      <c r="J13" s="66">
        <v>0.5</v>
      </c>
      <c r="K13" s="66">
        <v>0.5</v>
      </c>
      <c r="L13" s="66">
        <v>3.5</v>
      </c>
      <c r="M13" s="1">
        <v>0</v>
      </c>
      <c r="N13" s="1">
        <v>3.5</v>
      </c>
      <c r="O13" s="32" t="s">
        <v>261</v>
      </c>
    </row>
    <row r="14" spans="1:15" ht="13.8" thickBot="1" x14ac:dyDescent="0.3"/>
    <row r="15" spans="1:15" x14ac:dyDescent="0.25">
      <c r="A15" s="61" t="s">
        <v>277</v>
      </c>
      <c r="B15" s="1">
        <v>11</v>
      </c>
      <c r="C15" s="1">
        <v>0</v>
      </c>
      <c r="D15" s="52" t="s">
        <v>57</v>
      </c>
      <c r="E15" s="1"/>
      <c r="F15" s="1">
        <v>11</v>
      </c>
      <c r="G15" s="28" t="s">
        <v>3</v>
      </c>
      <c r="H15" s="54" t="s">
        <v>277</v>
      </c>
      <c r="I15" s="29"/>
      <c r="J15" s="27" t="s">
        <v>5</v>
      </c>
      <c r="K15" s="1"/>
      <c r="N15" s="1"/>
    </row>
    <row r="16" spans="1:15" ht="13.8" thickBot="1" x14ac:dyDescent="0.3">
      <c r="A16" s="61" t="s">
        <v>49</v>
      </c>
      <c r="B16" s="1">
        <v>11</v>
      </c>
      <c r="C16" s="1">
        <v>0</v>
      </c>
      <c r="D16" t="s">
        <v>7</v>
      </c>
      <c r="E16" s="1"/>
      <c r="F16" s="1"/>
      <c r="G16" s="30" t="s">
        <v>8</v>
      </c>
      <c r="H16" s="53" t="s">
        <v>49</v>
      </c>
      <c r="I16" s="31"/>
      <c r="J16" s="27" t="s">
        <v>5</v>
      </c>
      <c r="K16" s="1"/>
      <c r="N16" s="1"/>
    </row>
    <row r="17" spans="1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</row>
    <row r="18" spans="1:15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</row>
    <row r="19" spans="1:15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</row>
    <row r="20" spans="1:15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</row>
    <row r="21" spans="1:15" x14ac:dyDescent="0.25">
      <c r="A21" s="61" t="s">
        <v>277</v>
      </c>
      <c r="B21" s="57"/>
      <c r="C21" s="76">
        <v>4</v>
      </c>
      <c r="D21" s="109">
        <v>5</v>
      </c>
      <c r="E21" s="109">
        <v>5</v>
      </c>
      <c r="F21" s="109">
        <v>3</v>
      </c>
      <c r="G21" s="109">
        <v>5</v>
      </c>
      <c r="H21" s="109">
        <v>8</v>
      </c>
      <c r="I21" s="109">
        <v>5</v>
      </c>
      <c r="J21" s="109">
        <v>6</v>
      </c>
      <c r="K21" s="109">
        <v>9</v>
      </c>
      <c r="L21" s="72">
        <v>50</v>
      </c>
      <c r="M21" s="10">
        <v>39</v>
      </c>
      <c r="N21" s="108"/>
      <c r="O21" s="59"/>
    </row>
    <row r="22" spans="1:15" x14ac:dyDescent="0.25">
      <c r="A22" s="61" t="s">
        <v>49</v>
      </c>
      <c r="B22" s="35"/>
      <c r="C22" s="76">
        <v>6</v>
      </c>
      <c r="D22" s="109">
        <v>5</v>
      </c>
      <c r="E22" s="109">
        <v>7</v>
      </c>
      <c r="F22" s="109">
        <v>4</v>
      </c>
      <c r="G22" s="109">
        <v>10</v>
      </c>
      <c r="H22" s="109">
        <v>4</v>
      </c>
      <c r="I22" s="109">
        <v>7</v>
      </c>
      <c r="J22" s="109">
        <v>5</v>
      </c>
      <c r="K22" s="109">
        <v>6</v>
      </c>
      <c r="L22" s="72">
        <v>54</v>
      </c>
      <c r="M22" s="10">
        <v>43</v>
      </c>
      <c r="N22" s="58"/>
      <c r="O22" s="59"/>
    </row>
    <row r="23" spans="1:15" x14ac:dyDescent="0.25">
      <c r="A23" s="32" t="s">
        <v>277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</row>
    <row r="24" spans="1:15" x14ac:dyDescent="0.25">
      <c r="A24" s="32" t="s">
        <v>49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1"/>
      <c r="N24" s="1" t="s">
        <v>17</v>
      </c>
    </row>
    <row r="25" spans="1:15" x14ac:dyDescent="0.25">
      <c r="A25" s="32" t="s">
        <v>277</v>
      </c>
      <c r="B25" s="1"/>
      <c r="C25" s="66">
        <v>1</v>
      </c>
      <c r="D25" s="66">
        <v>0.5</v>
      </c>
      <c r="E25" s="66">
        <v>1</v>
      </c>
      <c r="F25" s="66">
        <v>1</v>
      </c>
      <c r="G25" s="66">
        <v>1</v>
      </c>
      <c r="H25" s="66">
        <v>0</v>
      </c>
      <c r="I25" s="66">
        <v>1</v>
      </c>
      <c r="J25" s="66">
        <v>0</v>
      </c>
      <c r="K25" s="66">
        <v>0</v>
      </c>
      <c r="L25" s="66">
        <v>5.5</v>
      </c>
      <c r="M25" s="1">
        <v>3</v>
      </c>
      <c r="N25" s="1">
        <v>8.5</v>
      </c>
      <c r="O25" s="32" t="s">
        <v>277</v>
      </c>
    </row>
    <row r="26" spans="1:15" x14ac:dyDescent="0.25">
      <c r="A26" s="32" t="s">
        <v>49</v>
      </c>
      <c r="B26" s="1"/>
      <c r="C26" s="66">
        <v>0</v>
      </c>
      <c r="D26" s="66">
        <v>0.5</v>
      </c>
      <c r="E26" s="66">
        <v>0</v>
      </c>
      <c r="F26" s="66">
        <v>0</v>
      </c>
      <c r="G26" s="66">
        <v>0</v>
      </c>
      <c r="H26" s="66">
        <v>1</v>
      </c>
      <c r="I26" s="66">
        <v>0</v>
      </c>
      <c r="J26" s="66">
        <v>1</v>
      </c>
      <c r="K26" s="66">
        <v>1</v>
      </c>
      <c r="L26" s="66">
        <v>3.5</v>
      </c>
      <c r="M26" s="1">
        <v>0</v>
      </c>
      <c r="N26" s="1">
        <v>3.5</v>
      </c>
      <c r="O26" s="32" t="s">
        <v>49</v>
      </c>
    </row>
    <row r="29" spans="1:15" ht="13.8" thickBot="1" x14ac:dyDescent="0.3"/>
    <row r="30" spans="1:15" x14ac:dyDescent="0.25">
      <c r="A30" s="61" t="s">
        <v>32</v>
      </c>
      <c r="B30" s="1">
        <v>8</v>
      </c>
      <c r="C30" s="1">
        <v>-1</v>
      </c>
      <c r="D30" s="52" t="s">
        <v>57</v>
      </c>
      <c r="E30" s="1"/>
      <c r="F30" s="1"/>
      <c r="G30" s="28" t="s">
        <v>3</v>
      </c>
      <c r="H30" s="54" t="s">
        <v>32</v>
      </c>
      <c r="I30" s="29"/>
      <c r="J30" s="27" t="s">
        <v>5</v>
      </c>
      <c r="K30" s="1"/>
      <c r="N30" s="1"/>
    </row>
    <row r="31" spans="1:15" ht="13.8" thickBot="1" x14ac:dyDescent="0.3">
      <c r="A31" s="61" t="s">
        <v>48</v>
      </c>
      <c r="B31" s="1">
        <v>9</v>
      </c>
      <c r="C31" s="1">
        <v>1</v>
      </c>
      <c r="D31" t="s">
        <v>7</v>
      </c>
      <c r="E31" s="1"/>
      <c r="F31" s="1"/>
      <c r="G31" s="30" t="s">
        <v>8</v>
      </c>
      <c r="H31" s="53" t="s">
        <v>48</v>
      </c>
      <c r="I31" s="31"/>
      <c r="J31" s="27" t="s">
        <v>5</v>
      </c>
      <c r="K31" s="1"/>
      <c r="N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</row>
    <row r="33" spans="1:15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</row>
    <row r="34" spans="1:15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</row>
    <row r="35" spans="1:15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</row>
    <row r="36" spans="1:15" x14ac:dyDescent="0.25">
      <c r="A36" s="61" t="s">
        <v>32</v>
      </c>
      <c r="B36" s="57"/>
      <c r="C36" s="76">
        <v>7</v>
      </c>
      <c r="D36" s="109">
        <v>5</v>
      </c>
      <c r="E36" s="109">
        <v>4</v>
      </c>
      <c r="F36" s="109">
        <v>4</v>
      </c>
      <c r="G36" s="109">
        <v>6</v>
      </c>
      <c r="H36" s="109">
        <v>5</v>
      </c>
      <c r="I36" s="109">
        <v>6</v>
      </c>
      <c r="J36" s="109">
        <v>5</v>
      </c>
      <c r="K36" s="109">
        <v>6</v>
      </c>
      <c r="L36" s="72">
        <v>48</v>
      </c>
      <c r="M36" s="10">
        <v>40</v>
      </c>
      <c r="N36" s="108"/>
      <c r="O36" s="59"/>
    </row>
    <row r="37" spans="1:15" x14ac:dyDescent="0.25">
      <c r="A37" s="61" t="s">
        <v>48</v>
      </c>
      <c r="B37" s="35"/>
      <c r="C37" s="76">
        <v>8</v>
      </c>
      <c r="D37" s="109">
        <v>8</v>
      </c>
      <c r="E37" s="109">
        <v>5</v>
      </c>
      <c r="F37" s="109">
        <v>4</v>
      </c>
      <c r="G37" s="109">
        <v>6</v>
      </c>
      <c r="H37" s="109">
        <v>6</v>
      </c>
      <c r="I37" s="109">
        <v>4</v>
      </c>
      <c r="J37" s="109">
        <v>5</v>
      </c>
      <c r="K37" s="109">
        <v>8</v>
      </c>
      <c r="L37" s="72">
        <v>54</v>
      </c>
      <c r="M37" s="10">
        <v>45</v>
      </c>
      <c r="N37" s="58"/>
      <c r="O37" s="59"/>
    </row>
    <row r="38" spans="1:15" x14ac:dyDescent="0.25">
      <c r="A38" s="32" t="s">
        <v>32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N38" s="1">
        <v>0</v>
      </c>
    </row>
    <row r="39" spans="1:15" x14ac:dyDescent="0.25">
      <c r="A39" s="32" t="s">
        <v>48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1</v>
      </c>
      <c r="I39" s="66">
        <v>0</v>
      </c>
      <c r="J39" s="66">
        <v>0</v>
      </c>
      <c r="K39" s="66">
        <v>0</v>
      </c>
      <c r="L39" s="66">
        <v>1</v>
      </c>
      <c r="M39" s="1"/>
      <c r="N39" s="1" t="s">
        <v>17</v>
      </c>
    </row>
    <row r="40" spans="1:15" x14ac:dyDescent="0.25">
      <c r="A40" s="32" t="s">
        <v>32</v>
      </c>
      <c r="B40" s="1"/>
      <c r="C40" s="66">
        <v>1</v>
      </c>
      <c r="D40" s="66">
        <v>1</v>
      </c>
      <c r="E40" s="66">
        <v>1</v>
      </c>
      <c r="F40" s="66">
        <v>0.5</v>
      </c>
      <c r="G40" s="66">
        <v>0.5</v>
      </c>
      <c r="H40" s="66">
        <v>0.5</v>
      </c>
      <c r="I40" s="66">
        <v>0</v>
      </c>
      <c r="J40" s="66">
        <v>0.5</v>
      </c>
      <c r="K40" s="66">
        <v>1</v>
      </c>
      <c r="L40" s="66">
        <v>6</v>
      </c>
      <c r="M40" s="1">
        <v>3</v>
      </c>
      <c r="N40" s="1">
        <v>9</v>
      </c>
      <c r="O40" s="32" t="s">
        <v>32</v>
      </c>
    </row>
    <row r="41" spans="1:15" x14ac:dyDescent="0.25">
      <c r="A41" s="32" t="s">
        <v>48</v>
      </c>
      <c r="B41" s="1"/>
      <c r="C41" s="66">
        <v>0</v>
      </c>
      <c r="D41" s="66">
        <v>0</v>
      </c>
      <c r="E41" s="66">
        <v>0</v>
      </c>
      <c r="F41" s="66">
        <v>0.5</v>
      </c>
      <c r="G41" s="66">
        <v>0.5</v>
      </c>
      <c r="H41" s="66">
        <v>0.5</v>
      </c>
      <c r="I41" s="66">
        <v>1</v>
      </c>
      <c r="J41" s="66">
        <v>0.5</v>
      </c>
      <c r="K41" s="66">
        <v>0</v>
      </c>
      <c r="L41" s="66">
        <v>3</v>
      </c>
      <c r="M41" s="1">
        <v>0</v>
      </c>
      <c r="N41" s="1">
        <v>3</v>
      </c>
      <c r="O41" s="32" t="s">
        <v>48</v>
      </c>
    </row>
    <row r="42" spans="1:15" ht="13.8" thickBot="1" x14ac:dyDescent="0.3"/>
    <row r="43" spans="1:15" x14ac:dyDescent="0.25">
      <c r="A43" s="61" t="s">
        <v>26</v>
      </c>
      <c r="B43" s="1">
        <v>9</v>
      </c>
      <c r="C43" s="1">
        <v>0</v>
      </c>
      <c r="D43" s="52" t="s">
        <v>57</v>
      </c>
      <c r="E43" s="1"/>
      <c r="F43" s="1"/>
      <c r="G43" s="28" t="s">
        <v>3</v>
      </c>
      <c r="H43" s="54" t="s">
        <v>26</v>
      </c>
      <c r="I43" s="29"/>
      <c r="J43" s="27" t="s">
        <v>5</v>
      </c>
      <c r="K43" s="1"/>
      <c r="N43" s="1"/>
    </row>
    <row r="44" spans="1:15" ht="13.8" thickBot="1" x14ac:dyDescent="0.3">
      <c r="A44" s="61" t="s">
        <v>280</v>
      </c>
      <c r="B44" s="1">
        <v>9</v>
      </c>
      <c r="C44" s="1">
        <v>0</v>
      </c>
      <c r="D44" t="s">
        <v>7</v>
      </c>
      <c r="E44" s="1"/>
      <c r="F44" s="1">
        <v>2</v>
      </c>
      <c r="G44" s="30" t="s">
        <v>8</v>
      </c>
      <c r="H44" s="53" t="s">
        <v>280</v>
      </c>
      <c r="I44" s="31"/>
      <c r="J44" s="27" t="s">
        <v>5</v>
      </c>
      <c r="K44" s="1"/>
      <c r="N44" s="1"/>
    </row>
    <row r="45" spans="1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5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</row>
    <row r="47" spans="1:15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15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15" x14ac:dyDescent="0.25">
      <c r="A49" s="61" t="s">
        <v>26</v>
      </c>
      <c r="B49" s="57"/>
      <c r="C49" s="76">
        <v>5</v>
      </c>
      <c r="D49" s="109">
        <v>6</v>
      </c>
      <c r="E49" s="109">
        <v>4</v>
      </c>
      <c r="F49" s="109">
        <v>3</v>
      </c>
      <c r="G49" s="109">
        <v>6</v>
      </c>
      <c r="H49" s="109">
        <v>5</v>
      </c>
      <c r="I49" s="109">
        <v>5</v>
      </c>
      <c r="J49" s="109">
        <v>5</v>
      </c>
      <c r="K49" s="109">
        <v>5</v>
      </c>
      <c r="L49" s="72">
        <v>44</v>
      </c>
      <c r="M49" s="10">
        <v>35</v>
      </c>
      <c r="N49" s="108"/>
      <c r="O49" s="59"/>
    </row>
    <row r="50" spans="1:15" x14ac:dyDescent="0.25">
      <c r="A50" s="61" t="s">
        <v>280</v>
      </c>
      <c r="B50" s="35"/>
      <c r="C50" s="76">
        <v>7</v>
      </c>
      <c r="D50" s="109">
        <v>7</v>
      </c>
      <c r="E50" s="109">
        <v>6</v>
      </c>
      <c r="F50" s="109">
        <v>4</v>
      </c>
      <c r="G50" s="109">
        <v>7</v>
      </c>
      <c r="H50" s="109">
        <v>6</v>
      </c>
      <c r="I50" s="109">
        <v>4</v>
      </c>
      <c r="J50" s="109">
        <v>7</v>
      </c>
      <c r="K50" s="109">
        <v>4</v>
      </c>
      <c r="L50" s="72">
        <v>52</v>
      </c>
      <c r="M50" s="10">
        <v>43</v>
      </c>
      <c r="N50" s="58"/>
      <c r="O50" s="59"/>
    </row>
    <row r="51" spans="1:15" x14ac:dyDescent="0.25">
      <c r="A51" s="32" t="s">
        <v>26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</row>
    <row r="52" spans="1:15" x14ac:dyDescent="0.25">
      <c r="A52" s="32" t="s">
        <v>280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</row>
    <row r="53" spans="1:15" x14ac:dyDescent="0.25">
      <c r="A53" s="32" t="s">
        <v>26</v>
      </c>
      <c r="B53" s="1"/>
      <c r="C53" s="66">
        <v>1</v>
      </c>
      <c r="D53" s="66">
        <v>1</v>
      </c>
      <c r="E53" s="66">
        <v>1</v>
      </c>
      <c r="F53" s="66">
        <v>1</v>
      </c>
      <c r="G53" s="66">
        <v>1</v>
      </c>
      <c r="H53" s="66">
        <v>1</v>
      </c>
      <c r="I53" s="66">
        <v>0</v>
      </c>
      <c r="J53" s="66">
        <v>1</v>
      </c>
      <c r="K53" s="66">
        <v>0</v>
      </c>
      <c r="L53" s="66">
        <v>7</v>
      </c>
      <c r="M53" s="1">
        <v>3</v>
      </c>
      <c r="N53" s="1">
        <v>10</v>
      </c>
      <c r="O53" s="32" t="s">
        <v>26</v>
      </c>
    </row>
    <row r="54" spans="1:15" x14ac:dyDescent="0.25">
      <c r="A54" s="32" t="s">
        <v>280</v>
      </c>
      <c r="B54" s="1"/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1</v>
      </c>
      <c r="J54" s="66">
        <v>0</v>
      </c>
      <c r="K54" s="66">
        <v>1</v>
      </c>
      <c r="L54" s="66">
        <v>2</v>
      </c>
      <c r="M54" s="1">
        <v>0</v>
      </c>
      <c r="N54" s="1">
        <v>2</v>
      </c>
      <c r="O54" s="32" t="s">
        <v>280</v>
      </c>
    </row>
    <row r="57" spans="1:15" ht="13.8" thickBot="1" x14ac:dyDescent="0.3"/>
    <row r="58" spans="1:15" x14ac:dyDescent="0.25">
      <c r="A58" s="61" t="s">
        <v>38</v>
      </c>
      <c r="B58" s="1">
        <v>4</v>
      </c>
      <c r="C58" s="1">
        <v>-6</v>
      </c>
      <c r="D58" s="52" t="s">
        <v>57</v>
      </c>
      <c r="E58" s="1"/>
      <c r="F58" s="1"/>
      <c r="G58" s="28" t="s">
        <v>3</v>
      </c>
      <c r="H58" s="54" t="s">
        <v>38</v>
      </c>
      <c r="I58" s="29"/>
      <c r="J58" s="27" t="s">
        <v>5</v>
      </c>
      <c r="K58" s="1"/>
      <c r="N58" s="1"/>
    </row>
    <row r="59" spans="1:15" ht="13.8" thickBot="1" x14ac:dyDescent="0.3">
      <c r="A59" s="61" t="s">
        <v>143</v>
      </c>
      <c r="B59" s="1">
        <v>10</v>
      </c>
      <c r="C59" s="1">
        <v>6</v>
      </c>
      <c r="D59" t="s">
        <v>7</v>
      </c>
      <c r="E59" s="1"/>
      <c r="F59" s="1"/>
      <c r="G59" s="30" t="s">
        <v>8</v>
      </c>
      <c r="H59" s="53" t="s">
        <v>143</v>
      </c>
      <c r="I59" s="31"/>
      <c r="J59" s="27" t="s">
        <v>5</v>
      </c>
      <c r="K59" s="1"/>
      <c r="N59" s="1"/>
    </row>
    <row r="60" spans="1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15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</row>
    <row r="62" spans="1:15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15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15" x14ac:dyDescent="0.25">
      <c r="A64" s="61" t="s">
        <v>38</v>
      </c>
      <c r="B64" s="57"/>
      <c r="C64" s="76">
        <v>5</v>
      </c>
      <c r="D64" s="109">
        <v>5</v>
      </c>
      <c r="E64" s="109">
        <v>6</v>
      </c>
      <c r="F64" s="109">
        <v>3</v>
      </c>
      <c r="G64" s="109">
        <v>5</v>
      </c>
      <c r="H64" s="109">
        <v>3</v>
      </c>
      <c r="I64" s="109">
        <v>4</v>
      </c>
      <c r="J64" s="109">
        <v>5</v>
      </c>
      <c r="K64" s="109">
        <v>4</v>
      </c>
      <c r="L64" s="72">
        <v>40</v>
      </c>
      <c r="M64" s="10">
        <v>36</v>
      </c>
      <c r="N64" s="108"/>
      <c r="O64" s="59"/>
    </row>
    <row r="65" spans="1:15" x14ac:dyDescent="0.25">
      <c r="A65" s="61" t="s">
        <v>143</v>
      </c>
      <c r="B65" s="35"/>
      <c r="C65" s="76">
        <v>5</v>
      </c>
      <c r="D65" s="109">
        <v>7</v>
      </c>
      <c r="E65" s="109">
        <v>5</v>
      </c>
      <c r="F65" s="109">
        <v>2</v>
      </c>
      <c r="G65" s="109">
        <v>6</v>
      </c>
      <c r="H65" s="109">
        <v>5</v>
      </c>
      <c r="I65" s="109">
        <v>4</v>
      </c>
      <c r="J65" s="109">
        <v>5</v>
      </c>
      <c r="K65" s="109">
        <v>8</v>
      </c>
      <c r="L65" s="72">
        <v>47</v>
      </c>
      <c r="M65" s="10">
        <v>37</v>
      </c>
      <c r="N65" s="58"/>
      <c r="O65" s="59"/>
    </row>
    <row r="66" spans="1:15" x14ac:dyDescent="0.25">
      <c r="A66" s="32" t="s">
        <v>38</v>
      </c>
      <c r="B66" s="35"/>
      <c r="C66" s="67">
        <v>0</v>
      </c>
      <c r="D66" s="67">
        <v>0</v>
      </c>
      <c r="E66" s="67">
        <v>0</v>
      </c>
      <c r="F66" s="67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N66" s="1">
        <v>0</v>
      </c>
    </row>
    <row r="67" spans="1:15" x14ac:dyDescent="0.25">
      <c r="A67" s="32" t="s">
        <v>143</v>
      </c>
      <c r="B67" s="35"/>
      <c r="C67" s="67">
        <v>1</v>
      </c>
      <c r="D67" s="67">
        <v>1</v>
      </c>
      <c r="E67" s="67">
        <v>0</v>
      </c>
      <c r="F67" s="67">
        <v>0</v>
      </c>
      <c r="G67" s="66">
        <v>1</v>
      </c>
      <c r="H67" s="66">
        <v>1</v>
      </c>
      <c r="I67" s="66">
        <v>0</v>
      </c>
      <c r="J67" s="66">
        <v>1</v>
      </c>
      <c r="K67" s="66">
        <v>1</v>
      </c>
      <c r="L67" s="66">
        <v>6</v>
      </c>
      <c r="M67" s="1"/>
      <c r="N67" s="1" t="s">
        <v>17</v>
      </c>
    </row>
    <row r="68" spans="1:15" x14ac:dyDescent="0.25">
      <c r="A68" s="32" t="s">
        <v>38</v>
      </c>
      <c r="B68" s="1"/>
      <c r="C68" s="66">
        <v>0</v>
      </c>
      <c r="D68" s="66">
        <v>1</v>
      </c>
      <c r="E68" s="66">
        <v>0</v>
      </c>
      <c r="F68" s="66">
        <v>0</v>
      </c>
      <c r="G68" s="66">
        <v>0.5</v>
      </c>
      <c r="H68" s="66">
        <v>1</v>
      </c>
      <c r="I68" s="66">
        <v>0.5</v>
      </c>
      <c r="J68" s="66">
        <v>0</v>
      </c>
      <c r="K68" s="66">
        <v>1</v>
      </c>
      <c r="L68" s="66">
        <v>4</v>
      </c>
      <c r="M68" s="1">
        <v>3</v>
      </c>
      <c r="N68" s="1">
        <v>7</v>
      </c>
      <c r="O68" s="32" t="s">
        <v>38</v>
      </c>
    </row>
    <row r="69" spans="1:15" x14ac:dyDescent="0.25">
      <c r="A69" s="32" t="s">
        <v>143</v>
      </c>
      <c r="B69" s="1"/>
      <c r="C69" s="66">
        <v>1</v>
      </c>
      <c r="D69" s="66">
        <v>0</v>
      </c>
      <c r="E69" s="66">
        <v>1</v>
      </c>
      <c r="F69" s="66">
        <v>1</v>
      </c>
      <c r="G69" s="66">
        <v>0.5</v>
      </c>
      <c r="H69" s="66">
        <v>0</v>
      </c>
      <c r="I69" s="66">
        <v>0.5</v>
      </c>
      <c r="J69" s="66">
        <v>1</v>
      </c>
      <c r="K69" s="66">
        <v>0</v>
      </c>
      <c r="L69" s="66">
        <v>5</v>
      </c>
      <c r="M69" s="1">
        <v>0</v>
      </c>
      <c r="N69" s="1">
        <v>5</v>
      </c>
      <c r="O69" s="32" t="s">
        <v>143</v>
      </c>
    </row>
    <row r="70" spans="1:15" ht="13.8" thickBot="1" x14ac:dyDescent="0.3"/>
    <row r="71" spans="1:15" x14ac:dyDescent="0.25">
      <c r="A71" s="61" t="s">
        <v>264</v>
      </c>
      <c r="B71" s="1">
        <v>12</v>
      </c>
      <c r="C71" s="1">
        <v>-1</v>
      </c>
      <c r="D71" s="52" t="s">
        <v>57</v>
      </c>
      <c r="E71" s="1"/>
      <c r="F71" s="1"/>
      <c r="G71" s="28" t="s">
        <v>3</v>
      </c>
      <c r="H71" s="54" t="s">
        <v>264</v>
      </c>
      <c r="I71" s="29"/>
      <c r="J71" s="27" t="s">
        <v>5</v>
      </c>
      <c r="K71" s="1"/>
      <c r="N71" s="1"/>
    </row>
    <row r="72" spans="1:15" ht="13.8" thickBot="1" x14ac:dyDescent="0.3">
      <c r="A72" s="61" t="s">
        <v>263</v>
      </c>
      <c r="B72" s="1">
        <v>13</v>
      </c>
      <c r="C72" s="1">
        <v>1</v>
      </c>
      <c r="D72" t="s">
        <v>7</v>
      </c>
      <c r="E72" s="1"/>
      <c r="F72" s="1"/>
      <c r="G72" s="30" t="s">
        <v>8</v>
      </c>
      <c r="H72" s="53" t="s">
        <v>263</v>
      </c>
      <c r="I72" s="31"/>
      <c r="J72" s="27" t="s">
        <v>5</v>
      </c>
      <c r="K72" s="1"/>
      <c r="N72" s="1"/>
    </row>
    <row r="73" spans="1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</row>
    <row r="74" spans="1:15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</row>
    <row r="75" spans="1:15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15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15" x14ac:dyDescent="0.25">
      <c r="A77" s="61" t="s">
        <v>264</v>
      </c>
      <c r="B77" s="57"/>
      <c r="C77" s="76">
        <v>5</v>
      </c>
      <c r="D77" s="109">
        <v>7</v>
      </c>
      <c r="E77" s="109">
        <v>8</v>
      </c>
      <c r="F77" s="109">
        <v>4</v>
      </c>
      <c r="G77" s="109">
        <v>8</v>
      </c>
      <c r="H77" s="109">
        <v>4</v>
      </c>
      <c r="I77" s="109">
        <v>4</v>
      </c>
      <c r="J77" s="109">
        <v>8</v>
      </c>
      <c r="K77" s="109">
        <v>8</v>
      </c>
      <c r="L77" s="72">
        <v>56</v>
      </c>
      <c r="M77" s="10">
        <v>44</v>
      </c>
      <c r="N77" s="108"/>
      <c r="O77" s="59"/>
    </row>
    <row r="78" spans="1:15" x14ac:dyDescent="0.25">
      <c r="A78" s="61" t="s">
        <v>263</v>
      </c>
      <c r="B78" s="35"/>
      <c r="C78" s="76">
        <v>6</v>
      </c>
      <c r="D78" s="109">
        <v>6</v>
      </c>
      <c r="E78" s="109">
        <v>5</v>
      </c>
      <c r="F78" s="109">
        <v>4</v>
      </c>
      <c r="G78" s="109">
        <v>9</v>
      </c>
      <c r="H78" s="109">
        <v>4</v>
      </c>
      <c r="I78" s="109">
        <v>4</v>
      </c>
      <c r="J78" s="109">
        <v>6</v>
      </c>
      <c r="K78" s="109">
        <v>6</v>
      </c>
      <c r="L78" s="72">
        <v>50</v>
      </c>
      <c r="M78" s="10">
        <v>37</v>
      </c>
      <c r="N78" s="58"/>
      <c r="O78" s="59"/>
    </row>
    <row r="79" spans="1:15" x14ac:dyDescent="0.25">
      <c r="A79" s="32" t="s">
        <v>264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15" x14ac:dyDescent="0.25">
      <c r="A80" s="32" t="s">
        <v>263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1</v>
      </c>
      <c r="I80" s="66">
        <v>0</v>
      </c>
      <c r="J80" s="66">
        <v>0</v>
      </c>
      <c r="K80" s="66">
        <v>0</v>
      </c>
      <c r="L80" s="66">
        <v>1</v>
      </c>
      <c r="M80" s="1"/>
      <c r="N80" s="1" t="s">
        <v>17</v>
      </c>
    </row>
    <row r="81" spans="1:15" x14ac:dyDescent="0.25">
      <c r="A81" s="32" t="s">
        <v>264</v>
      </c>
      <c r="B81" s="1"/>
      <c r="C81" s="66">
        <v>1</v>
      </c>
      <c r="D81" s="66">
        <v>0</v>
      </c>
      <c r="E81" s="66">
        <v>0</v>
      </c>
      <c r="F81" s="66">
        <v>0.5</v>
      </c>
      <c r="G81" s="66">
        <v>1</v>
      </c>
      <c r="H81" s="66">
        <v>0</v>
      </c>
      <c r="I81" s="66">
        <v>0.5</v>
      </c>
      <c r="J81" s="66">
        <v>0</v>
      </c>
      <c r="K81" s="66">
        <v>0</v>
      </c>
      <c r="L81" s="66">
        <v>3</v>
      </c>
      <c r="M81" s="1">
        <v>0</v>
      </c>
      <c r="N81" s="1">
        <v>3</v>
      </c>
      <c r="O81" s="32" t="s">
        <v>264</v>
      </c>
    </row>
    <row r="82" spans="1:15" x14ac:dyDescent="0.25">
      <c r="A82" s="32" t="s">
        <v>263</v>
      </c>
      <c r="B82" s="1"/>
      <c r="C82" s="66">
        <v>0</v>
      </c>
      <c r="D82" s="66">
        <v>1</v>
      </c>
      <c r="E82" s="66">
        <v>1</v>
      </c>
      <c r="F82" s="66">
        <v>0.5</v>
      </c>
      <c r="G82" s="66">
        <v>0</v>
      </c>
      <c r="H82" s="66">
        <v>1</v>
      </c>
      <c r="I82" s="66">
        <v>0.5</v>
      </c>
      <c r="J82" s="66">
        <v>1</v>
      </c>
      <c r="K82" s="66">
        <v>1</v>
      </c>
      <c r="L82" s="66">
        <v>6</v>
      </c>
      <c r="M82" s="1">
        <v>3</v>
      </c>
      <c r="N82" s="1">
        <v>9</v>
      </c>
      <c r="O82" s="32" t="s">
        <v>263</v>
      </c>
    </row>
    <row r="85" spans="1:15" ht="13.8" thickBot="1" x14ac:dyDescent="0.3"/>
    <row r="86" spans="1:15" x14ac:dyDescent="0.25">
      <c r="A86" s="61" t="s">
        <v>33</v>
      </c>
      <c r="B86" s="1">
        <v>3</v>
      </c>
      <c r="C86" s="1">
        <v>-3</v>
      </c>
      <c r="D86" s="52" t="s">
        <v>57</v>
      </c>
      <c r="E86" s="1"/>
      <c r="F86" s="1"/>
      <c r="G86" s="28" t="s">
        <v>3</v>
      </c>
      <c r="H86" s="54" t="s">
        <v>33</v>
      </c>
      <c r="I86" s="29"/>
      <c r="J86" s="27" t="s">
        <v>5</v>
      </c>
      <c r="K86" s="1"/>
      <c r="N86" s="1"/>
    </row>
    <row r="87" spans="1:15" ht="13.8" thickBot="1" x14ac:dyDescent="0.3">
      <c r="A87" s="61" t="s">
        <v>275</v>
      </c>
      <c r="B87" s="1">
        <v>6</v>
      </c>
      <c r="C87" s="1">
        <v>3</v>
      </c>
      <c r="D87" t="s">
        <v>7</v>
      </c>
      <c r="E87" s="1"/>
      <c r="F87" s="1">
        <v>8</v>
      </c>
      <c r="G87" s="30" t="s">
        <v>8</v>
      </c>
      <c r="H87" s="53" t="s">
        <v>275</v>
      </c>
      <c r="I87" s="31"/>
      <c r="J87" s="27" t="s">
        <v>5</v>
      </c>
      <c r="K87" s="1"/>
      <c r="N87" s="1"/>
    </row>
    <row r="88" spans="1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5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</row>
    <row r="90" spans="1:15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5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5" x14ac:dyDescent="0.25">
      <c r="A92" s="61" t="s">
        <v>33</v>
      </c>
      <c r="B92" s="57"/>
      <c r="C92" s="76">
        <v>3</v>
      </c>
      <c r="D92" s="109">
        <v>5</v>
      </c>
      <c r="E92" s="109">
        <v>5</v>
      </c>
      <c r="F92" s="109">
        <v>3</v>
      </c>
      <c r="G92" s="109">
        <v>4</v>
      </c>
      <c r="H92" s="109">
        <v>4</v>
      </c>
      <c r="I92" s="109">
        <v>4</v>
      </c>
      <c r="J92" s="109">
        <v>5</v>
      </c>
      <c r="K92" s="109">
        <v>5</v>
      </c>
      <c r="L92" s="72">
        <v>38</v>
      </c>
      <c r="M92" s="10">
        <v>35</v>
      </c>
      <c r="N92" s="108"/>
      <c r="O92" s="59"/>
    </row>
    <row r="93" spans="1:15" x14ac:dyDescent="0.25">
      <c r="A93" s="61" t="s">
        <v>275</v>
      </c>
      <c r="B93" s="35"/>
      <c r="C93" s="76">
        <v>4</v>
      </c>
      <c r="D93" s="109">
        <v>5</v>
      </c>
      <c r="E93" s="109">
        <v>6</v>
      </c>
      <c r="F93" s="109">
        <v>3</v>
      </c>
      <c r="G93" s="109">
        <v>6</v>
      </c>
      <c r="H93" s="109">
        <v>5</v>
      </c>
      <c r="I93" s="109">
        <v>3</v>
      </c>
      <c r="J93" s="109">
        <v>8</v>
      </c>
      <c r="K93" s="109">
        <v>6</v>
      </c>
      <c r="L93" s="72">
        <v>46</v>
      </c>
      <c r="M93" s="10">
        <v>40</v>
      </c>
      <c r="N93" s="58"/>
      <c r="O93" s="59"/>
    </row>
    <row r="94" spans="1:15" x14ac:dyDescent="0.25">
      <c r="A94" s="32" t="s">
        <v>33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</row>
    <row r="95" spans="1:15" x14ac:dyDescent="0.25">
      <c r="A95" s="32" t="s">
        <v>275</v>
      </c>
      <c r="B95" s="35"/>
      <c r="C95" s="67">
        <v>1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1</v>
      </c>
      <c r="K95" s="66">
        <v>0</v>
      </c>
      <c r="L95" s="66">
        <v>3</v>
      </c>
      <c r="M95" s="1"/>
      <c r="N95" s="1" t="s">
        <v>17</v>
      </c>
    </row>
    <row r="96" spans="1:15" x14ac:dyDescent="0.25">
      <c r="A96" s="32" t="s">
        <v>33</v>
      </c>
      <c r="B96" s="1"/>
      <c r="C96" s="66">
        <v>0.5</v>
      </c>
      <c r="D96" s="66">
        <v>0.5</v>
      </c>
      <c r="E96" s="66">
        <v>1</v>
      </c>
      <c r="F96" s="66">
        <v>0.5</v>
      </c>
      <c r="G96" s="66">
        <v>1</v>
      </c>
      <c r="H96" s="66">
        <v>0.5</v>
      </c>
      <c r="I96" s="66">
        <v>0</v>
      </c>
      <c r="J96" s="66">
        <v>1</v>
      </c>
      <c r="K96" s="66">
        <v>1</v>
      </c>
      <c r="L96" s="66">
        <v>6</v>
      </c>
      <c r="M96" s="1">
        <v>3</v>
      </c>
      <c r="N96" s="1">
        <v>9</v>
      </c>
      <c r="O96" s="32" t="s">
        <v>33</v>
      </c>
    </row>
    <row r="97" spans="1:15" x14ac:dyDescent="0.25">
      <c r="A97" s="32" t="s">
        <v>275</v>
      </c>
      <c r="B97" s="1"/>
      <c r="C97" s="66">
        <v>0.5</v>
      </c>
      <c r="D97" s="66">
        <v>0.5</v>
      </c>
      <c r="E97" s="66">
        <v>0</v>
      </c>
      <c r="F97" s="66">
        <v>0.5</v>
      </c>
      <c r="G97" s="66">
        <v>0</v>
      </c>
      <c r="H97" s="66">
        <v>0.5</v>
      </c>
      <c r="I97" s="66">
        <v>1</v>
      </c>
      <c r="J97" s="66">
        <v>0</v>
      </c>
      <c r="K97" s="66">
        <v>0</v>
      </c>
      <c r="L97" s="66">
        <v>3</v>
      </c>
      <c r="M97" s="1">
        <v>0</v>
      </c>
      <c r="N97" s="1">
        <v>3</v>
      </c>
      <c r="O97" s="32" t="s">
        <v>275</v>
      </c>
    </row>
    <row r="98" spans="1:15" ht="13.8" thickBot="1" x14ac:dyDescent="0.3"/>
    <row r="99" spans="1:15" x14ac:dyDescent="0.25">
      <c r="A99" s="61" t="s">
        <v>149</v>
      </c>
      <c r="B99" s="1">
        <v>16</v>
      </c>
      <c r="C99" s="1">
        <v>6</v>
      </c>
      <c r="D99" s="52" t="s">
        <v>57</v>
      </c>
      <c r="E99" s="1"/>
      <c r="F99" s="1"/>
      <c r="G99" s="28" t="s">
        <v>3</v>
      </c>
      <c r="H99" s="54" t="s">
        <v>149</v>
      </c>
      <c r="I99" s="29"/>
      <c r="J99" s="27" t="s">
        <v>5</v>
      </c>
      <c r="K99" s="1"/>
      <c r="N99" s="1"/>
    </row>
    <row r="100" spans="1:15" ht="13.8" thickBot="1" x14ac:dyDescent="0.3">
      <c r="A100" s="61" t="s">
        <v>52</v>
      </c>
      <c r="B100" s="1">
        <v>10</v>
      </c>
      <c r="C100" s="1">
        <v>-6</v>
      </c>
      <c r="D100" t="s">
        <v>7</v>
      </c>
      <c r="E100" s="1"/>
      <c r="F100" s="1"/>
      <c r="G100" s="30" t="s">
        <v>8</v>
      </c>
      <c r="H100" s="53" t="s">
        <v>52</v>
      </c>
      <c r="I100" s="31"/>
      <c r="J100" s="27" t="s">
        <v>5</v>
      </c>
      <c r="K100" s="1"/>
      <c r="N100" s="1"/>
    </row>
    <row r="101" spans="1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5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</row>
    <row r="103" spans="1:15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5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5" x14ac:dyDescent="0.25">
      <c r="A105" s="61" t="s">
        <v>149</v>
      </c>
      <c r="B105" s="57"/>
      <c r="C105" s="76">
        <v>5</v>
      </c>
      <c r="D105" s="109">
        <v>7</v>
      </c>
      <c r="E105" s="109">
        <v>7</v>
      </c>
      <c r="F105" s="109">
        <v>5</v>
      </c>
      <c r="G105" s="109">
        <v>7</v>
      </c>
      <c r="H105" s="109">
        <v>9</v>
      </c>
      <c r="I105" s="109">
        <v>5</v>
      </c>
      <c r="J105" s="109">
        <v>6</v>
      </c>
      <c r="K105" s="109">
        <v>7</v>
      </c>
      <c r="L105" s="72">
        <v>58</v>
      </c>
      <c r="M105" s="10">
        <v>42</v>
      </c>
      <c r="N105" s="108"/>
      <c r="O105" s="59"/>
    </row>
    <row r="106" spans="1:15" x14ac:dyDescent="0.25">
      <c r="A106" s="61" t="s">
        <v>52</v>
      </c>
      <c r="B106" s="35"/>
      <c r="C106" s="76">
        <v>6</v>
      </c>
      <c r="D106" s="109">
        <v>8</v>
      </c>
      <c r="E106" s="109">
        <v>8</v>
      </c>
      <c r="F106" s="109">
        <v>3</v>
      </c>
      <c r="G106" s="109">
        <v>7</v>
      </c>
      <c r="H106" s="109">
        <v>6</v>
      </c>
      <c r="I106" s="109">
        <v>5</v>
      </c>
      <c r="J106" s="109">
        <v>5</v>
      </c>
      <c r="K106" s="109">
        <v>7</v>
      </c>
      <c r="L106" s="72">
        <v>55</v>
      </c>
      <c r="M106" s="10">
        <v>45</v>
      </c>
      <c r="N106" s="58"/>
      <c r="O106" s="59"/>
    </row>
    <row r="107" spans="1:15" x14ac:dyDescent="0.25">
      <c r="A107" s="32" t="s">
        <v>149</v>
      </c>
      <c r="B107" s="35"/>
      <c r="C107" s="67">
        <v>1</v>
      </c>
      <c r="D107" s="67">
        <v>1</v>
      </c>
      <c r="E107" s="67">
        <v>0</v>
      </c>
      <c r="F107" s="67">
        <v>0</v>
      </c>
      <c r="G107" s="66">
        <v>1</v>
      </c>
      <c r="H107" s="66">
        <v>1</v>
      </c>
      <c r="I107" s="66">
        <v>0</v>
      </c>
      <c r="J107" s="66">
        <v>1</v>
      </c>
      <c r="K107" s="66">
        <v>1</v>
      </c>
      <c r="L107" s="66">
        <v>6</v>
      </c>
      <c r="N107" s="1">
        <v>0</v>
      </c>
    </row>
    <row r="108" spans="1:15" x14ac:dyDescent="0.25">
      <c r="A108" s="32" t="s">
        <v>52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5" x14ac:dyDescent="0.25">
      <c r="A109" s="32" t="s">
        <v>149</v>
      </c>
      <c r="B109" s="1"/>
      <c r="C109" s="66">
        <v>1</v>
      </c>
      <c r="D109" s="66">
        <v>1</v>
      </c>
      <c r="E109" s="66">
        <v>1</v>
      </c>
      <c r="F109" s="66">
        <v>0</v>
      </c>
      <c r="G109" s="66">
        <v>1</v>
      </c>
      <c r="H109" s="66">
        <v>0</v>
      </c>
      <c r="I109" s="66">
        <v>0.5</v>
      </c>
      <c r="J109" s="66">
        <v>0.5</v>
      </c>
      <c r="K109" s="66">
        <v>1</v>
      </c>
      <c r="L109" s="66">
        <v>6</v>
      </c>
      <c r="M109" s="1">
        <v>3</v>
      </c>
      <c r="N109" s="1">
        <v>9</v>
      </c>
      <c r="O109" s="32" t="s">
        <v>149</v>
      </c>
    </row>
    <row r="110" spans="1:15" x14ac:dyDescent="0.25">
      <c r="A110" s="32" t="s">
        <v>52</v>
      </c>
      <c r="B110" s="1"/>
      <c r="C110" s="66">
        <v>0</v>
      </c>
      <c r="D110" s="66">
        <v>0</v>
      </c>
      <c r="E110" s="66">
        <v>0</v>
      </c>
      <c r="F110" s="66">
        <v>1</v>
      </c>
      <c r="G110" s="66">
        <v>0</v>
      </c>
      <c r="H110" s="66">
        <v>1</v>
      </c>
      <c r="I110" s="66">
        <v>0.5</v>
      </c>
      <c r="J110" s="66">
        <v>0.5</v>
      </c>
      <c r="K110" s="66">
        <v>0</v>
      </c>
      <c r="L110" s="66">
        <v>3</v>
      </c>
      <c r="M110" s="1">
        <v>0</v>
      </c>
      <c r="N110" s="1">
        <v>3</v>
      </c>
      <c r="O110" s="32" t="s">
        <v>52</v>
      </c>
    </row>
    <row r="113" spans="1:15" ht="13.8" thickBot="1" x14ac:dyDescent="0.3"/>
    <row r="114" spans="1:15" x14ac:dyDescent="0.25">
      <c r="A114" s="61" t="s">
        <v>42</v>
      </c>
      <c r="B114" s="1">
        <v>5</v>
      </c>
      <c r="C114" s="1">
        <v>-5</v>
      </c>
      <c r="D114" s="52" t="s">
        <v>57</v>
      </c>
      <c r="E114" s="1"/>
      <c r="F114" s="1"/>
      <c r="G114" s="28" t="s">
        <v>3</v>
      </c>
      <c r="H114" s="54" t="s">
        <v>42</v>
      </c>
      <c r="I114" s="29"/>
      <c r="J114" s="27" t="s">
        <v>5</v>
      </c>
      <c r="K114" s="1"/>
      <c r="N114" s="1"/>
    </row>
    <row r="115" spans="1:15" ht="13.8" thickBot="1" x14ac:dyDescent="0.3">
      <c r="A115" s="61" t="s">
        <v>266</v>
      </c>
      <c r="B115" s="1">
        <v>10</v>
      </c>
      <c r="C115" s="1">
        <v>5</v>
      </c>
      <c r="D115" t="s">
        <v>7</v>
      </c>
      <c r="E115" s="1"/>
      <c r="F115" s="1"/>
      <c r="G115" s="30" t="s">
        <v>8</v>
      </c>
      <c r="H115" s="53" t="s">
        <v>266</v>
      </c>
      <c r="I115" s="31"/>
      <c r="J115" s="27" t="s">
        <v>5</v>
      </c>
      <c r="K115" s="1"/>
      <c r="N115" s="1"/>
    </row>
    <row r="116" spans="1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5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</row>
    <row r="118" spans="1:15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5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5" x14ac:dyDescent="0.25">
      <c r="A120" s="61" t="s">
        <v>42</v>
      </c>
      <c r="B120" s="57"/>
      <c r="C120" s="76">
        <v>5</v>
      </c>
      <c r="D120" s="109">
        <v>7</v>
      </c>
      <c r="E120" s="109">
        <v>5</v>
      </c>
      <c r="F120" s="109">
        <v>2</v>
      </c>
      <c r="G120" s="109">
        <v>6</v>
      </c>
      <c r="H120" s="109">
        <v>4</v>
      </c>
      <c r="I120" s="109">
        <v>2</v>
      </c>
      <c r="J120" s="109">
        <v>5</v>
      </c>
      <c r="K120" s="109">
        <v>6</v>
      </c>
      <c r="L120" s="72">
        <v>42</v>
      </c>
      <c r="M120" s="10">
        <v>37</v>
      </c>
      <c r="N120" s="108"/>
      <c r="O120" s="59"/>
    </row>
    <row r="121" spans="1:15" x14ac:dyDescent="0.25">
      <c r="A121" s="61" t="s">
        <v>266</v>
      </c>
      <c r="B121" s="35"/>
      <c r="C121" s="76">
        <v>7</v>
      </c>
      <c r="D121" s="109">
        <v>6</v>
      </c>
      <c r="E121" s="109">
        <v>5</v>
      </c>
      <c r="F121" s="109">
        <v>5</v>
      </c>
      <c r="G121" s="109">
        <v>8</v>
      </c>
      <c r="H121" s="109">
        <v>4</v>
      </c>
      <c r="I121" s="109">
        <v>4</v>
      </c>
      <c r="J121" s="109">
        <v>5</v>
      </c>
      <c r="K121" s="109">
        <v>7</v>
      </c>
      <c r="L121" s="72">
        <v>51</v>
      </c>
      <c r="M121" s="10">
        <v>41</v>
      </c>
      <c r="N121" s="58"/>
      <c r="O121" s="59"/>
    </row>
    <row r="122" spans="1:15" x14ac:dyDescent="0.25">
      <c r="A122" s="32" t="s">
        <v>42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N122" s="1">
        <v>0</v>
      </c>
    </row>
    <row r="123" spans="1:15" x14ac:dyDescent="0.25">
      <c r="A123" s="32" t="s">
        <v>266</v>
      </c>
      <c r="B123" s="35"/>
      <c r="C123" s="67">
        <v>1</v>
      </c>
      <c r="D123" s="67">
        <v>0</v>
      </c>
      <c r="E123" s="67">
        <v>0</v>
      </c>
      <c r="F123" s="67">
        <v>0</v>
      </c>
      <c r="G123" s="66">
        <v>1</v>
      </c>
      <c r="H123" s="66">
        <v>1</v>
      </c>
      <c r="I123" s="66">
        <v>0</v>
      </c>
      <c r="J123" s="66">
        <v>1</v>
      </c>
      <c r="K123" s="66">
        <v>1</v>
      </c>
      <c r="L123" s="66">
        <v>5</v>
      </c>
      <c r="M123" s="1"/>
      <c r="N123" s="1" t="s">
        <v>17</v>
      </c>
    </row>
    <row r="124" spans="1:15" x14ac:dyDescent="0.25">
      <c r="A124" s="32" t="s">
        <v>42</v>
      </c>
      <c r="B124" s="1"/>
      <c r="C124" s="66">
        <v>1</v>
      </c>
      <c r="D124" s="66">
        <v>0</v>
      </c>
      <c r="E124" s="66">
        <v>0.5</v>
      </c>
      <c r="F124" s="66">
        <v>1</v>
      </c>
      <c r="G124" s="66">
        <v>1</v>
      </c>
      <c r="H124" s="66">
        <v>0</v>
      </c>
      <c r="I124" s="66">
        <v>1</v>
      </c>
      <c r="J124" s="66">
        <v>0</v>
      </c>
      <c r="K124" s="66">
        <v>0.5</v>
      </c>
      <c r="L124" s="66">
        <v>5</v>
      </c>
      <c r="M124" s="1">
        <v>3</v>
      </c>
      <c r="N124" s="1">
        <v>8</v>
      </c>
      <c r="O124" s="32" t="s">
        <v>42</v>
      </c>
    </row>
    <row r="125" spans="1:15" x14ac:dyDescent="0.25">
      <c r="A125" s="32" t="s">
        <v>266</v>
      </c>
      <c r="B125" s="1"/>
      <c r="C125" s="66">
        <v>0</v>
      </c>
      <c r="D125" s="66">
        <v>1</v>
      </c>
      <c r="E125" s="66">
        <v>0.5</v>
      </c>
      <c r="F125" s="66">
        <v>0</v>
      </c>
      <c r="G125" s="66">
        <v>0</v>
      </c>
      <c r="H125" s="66">
        <v>1</v>
      </c>
      <c r="I125" s="66">
        <v>0</v>
      </c>
      <c r="J125" s="66">
        <v>1</v>
      </c>
      <c r="K125" s="66">
        <v>0.5</v>
      </c>
      <c r="L125" s="66">
        <v>4</v>
      </c>
      <c r="M125" s="1">
        <v>0</v>
      </c>
      <c r="N125" s="1">
        <v>4</v>
      </c>
      <c r="O125" s="32" t="s">
        <v>266</v>
      </c>
    </row>
    <row r="126" spans="1:15" ht="13.8" thickBot="1" x14ac:dyDescent="0.3"/>
    <row r="127" spans="1:15" x14ac:dyDescent="0.25">
      <c r="A127" s="61" t="s">
        <v>44</v>
      </c>
      <c r="B127" s="1">
        <v>13</v>
      </c>
      <c r="C127" s="1">
        <v>3</v>
      </c>
      <c r="D127" s="52" t="s">
        <v>57</v>
      </c>
      <c r="E127" s="1"/>
      <c r="F127" s="1"/>
      <c r="G127" s="28" t="s">
        <v>3</v>
      </c>
      <c r="H127" s="54" t="s">
        <v>44</v>
      </c>
      <c r="I127" s="29"/>
      <c r="J127" s="27" t="s">
        <v>5</v>
      </c>
      <c r="K127" s="1"/>
      <c r="N127" s="1"/>
    </row>
    <row r="128" spans="1:15" ht="13.8" thickBot="1" x14ac:dyDescent="0.3">
      <c r="A128" s="61" t="s">
        <v>281</v>
      </c>
      <c r="B128" s="1">
        <v>10</v>
      </c>
      <c r="C128" s="1">
        <v>-3</v>
      </c>
      <c r="D128" t="s">
        <v>7</v>
      </c>
      <c r="E128" s="1"/>
      <c r="F128" s="1"/>
      <c r="G128" s="30" t="s">
        <v>8</v>
      </c>
      <c r="H128" s="53" t="s">
        <v>281</v>
      </c>
      <c r="I128" s="31"/>
      <c r="J128" s="27" t="s">
        <v>5</v>
      </c>
      <c r="K128" s="1"/>
      <c r="N128" s="1"/>
    </row>
    <row r="129" spans="1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5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</row>
    <row r="131" spans="1:15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5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5" x14ac:dyDescent="0.25">
      <c r="A133" s="61" t="s">
        <v>44</v>
      </c>
      <c r="B133" s="57"/>
      <c r="C133" s="76">
        <v>5</v>
      </c>
      <c r="D133" s="109">
        <v>5</v>
      </c>
      <c r="E133" s="109">
        <v>5</v>
      </c>
      <c r="F133" s="109">
        <v>5</v>
      </c>
      <c r="G133" s="109">
        <v>7</v>
      </c>
      <c r="H133" s="109">
        <v>6</v>
      </c>
      <c r="I133" s="109">
        <v>5</v>
      </c>
      <c r="J133" s="109">
        <v>5</v>
      </c>
      <c r="K133" s="109">
        <v>5</v>
      </c>
      <c r="L133" s="72">
        <v>48</v>
      </c>
      <c r="M133" s="10">
        <v>35</v>
      </c>
      <c r="N133" s="108"/>
      <c r="O133" s="59"/>
    </row>
    <row r="134" spans="1:15" x14ac:dyDescent="0.25">
      <c r="A134" s="61" t="s">
        <v>281</v>
      </c>
      <c r="B134" s="35"/>
      <c r="C134" s="76">
        <v>6</v>
      </c>
      <c r="D134" s="109">
        <v>5</v>
      </c>
      <c r="E134" s="109">
        <v>5</v>
      </c>
      <c r="F134" s="109">
        <v>5</v>
      </c>
      <c r="G134" s="109">
        <v>5</v>
      </c>
      <c r="H134" s="109">
        <v>5</v>
      </c>
      <c r="I134" s="109">
        <v>5</v>
      </c>
      <c r="J134" s="109">
        <v>6</v>
      </c>
      <c r="K134" s="109">
        <v>7</v>
      </c>
      <c r="L134" s="72">
        <v>49</v>
      </c>
      <c r="M134" s="10">
        <v>39</v>
      </c>
      <c r="N134" s="58"/>
      <c r="O134" s="59"/>
    </row>
    <row r="135" spans="1:15" x14ac:dyDescent="0.25">
      <c r="A135" s="32" t="s">
        <v>44</v>
      </c>
      <c r="B135" s="35"/>
      <c r="C135" s="67">
        <v>1</v>
      </c>
      <c r="D135" s="67">
        <v>0</v>
      </c>
      <c r="E135" s="67">
        <v>0</v>
      </c>
      <c r="F135" s="67">
        <v>0</v>
      </c>
      <c r="G135" s="66">
        <v>0</v>
      </c>
      <c r="H135" s="66">
        <v>1</v>
      </c>
      <c r="I135" s="66">
        <v>0</v>
      </c>
      <c r="J135" s="66">
        <v>1</v>
      </c>
      <c r="K135" s="66">
        <v>0</v>
      </c>
      <c r="L135" s="66">
        <v>3</v>
      </c>
      <c r="N135" s="1">
        <v>0</v>
      </c>
    </row>
    <row r="136" spans="1:15" x14ac:dyDescent="0.25">
      <c r="A136" s="32" t="s">
        <v>281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5" x14ac:dyDescent="0.25">
      <c r="A137" s="32" t="s">
        <v>44</v>
      </c>
      <c r="B137" s="1"/>
      <c r="C137" s="66">
        <v>1</v>
      </c>
      <c r="D137" s="66">
        <v>0.5</v>
      </c>
      <c r="E137" s="66">
        <v>0.5</v>
      </c>
      <c r="F137" s="66">
        <v>0.5</v>
      </c>
      <c r="G137" s="66">
        <v>0</v>
      </c>
      <c r="H137" s="66">
        <v>0.5</v>
      </c>
      <c r="I137" s="66">
        <v>0.5</v>
      </c>
      <c r="J137" s="66">
        <v>1</v>
      </c>
      <c r="K137" s="66">
        <v>1</v>
      </c>
      <c r="L137" s="66">
        <v>5.5</v>
      </c>
      <c r="M137" s="1">
        <v>3</v>
      </c>
      <c r="N137" s="1">
        <v>8.5</v>
      </c>
      <c r="O137" s="32" t="s">
        <v>44</v>
      </c>
    </row>
    <row r="138" spans="1:15" x14ac:dyDescent="0.25">
      <c r="A138" s="32" t="s">
        <v>281</v>
      </c>
      <c r="B138" s="1"/>
      <c r="C138" s="66">
        <v>0</v>
      </c>
      <c r="D138" s="66">
        <v>0.5</v>
      </c>
      <c r="E138" s="66">
        <v>0.5</v>
      </c>
      <c r="F138" s="66">
        <v>0.5</v>
      </c>
      <c r="G138" s="66">
        <v>1</v>
      </c>
      <c r="H138" s="66">
        <v>0.5</v>
      </c>
      <c r="I138" s="66">
        <v>0.5</v>
      </c>
      <c r="J138" s="66">
        <v>0</v>
      </c>
      <c r="K138" s="66">
        <v>0</v>
      </c>
      <c r="L138" s="66">
        <v>3.5</v>
      </c>
      <c r="M138" s="1">
        <v>0</v>
      </c>
      <c r="N138" s="1">
        <v>3.5</v>
      </c>
      <c r="O138" s="32" t="s">
        <v>281</v>
      </c>
    </row>
    <row r="141" spans="1:15" ht="13.8" thickBot="1" x14ac:dyDescent="0.3"/>
    <row r="142" spans="1:15" x14ac:dyDescent="0.25">
      <c r="A142" s="61" t="s">
        <v>30</v>
      </c>
      <c r="B142" s="1">
        <v>12</v>
      </c>
      <c r="C142" s="1">
        <v>8</v>
      </c>
      <c r="D142" s="52" t="s">
        <v>57</v>
      </c>
      <c r="E142" s="1"/>
      <c r="F142" s="1"/>
      <c r="G142" s="28" t="s">
        <v>3</v>
      </c>
      <c r="H142" s="54" t="s">
        <v>30</v>
      </c>
      <c r="I142" s="29"/>
      <c r="J142" s="27" t="s">
        <v>5</v>
      </c>
      <c r="K142" s="1"/>
      <c r="N142" s="1"/>
    </row>
    <row r="143" spans="1:15" ht="13.8" thickBot="1" x14ac:dyDescent="0.3">
      <c r="A143" s="61" t="s">
        <v>273</v>
      </c>
      <c r="B143" s="1">
        <v>4</v>
      </c>
      <c r="C143" s="1">
        <v>-8</v>
      </c>
      <c r="D143" t="s">
        <v>7</v>
      </c>
      <c r="E143" s="1"/>
      <c r="F143" s="1">
        <v>9</v>
      </c>
      <c r="G143" s="30" t="s">
        <v>8</v>
      </c>
      <c r="H143" s="53" t="s">
        <v>273</v>
      </c>
      <c r="I143" s="31"/>
      <c r="J143" s="27" t="s">
        <v>5</v>
      </c>
      <c r="K143" s="1"/>
      <c r="N143" s="1"/>
    </row>
    <row r="144" spans="1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5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</row>
    <row r="146" spans="1:15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5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5" x14ac:dyDescent="0.25">
      <c r="A148" s="61" t="s">
        <v>30</v>
      </c>
      <c r="B148" s="57"/>
      <c r="C148" s="76">
        <v>5</v>
      </c>
      <c r="D148" s="109">
        <v>6</v>
      </c>
      <c r="E148" s="109">
        <v>6</v>
      </c>
      <c r="F148" s="109">
        <v>5</v>
      </c>
      <c r="G148" s="109">
        <v>6</v>
      </c>
      <c r="H148" s="109">
        <v>6</v>
      </c>
      <c r="I148" s="109">
        <v>4</v>
      </c>
      <c r="J148" s="109">
        <v>5</v>
      </c>
      <c r="K148" s="109">
        <v>6</v>
      </c>
      <c r="L148" s="72">
        <v>49</v>
      </c>
      <c r="M148" s="10">
        <v>37</v>
      </c>
      <c r="N148" s="108"/>
      <c r="O148" s="59"/>
    </row>
    <row r="149" spans="1:15" x14ac:dyDescent="0.25">
      <c r="A149" s="61" t="s">
        <v>273</v>
      </c>
      <c r="B149" s="35"/>
      <c r="C149" s="76">
        <v>5</v>
      </c>
      <c r="D149" s="109">
        <v>5</v>
      </c>
      <c r="E149" s="109">
        <v>6</v>
      </c>
      <c r="F149" s="109">
        <v>3</v>
      </c>
      <c r="G149" s="109">
        <v>5</v>
      </c>
      <c r="H149" s="109">
        <v>5</v>
      </c>
      <c r="I149" s="109">
        <v>4</v>
      </c>
      <c r="J149" s="109">
        <v>4</v>
      </c>
      <c r="K149" s="109">
        <v>6</v>
      </c>
      <c r="L149" s="72">
        <v>43</v>
      </c>
      <c r="M149" s="10">
        <v>39</v>
      </c>
      <c r="N149" s="58"/>
      <c r="O149" s="59"/>
    </row>
    <row r="150" spans="1:15" x14ac:dyDescent="0.25">
      <c r="A150" s="32" t="s">
        <v>30</v>
      </c>
      <c r="B150" s="35"/>
      <c r="C150" s="67">
        <v>1</v>
      </c>
      <c r="D150" s="67">
        <v>1</v>
      </c>
      <c r="E150" s="67">
        <v>1</v>
      </c>
      <c r="F150" s="67">
        <v>0</v>
      </c>
      <c r="G150" s="66">
        <v>1</v>
      </c>
      <c r="H150" s="66">
        <v>1</v>
      </c>
      <c r="I150" s="66">
        <v>1</v>
      </c>
      <c r="J150" s="66">
        <v>1</v>
      </c>
      <c r="K150" s="66">
        <v>1</v>
      </c>
      <c r="L150" s="66">
        <v>8</v>
      </c>
      <c r="N150" s="1">
        <v>0</v>
      </c>
    </row>
    <row r="151" spans="1:15" x14ac:dyDescent="0.25">
      <c r="A151" s="32" t="s">
        <v>273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1"/>
      <c r="N151" s="1" t="s">
        <v>17</v>
      </c>
    </row>
    <row r="152" spans="1:15" x14ac:dyDescent="0.25">
      <c r="A152" s="32" t="s">
        <v>30</v>
      </c>
      <c r="B152" s="1"/>
      <c r="C152" s="66">
        <v>1</v>
      </c>
      <c r="D152" s="66">
        <v>0.5</v>
      </c>
      <c r="E152" s="66">
        <v>1</v>
      </c>
      <c r="F152" s="66">
        <v>0</v>
      </c>
      <c r="G152" s="66">
        <v>0.5</v>
      </c>
      <c r="H152" s="66">
        <v>0.5</v>
      </c>
      <c r="I152" s="66">
        <v>1</v>
      </c>
      <c r="J152" s="66">
        <v>0.5</v>
      </c>
      <c r="K152" s="66">
        <v>1</v>
      </c>
      <c r="L152" s="66">
        <v>6</v>
      </c>
      <c r="M152" s="1">
        <v>3</v>
      </c>
      <c r="N152" s="1">
        <v>9</v>
      </c>
      <c r="O152" s="32" t="s">
        <v>30</v>
      </c>
    </row>
    <row r="153" spans="1:15" x14ac:dyDescent="0.25">
      <c r="A153" s="32" t="s">
        <v>273</v>
      </c>
      <c r="B153" s="1"/>
      <c r="C153" s="66">
        <v>0</v>
      </c>
      <c r="D153" s="66">
        <v>0.5</v>
      </c>
      <c r="E153" s="66">
        <v>0</v>
      </c>
      <c r="F153" s="66">
        <v>1</v>
      </c>
      <c r="G153" s="66">
        <v>0.5</v>
      </c>
      <c r="H153" s="66">
        <v>0.5</v>
      </c>
      <c r="I153" s="66">
        <v>0</v>
      </c>
      <c r="J153" s="66">
        <v>0.5</v>
      </c>
      <c r="K153" s="66">
        <v>0</v>
      </c>
      <c r="L153" s="66">
        <v>3</v>
      </c>
      <c r="M153" s="1">
        <v>0</v>
      </c>
      <c r="N153" s="1">
        <v>3</v>
      </c>
      <c r="O153" s="32" t="s">
        <v>273</v>
      </c>
    </row>
    <row r="154" spans="1:15" ht="13.8" thickBot="1" x14ac:dyDescent="0.3"/>
    <row r="155" spans="1:15" x14ac:dyDescent="0.25">
      <c r="A155" s="61" t="s">
        <v>282</v>
      </c>
      <c r="B155" s="1">
        <v>22</v>
      </c>
      <c r="C155" s="1">
        <v>14</v>
      </c>
      <c r="D155" s="52" t="s">
        <v>57</v>
      </c>
      <c r="E155" s="1"/>
      <c r="F155" s="1">
        <v>4</v>
      </c>
      <c r="G155" s="28" t="s">
        <v>3</v>
      </c>
      <c r="H155" s="54" t="s">
        <v>282</v>
      </c>
      <c r="I155" s="29"/>
      <c r="J155" s="27" t="s">
        <v>5</v>
      </c>
      <c r="K155" s="1"/>
      <c r="N155" s="1"/>
    </row>
    <row r="156" spans="1:15" ht="13.8" thickBot="1" x14ac:dyDescent="0.3">
      <c r="A156" s="61" t="s">
        <v>45</v>
      </c>
      <c r="B156" s="1">
        <v>8</v>
      </c>
      <c r="C156" s="1">
        <v>-14</v>
      </c>
      <c r="D156" t="s">
        <v>7</v>
      </c>
      <c r="E156" s="1"/>
      <c r="F156" s="1"/>
      <c r="G156" s="30" t="s">
        <v>8</v>
      </c>
      <c r="H156" s="53" t="s">
        <v>45</v>
      </c>
      <c r="I156" s="31"/>
      <c r="J156" s="27" t="s">
        <v>5</v>
      </c>
      <c r="K156" s="1"/>
      <c r="N156" s="1"/>
    </row>
    <row r="157" spans="1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5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</row>
    <row r="159" spans="1:15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5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5" x14ac:dyDescent="0.25">
      <c r="A161" s="61" t="s">
        <v>282</v>
      </c>
      <c r="B161" s="57"/>
      <c r="C161" s="76">
        <v>9</v>
      </c>
      <c r="D161" s="109">
        <v>8</v>
      </c>
      <c r="E161" s="109">
        <v>6</v>
      </c>
      <c r="F161" s="109">
        <v>4</v>
      </c>
      <c r="G161" s="109">
        <v>11</v>
      </c>
      <c r="H161" s="109">
        <v>8</v>
      </c>
      <c r="I161" s="109">
        <v>4</v>
      </c>
      <c r="J161" s="109">
        <v>10</v>
      </c>
      <c r="K161" s="109">
        <v>8</v>
      </c>
      <c r="L161" s="72">
        <v>68</v>
      </c>
      <c r="M161" s="10">
        <v>46</v>
      </c>
      <c r="N161" s="108"/>
      <c r="O161" s="59"/>
    </row>
    <row r="162" spans="1:15" x14ac:dyDescent="0.25">
      <c r="A162" s="61" t="s">
        <v>45</v>
      </c>
      <c r="B162" s="35"/>
      <c r="C162" s="76">
        <v>6</v>
      </c>
      <c r="D162" s="109">
        <v>6</v>
      </c>
      <c r="E162" s="109">
        <v>4</v>
      </c>
      <c r="F162" s="109">
        <v>3</v>
      </c>
      <c r="G162" s="109">
        <v>6</v>
      </c>
      <c r="H162" s="109">
        <v>5</v>
      </c>
      <c r="I162" s="109">
        <v>5</v>
      </c>
      <c r="J162" s="109">
        <v>5</v>
      </c>
      <c r="K162" s="109">
        <v>6</v>
      </c>
      <c r="L162" s="72">
        <v>46</v>
      </c>
      <c r="M162" s="10">
        <v>38</v>
      </c>
      <c r="N162" s="58"/>
      <c r="O162" s="59"/>
    </row>
    <row r="163" spans="1:15" x14ac:dyDescent="0.25">
      <c r="A163" s="32" t="s">
        <v>282</v>
      </c>
      <c r="B163" s="35"/>
      <c r="C163" s="67">
        <v>2</v>
      </c>
      <c r="D163" s="67">
        <v>1</v>
      </c>
      <c r="E163" s="67">
        <v>1</v>
      </c>
      <c r="F163" s="67">
        <v>1</v>
      </c>
      <c r="G163" s="66">
        <v>2</v>
      </c>
      <c r="H163" s="66">
        <v>2</v>
      </c>
      <c r="I163" s="66">
        <v>1</v>
      </c>
      <c r="J163" s="66">
        <v>2</v>
      </c>
      <c r="K163" s="66">
        <v>2</v>
      </c>
      <c r="L163" s="66">
        <v>14</v>
      </c>
      <c r="N163" s="1">
        <v>0</v>
      </c>
    </row>
    <row r="164" spans="1:15" x14ac:dyDescent="0.25">
      <c r="A164" s="32" t="s">
        <v>45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</row>
    <row r="165" spans="1:15" x14ac:dyDescent="0.25">
      <c r="A165" s="32" t="s">
        <v>282</v>
      </c>
      <c r="B165" s="1"/>
      <c r="C165" s="66">
        <v>0</v>
      </c>
      <c r="D165" s="66">
        <v>0</v>
      </c>
      <c r="E165" s="66">
        <v>0</v>
      </c>
      <c r="F165" s="66">
        <v>0.5</v>
      </c>
      <c r="G165" s="66">
        <v>0</v>
      </c>
      <c r="H165" s="66">
        <v>0</v>
      </c>
      <c r="I165" s="66">
        <v>1</v>
      </c>
      <c r="J165" s="66">
        <v>0</v>
      </c>
      <c r="K165" s="66">
        <v>0.5</v>
      </c>
      <c r="L165" s="66">
        <v>2</v>
      </c>
      <c r="M165" s="1">
        <v>0</v>
      </c>
      <c r="N165" s="1">
        <v>2</v>
      </c>
      <c r="O165" s="32" t="s">
        <v>282</v>
      </c>
    </row>
    <row r="166" spans="1:15" x14ac:dyDescent="0.25">
      <c r="A166" s="32" t="s">
        <v>45</v>
      </c>
      <c r="B166" s="1"/>
      <c r="C166" s="66">
        <v>1</v>
      </c>
      <c r="D166" s="66">
        <v>1</v>
      </c>
      <c r="E166" s="66">
        <v>1</v>
      </c>
      <c r="F166" s="66">
        <v>0.5</v>
      </c>
      <c r="G166" s="66">
        <v>1</v>
      </c>
      <c r="H166" s="66">
        <v>1</v>
      </c>
      <c r="I166" s="66">
        <v>0</v>
      </c>
      <c r="J166" s="66">
        <v>1</v>
      </c>
      <c r="K166" s="66">
        <v>0.5</v>
      </c>
      <c r="L166" s="66">
        <v>7</v>
      </c>
      <c r="M166" s="1">
        <v>3</v>
      </c>
      <c r="N166" s="1">
        <v>10</v>
      </c>
      <c r="O166" s="32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3"/>
  <sheetViews>
    <sheetView zoomScale="109" workbookViewId="0">
      <selection activeCell="C9" sqref="C9:K9"/>
    </sheetView>
  </sheetViews>
  <sheetFormatPr defaultColWidth="8.77734375" defaultRowHeight="13.2" x14ac:dyDescent="0.25"/>
  <cols>
    <col min="2" max="11" width="9.109375" style="1"/>
  </cols>
  <sheetData>
    <row r="1" spans="1:24" x14ac:dyDescent="0.25">
      <c r="L1" s="1"/>
      <c r="M1" s="1"/>
      <c r="N1" s="1"/>
      <c r="O1" s="1"/>
      <c r="P1" s="1"/>
    </row>
    <row r="2" spans="1:24" x14ac:dyDescent="0.25">
      <c r="A2" t="s">
        <v>3</v>
      </c>
      <c r="B2" s="10">
        <v>7</v>
      </c>
      <c r="C2" s="1">
        <f>B2</f>
        <v>7</v>
      </c>
      <c r="D2" s="11" t="s">
        <v>57</v>
      </c>
      <c r="E2" s="77" t="s">
        <v>34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4" x14ac:dyDescent="0.25">
      <c r="A3" t="s">
        <v>8</v>
      </c>
      <c r="B3" s="10">
        <v>11</v>
      </c>
      <c r="C3" s="1">
        <f>B3</f>
        <v>11</v>
      </c>
      <c r="D3" s="77" t="s">
        <v>57</v>
      </c>
      <c r="E3" s="77" t="s">
        <v>36</v>
      </c>
      <c r="M3" s="1"/>
      <c r="N3" s="1"/>
      <c r="O3" s="1"/>
      <c r="P3" s="1"/>
      <c r="Q3" s="1"/>
      <c r="R3" s="1"/>
      <c r="S3" s="1"/>
      <c r="T3" s="1"/>
      <c r="U3" s="1"/>
    </row>
    <row r="5" spans="1:24" x14ac:dyDescent="0.25">
      <c r="A5" s="1" t="str">
        <f>IF($D$2="M10",A18,IF($D$2="M1",A25,IF($D$2="W10",A15, IF($D$2="W1",A22))))</f>
        <v>Strokes</v>
      </c>
      <c r="C5" s="1">
        <f>IF($D$2="M10",C20,IF($D$2="M1",C27,IF($D$2="W10",C17, IF($D$2="W1",C24))))</f>
        <v>6</v>
      </c>
      <c r="D5" s="1">
        <f t="shared" ref="D5:K5" si="0">IF($D$2="M10",D20,IF($D$2="M1",D27,IF($D$2="W10",D17, IF($D$2="W1",D24))))</f>
        <v>12</v>
      </c>
      <c r="E5" s="1">
        <f t="shared" si="0"/>
        <v>14</v>
      </c>
      <c r="F5" s="1">
        <f t="shared" si="0"/>
        <v>18</v>
      </c>
      <c r="G5" s="1">
        <f t="shared" si="0"/>
        <v>10</v>
      </c>
      <c r="H5" s="1">
        <f t="shared" si="0"/>
        <v>2</v>
      </c>
      <c r="I5" s="1">
        <f t="shared" si="0"/>
        <v>16</v>
      </c>
      <c r="J5" s="1">
        <f t="shared" si="0"/>
        <v>4</v>
      </c>
      <c r="K5" s="1">
        <f t="shared" si="0"/>
        <v>8</v>
      </c>
    </row>
    <row r="6" spans="1:24" x14ac:dyDescent="0.25">
      <c r="A6" s="1" t="str">
        <f>IF($D$2="M10",A19,IF($D$2="M1",A26,IF($D$2="W10",A16, IF($D$2="W1",A23))))</f>
        <v>Hole</v>
      </c>
      <c r="C6" s="1">
        <f>IF($D$2="M10",C21,IF($D$2="M1",C28,IF($D$2="W10",C18, IF($D$2="W1",C25))))</f>
        <v>3</v>
      </c>
      <c r="D6" s="1">
        <f t="shared" ref="D6:K7" si="1">IF($D$2="M10",D21,IF($D$2="M1",D28,IF($D$2="W10",D18, IF($D$2="W1",D25))))</f>
        <v>6</v>
      </c>
      <c r="E6" s="1">
        <f t="shared" si="1"/>
        <v>7</v>
      </c>
      <c r="F6" s="1">
        <f t="shared" si="1"/>
        <v>8</v>
      </c>
      <c r="G6" s="1">
        <f t="shared" si="1"/>
        <v>5</v>
      </c>
      <c r="H6" s="1">
        <f t="shared" si="1"/>
        <v>2</v>
      </c>
      <c r="I6" s="1">
        <f t="shared" si="1"/>
        <v>9</v>
      </c>
      <c r="J6" s="1">
        <f t="shared" si="1"/>
        <v>1</v>
      </c>
      <c r="K6" s="1">
        <f t="shared" si="1"/>
        <v>4</v>
      </c>
    </row>
    <row r="7" spans="1:24" x14ac:dyDescent="0.25">
      <c r="A7" s="1" t="str">
        <f>IF($D$2="M10",A20,IF($D$2="M1",A27,IF($D$2="W10",A17, IF($D$2="W1",A24))))</f>
        <v>Men's</v>
      </c>
      <c r="C7" s="5">
        <f>IF($D$2="M10",C22,IF($D$2="M1",C29,IF($D$2="W10",C19, IF($D$2="W1",C26))))</f>
        <v>10</v>
      </c>
      <c r="D7" s="5">
        <f t="shared" si="1"/>
        <v>11</v>
      </c>
      <c r="E7" s="5">
        <f t="shared" si="1"/>
        <v>12</v>
      </c>
      <c r="F7" s="5">
        <f t="shared" si="1"/>
        <v>13</v>
      </c>
      <c r="G7" s="5">
        <f t="shared" si="1"/>
        <v>14</v>
      </c>
      <c r="H7" s="5">
        <f t="shared" si="1"/>
        <v>15</v>
      </c>
      <c r="I7" s="5">
        <f t="shared" si="1"/>
        <v>16</v>
      </c>
      <c r="J7" s="5">
        <f t="shared" si="1"/>
        <v>17</v>
      </c>
      <c r="K7" s="5">
        <f t="shared" si="1"/>
        <v>18</v>
      </c>
      <c r="L7" s="6" t="s">
        <v>15</v>
      </c>
      <c r="N7" t="s">
        <v>168</v>
      </c>
    </row>
    <row r="8" spans="1:24" x14ac:dyDescent="0.25">
      <c r="A8" s="2" t="s">
        <v>3</v>
      </c>
      <c r="B8" s="3"/>
      <c r="C8" s="76">
        <v>6</v>
      </c>
      <c r="D8" s="109">
        <v>7</v>
      </c>
      <c r="E8" s="109">
        <v>6</v>
      </c>
      <c r="F8" s="109">
        <v>4</v>
      </c>
      <c r="G8" s="109">
        <v>6</v>
      </c>
      <c r="H8" s="109">
        <v>4</v>
      </c>
      <c r="I8" s="109">
        <v>4</v>
      </c>
      <c r="J8" s="109">
        <v>5</v>
      </c>
      <c r="K8" s="109">
        <v>5</v>
      </c>
      <c r="L8" s="9">
        <f>SUM(C8:K8)</f>
        <v>47</v>
      </c>
      <c r="M8" s="12"/>
      <c r="P8">
        <f>67+47+59+49</f>
        <v>222</v>
      </c>
    </row>
    <row r="9" spans="1:24" x14ac:dyDescent="0.25">
      <c r="A9" s="4" t="s">
        <v>8</v>
      </c>
      <c r="B9" s="5"/>
      <c r="C9" s="76">
        <v>6</v>
      </c>
      <c r="D9" s="109">
        <v>5</v>
      </c>
      <c r="E9" s="109">
        <v>7</v>
      </c>
      <c r="F9" s="109">
        <v>4</v>
      </c>
      <c r="G9" s="109">
        <v>10</v>
      </c>
      <c r="H9" s="109">
        <v>4</v>
      </c>
      <c r="I9" s="109">
        <v>7</v>
      </c>
      <c r="J9" s="109">
        <v>5</v>
      </c>
      <c r="K9" s="109">
        <v>6</v>
      </c>
      <c r="L9" s="9">
        <f>SUM(C9:K9)</f>
        <v>54</v>
      </c>
      <c r="M9" s="12"/>
      <c r="P9">
        <f>19+10+29+16</f>
        <v>74</v>
      </c>
    </row>
    <row r="10" spans="1:24" x14ac:dyDescent="0.25">
      <c r="A10" t="s">
        <v>3</v>
      </c>
      <c r="C10" s="1">
        <f>IF($C$2&gt;=C6,IF(($C$2-C6)&gt;=27,4,IF(($C$2-C6)&gt;=18,3,IF($C$2-C6&gt;=9,2,1))),0)</f>
        <v>1</v>
      </c>
      <c r="D10" s="1">
        <f>IF($C$2&gt;=D6,IF(($C$2-D6)&gt;=27,4,IF(($C$2-D6)&gt;=18,3,IF($C$2-D6&gt;=9,2,1))),0)</f>
        <v>1</v>
      </c>
      <c r="E10" s="1">
        <f t="shared" ref="E10:K10" si="2">IF($C$2&gt;=E6,IF(($C$2-E6)&gt;=27,4,IF(($C$2-E6)&gt;=18,3,IF($C$2-E6&gt;=9,2,1))),0)</f>
        <v>1</v>
      </c>
      <c r="F10" s="1">
        <f t="shared" si="2"/>
        <v>0</v>
      </c>
      <c r="G10" s="1">
        <f t="shared" si="2"/>
        <v>1</v>
      </c>
      <c r="H10" s="1">
        <f t="shared" si="2"/>
        <v>1</v>
      </c>
      <c r="I10" s="1">
        <f t="shared" si="2"/>
        <v>0</v>
      </c>
      <c r="J10" s="1">
        <f t="shared" si="2"/>
        <v>1</v>
      </c>
      <c r="K10" s="1">
        <f t="shared" si="2"/>
        <v>1</v>
      </c>
      <c r="L10" s="1">
        <f>SUM(C10:K10)</f>
        <v>7</v>
      </c>
      <c r="N10" s="1">
        <f>IF($C$2&gt;=N6,IF(($C$2-N6)&gt;=9,2,1),0)</f>
        <v>1</v>
      </c>
      <c r="P10">
        <f>P8-P9</f>
        <v>148</v>
      </c>
    </row>
    <row r="11" spans="1:24" x14ac:dyDescent="0.25">
      <c r="A11" t="s">
        <v>8</v>
      </c>
      <c r="C11" s="1">
        <f>IF($C$3&gt;=C6,IF(($C$3-C6)&gt;=27,4,IF(($C$3-C6)&gt;=18,3,IF($C$3-C6&gt;=9,2,1))),0)</f>
        <v>1</v>
      </c>
      <c r="D11" s="1">
        <f t="shared" ref="D11:K11" si="3">IF($C$3&gt;=D6,IF(($C$3-D6)&gt;=27,4,IF(($C$3-D6)&gt;=18,3,IF($C$3-D6&gt;=9,2,1))),0)</f>
        <v>1</v>
      </c>
      <c r="E11" s="1">
        <f t="shared" si="3"/>
        <v>1</v>
      </c>
      <c r="F11" s="1">
        <f t="shared" si="3"/>
        <v>1</v>
      </c>
      <c r="G11" s="1">
        <f t="shared" si="3"/>
        <v>1</v>
      </c>
      <c r="H11" s="1">
        <f t="shared" si="3"/>
        <v>2</v>
      </c>
      <c r="I11" s="1">
        <f t="shared" si="3"/>
        <v>1</v>
      </c>
      <c r="J11" s="1">
        <f t="shared" si="3"/>
        <v>2</v>
      </c>
      <c r="K11" s="1">
        <f t="shared" si="3"/>
        <v>1</v>
      </c>
      <c r="L11" s="1">
        <f>SUM(C11:K11)</f>
        <v>11</v>
      </c>
      <c r="M11" s="1">
        <f>IF($C$3&gt;=M6,IF(($C$3-M6)&gt;=9,2,1),0)</f>
        <v>2</v>
      </c>
      <c r="N11" s="1">
        <f>IF($C$3&gt;=N6,IF(($C$3-N6)&gt;=9,2,1),0)</f>
        <v>2</v>
      </c>
    </row>
    <row r="12" spans="1:24" x14ac:dyDescent="0.25">
      <c r="A12" t="s">
        <v>169</v>
      </c>
      <c r="C12" s="1">
        <f>IF((C8-C10)&lt;(C9-C11),C8-C10,C9-C11)</f>
        <v>5</v>
      </c>
      <c r="D12" s="1">
        <f t="shared" ref="D12:K12" si="4">IF((D8-D10)&lt;(D9-D11),D8-D10,D9-D11)</f>
        <v>4</v>
      </c>
      <c r="E12" s="1">
        <f t="shared" si="4"/>
        <v>5</v>
      </c>
      <c r="F12" s="1">
        <f t="shared" si="4"/>
        <v>3</v>
      </c>
      <c r="G12" s="1">
        <f t="shared" si="4"/>
        <v>5</v>
      </c>
      <c r="H12" s="1">
        <f t="shared" si="4"/>
        <v>2</v>
      </c>
      <c r="I12" s="1">
        <f t="shared" si="4"/>
        <v>4</v>
      </c>
      <c r="J12" s="1">
        <f t="shared" si="4"/>
        <v>3</v>
      </c>
      <c r="K12" s="1">
        <f t="shared" si="4"/>
        <v>4</v>
      </c>
      <c r="L12" s="10">
        <f>SUM(C12:K12)</f>
        <v>35</v>
      </c>
      <c r="M12" s="1"/>
    </row>
    <row r="13" spans="1:24" x14ac:dyDescent="0.25">
      <c r="L13" s="1"/>
    </row>
    <row r="14" spans="1:24" x14ac:dyDescent="0.25"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2</v>
      </c>
      <c r="U14" s="1">
        <v>1</v>
      </c>
      <c r="V14" s="1">
        <v>2</v>
      </c>
      <c r="W14" s="1">
        <v>1</v>
      </c>
      <c r="X14">
        <f>SUM(O14:W14)</f>
        <v>11</v>
      </c>
    </row>
    <row r="15" spans="1:24" x14ac:dyDescent="0.25"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3</v>
      </c>
      <c r="U15" s="1">
        <v>2</v>
      </c>
      <c r="V15" s="1">
        <v>3</v>
      </c>
      <c r="W15" s="1">
        <v>2</v>
      </c>
      <c r="X15">
        <f>SUM(O15:W15)</f>
        <v>20</v>
      </c>
    </row>
    <row r="16" spans="1:24" x14ac:dyDescent="0.25">
      <c r="A16" t="s">
        <v>20</v>
      </c>
    </row>
    <row r="17" spans="1:12" x14ac:dyDescent="0.25">
      <c r="A17" t="s">
        <v>22</v>
      </c>
      <c r="C17" s="1">
        <v>6</v>
      </c>
      <c r="D17" s="1">
        <v>12</v>
      </c>
      <c r="E17" s="1">
        <v>14</v>
      </c>
      <c r="F17" s="1">
        <v>16</v>
      </c>
      <c r="G17" s="1">
        <v>10</v>
      </c>
      <c r="H17" s="1">
        <v>4</v>
      </c>
      <c r="I17" s="1">
        <v>18</v>
      </c>
      <c r="J17" s="1">
        <v>2</v>
      </c>
      <c r="K17" s="1">
        <v>8</v>
      </c>
      <c r="L17">
        <f>SUM(C17:K17)</f>
        <v>90</v>
      </c>
    </row>
    <row r="18" spans="1:12" x14ac:dyDescent="0.25">
      <c r="A18" t="s">
        <v>13</v>
      </c>
      <c r="C18" s="1">
        <v>3</v>
      </c>
      <c r="D18" s="1">
        <v>6</v>
      </c>
      <c r="E18" s="1">
        <v>7</v>
      </c>
      <c r="F18" s="1">
        <v>8</v>
      </c>
      <c r="G18" s="1">
        <v>5</v>
      </c>
      <c r="H18" s="1">
        <v>2</v>
      </c>
      <c r="I18" s="1">
        <v>9</v>
      </c>
      <c r="J18" s="1">
        <v>1</v>
      </c>
      <c r="K18" s="1">
        <v>4</v>
      </c>
      <c r="L18">
        <f>SUM(C18:K18)</f>
        <v>45</v>
      </c>
    </row>
    <row r="19" spans="1:12" x14ac:dyDescent="0.25">
      <c r="A19" t="s">
        <v>14</v>
      </c>
      <c r="C19" s="1">
        <v>10</v>
      </c>
      <c r="D19" s="1">
        <v>11</v>
      </c>
      <c r="E19" s="1">
        <v>12</v>
      </c>
      <c r="F19" s="1">
        <v>13</v>
      </c>
      <c r="G19" s="1">
        <v>14</v>
      </c>
      <c r="H19" s="1">
        <v>15</v>
      </c>
      <c r="I19" s="1">
        <v>16</v>
      </c>
      <c r="J19" s="1">
        <v>17</v>
      </c>
      <c r="K19" s="1">
        <v>18</v>
      </c>
    </row>
    <row r="20" spans="1:12" x14ac:dyDescent="0.25">
      <c r="A20" t="s">
        <v>12</v>
      </c>
      <c r="C20" s="1">
        <v>6</v>
      </c>
      <c r="D20" s="1">
        <v>12</v>
      </c>
      <c r="E20" s="1">
        <v>14</v>
      </c>
      <c r="F20" s="1">
        <v>18</v>
      </c>
      <c r="G20" s="1">
        <v>10</v>
      </c>
      <c r="H20" s="1">
        <v>2</v>
      </c>
      <c r="I20" s="1">
        <v>16</v>
      </c>
      <c r="J20" s="1">
        <v>4</v>
      </c>
      <c r="K20" s="1">
        <v>8</v>
      </c>
      <c r="L20">
        <f>SUM(C20:K20)</f>
        <v>90</v>
      </c>
    </row>
    <row r="21" spans="1:12" x14ac:dyDescent="0.25">
      <c r="A21" t="s">
        <v>13</v>
      </c>
      <c r="C21" s="1">
        <v>3</v>
      </c>
      <c r="D21" s="1">
        <v>6</v>
      </c>
      <c r="E21" s="1">
        <v>7</v>
      </c>
      <c r="F21" s="1">
        <v>8</v>
      </c>
      <c r="G21" s="1">
        <v>5</v>
      </c>
      <c r="H21" s="1">
        <v>2</v>
      </c>
      <c r="I21" s="1">
        <v>9</v>
      </c>
      <c r="J21" s="1">
        <v>1</v>
      </c>
      <c r="K21" s="1">
        <v>4</v>
      </c>
      <c r="L21">
        <f>SUM(C21:K21)</f>
        <v>45</v>
      </c>
    </row>
    <row r="22" spans="1:12" x14ac:dyDescent="0.25">
      <c r="A22" t="s">
        <v>14</v>
      </c>
      <c r="C22" s="1">
        <v>10</v>
      </c>
      <c r="D22" s="1">
        <v>11</v>
      </c>
      <c r="E22" s="1">
        <v>12</v>
      </c>
      <c r="F22" s="1">
        <v>13</v>
      </c>
      <c r="G22" s="1">
        <v>14</v>
      </c>
      <c r="H22" s="1">
        <v>15</v>
      </c>
      <c r="I22" s="1">
        <v>16</v>
      </c>
      <c r="J22" s="1">
        <v>17</v>
      </c>
      <c r="K22" s="1">
        <v>18</v>
      </c>
    </row>
    <row r="23" spans="1:12" x14ac:dyDescent="0.25">
      <c r="A23" t="s">
        <v>23</v>
      </c>
    </row>
    <row r="24" spans="1:12" x14ac:dyDescent="0.25">
      <c r="A24" t="s">
        <v>22</v>
      </c>
      <c r="C24" s="1">
        <v>5</v>
      </c>
      <c r="D24" s="1">
        <v>17</v>
      </c>
      <c r="E24" s="1">
        <v>11</v>
      </c>
      <c r="F24" s="1">
        <v>7</v>
      </c>
      <c r="G24" s="1">
        <v>1</v>
      </c>
      <c r="H24" s="1">
        <v>13</v>
      </c>
      <c r="I24" s="1">
        <v>9</v>
      </c>
      <c r="J24" s="1">
        <v>15</v>
      </c>
      <c r="K24" s="1">
        <v>3</v>
      </c>
      <c r="L24">
        <f>SUM(C24:K24)</f>
        <v>81</v>
      </c>
    </row>
    <row r="25" spans="1:12" x14ac:dyDescent="0.25">
      <c r="A25" t="s">
        <v>13</v>
      </c>
      <c r="C25" s="1">
        <v>3</v>
      </c>
      <c r="D25" s="1">
        <v>9</v>
      </c>
      <c r="E25" s="1">
        <v>6</v>
      </c>
      <c r="F25" s="1">
        <v>4</v>
      </c>
      <c r="G25" s="1">
        <v>1</v>
      </c>
      <c r="H25" s="1">
        <v>7</v>
      </c>
      <c r="I25" s="1">
        <v>5</v>
      </c>
      <c r="J25" s="1">
        <v>8</v>
      </c>
      <c r="K25" s="1">
        <v>2</v>
      </c>
    </row>
    <row r="26" spans="1:12" x14ac:dyDescent="0.25">
      <c r="A26" t="s">
        <v>14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</row>
    <row r="27" spans="1:12" x14ac:dyDescent="0.25">
      <c r="A27" t="s">
        <v>12</v>
      </c>
      <c r="C27" s="1">
        <v>7</v>
      </c>
      <c r="D27" s="1">
        <v>17</v>
      </c>
      <c r="E27" s="1">
        <v>11</v>
      </c>
      <c r="F27" s="1">
        <v>9</v>
      </c>
      <c r="G27" s="1">
        <v>3</v>
      </c>
      <c r="H27" s="1">
        <v>13</v>
      </c>
      <c r="I27" s="1">
        <v>5</v>
      </c>
      <c r="J27" s="1">
        <v>15</v>
      </c>
      <c r="K27" s="1">
        <v>1</v>
      </c>
      <c r="L27">
        <f>SUM(C27:K27)</f>
        <v>81</v>
      </c>
    </row>
    <row r="28" spans="1:12" x14ac:dyDescent="0.25">
      <c r="A28" t="s">
        <v>13</v>
      </c>
      <c r="C28" s="1">
        <v>4</v>
      </c>
      <c r="D28" s="1">
        <v>9</v>
      </c>
      <c r="E28" s="1">
        <v>6</v>
      </c>
      <c r="F28" s="1">
        <v>5</v>
      </c>
      <c r="G28" s="1">
        <v>2</v>
      </c>
      <c r="H28" s="1">
        <v>7</v>
      </c>
      <c r="I28" s="1">
        <v>3</v>
      </c>
      <c r="J28" s="1">
        <v>8</v>
      </c>
      <c r="K28" s="1">
        <v>1</v>
      </c>
    </row>
    <row r="29" spans="1:12" x14ac:dyDescent="0.25">
      <c r="A29" t="s">
        <v>14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</row>
    <row r="32" spans="1:12" x14ac:dyDescent="0.25">
      <c r="C32" s="56">
        <v>6</v>
      </c>
      <c r="D32" s="56">
        <v>6</v>
      </c>
      <c r="E32" s="56">
        <v>6</v>
      </c>
      <c r="F32" s="56">
        <v>6</v>
      </c>
      <c r="G32" s="55">
        <v>10</v>
      </c>
      <c r="H32" s="55">
        <v>5</v>
      </c>
      <c r="I32" s="55">
        <v>5</v>
      </c>
      <c r="J32" s="55">
        <v>7</v>
      </c>
      <c r="K32" s="55">
        <v>9</v>
      </c>
    </row>
    <row r="33" spans="3:11" x14ac:dyDescent="0.25">
      <c r="C33" s="56">
        <v>5</v>
      </c>
      <c r="D33" s="56">
        <v>6</v>
      </c>
      <c r="E33" s="56">
        <v>5</v>
      </c>
      <c r="F33" s="56">
        <v>4</v>
      </c>
      <c r="G33" s="55">
        <v>7</v>
      </c>
      <c r="H33" s="55">
        <v>4</v>
      </c>
      <c r="I33" s="55">
        <v>4</v>
      </c>
      <c r="J33" s="55">
        <v>6</v>
      </c>
      <c r="K33" s="55">
        <v>6</v>
      </c>
    </row>
  </sheetData>
  <pageMargins left="0.75" right="0.75" top="1" bottom="1" header="0.5" footer="0.5"/>
  <pageSetup orientation="portrait" r:id="rId1"/>
  <headerFooter alignWithMargins="0"/>
  <ignoredErrors>
    <ignoredError sqref="C6 D6:K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B2AF-2367-8D43-88DF-F0D9E83F047D}">
  <dimension ref="A1:Q166"/>
  <sheetViews>
    <sheetView workbookViewId="0"/>
  </sheetViews>
  <sheetFormatPr defaultColWidth="11.5546875" defaultRowHeight="13.2" x14ac:dyDescent="0.25"/>
  <sheetData>
    <row r="1" spans="1:17" ht="13.8" thickBot="1" x14ac:dyDescent="0.3"/>
    <row r="2" spans="1:17" x14ac:dyDescent="0.25">
      <c r="A2" s="61" t="s">
        <v>34</v>
      </c>
      <c r="B2" s="1">
        <v>9</v>
      </c>
      <c r="C2" s="1">
        <v>0</v>
      </c>
      <c r="D2" s="52" t="s">
        <v>2</v>
      </c>
      <c r="E2" s="1"/>
      <c r="F2" s="1"/>
      <c r="G2" s="28" t="s">
        <v>3</v>
      </c>
      <c r="H2" s="54" t="s">
        <v>34</v>
      </c>
      <c r="I2" s="29"/>
      <c r="J2" s="27" t="s">
        <v>5</v>
      </c>
      <c r="K2" s="1"/>
      <c r="N2" s="1"/>
      <c r="P2" s="33"/>
    </row>
    <row r="3" spans="1:17" ht="13.8" thickBot="1" x14ac:dyDescent="0.3">
      <c r="A3" s="61" t="s">
        <v>48</v>
      </c>
      <c r="B3" s="1">
        <v>9</v>
      </c>
      <c r="C3" s="1">
        <v>0</v>
      </c>
      <c r="D3" t="s">
        <v>7</v>
      </c>
      <c r="E3" s="1"/>
      <c r="F3" s="1"/>
      <c r="G3" s="30" t="s">
        <v>8</v>
      </c>
      <c r="H3" s="53" t="s">
        <v>48</v>
      </c>
      <c r="I3" s="31"/>
      <c r="J3" s="27" t="s">
        <v>5</v>
      </c>
      <c r="K3" s="1"/>
      <c r="N3" s="1"/>
      <c r="P3" s="33"/>
    </row>
    <row r="4" spans="1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7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  <c r="P5" s="33"/>
    </row>
    <row r="6" spans="1:17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</row>
    <row r="7" spans="1:17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</row>
    <row r="8" spans="1:17" x14ac:dyDescent="0.25">
      <c r="A8" s="61" t="s">
        <v>34</v>
      </c>
      <c r="B8" s="57"/>
      <c r="C8" s="76">
        <v>6</v>
      </c>
      <c r="D8" s="109">
        <v>3</v>
      </c>
      <c r="E8" s="109">
        <v>7</v>
      </c>
      <c r="F8" s="109">
        <v>7</v>
      </c>
      <c r="G8" s="109">
        <v>6</v>
      </c>
      <c r="H8" s="109">
        <v>3</v>
      </c>
      <c r="I8" s="109">
        <v>5</v>
      </c>
      <c r="J8" s="109">
        <v>6</v>
      </c>
      <c r="K8" s="109">
        <v>4</v>
      </c>
      <c r="L8" s="72">
        <v>47</v>
      </c>
      <c r="M8" s="10">
        <v>38</v>
      </c>
      <c r="N8" s="108"/>
      <c r="O8" s="59"/>
      <c r="P8" s="33"/>
    </row>
    <row r="9" spans="1:17" x14ac:dyDescent="0.25">
      <c r="A9" s="61" t="s">
        <v>48</v>
      </c>
      <c r="B9" s="35"/>
      <c r="C9" s="76">
        <v>7</v>
      </c>
      <c r="D9" s="109">
        <v>3</v>
      </c>
      <c r="E9" s="109">
        <v>4</v>
      </c>
      <c r="F9" s="109">
        <v>5</v>
      </c>
      <c r="G9" s="109">
        <v>5</v>
      </c>
      <c r="H9" s="109">
        <v>4</v>
      </c>
      <c r="I9" s="109">
        <v>6</v>
      </c>
      <c r="J9" s="109">
        <v>4</v>
      </c>
      <c r="K9" s="109">
        <v>5</v>
      </c>
      <c r="L9" s="72">
        <v>43</v>
      </c>
      <c r="M9" s="10">
        <v>34</v>
      </c>
      <c r="N9" s="58"/>
      <c r="O9" s="59"/>
      <c r="P9" s="33"/>
    </row>
    <row r="10" spans="1:17" x14ac:dyDescent="0.25">
      <c r="A10" s="32" t="s">
        <v>34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  <c r="P10" s="33"/>
    </row>
    <row r="11" spans="1:17" x14ac:dyDescent="0.25">
      <c r="A11" s="32" t="s">
        <v>48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  <c r="P11" s="33"/>
    </row>
    <row r="12" spans="1:17" x14ac:dyDescent="0.25">
      <c r="A12" s="32" t="s">
        <v>34</v>
      </c>
      <c r="B12" s="1"/>
      <c r="C12" s="66">
        <v>1</v>
      </c>
      <c r="D12" s="66">
        <v>0.5</v>
      </c>
      <c r="E12" s="66">
        <v>0</v>
      </c>
      <c r="F12" s="66">
        <v>0</v>
      </c>
      <c r="G12" s="66">
        <v>0</v>
      </c>
      <c r="H12" s="66">
        <v>1</v>
      </c>
      <c r="I12" s="66">
        <v>1</v>
      </c>
      <c r="J12" s="66">
        <v>0</v>
      </c>
      <c r="K12" s="66">
        <v>1</v>
      </c>
      <c r="L12" s="66">
        <v>4.5</v>
      </c>
      <c r="M12" s="1">
        <v>0</v>
      </c>
      <c r="N12" s="1">
        <v>4.5</v>
      </c>
      <c r="O12" s="32" t="s">
        <v>34</v>
      </c>
      <c r="P12" s="34">
        <v>38</v>
      </c>
      <c r="Q12">
        <f>P12+P13+P25+P26</f>
        <v>147</v>
      </c>
    </row>
    <row r="13" spans="1:17" x14ac:dyDescent="0.25">
      <c r="A13" s="32" t="s">
        <v>48</v>
      </c>
      <c r="B13" s="1"/>
      <c r="C13" s="66">
        <v>0</v>
      </c>
      <c r="D13" s="66">
        <v>0.5</v>
      </c>
      <c r="E13" s="66">
        <v>1</v>
      </c>
      <c r="F13" s="66">
        <v>1</v>
      </c>
      <c r="G13" s="66">
        <v>1</v>
      </c>
      <c r="H13" s="66">
        <v>0</v>
      </c>
      <c r="I13" s="66">
        <v>0</v>
      </c>
      <c r="J13" s="66">
        <v>1</v>
      </c>
      <c r="K13" s="66">
        <v>0</v>
      </c>
      <c r="L13" s="66">
        <v>4.5</v>
      </c>
      <c r="M13" s="1">
        <v>3</v>
      </c>
      <c r="N13" s="1">
        <v>7.5</v>
      </c>
      <c r="O13" s="32" t="s">
        <v>48</v>
      </c>
      <c r="P13" s="34">
        <v>34</v>
      </c>
    </row>
    <row r="14" spans="1:17" ht="13.8" thickBot="1" x14ac:dyDescent="0.3"/>
    <row r="15" spans="1:17" x14ac:dyDescent="0.25">
      <c r="A15" s="61" t="s">
        <v>36</v>
      </c>
      <c r="B15" s="1">
        <v>16</v>
      </c>
      <c r="C15" s="1">
        <v>1</v>
      </c>
      <c r="D15" s="52" t="s">
        <v>2</v>
      </c>
      <c r="E15" s="1"/>
      <c r="F15" s="1"/>
      <c r="G15" s="28" t="s">
        <v>3</v>
      </c>
      <c r="H15" s="54" t="s">
        <v>36</v>
      </c>
      <c r="I15" s="29"/>
      <c r="J15" s="27" t="s">
        <v>5</v>
      </c>
      <c r="K15" s="1"/>
      <c r="N15" s="1"/>
      <c r="P15" s="33"/>
    </row>
    <row r="16" spans="1:17" ht="13.8" thickBot="1" x14ac:dyDescent="0.3">
      <c r="A16" s="61" t="s">
        <v>278</v>
      </c>
      <c r="B16" s="1">
        <v>15</v>
      </c>
      <c r="C16" s="1">
        <v>-1</v>
      </c>
      <c r="D16" t="s">
        <v>7</v>
      </c>
      <c r="E16" s="1"/>
      <c r="F16" s="1">
        <v>2</v>
      </c>
      <c r="G16" s="30" t="s">
        <v>8</v>
      </c>
      <c r="H16" s="53" t="s">
        <v>278</v>
      </c>
      <c r="I16" s="31"/>
      <c r="J16" s="27" t="s">
        <v>5</v>
      </c>
      <c r="K16" s="1"/>
      <c r="N16" s="1"/>
      <c r="P16" s="33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P17" s="33"/>
    </row>
    <row r="18" spans="1:16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  <c r="P18" s="33"/>
    </row>
    <row r="19" spans="1:16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P19" s="33"/>
    </row>
    <row r="20" spans="1:16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P20" s="33"/>
    </row>
    <row r="21" spans="1:16" x14ac:dyDescent="0.25">
      <c r="A21" s="61" t="s">
        <v>36</v>
      </c>
      <c r="B21" s="57"/>
      <c r="C21" s="76">
        <v>7</v>
      </c>
      <c r="D21" s="109">
        <v>3</v>
      </c>
      <c r="E21" s="109">
        <v>6</v>
      </c>
      <c r="F21" s="109">
        <v>9</v>
      </c>
      <c r="G21" s="109">
        <v>6</v>
      </c>
      <c r="H21" s="109">
        <v>4</v>
      </c>
      <c r="I21" s="109">
        <v>7</v>
      </c>
      <c r="J21" s="109">
        <v>4</v>
      </c>
      <c r="K21" s="109">
        <v>6</v>
      </c>
      <c r="L21" s="72">
        <v>52</v>
      </c>
      <c r="M21" s="10">
        <v>36</v>
      </c>
      <c r="N21" s="108"/>
      <c r="O21" s="59"/>
      <c r="P21" s="33"/>
    </row>
    <row r="22" spans="1:16" x14ac:dyDescent="0.25">
      <c r="A22" s="61" t="s">
        <v>278</v>
      </c>
      <c r="B22" s="35"/>
      <c r="C22" s="76">
        <v>8</v>
      </c>
      <c r="D22" s="109">
        <v>5</v>
      </c>
      <c r="E22" s="109">
        <v>4</v>
      </c>
      <c r="F22" s="109">
        <v>7</v>
      </c>
      <c r="G22" s="109">
        <v>6</v>
      </c>
      <c r="H22" s="109">
        <v>4</v>
      </c>
      <c r="I22" s="109">
        <v>5</v>
      </c>
      <c r="J22" s="109">
        <v>8</v>
      </c>
      <c r="K22" s="109">
        <v>7</v>
      </c>
      <c r="L22" s="72">
        <v>54</v>
      </c>
      <c r="M22" s="10">
        <v>39</v>
      </c>
      <c r="N22" s="58"/>
      <c r="O22" s="59"/>
      <c r="P22" s="33"/>
    </row>
    <row r="23" spans="1:16" x14ac:dyDescent="0.25">
      <c r="A23" s="32" t="s">
        <v>36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1</v>
      </c>
      <c r="I23" s="66">
        <v>0</v>
      </c>
      <c r="J23" s="66">
        <v>0</v>
      </c>
      <c r="K23" s="66">
        <v>0</v>
      </c>
      <c r="L23" s="66">
        <v>1</v>
      </c>
      <c r="N23" s="1">
        <v>0</v>
      </c>
      <c r="P23" s="33"/>
    </row>
    <row r="24" spans="1:16" x14ac:dyDescent="0.25">
      <c r="A24" s="32" t="s">
        <v>278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1"/>
      <c r="N24" s="1" t="s">
        <v>17</v>
      </c>
      <c r="P24" s="33"/>
    </row>
    <row r="25" spans="1:16" x14ac:dyDescent="0.25">
      <c r="A25" s="32" t="s">
        <v>36</v>
      </c>
      <c r="B25" s="1"/>
      <c r="C25" s="66">
        <v>1</v>
      </c>
      <c r="D25" s="66">
        <v>1</v>
      </c>
      <c r="E25" s="66">
        <v>0</v>
      </c>
      <c r="F25" s="66">
        <v>0</v>
      </c>
      <c r="G25" s="66">
        <v>0.5</v>
      </c>
      <c r="H25" s="66">
        <v>1</v>
      </c>
      <c r="I25" s="66">
        <v>0</v>
      </c>
      <c r="J25" s="66">
        <v>1</v>
      </c>
      <c r="K25" s="66">
        <v>1</v>
      </c>
      <c r="L25" s="66">
        <v>5.5</v>
      </c>
      <c r="M25" s="1">
        <v>3</v>
      </c>
      <c r="N25" s="1">
        <v>8.5</v>
      </c>
      <c r="O25" s="32" t="s">
        <v>36</v>
      </c>
      <c r="P25" s="34">
        <v>36</v>
      </c>
    </row>
    <row r="26" spans="1:16" x14ac:dyDescent="0.25">
      <c r="A26" s="32" t="s">
        <v>278</v>
      </c>
      <c r="B26" s="1"/>
      <c r="C26" s="66">
        <v>0</v>
      </c>
      <c r="D26" s="66">
        <v>0</v>
      </c>
      <c r="E26" s="66">
        <v>1</v>
      </c>
      <c r="F26" s="66">
        <v>1</v>
      </c>
      <c r="G26" s="66">
        <v>0.5</v>
      </c>
      <c r="H26" s="66">
        <v>0</v>
      </c>
      <c r="I26" s="66">
        <v>1</v>
      </c>
      <c r="J26" s="66">
        <v>0</v>
      </c>
      <c r="K26" s="66">
        <v>0</v>
      </c>
      <c r="L26" s="66">
        <v>3.5</v>
      </c>
      <c r="M26" s="1">
        <v>0</v>
      </c>
      <c r="N26" s="1">
        <v>3.5</v>
      </c>
      <c r="O26" s="32" t="s">
        <v>278</v>
      </c>
      <c r="P26" s="34">
        <v>39</v>
      </c>
    </row>
    <row r="29" spans="1:16" ht="13.8" thickBot="1" x14ac:dyDescent="0.3"/>
    <row r="30" spans="1:16" x14ac:dyDescent="0.25">
      <c r="A30" s="61" t="s">
        <v>30</v>
      </c>
      <c r="B30" s="1">
        <v>12</v>
      </c>
      <c r="C30" s="1">
        <v>2</v>
      </c>
      <c r="D30" s="52" t="s">
        <v>2</v>
      </c>
      <c r="E30" s="1"/>
      <c r="F30" s="1"/>
      <c r="G30" s="28" t="s">
        <v>3</v>
      </c>
      <c r="H30" s="54" t="s">
        <v>30</v>
      </c>
      <c r="I30" s="29"/>
      <c r="J30" s="27" t="s">
        <v>5</v>
      </c>
      <c r="K30" s="1"/>
      <c r="N30" s="1"/>
      <c r="P30" s="33"/>
    </row>
    <row r="31" spans="1:16" ht="13.8" thickBot="1" x14ac:dyDescent="0.3">
      <c r="A31" s="61" t="s">
        <v>52</v>
      </c>
      <c r="B31" s="1">
        <v>10</v>
      </c>
      <c r="C31" s="1">
        <v>-2</v>
      </c>
      <c r="D31" t="s">
        <v>7</v>
      </c>
      <c r="E31" s="1"/>
      <c r="F31" s="1"/>
      <c r="G31" s="30" t="s">
        <v>8</v>
      </c>
      <c r="H31" s="53" t="s">
        <v>52</v>
      </c>
      <c r="I31" s="31"/>
      <c r="J31" s="27" t="s">
        <v>5</v>
      </c>
      <c r="K31" s="1"/>
      <c r="N31" s="1"/>
      <c r="P31" s="33"/>
    </row>
    <row r="32" spans="1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</row>
    <row r="33" spans="1:17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  <c r="P33" s="33"/>
    </row>
    <row r="34" spans="1:17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</row>
    <row r="35" spans="1:17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</row>
    <row r="36" spans="1:17" x14ac:dyDescent="0.25">
      <c r="A36" s="61" t="s">
        <v>30</v>
      </c>
      <c r="B36" s="57"/>
      <c r="C36" s="76">
        <v>7</v>
      </c>
      <c r="D36" s="109">
        <v>6</v>
      </c>
      <c r="E36" s="109">
        <v>5</v>
      </c>
      <c r="F36" s="109">
        <v>6</v>
      </c>
      <c r="G36" s="109">
        <v>6</v>
      </c>
      <c r="H36" s="109">
        <v>4</v>
      </c>
      <c r="I36" s="109">
        <v>4</v>
      </c>
      <c r="J36" s="109">
        <v>5</v>
      </c>
      <c r="K36" s="109">
        <v>6</v>
      </c>
      <c r="L36" s="72">
        <v>49</v>
      </c>
      <c r="M36" s="10">
        <v>37</v>
      </c>
      <c r="N36" s="108"/>
      <c r="O36" s="59"/>
      <c r="P36" s="33"/>
    </row>
    <row r="37" spans="1:17" x14ac:dyDescent="0.25">
      <c r="A37" s="61" t="s">
        <v>52</v>
      </c>
      <c r="B37" s="35"/>
      <c r="C37" s="76">
        <v>7</v>
      </c>
      <c r="D37" s="109">
        <v>3</v>
      </c>
      <c r="E37" s="109">
        <v>5</v>
      </c>
      <c r="F37" s="109">
        <v>5</v>
      </c>
      <c r="G37" s="109">
        <v>5</v>
      </c>
      <c r="H37" s="109">
        <v>5</v>
      </c>
      <c r="I37" s="109">
        <v>8</v>
      </c>
      <c r="J37" s="109">
        <v>5</v>
      </c>
      <c r="K37" s="109">
        <v>4</v>
      </c>
      <c r="L37" s="72">
        <v>47</v>
      </c>
      <c r="M37" s="10">
        <v>37</v>
      </c>
      <c r="N37" s="58"/>
      <c r="O37" s="59"/>
      <c r="P37" s="33"/>
    </row>
    <row r="38" spans="1:17" x14ac:dyDescent="0.25">
      <c r="A38" s="32" t="s">
        <v>30</v>
      </c>
      <c r="B38" s="35"/>
      <c r="C38" s="67">
        <v>0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0</v>
      </c>
      <c r="L38" s="66">
        <v>2</v>
      </c>
      <c r="N38" s="1">
        <v>0</v>
      </c>
      <c r="P38" s="33"/>
    </row>
    <row r="39" spans="1:17" x14ac:dyDescent="0.25">
      <c r="A39" s="32" t="s">
        <v>52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  <c r="P39" s="33"/>
    </row>
    <row r="40" spans="1:17" x14ac:dyDescent="0.25">
      <c r="A40" s="32" t="s">
        <v>30</v>
      </c>
      <c r="B40" s="1"/>
      <c r="C40" s="66">
        <v>0.5</v>
      </c>
      <c r="D40" s="66">
        <v>0</v>
      </c>
      <c r="E40" s="66">
        <v>0.5</v>
      </c>
      <c r="F40" s="66">
        <v>0</v>
      </c>
      <c r="G40" s="66">
        <v>0</v>
      </c>
      <c r="H40" s="66">
        <v>1</v>
      </c>
      <c r="I40" s="66">
        <v>1</v>
      </c>
      <c r="J40" s="66">
        <v>1</v>
      </c>
      <c r="K40" s="66">
        <v>0</v>
      </c>
      <c r="L40" s="66">
        <v>4</v>
      </c>
      <c r="M40" s="1">
        <v>1.5</v>
      </c>
      <c r="N40" s="1">
        <v>5.5</v>
      </c>
      <c r="O40" s="32" t="s">
        <v>30</v>
      </c>
      <c r="P40" s="34">
        <v>37</v>
      </c>
      <c r="Q40">
        <f>P40+P41+P53+P54</f>
        <v>137</v>
      </c>
    </row>
    <row r="41" spans="1:17" x14ac:dyDescent="0.25">
      <c r="A41" s="32" t="s">
        <v>52</v>
      </c>
      <c r="B41" s="1"/>
      <c r="C41" s="66">
        <v>0.5</v>
      </c>
      <c r="D41" s="66">
        <v>1</v>
      </c>
      <c r="E41" s="66">
        <v>0.5</v>
      </c>
      <c r="F41" s="66">
        <v>1</v>
      </c>
      <c r="G41" s="66">
        <v>1</v>
      </c>
      <c r="H41" s="66">
        <v>0</v>
      </c>
      <c r="I41" s="66">
        <v>0</v>
      </c>
      <c r="J41" s="66">
        <v>0</v>
      </c>
      <c r="K41" s="66">
        <v>1</v>
      </c>
      <c r="L41" s="66">
        <v>5</v>
      </c>
      <c r="M41" s="1">
        <v>1.5</v>
      </c>
      <c r="N41" s="1">
        <v>6.5</v>
      </c>
      <c r="O41" s="32" t="s">
        <v>52</v>
      </c>
      <c r="P41" s="34">
        <v>37</v>
      </c>
    </row>
    <row r="42" spans="1:17" ht="13.8" thickBot="1" x14ac:dyDescent="0.3"/>
    <row r="43" spans="1:17" x14ac:dyDescent="0.25">
      <c r="A43" s="61" t="s">
        <v>25</v>
      </c>
      <c r="B43" s="1">
        <v>13</v>
      </c>
      <c r="C43" s="1">
        <v>0</v>
      </c>
      <c r="D43" s="52" t="s">
        <v>2</v>
      </c>
      <c r="E43" s="1"/>
      <c r="F43" s="1"/>
      <c r="G43" s="28" t="s">
        <v>3</v>
      </c>
      <c r="H43" s="54" t="s">
        <v>25</v>
      </c>
      <c r="I43" s="29"/>
      <c r="J43" s="27" t="s">
        <v>5</v>
      </c>
      <c r="K43" s="1"/>
      <c r="N43" s="1"/>
      <c r="P43" s="33"/>
    </row>
    <row r="44" spans="1:17" ht="13.8" thickBot="1" x14ac:dyDescent="0.3">
      <c r="A44" s="61" t="s">
        <v>180</v>
      </c>
      <c r="B44" s="1">
        <v>13</v>
      </c>
      <c r="C44" s="1">
        <v>0</v>
      </c>
      <c r="D44" t="s">
        <v>7</v>
      </c>
      <c r="E44" s="1"/>
      <c r="F44" s="1"/>
      <c r="G44" s="30" t="s">
        <v>8</v>
      </c>
      <c r="H44" s="53" t="s">
        <v>180</v>
      </c>
      <c r="I44" s="31"/>
      <c r="J44" s="27" t="s">
        <v>5</v>
      </c>
      <c r="K44" s="1"/>
      <c r="N44" s="1"/>
      <c r="P44" s="33"/>
    </row>
    <row r="45" spans="1:1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</row>
    <row r="46" spans="1:17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  <c r="P46" s="33"/>
    </row>
    <row r="47" spans="1:17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17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</row>
    <row r="49" spans="1:16" x14ac:dyDescent="0.25">
      <c r="A49" s="61" t="s">
        <v>25</v>
      </c>
      <c r="B49" s="57"/>
      <c r="C49" s="76">
        <v>7</v>
      </c>
      <c r="D49" s="109">
        <v>3</v>
      </c>
      <c r="E49" s="109">
        <v>5</v>
      </c>
      <c r="F49" s="109">
        <v>6</v>
      </c>
      <c r="G49" s="109">
        <v>5</v>
      </c>
      <c r="H49" s="109">
        <v>4</v>
      </c>
      <c r="I49" s="109">
        <v>5</v>
      </c>
      <c r="J49" s="109">
        <v>6</v>
      </c>
      <c r="K49" s="109">
        <v>5</v>
      </c>
      <c r="L49" s="72">
        <v>46</v>
      </c>
      <c r="M49" s="10">
        <v>33</v>
      </c>
      <c r="N49" s="108"/>
      <c r="O49" s="59"/>
      <c r="P49" s="33"/>
    </row>
    <row r="50" spans="1:16" x14ac:dyDescent="0.25">
      <c r="A50" s="61" t="s">
        <v>180</v>
      </c>
      <c r="B50" s="35"/>
      <c r="C50" s="76">
        <v>6</v>
      </c>
      <c r="D50" s="109">
        <v>4</v>
      </c>
      <c r="E50" s="109">
        <v>3</v>
      </c>
      <c r="F50" s="109">
        <v>6</v>
      </c>
      <c r="G50" s="109">
        <v>6</v>
      </c>
      <c r="H50" s="109">
        <v>3</v>
      </c>
      <c r="I50" s="109">
        <v>5</v>
      </c>
      <c r="J50" s="109">
        <v>4</v>
      </c>
      <c r="K50" s="109">
        <v>6</v>
      </c>
      <c r="L50" s="72">
        <v>43</v>
      </c>
      <c r="M50" s="10">
        <v>30</v>
      </c>
      <c r="N50" s="58"/>
      <c r="O50" s="59"/>
      <c r="P50" s="33"/>
    </row>
    <row r="51" spans="1:16" x14ac:dyDescent="0.25">
      <c r="A51" s="32" t="s">
        <v>25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  <c r="P51" s="33"/>
    </row>
    <row r="52" spans="1:16" x14ac:dyDescent="0.25">
      <c r="A52" s="32" t="s">
        <v>180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P52" s="33"/>
    </row>
    <row r="53" spans="1:16" x14ac:dyDescent="0.25">
      <c r="A53" s="32" t="s">
        <v>25</v>
      </c>
      <c r="B53" s="1"/>
      <c r="C53" s="66">
        <v>0</v>
      </c>
      <c r="D53" s="66">
        <v>1</v>
      </c>
      <c r="E53" s="66">
        <v>0</v>
      </c>
      <c r="F53" s="66">
        <v>0.5</v>
      </c>
      <c r="G53" s="66">
        <v>1</v>
      </c>
      <c r="H53" s="66">
        <v>0</v>
      </c>
      <c r="I53" s="66">
        <v>0.5</v>
      </c>
      <c r="J53" s="66">
        <v>0</v>
      </c>
      <c r="K53" s="66">
        <v>1</v>
      </c>
      <c r="L53" s="66">
        <v>4</v>
      </c>
      <c r="M53" s="1">
        <v>0</v>
      </c>
      <c r="N53" s="1">
        <v>4</v>
      </c>
      <c r="O53" s="32" t="s">
        <v>25</v>
      </c>
      <c r="P53" s="34">
        <v>33</v>
      </c>
    </row>
    <row r="54" spans="1:16" x14ac:dyDescent="0.25">
      <c r="A54" s="32" t="s">
        <v>180</v>
      </c>
      <c r="B54" s="1"/>
      <c r="C54" s="66">
        <v>1</v>
      </c>
      <c r="D54" s="66">
        <v>0</v>
      </c>
      <c r="E54" s="66">
        <v>1</v>
      </c>
      <c r="F54" s="66">
        <v>0.5</v>
      </c>
      <c r="G54" s="66">
        <v>0</v>
      </c>
      <c r="H54" s="66">
        <v>1</v>
      </c>
      <c r="I54" s="66">
        <v>0.5</v>
      </c>
      <c r="J54" s="66">
        <v>1</v>
      </c>
      <c r="K54" s="66">
        <v>0</v>
      </c>
      <c r="L54" s="66">
        <v>5</v>
      </c>
      <c r="M54" s="1">
        <v>3</v>
      </c>
      <c r="N54" s="1">
        <v>8</v>
      </c>
      <c r="O54" s="32" t="s">
        <v>180</v>
      </c>
      <c r="P54" s="34">
        <v>30</v>
      </c>
    </row>
    <row r="57" spans="1:16" ht="13.8" thickBot="1" x14ac:dyDescent="0.3"/>
    <row r="58" spans="1:16" x14ac:dyDescent="0.25">
      <c r="A58" s="61" t="s">
        <v>51</v>
      </c>
      <c r="B58" s="1">
        <v>8</v>
      </c>
      <c r="C58" s="1">
        <v>4</v>
      </c>
      <c r="D58" s="52" t="s">
        <v>2</v>
      </c>
      <c r="E58" s="1"/>
      <c r="F58" s="1"/>
      <c r="G58" s="28" t="s">
        <v>3</v>
      </c>
      <c r="H58" s="54" t="s">
        <v>51</v>
      </c>
      <c r="I58" s="29"/>
      <c r="J58" s="27" t="s">
        <v>5</v>
      </c>
      <c r="K58" s="1"/>
      <c r="N58" s="1"/>
      <c r="P58" s="33"/>
    </row>
    <row r="59" spans="1:16" ht="13.8" thickBot="1" x14ac:dyDescent="0.3">
      <c r="A59" s="61" t="s">
        <v>273</v>
      </c>
      <c r="B59" s="1">
        <v>4</v>
      </c>
      <c r="C59" s="1">
        <v>-4</v>
      </c>
      <c r="D59" t="s">
        <v>7</v>
      </c>
      <c r="E59" s="1"/>
      <c r="F59" s="1">
        <v>5</v>
      </c>
      <c r="G59" s="30" t="s">
        <v>8</v>
      </c>
      <c r="H59" s="53" t="s">
        <v>273</v>
      </c>
      <c r="I59" s="31"/>
      <c r="J59" s="27" t="s">
        <v>5</v>
      </c>
      <c r="K59" s="1"/>
      <c r="N59" s="1"/>
      <c r="P59" s="33"/>
    </row>
    <row r="60" spans="1:16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  <c r="P60" s="33"/>
    </row>
    <row r="61" spans="1:16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  <c r="P61" s="33"/>
    </row>
    <row r="62" spans="1:16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  <c r="P62" s="33"/>
    </row>
    <row r="63" spans="1:16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  <c r="P63" s="33"/>
    </row>
    <row r="64" spans="1:16" x14ac:dyDescent="0.25">
      <c r="A64" s="61" t="s">
        <v>51</v>
      </c>
      <c r="B64" s="57"/>
      <c r="C64" s="76">
        <v>7</v>
      </c>
      <c r="D64" s="109">
        <v>7</v>
      </c>
      <c r="E64" s="109">
        <v>5</v>
      </c>
      <c r="F64" s="109">
        <v>7</v>
      </c>
      <c r="G64" s="109">
        <v>5</v>
      </c>
      <c r="H64" s="109">
        <v>3</v>
      </c>
      <c r="I64" s="109">
        <v>5</v>
      </c>
      <c r="J64" s="109">
        <v>4</v>
      </c>
      <c r="K64" s="109">
        <v>5</v>
      </c>
      <c r="L64" s="72">
        <v>48</v>
      </c>
      <c r="M64" s="10">
        <v>40</v>
      </c>
      <c r="N64" s="108"/>
      <c r="O64" s="59"/>
      <c r="P64" s="33"/>
    </row>
    <row r="65" spans="1:17" x14ac:dyDescent="0.25">
      <c r="A65" s="61" t="s">
        <v>273</v>
      </c>
      <c r="B65" s="35"/>
      <c r="C65" s="76">
        <v>5</v>
      </c>
      <c r="D65" s="109">
        <v>4</v>
      </c>
      <c r="E65" s="109">
        <v>5</v>
      </c>
      <c r="F65" s="109">
        <v>4</v>
      </c>
      <c r="G65" s="109">
        <v>5</v>
      </c>
      <c r="H65" s="109">
        <v>3</v>
      </c>
      <c r="I65" s="109">
        <v>6</v>
      </c>
      <c r="J65" s="109">
        <v>4</v>
      </c>
      <c r="K65" s="109">
        <v>6</v>
      </c>
      <c r="L65" s="72">
        <v>42</v>
      </c>
      <c r="M65" s="10">
        <v>38</v>
      </c>
      <c r="N65" s="58"/>
      <c r="O65" s="59"/>
      <c r="P65" s="33"/>
    </row>
    <row r="66" spans="1:17" x14ac:dyDescent="0.25">
      <c r="A66" s="32" t="s">
        <v>51</v>
      </c>
      <c r="B66" s="35"/>
      <c r="C66" s="67">
        <v>1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1</v>
      </c>
      <c r="K66" s="66">
        <v>1</v>
      </c>
      <c r="L66" s="66">
        <v>4</v>
      </c>
      <c r="N66" s="1">
        <v>0</v>
      </c>
      <c r="P66" s="33"/>
    </row>
    <row r="67" spans="1:17" x14ac:dyDescent="0.25">
      <c r="A67" s="32" t="s">
        <v>273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  <c r="P67" s="33"/>
    </row>
    <row r="68" spans="1:17" x14ac:dyDescent="0.25">
      <c r="A68" s="32" t="s">
        <v>51</v>
      </c>
      <c r="B68" s="1"/>
      <c r="C68" s="66">
        <v>0</v>
      </c>
      <c r="D68" s="66">
        <v>0</v>
      </c>
      <c r="E68" s="66">
        <v>0.5</v>
      </c>
      <c r="F68" s="66">
        <v>0</v>
      </c>
      <c r="G68" s="66">
        <v>0.5</v>
      </c>
      <c r="H68" s="66">
        <v>1</v>
      </c>
      <c r="I68" s="66">
        <v>1</v>
      </c>
      <c r="J68" s="66">
        <v>1</v>
      </c>
      <c r="K68" s="66">
        <v>1</v>
      </c>
      <c r="L68" s="66">
        <v>5</v>
      </c>
      <c r="M68" s="1">
        <v>0</v>
      </c>
      <c r="N68" s="1">
        <v>5</v>
      </c>
      <c r="O68" s="32" t="s">
        <v>51</v>
      </c>
      <c r="P68" s="34">
        <v>40</v>
      </c>
      <c r="Q68">
        <f>P68+P69+P81+P82</f>
        <v>154</v>
      </c>
    </row>
    <row r="69" spans="1:17" x14ac:dyDescent="0.25">
      <c r="A69" s="32" t="s">
        <v>273</v>
      </c>
      <c r="B69" s="1"/>
      <c r="C69" s="66">
        <v>1</v>
      </c>
      <c r="D69" s="66">
        <v>1</v>
      </c>
      <c r="E69" s="66">
        <v>0.5</v>
      </c>
      <c r="F69" s="66">
        <v>1</v>
      </c>
      <c r="G69" s="66">
        <v>0.5</v>
      </c>
      <c r="H69" s="66">
        <v>0</v>
      </c>
      <c r="I69" s="66">
        <v>0</v>
      </c>
      <c r="J69" s="66">
        <v>0</v>
      </c>
      <c r="K69" s="66">
        <v>0</v>
      </c>
      <c r="L69" s="66">
        <v>4</v>
      </c>
      <c r="M69" s="1">
        <v>3</v>
      </c>
      <c r="N69" s="1">
        <v>7</v>
      </c>
      <c r="O69" s="32" t="s">
        <v>273</v>
      </c>
      <c r="P69" s="34">
        <v>38</v>
      </c>
    </row>
    <row r="70" spans="1:17" ht="13.8" thickBot="1" x14ac:dyDescent="0.3"/>
    <row r="71" spans="1:17" x14ac:dyDescent="0.25">
      <c r="A71" s="61" t="s">
        <v>37</v>
      </c>
      <c r="B71" s="1">
        <v>9</v>
      </c>
      <c r="C71" s="1">
        <v>-1</v>
      </c>
      <c r="D71" s="52" t="s">
        <v>2</v>
      </c>
      <c r="E71" s="1"/>
      <c r="F71" s="1"/>
      <c r="G71" s="28" t="s">
        <v>3</v>
      </c>
      <c r="H71" s="54" t="s">
        <v>37</v>
      </c>
      <c r="I71" s="29"/>
      <c r="J71" s="27" t="s">
        <v>5</v>
      </c>
      <c r="K71" s="1"/>
      <c r="N71" s="1"/>
      <c r="P71" s="33"/>
    </row>
    <row r="72" spans="1:17" ht="13.8" thickBot="1" x14ac:dyDescent="0.3">
      <c r="A72" s="61" t="s">
        <v>54</v>
      </c>
      <c r="B72" s="1">
        <v>10</v>
      </c>
      <c r="C72" s="1">
        <v>1</v>
      </c>
      <c r="D72" t="s">
        <v>7</v>
      </c>
      <c r="E72" s="1"/>
      <c r="F72" s="1">
        <v>5</v>
      </c>
      <c r="G72" s="30" t="s">
        <v>8</v>
      </c>
      <c r="H72" s="53" t="s">
        <v>54</v>
      </c>
      <c r="I72" s="31"/>
      <c r="J72" s="27" t="s">
        <v>5</v>
      </c>
      <c r="K72" s="1"/>
      <c r="N72" s="1"/>
      <c r="P72" s="33"/>
    </row>
    <row r="73" spans="1:1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P73" s="33"/>
    </row>
    <row r="74" spans="1:17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  <c r="P74" s="33"/>
    </row>
    <row r="75" spans="1:17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  <c r="P75" s="33"/>
    </row>
    <row r="76" spans="1:17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  <c r="P76" s="33"/>
    </row>
    <row r="77" spans="1:17" x14ac:dyDescent="0.25">
      <c r="A77" s="61" t="s">
        <v>37</v>
      </c>
      <c r="B77" s="57"/>
      <c r="C77" s="76">
        <v>6</v>
      </c>
      <c r="D77" s="109">
        <v>3</v>
      </c>
      <c r="E77" s="109">
        <v>5</v>
      </c>
      <c r="F77" s="109">
        <v>5</v>
      </c>
      <c r="G77" s="109">
        <v>4</v>
      </c>
      <c r="H77" s="109">
        <v>5</v>
      </c>
      <c r="I77" s="109">
        <v>6</v>
      </c>
      <c r="J77" s="109">
        <v>6</v>
      </c>
      <c r="K77" s="109">
        <v>6</v>
      </c>
      <c r="L77" s="72">
        <v>46</v>
      </c>
      <c r="M77" s="10">
        <v>37</v>
      </c>
      <c r="N77" s="108"/>
      <c r="O77" s="59"/>
      <c r="P77" s="33"/>
    </row>
    <row r="78" spans="1:17" x14ac:dyDescent="0.25">
      <c r="A78" s="61" t="s">
        <v>54</v>
      </c>
      <c r="B78" s="35"/>
      <c r="C78" s="76">
        <v>7</v>
      </c>
      <c r="D78" s="109">
        <v>3</v>
      </c>
      <c r="E78" s="109">
        <v>5</v>
      </c>
      <c r="F78" s="109">
        <v>5</v>
      </c>
      <c r="G78" s="109">
        <v>8</v>
      </c>
      <c r="H78" s="109">
        <v>4</v>
      </c>
      <c r="I78" s="109">
        <v>6</v>
      </c>
      <c r="J78" s="109">
        <v>6</v>
      </c>
      <c r="K78" s="109">
        <v>5</v>
      </c>
      <c r="L78" s="72">
        <v>49</v>
      </c>
      <c r="M78" s="10">
        <v>39</v>
      </c>
      <c r="N78" s="58"/>
      <c r="O78" s="59"/>
      <c r="P78" s="33"/>
    </row>
    <row r="79" spans="1:17" x14ac:dyDescent="0.25">
      <c r="A79" s="32" t="s">
        <v>37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  <c r="P79" s="33"/>
    </row>
    <row r="80" spans="1:17" x14ac:dyDescent="0.25">
      <c r="A80" s="32" t="s">
        <v>54</v>
      </c>
      <c r="B80" s="35"/>
      <c r="C80" s="67">
        <v>0</v>
      </c>
      <c r="D80" s="67">
        <v>0</v>
      </c>
      <c r="E80" s="67">
        <v>0</v>
      </c>
      <c r="F80" s="67">
        <v>0</v>
      </c>
      <c r="G80" s="66">
        <v>0</v>
      </c>
      <c r="H80" s="66">
        <v>1</v>
      </c>
      <c r="I80" s="66">
        <v>0</v>
      </c>
      <c r="J80" s="66">
        <v>0</v>
      </c>
      <c r="K80" s="66">
        <v>0</v>
      </c>
      <c r="L80" s="66">
        <v>1</v>
      </c>
      <c r="M80" s="1"/>
      <c r="N80" s="1" t="s">
        <v>17</v>
      </c>
      <c r="P80" s="33"/>
    </row>
    <row r="81" spans="1:17" x14ac:dyDescent="0.25">
      <c r="A81" s="32" t="s">
        <v>37</v>
      </c>
      <c r="B81" s="1"/>
      <c r="C81" s="66">
        <v>1</v>
      </c>
      <c r="D81" s="66">
        <v>0.5</v>
      </c>
      <c r="E81" s="66">
        <v>0.5</v>
      </c>
      <c r="F81" s="66">
        <v>0.5</v>
      </c>
      <c r="G81" s="66">
        <v>1</v>
      </c>
      <c r="H81" s="66">
        <v>0</v>
      </c>
      <c r="I81" s="66">
        <v>0.5</v>
      </c>
      <c r="J81" s="66">
        <v>0.5</v>
      </c>
      <c r="K81" s="66">
        <v>0</v>
      </c>
      <c r="L81" s="66">
        <v>4.5</v>
      </c>
      <c r="M81" s="1">
        <v>3</v>
      </c>
      <c r="N81" s="1">
        <v>7.5</v>
      </c>
      <c r="O81" s="32" t="s">
        <v>37</v>
      </c>
      <c r="P81" s="34">
        <v>37</v>
      </c>
    </row>
    <row r="82" spans="1:17" x14ac:dyDescent="0.25">
      <c r="A82" s="32" t="s">
        <v>54</v>
      </c>
      <c r="B82" s="1"/>
      <c r="C82" s="66">
        <v>0</v>
      </c>
      <c r="D82" s="66">
        <v>0.5</v>
      </c>
      <c r="E82" s="66">
        <v>0.5</v>
      </c>
      <c r="F82" s="66">
        <v>0.5</v>
      </c>
      <c r="G82" s="66">
        <v>0</v>
      </c>
      <c r="H82" s="66">
        <v>1</v>
      </c>
      <c r="I82" s="66">
        <v>0.5</v>
      </c>
      <c r="J82" s="66">
        <v>0.5</v>
      </c>
      <c r="K82" s="66">
        <v>1</v>
      </c>
      <c r="L82" s="66">
        <v>4.5</v>
      </c>
      <c r="M82" s="1">
        <v>0</v>
      </c>
      <c r="N82" s="1">
        <v>4.5</v>
      </c>
      <c r="O82" s="32" t="s">
        <v>54</v>
      </c>
      <c r="P82" s="34">
        <v>39</v>
      </c>
    </row>
    <row r="85" spans="1:17" ht="13.8" thickBot="1" x14ac:dyDescent="0.3"/>
    <row r="86" spans="1:17" x14ac:dyDescent="0.25">
      <c r="A86" s="61" t="s">
        <v>45</v>
      </c>
      <c r="B86" s="1">
        <v>8</v>
      </c>
      <c r="C86" s="1">
        <v>-2</v>
      </c>
      <c r="D86" s="52" t="s">
        <v>2</v>
      </c>
      <c r="E86" s="1"/>
      <c r="F86" s="1"/>
      <c r="G86" s="28" t="s">
        <v>3</v>
      </c>
      <c r="H86" s="54" t="s">
        <v>45</v>
      </c>
      <c r="I86" s="29"/>
      <c r="J86" s="27" t="s">
        <v>5</v>
      </c>
      <c r="K86" s="1"/>
      <c r="N86" s="1"/>
      <c r="P86" s="33"/>
    </row>
    <row r="87" spans="1:17" ht="13.8" thickBot="1" x14ac:dyDescent="0.3">
      <c r="A87" s="61" t="s">
        <v>143</v>
      </c>
      <c r="B87" s="1">
        <v>10</v>
      </c>
      <c r="C87" s="1">
        <v>2</v>
      </c>
      <c r="D87" t="s">
        <v>7</v>
      </c>
      <c r="E87" s="1"/>
      <c r="F87" s="1"/>
      <c r="G87" s="30" t="s">
        <v>8</v>
      </c>
      <c r="H87" s="53" t="s">
        <v>143</v>
      </c>
      <c r="I87" s="31"/>
      <c r="J87" s="27" t="s">
        <v>5</v>
      </c>
      <c r="K87" s="1"/>
      <c r="N87" s="1"/>
      <c r="P87" s="33"/>
    </row>
    <row r="88" spans="1:1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  <c r="P88" s="33"/>
    </row>
    <row r="89" spans="1:17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  <c r="P89" s="33"/>
    </row>
    <row r="90" spans="1:17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  <c r="P90" s="33"/>
    </row>
    <row r="91" spans="1:17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  <c r="P91" s="33"/>
    </row>
    <row r="92" spans="1:17" x14ac:dyDescent="0.25">
      <c r="A92" s="61" t="s">
        <v>45</v>
      </c>
      <c r="B92" s="57"/>
      <c r="C92" s="76">
        <v>7</v>
      </c>
      <c r="D92" s="109">
        <v>3</v>
      </c>
      <c r="E92" s="109">
        <v>5</v>
      </c>
      <c r="F92" s="109">
        <v>5</v>
      </c>
      <c r="G92" s="109">
        <v>7</v>
      </c>
      <c r="H92" s="109">
        <v>4</v>
      </c>
      <c r="I92" s="109">
        <v>6</v>
      </c>
      <c r="J92" s="109">
        <v>6</v>
      </c>
      <c r="K92" s="109">
        <v>5</v>
      </c>
      <c r="L92" s="72">
        <v>48</v>
      </c>
      <c r="M92" s="10">
        <v>40</v>
      </c>
      <c r="N92" s="108"/>
      <c r="O92" s="59"/>
      <c r="P92" s="33"/>
    </row>
    <row r="93" spans="1:17" x14ac:dyDescent="0.25">
      <c r="A93" s="61" t="s">
        <v>143</v>
      </c>
      <c r="B93" s="35"/>
      <c r="C93" s="76">
        <v>7</v>
      </c>
      <c r="D93" s="109">
        <v>5</v>
      </c>
      <c r="E93" s="109">
        <v>5</v>
      </c>
      <c r="F93" s="109">
        <v>4</v>
      </c>
      <c r="G93" s="109">
        <v>5</v>
      </c>
      <c r="H93" s="109">
        <v>5</v>
      </c>
      <c r="I93" s="109">
        <v>6</v>
      </c>
      <c r="J93" s="109">
        <v>5</v>
      </c>
      <c r="K93" s="109">
        <v>5</v>
      </c>
      <c r="L93" s="72">
        <v>47</v>
      </c>
      <c r="M93" s="10">
        <v>37</v>
      </c>
      <c r="N93" s="58"/>
      <c r="O93" s="59"/>
      <c r="P93" s="33"/>
    </row>
    <row r="94" spans="1:17" x14ac:dyDescent="0.25">
      <c r="A94" s="32" t="s">
        <v>45</v>
      </c>
      <c r="B94" s="35"/>
      <c r="C94" s="67">
        <v>0</v>
      </c>
      <c r="D94" s="67">
        <v>0</v>
      </c>
      <c r="E94" s="67">
        <v>0</v>
      </c>
      <c r="F94" s="67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N94" s="1">
        <v>0</v>
      </c>
      <c r="P94" s="33"/>
    </row>
    <row r="95" spans="1:17" x14ac:dyDescent="0.25">
      <c r="A95" s="32" t="s">
        <v>143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1</v>
      </c>
      <c r="I95" s="66">
        <v>0</v>
      </c>
      <c r="J95" s="66">
        <v>1</v>
      </c>
      <c r="K95" s="66">
        <v>0</v>
      </c>
      <c r="L95" s="66">
        <v>2</v>
      </c>
      <c r="M95" s="1"/>
      <c r="N95" s="1" t="s">
        <v>17</v>
      </c>
      <c r="P95" s="33"/>
    </row>
    <row r="96" spans="1:17" x14ac:dyDescent="0.25">
      <c r="A96" s="32" t="s">
        <v>45</v>
      </c>
      <c r="B96" s="1"/>
      <c r="C96" s="66">
        <v>0.5</v>
      </c>
      <c r="D96" s="66">
        <v>1</v>
      </c>
      <c r="E96" s="66">
        <v>0.5</v>
      </c>
      <c r="F96" s="66">
        <v>0</v>
      </c>
      <c r="G96" s="66">
        <v>0</v>
      </c>
      <c r="H96" s="66">
        <v>0.5</v>
      </c>
      <c r="I96" s="66">
        <v>0.5</v>
      </c>
      <c r="J96" s="66">
        <v>0</v>
      </c>
      <c r="K96" s="66">
        <v>0.5</v>
      </c>
      <c r="L96" s="66">
        <v>3.5</v>
      </c>
      <c r="M96" s="1">
        <v>0</v>
      </c>
      <c r="N96" s="1">
        <v>3.5</v>
      </c>
      <c r="O96" s="32" t="s">
        <v>45</v>
      </c>
      <c r="P96" s="34">
        <v>40</v>
      </c>
      <c r="Q96">
        <f>P96+P97+P109+P110</f>
        <v>158</v>
      </c>
    </row>
    <row r="97" spans="1:16" x14ac:dyDescent="0.25">
      <c r="A97" s="32" t="s">
        <v>143</v>
      </c>
      <c r="B97" s="1"/>
      <c r="C97" s="66">
        <v>0.5</v>
      </c>
      <c r="D97" s="66">
        <v>0</v>
      </c>
      <c r="E97" s="66">
        <v>0.5</v>
      </c>
      <c r="F97" s="66">
        <v>1</v>
      </c>
      <c r="G97" s="66">
        <v>1</v>
      </c>
      <c r="H97" s="66">
        <v>0.5</v>
      </c>
      <c r="I97" s="66">
        <v>0.5</v>
      </c>
      <c r="J97" s="66">
        <v>1</v>
      </c>
      <c r="K97" s="66">
        <v>0.5</v>
      </c>
      <c r="L97" s="66">
        <v>5.5</v>
      </c>
      <c r="M97" s="1">
        <v>3</v>
      </c>
      <c r="N97" s="1">
        <v>8.5</v>
      </c>
      <c r="O97" s="32" t="s">
        <v>143</v>
      </c>
      <c r="P97" s="34">
        <v>37</v>
      </c>
    </row>
    <row r="98" spans="1:16" ht="13.8" thickBot="1" x14ac:dyDescent="0.3"/>
    <row r="99" spans="1:16" x14ac:dyDescent="0.25">
      <c r="A99" s="61" t="s">
        <v>47</v>
      </c>
      <c r="B99" s="1">
        <v>21</v>
      </c>
      <c r="C99" s="1">
        <v>8</v>
      </c>
      <c r="D99" s="52" t="s">
        <v>2</v>
      </c>
      <c r="E99" s="1"/>
      <c r="F99" s="1"/>
      <c r="G99" s="28" t="s">
        <v>3</v>
      </c>
      <c r="H99" s="54" t="s">
        <v>47</v>
      </c>
      <c r="I99" s="29"/>
      <c r="J99" s="27" t="s">
        <v>5</v>
      </c>
      <c r="K99" s="1"/>
      <c r="N99" s="1"/>
      <c r="P99" s="33"/>
    </row>
    <row r="100" spans="1:16" ht="13.8" thickBot="1" x14ac:dyDescent="0.3">
      <c r="A100" s="61" t="s">
        <v>263</v>
      </c>
      <c r="B100" s="1">
        <v>13</v>
      </c>
      <c r="C100" s="1">
        <v>-8</v>
      </c>
      <c r="D100" t="s">
        <v>7</v>
      </c>
      <c r="E100" s="1"/>
      <c r="F100" s="1"/>
      <c r="G100" s="30" t="s">
        <v>8</v>
      </c>
      <c r="H100" s="53" t="s">
        <v>263</v>
      </c>
      <c r="I100" s="31"/>
      <c r="J100" s="27" t="s">
        <v>5</v>
      </c>
      <c r="K100" s="1"/>
      <c r="N100" s="1"/>
      <c r="P100" s="33"/>
    </row>
    <row r="101" spans="1:16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  <c r="P101" s="33"/>
    </row>
    <row r="102" spans="1:16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  <c r="P102" s="33"/>
    </row>
    <row r="103" spans="1:16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  <c r="P103" s="33"/>
    </row>
    <row r="104" spans="1:16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  <c r="P104" s="33"/>
    </row>
    <row r="105" spans="1:16" x14ac:dyDescent="0.25">
      <c r="A105" s="61" t="s">
        <v>47</v>
      </c>
      <c r="B105" s="57"/>
      <c r="C105" s="76">
        <v>8</v>
      </c>
      <c r="D105" s="109">
        <v>5</v>
      </c>
      <c r="E105" s="109">
        <v>8</v>
      </c>
      <c r="F105" s="109">
        <v>8</v>
      </c>
      <c r="G105" s="109">
        <v>9</v>
      </c>
      <c r="H105" s="109">
        <v>5</v>
      </c>
      <c r="I105" s="109">
        <v>7</v>
      </c>
      <c r="J105" s="109">
        <v>8</v>
      </c>
      <c r="K105" s="109">
        <v>7</v>
      </c>
      <c r="L105" s="72">
        <v>65</v>
      </c>
      <c r="M105" s="10">
        <v>44</v>
      </c>
      <c r="N105" s="108"/>
      <c r="O105" s="59"/>
      <c r="P105" s="33"/>
    </row>
    <row r="106" spans="1:16" x14ac:dyDescent="0.25">
      <c r="A106" s="61" t="s">
        <v>263</v>
      </c>
      <c r="B106" s="35"/>
      <c r="C106" s="76">
        <v>5</v>
      </c>
      <c r="D106" s="109">
        <v>6</v>
      </c>
      <c r="E106" s="109">
        <v>9</v>
      </c>
      <c r="F106" s="109">
        <v>6</v>
      </c>
      <c r="G106" s="109">
        <v>5</v>
      </c>
      <c r="H106" s="109">
        <v>4</v>
      </c>
      <c r="I106" s="109">
        <v>5</v>
      </c>
      <c r="J106" s="109">
        <v>5</v>
      </c>
      <c r="K106" s="109">
        <v>5</v>
      </c>
      <c r="L106" s="72">
        <v>50</v>
      </c>
      <c r="M106" s="10">
        <v>37</v>
      </c>
      <c r="N106" s="58"/>
      <c r="O106" s="59"/>
      <c r="P106" s="33"/>
    </row>
    <row r="107" spans="1:16" x14ac:dyDescent="0.25">
      <c r="A107" s="32" t="s">
        <v>47</v>
      </c>
      <c r="B107" s="35"/>
      <c r="C107" s="67">
        <v>1</v>
      </c>
      <c r="D107" s="67">
        <v>1</v>
      </c>
      <c r="E107" s="67">
        <v>1</v>
      </c>
      <c r="F107" s="67">
        <v>0</v>
      </c>
      <c r="G107" s="66">
        <v>1</v>
      </c>
      <c r="H107" s="66">
        <v>1</v>
      </c>
      <c r="I107" s="66">
        <v>1</v>
      </c>
      <c r="J107" s="66">
        <v>1</v>
      </c>
      <c r="K107" s="66">
        <v>1</v>
      </c>
      <c r="L107" s="66">
        <v>8</v>
      </c>
      <c r="N107" s="1">
        <v>0</v>
      </c>
      <c r="P107" s="33"/>
    </row>
    <row r="108" spans="1:16" x14ac:dyDescent="0.25">
      <c r="A108" s="32" t="s">
        <v>263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  <c r="P108" s="33"/>
    </row>
    <row r="109" spans="1:16" x14ac:dyDescent="0.25">
      <c r="A109" s="32" t="s">
        <v>47</v>
      </c>
      <c r="B109" s="1"/>
      <c r="C109" s="66">
        <v>0</v>
      </c>
      <c r="D109" s="66">
        <v>1</v>
      </c>
      <c r="E109" s="66">
        <v>1</v>
      </c>
      <c r="F109" s="66">
        <v>0</v>
      </c>
      <c r="G109" s="66">
        <v>0</v>
      </c>
      <c r="H109" s="66">
        <v>0.5</v>
      </c>
      <c r="I109" s="66">
        <v>0</v>
      </c>
      <c r="J109" s="66">
        <v>0</v>
      </c>
      <c r="K109" s="66">
        <v>0</v>
      </c>
      <c r="L109" s="66">
        <v>2.5</v>
      </c>
      <c r="M109" s="1">
        <v>0</v>
      </c>
      <c r="N109" s="1">
        <v>2.5</v>
      </c>
      <c r="O109" s="32" t="s">
        <v>47</v>
      </c>
      <c r="P109" s="34">
        <v>44</v>
      </c>
    </row>
    <row r="110" spans="1:16" x14ac:dyDescent="0.25">
      <c r="A110" s="32" t="s">
        <v>263</v>
      </c>
      <c r="B110" s="1"/>
      <c r="C110" s="66">
        <v>1</v>
      </c>
      <c r="D110" s="66">
        <v>0</v>
      </c>
      <c r="E110" s="66">
        <v>0</v>
      </c>
      <c r="F110" s="66">
        <v>1</v>
      </c>
      <c r="G110" s="66">
        <v>1</v>
      </c>
      <c r="H110" s="66">
        <v>0.5</v>
      </c>
      <c r="I110" s="66">
        <v>1</v>
      </c>
      <c r="J110" s="66">
        <v>1</v>
      </c>
      <c r="K110" s="66">
        <v>1</v>
      </c>
      <c r="L110" s="66">
        <v>6.5</v>
      </c>
      <c r="M110" s="1">
        <v>3</v>
      </c>
      <c r="N110" s="1">
        <v>9.5</v>
      </c>
      <c r="O110" s="32" t="s">
        <v>263</v>
      </c>
      <c r="P110" s="34">
        <v>37</v>
      </c>
    </row>
    <row r="113" spans="1:17" ht="13.8" thickBot="1" x14ac:dyDescent="0.3"/>
    <row r="114" spans="1:17" x14ac:dyDescent="0.25">
      <c r="A114" s="61" t="s">
        <v>261</v>
      </c>
      <c r="B114" s="1">
        <v>6</v>
      </c>
      <c r="C114" s="1">
        <v>1</v>
      </c>
      <c r="D114" s="52" t="s">
        <v>2</v>
      </c>
      <c r="E114" s="1"/>
      <c r="F114" s="1"/>
      <c r="G114" s="28" t="s">
        <v>3</v>
      </c>
      <c r="H114" s="54" t="s">
        <v>261</v>
      </c>
      <c r="I114" s="29"/>
      <c r="J114" s="27" t="s">
        <v>5</v>
      </c>
      <c r="K114" s="1"/>
      <c r="N114" s="1"/>
      <c r="P114" s="33"/>
    </row>
    <row r="115" spans="1:17" ht="13.8" thickBot="1" x14ac:dyDescent="0.3">
      <c r="A115" s="61" t="s">
        <v>42</v>
      </c>
      <c r="B115" s="1">
        <v>5</v>
      </c>
      <c r="C115" s="1">
        <v>-1</v>
      </c>
      <c r="D115" t="s">
        <v>7</v>
      </c>
      <c r="E115" s="1"/>
      <c r="F115" s="1"/>
      <c r="G115" s="30" t="s">
        <v>8</v>
      </c>
      <c r="H115" s="53" t="s">
        <v>42</v>
      </c>
      <c r="I115" s="31"/>
      <c r="J115" s="27" t="s">
        <v>5</v>
      </c>
      <c r="K115" s="1"/>
      <c r="N115" s="1"/>
      <c r="P115" s="33"/>
    </row>
    <row r="116" spans="1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  <c r="P116" s="33"/>
    </row>
    <row r="117" spans="1:17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  <c r="P117" s="33"/>
    </row>
    <row r="118" spans="1:17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  <c r="P118" s="33"/>
    </row>
    <row r="119" spans="1:17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  <c r="P119" s="33"/>
    </row>
    <row r="120" spans="1:17" x14ac:dyDescent="0.25">
      <c r="A120" s="61" t="s">
        <v>261</v>
      </c>
      <c r="B120" s="57"/>
      <c r="C120" s="76">
        <v>7</v>
      </c>
      <c r="D120" s="109">
        <v>3</v>
      </c>
      <c r="E120" s="109">
        <v>6</v>
      </c>
      <c r="F120" s="109">
        <v>5</v>
      </c>
      <c r="G120" s="109">
        <v>5</v>
      </c>
      <c r="H120" s="109">
        <v>3</v>
      </c>
      <c r="I120" s="109">
        <v>5</v>
      </c>
      <c r="J120" s="109">
        <v>3</v>
      </c>
      <c r="K120" s="109">
        <v>4</v>
      </c>
      <c r="L120" s="72">
        <v>41</v>
      </c>
      <c r="M120" s="10">
        <v>35</v>
      </c>
      <c r="N120" s="108"/>
      <c r="O120" s="59"/>
      <c r="P120" s="33"/>
    </row>
    <row r="121" spans="1:17" x14ac:dyDescent="0.25">
      <c r="A121" s="61" t="s">
        <v>42</v>
      </c>
      <c r="B121" s="35"/>
      <c r="C121" s="76">
        <v>7</v>
      </c>
      <c r="D121" s="109">
        <v>3</v>
      </c>
      <c r="E121" s="109">
        <v>5</v>
      </c>
      <c r="F121" s="109">
        <v>4</v>
      </c>
      <c r="G121" s="109">
        <v>5</v>
      </c>
      <c r="H121" s="109">
        <v>3</v>
      </c>
      <c r="I121" s="109">
        <v>5</v>
      </c>
      <c r="J121" s="109">
        <v>5</v>
      </c>
      <c r="K121" s="109">
        <v>4</v>
      </c>
      <c r="L121" s="72">
        <v>41</v>
      </c>
      <c r="M121" s="10">
        <v>36</v>
      </c>
      <c r="N121" s="58"/>
      <c r="O121" s="59"/>
      <c r="P121" s="33"/>
    </row>
    <row r="122" spans="1:17" x14ac:dyDescent="0.25">
      <c r="A122" s="32" t="s">
        <v>261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0</v>
      </c>
      <c r="K122" s="66">
        <v>0</v>
      </c>
      <c r="L122" s="66">
        <v>1</v>
      </c>
      <c r="N122" s="1">
        <v>0</v>
      </c>
      <c r="P122" s="33"/>
    </row>
    <row r="123" spans="1:17" x14ac:dyDescent="0.25">
      <c r="A123" s="32" t="s">
        <v>42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  <c r="P123" s="33"/>
    </row>
    <row r="124" spans="1:17" x14ac:dyDescent="0.25">
      <c r="A124" s="32" t="s">
        <v>261</v>
      </c>
      <c r="B124" s="1"/>
      <c r="C124" s="66">
        <v>0.5</v>
      </c>
      <c r="D124" s="66">
        <v>0.5</v>
      </c>
      <c r="E124" s="66">
        <v>0</v>
      </c>
      <c r="F124" s="66">
        <v>0</v>
      </c>
      <c r="G124" s="66">
        <v>0.5</v>
      </c>
      <c r="H124" s="66">
        <v>1</v>
      </c>
      <c r="I124" s="66">
        <v>0.5</v>
      </c>
      <c r="J124" s="66">
        <v>1</v>
      </c>
      <c r="K124" s="66">
        <v>0.5</v>
      </c>
      <c r="L124" s="66">
        <v>4.5</v>
      </c>
      <c r="M124" s="1">
        <v>3</v>
      </c>
      <c r="N124" s="1">
        <v>7.5</v>
      </c>
      <c r="O124" s="32" t="s">
        <v>261</v>
      </c>
      <c r="P124" s="34">
        <v>35</v>
      </c>
      <c r="Q124">
        <f>P124+P125+P137+P138</f>
        <v>141</v>
      </c>
    </row>
    <row r="125" spans="1:17" x14ac:dyDescent="0.25">
      <c r="A125" s="32" t="s">
        <v>42</v>
      </c>
      <c r="B125" s="1"/>
      <c r="C125" s="66">
        <v>0.5</v>
      </c>
      <c r="D125" s="66">
        <v>0.5</v>
      </c>
      <c r="E125" s="66">
        <v>1</v>
      </c>
      <c r="F125" s="66">
        <v>1</v>
      </c>
      <c r="G125" s="66">
        <v>0.5</v>
      </c>
      <c r="H125" s="66">
        <v>0</v>
      </c>
      <c r="I125" s="66">
        <v>0.5</v>
      </c>
      <c r="J125" s="66">
        <v>0</v>
      </c>
      <c r="K125" s="66">
        <v>0.5</v>
      </c>
      <c r="L125" s="66">
        <v>4.5</v>
      </c>
      <c r="M125" s="1">
        <v>0</v>
      </c>
      <c r="N125" s="1">
        <v>4.5</v>
      </c>
      <c r="O125" s="32" t="s">
        <v>42</v>
      </c>
      <c r="P125" s="34">
        <v>36</v>
      </c>
    </row>
    <row r="126" spans="1:17" ht="13.8" thickBot="1" x14ac:dyDescent="0.3"/>
    <row r="127" spans="1:17" x14ac:dyDescent="0.25">
      <c r="A127" s="61" t="s">
        <v>49</v>
      </c>
      <c r="B127" s="1">
        <v>11</v>
      </c>
      <c r="C127" s="1">
        <v>-3</v>
      </c>
      <c r="D127" s="52" t="s">
        <v>2</v>
      </c>
      <c r="E127" s="1"/>
      <c r="F127" s="1"/>
      <c r="G127" s="28" t="s">
        <v>3</v>
      </c>
      <c r="H127" s="54" t="s">
        <v>49</v>
      </c>
      <c r="I127" s="29"/>
      <c r="J127" s="27" t="s">
        <v>5</v>
      </c>
      <c r="K127" s="1"/>
      <c r="N127" s="1"/>
      <c r="P127" s="33"/>
    </row>
    <row r="128" spans="1:17" ht="13.8" thickBot="1" x14ac:dyDescent="0.3">
      <c r="A128" s="61" t="s">
        <v>274</v>
      </c>
      <c r="B128" s="1">
        <v>14</v>
      </c>
      <c r="C128" s="1">
        <v>3</v>
      </c>
      <c r="D128" t="s">
        <v>7</v>
      </c>
      <c r="E128" s="1"/>
      <c r="F128" s="1">
        <v>1</v>
      </c>
      <c r="G128" s="30" t="s">
        <v>8</v>
      </c>
      <c r="H128" s="53" t="s">
        <v>274</v>
      </c>
      <c r="I128" s="31"/>
      <c r="J128" s="27" t="s">
        <v>5</v>
      </c>
      <c r="K128" s="1"/>
      <c r="N128" s="1"/>
      <c r="P128" s="33"/>
    </row>
    <row r="129" spans="1:16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  <c r="P129" s="33"/>
    </row>
    <row r="130" spans="1:16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  <c r="P130" s="33"/>
    </row>
    <row r="131" spans="1:16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  <c r="P131" s="33"/>
    </row>
    <row r="132" spans="1:16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  <c r="P132" s="33"/>
    </row>
    <row r="133" spans="1:16" x14ac:dyDescent="0.25">
      <c r="A133" s="61" t="s">
        <v>49</v>
      </c>
      <c r="B133" s="57"/>
      <c r="C133" s="76">
        <v>6</v>
      </c>
      <c r="D133" s="109">
        <v>4</v>
      </c>
      <c r="E133" s="109">
        <v>6</v>
      </c>
      <c r="F133" s="109">
        <v>6</v>
      </c>
      <c r="G133" s="109">
        <v>6</v>
      </c>
      <c r="H133" s="109">
        <v>5</v>
      </c>
      <c r="I133" s="109">
        <v>5</v>
      </c>
      <c r="J133" s="109">
        <v>4</v>
      </c>
      <c r="K133" s="109">
        <v>5</v>
      </c>
      <c r="L133" s="72">
        <v>47</v>
      </c>
      <c r="M133" s="10">
        <v>36</v>
      </c>
      <c r="N133" s="108"/>
      <c r="O133" s="59"/>
      <c r="P133" s="33"/>
    </row>
    <row r="134" spans="1:16" x14ac:dyDescent="0.25">
      <c r="A134" s="61" t="s">
        <v>274</v>
      </c>
      <c r="B134" s="35"/>
      <c r="C134" s="76">
        <v>6</v>
      </c>
      <c r="D134" s="109">
        <v>4</v>
      </c>
      <c r="E134" s="109">
        <v>7</v>
      </c>
      <c r="F134" s="109">
        <v>6</v>
      </c>
      <c r="G134" s="109">
        <v>6</v>
      </c>
      <c r="H134" s="109">
        <v>3</v>
      </c>
      <c r="I134" s="109">
        <v>6</v>
      </c>
      <c r="J134" s="109">
        <v>4</v>
      </c>
      <c r="K134" s="109">
        <v>6</v>
      </c>
      <c r="L134" s="72">
        <v>48</v>
      </c>
      <c r="M134" s="10">
        <v>34</v>
      </c>
      <c r="N134" s="58"/>
      <c r="O134" s="59"/>
      <c r="P134" s="33"/>
    </row>
    <row r="135" spans="1:16" x14ac:dyDescent="0.25">
      <c r="A135" s="32" t="s">
        <v>49</v>
      </c>
      <c r="B135" s="35"/>
      <c r="C135" s="67">
        <v>0</v>
      </c>
      <c r="D135" s="67">
        <v>0</v>
      </c>
      <c r="E135" s="67">
        <v>0</v>
      </c>
      <c r="F135" s="67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N135" s="1">
        <v>0</v>
      </c>
      <c r="P135" s="33"/>
    </row>
    <row r="136" spans="1:16" x14ac:dyDescent="0.25">
      <c r="A136" s="32" t="s">
        <v>274</v>
      </c>
      <c r="B136" s="35"/>
      <c r="C136" s="67">
        <v>1</v>
      </c>
      <c r="D136" s="67">
        <v>0</v>
      </c>
      <c r="E136" s="67">
        <v>0</v>
      </c>
      <c r="F136" s="67">
        <v>0</v>
      </c>
      <c r="G136" s="66">
        <v>0</v>
      </c>
      <c r="H136" s="66">
        <v>1</v>
      </c>
      <c r="I136" s="66">
        <v>0</v>
      </c>
      <c r="J136" s="66">
        <v>1</v>
      </c>
      <c r="K136" s="66">
        <v>0</v>
      </c>
      <c r="L136" s="66">
        <v>3</v>
      </c>
      <c r="M136" s="1"/>
      <c r="N136" s="1" t="s">
        <v>17</v>
      </c>
      <c r="P136" s="33"/>
    </row>
    <row r="137" spans="1:16" x14ac:dyDescent="0.25">
      <c r="A137" s="32" t="s">
        <v>49</v>
      </c>
      <c r="B137" s="1"/>
      <c r="C137" s="66">
        <v>0</v>
      </c>
      <c r="D137" s="66">
        <v>0.5</v>
      </c>
      <c r="E137" s="66">
        <v>1</v>
      </c>
      <c r="F137" s="66">
        <v>0.5</v>
      </c>
      <c r="G137" s="66">
        <v>0.5</v>
      </c>
      <c r="H137" s="66">
        <v>0</v>
      </c>
      <c r="I137" s="66">
        <v>1</v>
      </c>
      <c r="J137" s="66">
        <v>0</v>
      </c>
      <c r="K137" s="66">
        <v>1</v>
      </c>
      <c r="L137" s="66">
        <v>4.5</v>
      </c>
      <c r="M137" s="1">
        <v>0</v>
      </c>
      <c r="N137" s="1">
        <v>4.5</v>
      </c>
      <c r="O137" s="32" t="s">
        <v>49</v>
      </c>
      <c r="P137" s="34">
        <v>36</v>
      </c>
    </row>
    <row r="138" spans="1:16" x14ac:dyDescent="0.25">
      <c r="A138" s="32" t="s">
        <v>274</v>
      </c>
      <c r="B138" s="1"/>
      <c r="C138" s="66">
        <v>1</v>
      </c>
      <c r="D138" s="66">
        <v>0.5</v>
      </c>
      <c r="E138" s="66">
        <v>0</v>
      </c>
      <c r="F138" s="66">
        <v>0.5</v>
      </c>
      <c r="G138" s="66">
        <v>0.5</v>
      </c>
      <c r="H138" s="66">
        <v>1</v>
      </c>
      <c r="I138" s="66">
        <v>0</v>
      </c>
      <c r="J138" s="66">
        <v>1</v>
      </c>
      <c r="K138" s="66">
        <v>0</v>
      </c>
      <c r="L138" s="66">
        <v>4.5</v>
      </c>
      <c r="M138" s="1">
        <v>3</v>
      </c>
      <c r="N138" s="1">
        <v>7.5</v>
      </c>
      <c r="O138" s="32" t="s">
        <v>274</v>
      </c>
      <c r="P138" s="34">
        <v>34</v>
      </c>
    </row>
    <row r="141" spans="1:16" ht="13.8" thickBot="1" x14ac:dyDescent="0.3"/>
    <row r="142" spans="1:16" x14ac:dyDescent="0.25">
      <c r="A142" s="61" t="s">
        <v>32</v>
      </c>
      <c r="B142" s="1">
        <v>8</v>
      </c>
      <c r="C142" s="1">
        <v>-1</v>
      </c>
      <c r="D142" s="52" t="s">
        <v>2</v>
      </c>
      <c r="E142" s="1"/>
      <c r="F142" s="1"/>
      <c r="G142" s="28" t="s">
        <v>3</v>
      </c>
      <c r="H142" s="54" t="s">
        <v>32</v>
      </c>
      <c r="I142" s="29"/>
      <c r="J142" s="27" t="s">
        <v>5</v>
      </c>
      <c r="K142" s="1"/>
      <c r="N142" s="1"/>
      <c r="P142" s="33"/>
    </row>
    <row r="143" spans="1:16" ht="13.8" thickBot="1" x14ac:dyDescent="0.3">
      <c r="A143" s="61" t="s">
        <v>279</v>
      </c>
      <c r="B143" s="1">
        <v>9</v>
      </c>
      <c r="C143" s="1">
        <v>1</v>
      </c>
      <c r="D143" t="s">
        <v>7</v>
      </c>
      <c r="E143" s="1"/>
      <c r="F143" s="1">
        <v>7</v>
      </c>
      <c r="G143" s="30" t="s">
        <v>8</v>
      </c>
      <c r="H143" s="53" t="s">
        <v>279</v>
      </c>
      <c r="I143" s="31"/>
      <c r="J143" s="27" t="s">
        <v>5</v>
      </c>
      <c r="K143" s="1"/>
      <c r="N143" s="1"/>
      <c r="P143" s="33"/>
    </row>
    <row r="144" spans="1:16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  <c r="P144" s="33"/>
    </row>
    <row r="145" spans="1:17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  <c r="P145" s="33"/>
    </row>
    <row r="146" spans="1:17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  <c r="P146" s="33"/>
    </row>
    <row r="147" spans="1:17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  <c r="P147" s="33"/>
    </row>
    <row r="148" spans="1:17" x14ac:dyDescent="0.25">
      <c r="A148" s="61" t="s">
        <v>32</v>
      </c>
      <c r="B148" s="57"/>
      <c r="C148" s="76">
        <v>7</v>
      </c>
      <c r="D148" s="109">
        <v>3</v>
      </c>
      <c r="E148" s="109">
        <v>5</v>
      </c>
      <c r="F148" s="109">
        <v>5</v>
      </c>
      <c r="G148" s="109">
        <v>5</v>
      </c>
      <c r="H148" s="109">
        <v>3</v>
      </c>
      <c r="I148" s="109">
        <v>6</v>
      </c>
      <c r="J148" s="109">
        <v>6</v>
      </c>
      <c r="K148" s="109">
        <v>4</v>
      </c>
      <c r="L148" s="72">
        <v>44</v>
      </c>
      <c r="M148" s="10">
        <v>36</v>
      </c>
      <c r="N148" s="108"/>
      <c r="O148" s="59"/>
      <c r="P148" s="33"/>
    </row>
    <row r="149" spans="1:17" x14ac:dyDescent="0.25">
      <c r="A149" s="61" t="s">
        <v>279</v>
      </c>
      <c r="B149" s="35"/>
      <c r="C149" s="76">
        <v>6</v>
      </c>
      <c r="D149" s="109">
        <v>3</v>
      </c>
      <c r="E149" s="109">
        <v>6</v>
      </c>
      <c r="F149" s="109">
        <v>7</v>
      </c>
      <c r="G149" s="109">
        <v>5</v>
      </c>
      <c r="H149" s="109">
        <v>4</v>
      </c>
      <c r="I149" s="109">
        <v>5</v>
      </c>
      <c r="J149" s="109">
        <v>4</v>
      </c>
      <c r="K149" s="109">
        <v>5</v>
      </c>
      <c r="L149" s="72">
        <v>45</v>
      </c>
      <c r="M149" s="10">
        <v>36</v>
      </c>
      <c r="N149" s="58"/>
      <c r="O149" s="59"/>
      <c r="P149" s="33"/>
    </row>
    <row r="150" spans="1:17" x14ac:dyDescent="0.25">
      <c r="A150" s="32" t="s">
        <v>32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  <c r="P150" s="33"/>
    </row>
    <row r="151" spans="1:17" x14ac:dyDescent="0.25">
      <c r="A151" s="32" t="s">
        <v>279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1</v>
      </c>
      <c r="I151" s="66">
        <v>0</v>
      </c>
      <c r="J151" s="66">
        <v>0</v>
      </c>
      <c r="K151" s="66">
        <v>0</v>
      </c>
      <c r="L151" s="66">
        <v>1</v>
      </c>
      <c r="M151" s="1"/>
      <c r="N151" s="1" t="s">
        <v>17</v>
      </c>
      <c r="P151" s="33"/>
    </row>
    <row r="152" spans="1:17" x14ac:dyDescent="0.25">
      <c r="A152" s="32" t="s">
        <v>32</v>
      </c>
      <c r="B152" s="1"/>
      <c r="C152" s="66">
        <v>0</v>
      </c>
      <c r="D152" s="66">
        <v>0.5</v>
      </c>
      <c r="E152" s="66">
        <v>1</v>
      </c>
      <c r="F152" s="66">
        <v>1</v>
      </c>
      <c r="G152" s="66">
        <v>0.5</v>
      </c>
      <c r="H152" s="66">
        <v>0.5</v>
      </c>
      <c r="I152" s="66">
        <v>0</v>
      </c>
      <c r="J152" s="66">
        <v>0</v>
      </c>
      <c r="K152" s="66">
        <v>1</v>
      </c>
      <c r="L152" s="66">
        <v>4.5</v>
      </c>
      <c r="M152" s="1">
        <v>1.5</v>
      </c>
      <c r="N152" s="1">
        <v>6</v>
      </c>
      <c r="O152" s="32" t="s">
        <v>32</v>
      </c>
      <c r="P152" s="34">
        <v>36</v>
      </c>
      <c r="Q152">
        <f>P152+P153+P165+P166</f>
        <v>156</v>
      </c>
    </row>
    <row r="153" spans="1:17" x14ac:dyDescent="0.25">
      <c r="A153" s="32" t="s">
        <v>279</v>
      </c>
      <c r="B153" s="1"/>
      <c r="C153" s="66">
        <v>1</v>
      </c>
      <c r="D153" s="66">
        <v>0.5</v>
      </c>
      <c r="E153" s="66">
        <v>0</v>
      </c>
      <c r="F153" s="66">
        <v>0</v>
      </c>
      <c r="G153" s="66">
        <v>0.5</v>
      </c>
      <c r="H153" s="66">
        <v>0.5</v>
      </c>
      <c r="I153" s="66">
        <v>1</v>
      </c>
      <c r="J153" s="66">
        <v>1</v>
      </c>
      <c r="K153" s="66">
        <v>0</v>
      </c>
      <c r="L153" s="66">
        <v>4.5</v>
      </c>
      <c r="M153" s="1">
        <v>1.5</v>
      </c>
      <c r="N153" s="1">
        <v>6</v>
      </c>
      <c r="O153" s="32" t="s">
        <v>279</v>
      </c>
      <c r="P153" s="34">
        <v>36</v>
      </c>
    </row>
    <row r="154" spans="1:17" ht="13.8" thickBot="1" x14ac:dyDescent="0.3"/>
    <row r="155" spans="1:17" x14ac:dyDescent="0.25">
      <c r="A155" s="61" t="s">
        <v>26</v>
      </c>
      <c r="B155" s="1">
        <v>9</v>
      </c>
      <c r="C155" s="1">
        <v>-7</v>
      </c>
      <c r="D155" s="52" t="s">
        <v>2</v>
      </c>
      <c r="E155" s="1"/>
      <c r="F155" s="1"/>
      <c r="G155" s="28" t="s">
        <v>3</v>
      </c>
      <c r="H155" s="54" t="s">
        <v>26</v>
      </c>
      <c r="I155" s="29"/>
      <c r="J155" s="27" t="s">
        <v>5</v>
      </c>
      <c r="K155" s="1"/>
      <c r="N155" s="1"/>
      <c r="P155" s="33"/>
    </row>
    <row r="156" spans="1:17" ht="13.8" thickBot="1" x14ac:dyDescent="0.3">
      <c r="A156" s="61" t="s">
        <v>149</v>
      </c>
      <c r="B156" s="1">
        <v>16</v>
      </c>
      <c r="C156" s="1">
        <v>7</v>
      </c>
      <c r="D156" t="s">
        <v>7</v>
      </c>
      <c r="E156" s="1"/>
      <c r="F156" s="1"/>
      <c r="G156" s="30" t="s">
        <v>8</v>
      </c>
      <c r="H156" s="53" t="s">
        <v>149</v>
      </c>
      <c r="I156" s="31"/>
      <c r="J156" s="27" t="s">
        <v>5</v>
      </c>
      <c r="K156" s="1"/>
      <c r="N156" s="1"/>
      <c r="P156" s="33"/>
    </row>
    <row r="157" spans="1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  <c r="P157" s="33"/>
    </row>
    <row r="158" spans="1:17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  <c r="P158" s="33"/>
    </row>
    <row r="159" spans="1:17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  <c r="P159" s="33"/>
    </row>
    <row r="160" spans="1:17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  <c r="P160" s="33"/>
    </row>
    <row r="161" spans="1:16" x14ac:dyDescent="0.25">
      <c r="A161" s="61" t="s">
        <v>26</v>
      </c>
      <c r="B161" s="57"/>
      <c r="C161" s="76">
        <v>7</v>
      </c>
      <c r="D161" s="109">
        <v>4</v>
      </c>
      <c r="E161" s="109">
        <v>2</v>
      </c>
      <c r="F161" s="109">
        <v>7</v>
      </c>
      <c r="G161" s="109">
        <v>4</v>
      </c>
      <c r="H161" s="109">
        <v>5</v>
      </c>
      <c r="I161" s="109">
        <v>6</v>
      </c>
      <c r="J161" s="109">
        <v>5</v>
      </c>
      <c r="K161" s="109">
        <v>4</v>
      </c>
      <c r="L161" s="72">
        <v>44</v>
      </c>
      <c r="M161" s="10">
        <v>35</v>
      </c>
      <c r="N161" s="108"/>
      <c r="O161" s="59"/>
      <c r="P161" s="33"/>
    </row>
    <row r="162" spans="1:16" x14ac:dyDescent="0.25">
      <c r="A162" s="61" t="s">
        <v>149</v>
      </c>
      <c r="B162" s="35"/>
      <c r="C162" s="76">
        <v>7</v>
      </c>
      <c r="D162" s="109">
        <v>5</v>
      </c>
      <c r="E162" s="109">
        <v>6</v>
      </c>
      <c r="F162" s="109">
        <v>10</v>
      </c>
      <c r="G162" s="109">
        <v>10</v>
      </c>
      <c r="H162" s="109">
        <v>5</v>
      </c>
      <c r="I162" s="109">
        <v>8</v>
      </c>
      <c r="J162" s="109">
        <v>7</v>
      </c>
      <c r="K162" s="109">
        <v>7</v>
      </c>
      <c r="L162" s="72">
        <v>65</v>
      </c>
      <c r="M162" s="10">
        <v>49</v>
      </c>
      <c r="N162" s="58"/>
      <c r="O162" s="59"/>
      <c r="P162" s="33"/>
    </row>
    <row r="163" spans="1:16" x14ac:dyDescent="0.25">
      <c r="A163" s="32" t="s">
        <v>26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N163" s="1">
        <v>0</v>
      </c>
      <c r="P163" s="33"/>
    </row>
    <row r="164" spans="1:16" x14ac:dyDescent="0.25">
      <c r="A164" s="32" t="s">
        <v>149</v>
      </c>
      <c r="B164" s="35"/>
      <c r="C164" s="67">
        <v>1</v>
      </c>
      <c r="D164" s="67">
        <v>1</v>
      </c>
      <c r="E164" s="67">
        <v>1</v>
      </c>
      <c r="F164" s="67">
        <v>0</v>
      </c>
      <c r="G164" s="66">
        <v>1</v>
      </c>
      <c r="H164" s="66">
        <v>1</v>
      </c>
      <c r="I164" s="66">
        <v>0</v>
      </c>
      <c r="J164" s="66">
        <v>1</v>
      </c>
      <c r="K164" s="66">
        <v>1</v>
      </c>
      <c r="L164" s="66">
        <v>7</v>
      </c>
      <c r="M164" s="1"/>
      <c r="N164" s="1" t="s">
        <v>17</v>
      </c>
      <c r="P164" s="33"/>
    </row>
    <row r="165" spans="1:16" x14ac:dyDescent="0.25">
      <c r="A165" s="32" t="s">
        <v>26</v>
      </c>
      <c r="B165" s="1"/>
      <c r="C165" s="66">
        <v>0</v>
      </c>
      <c r="D165" s="66">
        <v>0.5</v>
      </c>
      <c r="E165" s="66">
        <v>1</v>
      </c>
      <c r="F165" s="66">
        <v>1</v>
      </c>
      <c r="G165" s="66">
        <v>1</v>
      </c>
      <c r="H165" s="66">
        <v>0</v>
      </c>
      <c r="I165" s="66">
        <v>1</v>
      </c>
      <c r="J165" s="66">
        <v>1</v>
      </c>
      <c r="K165" s="66">
        <v>1</v>
      </c>
      <c r="L165" s="66">
        <v>6.5</v>
      </c>
      <c r="M165" s="1">
        <v>3</v>
      </c>
      <c r="N165" s="1">
        <v>9.5</v>
      </c>
      <c r="O165" s="32" t="s">
        <v>26</v>
      </c>
      <c r="P165" s="34">
        <v>35</v>
      </c>
    </row>
    <row r="166" spans="1:16" x14ac:dyDescent="0.25">
      <c r="A166" s="32" t="s">
        <v>149</v>
      </c>
      <c r="B166" s="1"/>
      <c r="C166" s="66">
        <v>1</v>
      </c>
      <c r="D166" s="66">
        <v>0.5</v>
      </c>
      <c r="E166" s="66">
        <v>0</v>
      </c>
      <c r="F166" s="66">
        <v>0</v>
      </c>
      <c r="G166" s="66">
        <v>0</v>
      </c>
      <c r="H166" s="66">
        <v>1</v>
      </c>
      <c r="I166" s="66">
        <v>0</v>
      </c>
      <c r="J166" s="66">
        <v>0</v>
      </c>
      <c r="K166" s="66">
        <v>0</v>
      </c>
      <c r="L166" s="66">
        <v>2.5</v>
      </c>
      <c r="M166" s="1">
        <v>0</v>
      </c>
      <c r="N166" s="1">
        <v>2.5</v>
      </c>
      <c r="O166" s="32" t="s">
        <v>149</v>
      </c>
      <c r="P166" s="34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4EC1-A8DA-6C4F-88C2-E815D9A00C1C}">
  <dimension ref="A1:S179"/>
  <sheetViews>
    <sheetView topLeftCell="A56" workbookViewId="0">
      <selection activeCell="F72" sqref="F72"/>
    </sheetView>
  </sheetViews>
  <sheetFormatPr defaultColWidth="11.5546875" defaultRowHeight="13.2" x14ac:dyDescent="0.25"/>
  <sheetData>
    <row r="1" spans="1:19" ht="13.8" thickBot="1" x14ac:dyDescent="0.3"/>
    <row r="2" spans="1:19" x14ac:dyDescent="0.25">
      <c r="A2" s="61" t="s">
        <v>32</v>
      </c>
      <c r="B2" s="1">
        <v>8</v>
      </c>
      <c r="C2" s="1">
        <v>4</v>
      </c>
      <c r="D2" s="52" t="s">
        <v>57</v>
      </c>
      <c r="E2" s="1"/>
      <c r="F2" s="1"/>
      <c r="G2" s="28" t="s">
        <v>3</v>
      </c>
      <c r="H2" s="54" t="s">
        <v>32</v>
      </c>
      <c r="I2" s="29"/>
      <c r="J2" s="27" t="s">
        <v>5</v>
      </c>
      <c r="K2" s="1"/>
      <c r="N2" s="1"/>
      <c r="P2" s="33"/>
    </row>
    <row r="3" spans="1:19" ht="13.8" thickBot="1" x14ac:dyDescent="0.3">
      <c r="A3" s="61" t="s">
        <v>46</v>
      </c>
      <c r="B3" s="1">
        <v>4</v>
      </c>
      <c r="C3" s="1">
        <v>-4</v>
      </c>
      <c r="D3" t="s">
        <v>7</v>
      </c>
      <c r="E3" s="1"/>
      <c r="F3" s="1"/>
      <c r="G3" s="30" t="s">
        <v>8</v>
      </c>
      <c r="H3" s="53" t="s">
        <v>46</v>
      </c>
      <c r="I3" s="31"/>
      <c r="J3" s="27" t="s">
        <v>5</v>
      </c>
      <c r="K3" s="1"/>
      <c r="N3" s="1"/>
      <c r="P3" s="33"/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P4" s="33"/>
    </row>
    <row r="5" spans="1:19" x14ac:dyDescent="0.25">
      <c r="A5" s="1" t="s">
        <v>12</v>
      </c>
      <c r="B5" s="1"/>
      <c r="C5" s="66">
        <v>6</v>
      </c>
      <c r="D5" s="66">
        <v>12</v>
      </c>
      <c r="E5" s="66">
        <v>14</v>
      </c>
      <c r="F5" s="66">
        <v>18</v>
      </c>
      <c r="G5" s="66">
        <v>10</v>
      </c>
      <c r="H5" s="66">
        <v>2</v>
      </c>
      <c r="I5" s="66">
        <v>16</v>
      </c>
      <c r="J5" s="66">
        <v>4</v>
      </c>
      <c r="K5" s="66">
        <v>8</v>
      </c>
      <c r="N5" s="1"/>
      <c r="P5" s="33"/>
      <c r="S5" s="33"/>
    </row>
    <row r="6" spans="1:19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  <c r="P6" s="33"/>
      <c r="S6" s="33"/>
    </row>
    <row r="7" spans="1:19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  <c r="P7" s="33"/>
      <c r="S7" s="33"/>
    </row>
    <row r="8" spans="1:19" x14ac:dyDescent="0.25">
      <c r="A8" s="61" t="s">
        <v>32</v>
      </c>
      <c r="B8" s="57"/>
      <c r="C8" s="76">
        <v>7</v>
      </c>
      <c r="D8" s="109">
        <v>8</v>
      </c>
      <c r="E8" s="109">
        <v>6</v>
      </c>
      <c r="F8" s="109">
        <v>4</v>
      </c>
      <c r="G8" s="109">
        <v>6</v>
      </c>
      <c r="H8" s="109">
        <v>4</v>
      </c>
      <c r="I8" s="109">
        <v>4</v>
      </c>
      <c r="J8" s="109">
        <v>6</v>
      </c>
      <c r="K8" s="109">
        <v>6</v>
      </c>
      <c r="L8" s="72">
        <v>51</v>
      </c>
      <c r="M8" s="10">
        <v>43</v>
      </c>
      <c r="N8" s="108"/>
      <c r="O8" s="59"/>
      <c r="P8" s="33"/>
      <c r="S8" s="33"/>
    </row>
    <row r="9" spans="1:19" x14ac:dyDescent="0.25">
      <c r="A9" s="61" t="s">
        <v>46</v>
      </c>
      <c r="B9" s="35"/>
      <c r="C9" s="76">
        <v>5</v>
      </c>
      <c r="D9" s="109">
        <v>4</v>
      </c>
      <c r="E9" s="109">
        <v>7</v>
      </c>
      <c r="F9" s="109">
        <v>3</v>
      </c>
      <c r="G9" s="109">
        <v>6</v>
      </c>
      <c r="H9" s="109">
        <v>6</v>
      </c>
      <c r="I9" s="109">
        <v>3</v>
      </c>
      <c r="J9" s="109">
        <v>4</v>
      </c>
      <c r="K9" s="109">
        <v>5</v>
      </c>
      <c r="L9" s="72">
        <v>43</v>
      </c>
      <c r="M9" s="10">
        <v>39</v>
      </c>
      <c r="N9" s="58"/>
      <c r="O9" s="59"/>
      <c r="P9" s="33"/>
      <c r="S9" s="33"/>
    </row>
    <row r="10" spans="1:19" x14ac:dyDescent="0.25">
      <c r="A10" s="32" t="s">
        <v>32</v>
      </c>
      <c r="B10" s="35"/>
      <c r="C10" s="67">
        <v>1</v>
      </c>
      <c r="D10" s="67">
        <v>0</v>
      </c>
      <c r="E10" s="67">
        <v>0</v>
      </c>
      <c r="F10" s="67">
        <v>0</v>
      </c>
      <c r="G10" s="66">
        <v>0</v>
      </c>
      <c r="H10" s="66">
        <v>1</v>
      </c>
      <c r="I10" s="66">
        <v>0</v>
      </c>
      <c r="J10" s="66">
        <v>1</v>
      </c>
      <c r="K10" s="66">
        <v>1</v>
      </c>
      <c r="L10" s="66">
        <v>4</v>
      </c>
      <c r="N10" s="1">
        <v>0</v>
      </c>
      <c r="P10" s="33"/>
      <c r="S10" s="33"/>
    </row>
    <row r="11" spans="1:19" x14ac:dyDescent="0.25">
      <c r="A11" s="32" t="s">
        <v>46</v>
      </c>
      <c r="B11" s="35"/>
      <c r="C11" s="67">
        <v>0</v>
      </c>
      <c r="D11" s="67">
        <v>0</v>
      </c>
      <c r="E11" s="67">
        <v>0</v>
      </c>
      <c r="F11" s="67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1"/>
      <c r="N11" s="1" t="s">
        <v>17</v>
      </c>
      <c r="P11" s="33"/>
      <c r="R11" s="59"/>
      <c r="S11" s="33"/>
    </row>
    <row r="12" spans="1:19" x14ac:dyDescent="0.25">
      <c r="A12" s="32" t="s">
        <v>32</v>
      </c>
      <c r="B12" s="1"/>
      <c r="C12" s="66">
        <v>0</v>
      </c>
      <c r="D12" s="66">
        <v>0</v>
      </c>
      <c r="E12" s="66">
        <v>1</v>
      </c>
      <c r="F12" s="66">
        <v>0</v>
      </c>
      <c r="G12" s="66">
        <v>0.5</v>
      </c>
      <c r="H12" s="66">
        <v>1</v>
      </c>
      <c r="I12" s="66">
        <v>0</v>
      </c>
      <c r="J12" s="66">
        <v>0</v>
      </c>
      <c r="K12" s="66">
        <v>0.5</v>
      </c>
      <c r="L12" s="66">
        <v>3</v>
      </c>
      <c r="M12" s="1">
        <v>0</v>
      </c>
      <c r="N12" s="1">
        <v>3</v>
      </c>
      <c r="O12" s="32" t="s">
        <v>32</v>
      </c>
      <c r="P12" s="34">
        <v>16</v>
      </c>
      <c r="R12" s="59"/>
      <c r="S12" s="33"/>
    </row>
    <row r="13" spans="1:19" x14ac:dyDescent="0.25">
      <c r="A13" s="32" t="s">
        <v>46</v>
      </c>
      <c r="B13" s="1"/>
      <c r="C13" s="66">
        <v>1</v>
      </c>
      <c r="D13" s="66">
        <v>1</v>
      </c>
      <c r="E13" s="66">
        <v>0</v>
      </c>
      <c r="F13" s="66">
        <v>1</v>
      </c>
      <c r="G13" s="66">
        <v>0.5</v>
      </c>
      <c r="H13" s="66">
        <v>0</v>
      </c>
      <c r="I13" s="66">
        <v>1</v>
      </c>
      <c r="J13" s="66">
        <v>1</v>
      </c>
      <c r="K13" s="66">
        <v>0.5</v>
      </c>
      <c r="L13" s="66">
        <v>6</v>
      </c>
      <c r="M13" s="1">
        <v>3</v>
      </c>
      <c r="N13" s="1">
        <v>9</v>
      </c>
      <c r="O13" s="32" t="s">
        <v>46</v>
      </c>
      <c r="P13" s="34">
        <v>17</v>
      </c>
      <c r="R13" s="32" t="s">
        <v>143</v>
      </c>
      <c r="S13" s="34">
        <v>13</v>
      </c>
    </row>
    <row r="14" spans="1:19" ht="13.8" thickBot="1" x14ac:dyDescent="0.3">
      <c r="R14" s="32" t="s">
        <v>42</v>
      </c>
      <c r="S14" s="34">
        <v>14</v>
      </c>
    </row>
    <row r="15" spans="1:19" x14ac:dyDescent="0.25">
      <c r="A15" s="61" t="s">
        <v>26</v>
      </c>
      <c r="B15" s="1">
        <v>10</v>
      </c>
      <c r="C15" s="1">
        <v>-11</v>
      </c>
      <c r="D15" s="52" t="s">
        <v>57</v>
      </c>
      <c r="E15" s="1"/>
      <c r="F15" s="1"/>
      <c r="G15" s="28" t="s">
        <v>3</v>
      </c>
      <c r="H15" s="54" t="s">
        <v>26</v>
      </c>
      <c r="I15" s="29"/>
      <c r="J15" s="27" t="s">
        <v>5</v>
      </c>
      <c r="K15" s="1"/>
      <c r="N15" s="1"/>
      <c r="P15" s="33"/>
      <c r="R15" s="32" t="s">
        <v>51</v>
      </c>
      <c r="S15" s="34">
        <v>14</v>
      </c>
    </row>
    <row r="16" spans="1:19" ht="13.8" thickBot="1" x14ac:dyDescent="0.3">
      <c r="A16" s="61" t="s">
        <v>47</v>
      </c>
      <c r="B16" s="1">
        <v>21</v>
      </c>
      <c r="C16" s="1">
        <v>11</v>
      </c>
      <c r="D16" t="s">
        <v>7</v>
      </c>
      <c r="E16" s="1"/>
      <c r="F16" s="1"/>
      <c r="G16" s="30" t="s">
        <v>8</v>
      </c>
      <c r="H16" s="53" t="s">
        <v>47</v>
      </c>
      <c r="I16" s="31"/>
      <c r="J16" s="27" t="s">
        <v>5</v>
      </c>
      <c r="K16" s="1"/>
      <c r="N16" s="1"/>
      <c r="P16" s="33"/>
      <c r="R16" s="32" t="s">
        <v>26</v>
      </c>
      <c r="S16" s="34">
        <v>15</v>
      </c>
    </row>
    <row r="17" spans="1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P17" s="33"/>
      <c r="R17" s="32" t="s">
        <v>261</v>
      </c>
      <c r="S17" s="34">
        <v>15</v>
      </c>
    </row>
    <row r="18" spans="1:19" x14ac:dyDescent="0.25">
      <c r="A18" s="1" t="s">
        <v>12</v>
      </c>
      <c r="B18" s="1"/>
      <c r="C18" s="66">
        <v>6</v>
      </c>
      <c r="D18" s="66">
        <v>12</v>
      </c>
      <c r="E18" s="66">
        <v>14</v>
      </c>
      <c r="F18" s="66">
        <v>18</v>
      </c>
      <c r="G18" s="66">
        <v>10</v>
      </c>
      <c r="H18" s="66">
        <v>2</v>
      </c>
      <c r="I18" s="66">
        <v>16</v>
      </c>
      <c r="J18" s="66">
        <v>4</v>
      </c>
      <c r="K18" s="66">
        <v>8</v>
      </c>
      <c r="N18" s="1"/>
      <c r="P18" s="33"/>
      <c r="R18" s="32" t="s">
        <v>49</v>
      </c>
      <c r="S18" s="34">
        <v>15</v>
      </c>
    </row>
    <row r="19" spans="1:19" x14ac:dyDescent="0.25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P19" s="33"/>
      <c r="R19" s="32" t="s">
        <v>32</v>
      </c>
      <c r="S19" s="34">
        <v>16</v>
      </c>
    </row>
    <row r="20" spans="1:19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P20" s="33"/>
      <c r="R20" s="32" t="s">
        <v>34</v>
      </c>
      <c r="S20" s="34">
        <v>16</v>
      </c>
    </row>
    <row r="21" spans="1:19" x14ac:dyDescent="0.25">
      <c r="A21" s="61" t="s">
        <v>26</v>
      </c>
      <c r="B21" s="57"/>
      <c r="C21" s="76">
        <v>4</v>
      </c>
      <c r="D21" s="109">
        <v>7</v>
      </c>
      <c r="E21" s="109">
        <v>7</v>
      </c>
      <c r="F21" s="109">
        <v>3</v>
      </c>
      <c r="G21" s="109">
        <v>6</v>
      </c>
      <c r="H21" s="109">
        <v>5</v>
      </c>
      <c r="I21" s="109">
        <v>4</v>
      </c>
      <c r="J21" s="109">
        <v>4</v>
      </c>
      <c r="K21" s="109">
        <v>6</v>
      </c>
      <c r="L21" s="72">
        <v>46</v>
      </c>
      <c r="M21" s="10">
        <v>36</v>
      </c>
      <c r="N21" s="108"/>
      <c r="O21" s="59"/>
      <c r="P21" s="33"/>
      <c r="R21" s="32" t="s">
        <v>36</v>
      </c>
      <c r="S21" s="34">
        <v>16</v>
      </c>
    </row>
    <row r="22" spans="1:19" x14ac:dyDescent="0.25">
      <c r="A22" s="61" t="s">
        <v>47</v>
      </c>
      <c r="B22" s="35"/>
      <c r="C22" s="76">
        <v>8</v>
      </c>
      <c r="D22" s="109">
        <v>6</v>
      </c>
      <c r="E22" s="109">
        <v>6</v>
      </c>
      <c r="F22" s="109">
        <v>6</v>
      </c>
      <c r="G22" s="109">
        <v>13</v>
      </c>
      <c r="H22" s="109">
        <v>5</v>
      </c>
      <c r="I22" s="109">
        <v>6</v>
      </c>
      <c r="J22" s="109">
        <v>8</v>
      </c>
      <c r="K22" s="109">
        <v>8</v>
      </c>
      <c r="L22" s="72">
        <v>66</v>
      </c>
      <c r="M22" s="10">
        <v>45</v>
      </c>
      <c r="N22" s="58"/>
      <c r="O22" s="59"/>
      <c r="P22" s="33"/>
      <c r="R22" s="32" t="s">
        <v>46</v>
      </c>
      <c r="S22" s="34">
        <v>17</v>
      </c>
    </row>
    <row r="23" spans="1:19" x14ac:dyDescent="0.25">
      <c r="A23" s="32" t="s">
        <v>26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N23" s="1">
        <v>0</v>
      </c>
      <c r="P23" s="33"/>
      <c r="R23" s="32" t="s">
        <v>263</v>
      </c>
      <c r="S23" s="34">
        <v>17</v>
      </c>
    </row>
    <row r="24" spans="1:19" x14ac:dyDescent="0.25">
      <c r="A24" s="32" t="s">
        <v>47</v>
      </c>
      <c r="B24" s="35"/>
      <c r="C24" s="67">
        <v>1</v>
      </c>
      <c r="D24" s="67">
        <v>1</v>
      </c>
      <c r="E24" s="67">
        <v>1</v>
      </c>
      <c r="F24" s="67">
        <v>1</v>
      </c>
      <c r="G24" s="66">
        <v>1</v>
      </c>
      <c r="H24" s="66">
        <v>2</v>
      </c>
      <c r="I24" s="66">
        <v>1</v>
      </c>
      <c r="J24" s="66">
        <v>2</v>
      </c>
      <c r="K24" s="66">
        <v>1</v>
      </c>
      <c r="L24" s="66">
        <v>11</v>
      </c>
      <c r="M24" s="1"/>
      <c r="N24" s="1" t="s">
        <v>17</v>
      </c>
      <c r="P24" s="33"/>
      <c r="R24" s="32" t="s">
        <v>33</v>
      </c>
      <c r="S24" s="34">
        <v>17</v>
      </c>
    </row>
    <row r="25" spans="1:19" x14ac:dyDescent="0.25">
      <c r="A25" s="32" t="s">
        <v>26</v>
      </c>
      <c r="B25" s="1"/>
      <c r="C25" s="66">
        <v>1</v>
      </c>
      <c r="D25" s="66">
        <v>0</v>
      </c>
      <c r="E25" s="66">
        <v>0</v>
      </c>
      <c r="F25" s="66">
        <v>1</v>
      </c>
      <c r="G25" s="66">
        <v>1</v>
      </c>
      <c r="H25" s="66">
        <v>0</v>
      </c>
      <c r="I25" s="66">
        <v>1</v>
      </c>
      <c r="J25" s="66">
        <v>1</v>
      </c>
      <c r="K25" s="66">
        <v>1</v>
      </c>
      <c r="L25" s="66">
        <v>6</v>
      </c>
      <c r="M25" s="1">
        <v>3</v>
      </c>
      <c r="N25" s="1">
        <v>9</v>
      </c>
      <c r="O25" s="32" t="s">
        <v>26</v>
      </c>
      <c r="P25" s="34">
        <v>15</v>
      </c>
      <c r="R25" s="32" t="s">
        <v>38</v>
      </c>
      <c r="S25" s="34">
        <v>17</v>
      </c>
    </row>
    <row r="26" spans="1:19" x14ac:dyDescent="0.25">
      <c r="A26" s="32" t="s">
        <v>47</v>
      </c>
      <c r="B26" s="1"/>
      <c r="C26" s="66">
        <v>0</v>
      </c>
      <c r="D26" s="66">
        <v>1</v>
      </c>
      <c r="E26" s="66">
        <v>1</v>
      </c>
      <c r="F26" s="66">
        <v>0</v>
      </c>
      <c r="G26" s="66">
        <v>0</v>
      </c>
      <c r="H26" s="66">
        <v>1</v>
      </c>
      <c r="I26" s="66">
        <v>0</v>
      </c>
      <c r="J26" s="66">
        <v>0</v>
      </c>
      <c r="K26" s="66">
        <v>0</v>
      </c>
      <c r="L26" s="66">
        <v>3</v>
      </c>
      <c r="M26" s="1">
        <v>0</v>
      </c>
      <c r="N26" s="1">
        <v>3</v>
      </c>
      <c r="O26" s="32" t="s">
        <v>47</v>
      </c>
      <c r="P26" s="34">
        <v>19</v>
      </c>
      <c r="R26" s="32" t="s">
        <v>146</v>
      </c>
      <c r="S26" s="34">
        <v>17</v>
      </c>
    </row>
    <row r="27" spans="1:19" x14ac:dyDescent="0.25">
      <c r="R27" s="32" t="s">
        <v>52</v>
      </c>
      <c r="S27" s="34">
        <v>17</v>
      </c>
    </row>
    <row r="28" spans="1:19" x14ac:dyDescent="0.25">
      <c r="R28" s="32" t="s">
        <v>49</v>
      </c>
      <c r="S28" s="34">
        <v>17</v>
      </c>
    </row>
    <row r="29" spans="1:19" ht="13.8" thickBot="1" x14ac:dyDescent="0.3">
      <c r="R29" s="32" t="s">
        <v>54</v>
      </c>
      <c r="S29" s="34">
        <v>18</v>
      </c>
    </row>
    <row r="30" spans="1:19" x14ac:dyDescent="0.25">
      <c r="A30" s="61" t="s">
        <v>143</v>
      </c>
      <c r="B30" s="1">
        <v>10</v>
      </c>
      <c r="C30" s="1">
        <v>4</v>
      </c>
      <c r="D30" s="52" t="s">
        <v>57</v>
      </c>
      <c r="E30" s="1"/>
      <c r="F30" s="1"/>
      <c r="G30" s="28" t="s">
        <v>3</v>
      </c>
      <c r="H30" s="54" t="s">
        <v>143</v>
      </c>
      <c r="I30" s="29"/>
      <c r="J30" s="27" t="s">
        <v>5</v>
      </c>
      <c r="K30" s="1"/>
      <c r="N30" s="1"/>
      <c r="P30" s="33"/>
      <c r="R30" s="32" t="s">
        <v>48</v>
      </c>
      <c r="S30" s="34">
        <v>18</v>
      </c>
    </row>
    <row r="31" spans="1:19" ht="13.8" thickBot="1" x14ac:dyDescent="0.3">
      <c r="A31" s="61" t="s">
        <v>42</v>
      </c>
      <c r="B31" s="1">
        <v>6</v>
      </c>
      <c r="C31" s="1">
        <v>-4</v>
      </c>
      <c r="D31" t="s">
        <v>7</v>
      </c>
      <c r="E31" s="1"/>
      <c r="F31" s="1"/>
      <c r="G31" s="30" t="s">
        <v>8</v>
      </c>
      <c r="H31" s="53" t="s">
        <v>42</v>
      </c>
      <c r="I31" s="31"/>
      <c r="J31" s="27" t="s">
        <v>5</v>
      </c>
      <c r="K31" s="1"/>
      <c r="N31" s="1"/>
      <c r="P31" s="33"/>
      <c r="R31" s="32" t="s">
        <v>264</v>
      </c>
      <c r="S31" s="34">
        <v>18</v>
      </c>
    </row>
    <row r="32" spans="1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P32" s="33"/>
      <c r="R32" s="32" t="s">
        <v>25</v>
      </c>
      <c r="S32" s="34">
        <v>18</v>
      </c>
    </row>
    <row r="33" spans="1:19" x14ac:dyDescent="0.25">
      <c r="A33" s="1" t="s">
        <v>12</v>
      </c>
      <c r="B33" s="1"/>
      <c r="C33" s="66">
        <v>6</v>
      </c>
      <c r="D33" s="66">
        <v>12</v>
      </c>
      <c r="E33" s="66">
        <v>14</v>
      </c>
      <c r="F33" s="66">
        <v>18</v>
      </c>
      <c r="G33" s="66">
        <v>10</v>
      </c>
      <c r="H33" s="66">
        <v>2</v>
      </c>
      <c r="I33" s="66">
        <v>16</v>
      </c>
      <c r="J33" s="66">
        <v>4</v>
      </c>
      <c r="K33" s="66">
        <v>8</v>
      </c>
      <c r="N33" s="1"/>
      <c r="P33" s="33"/>
      <c r="R33" s="32" t="s">
        <v>47</v>
      </c>
      <c r="S33" s="34">
        <v>19</v>
      </c>
    </row>
    <row r="34" spans="1:19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P34" s="33"/>
      <c r="R34" s="32" t="s">
        <v>274</v>
      </c>
      <c r="S34" s="34">
        <v>19</v>
      </c>
    </row>
    <row r="35" spans="1:19" x14ac:dyDescent="0.25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P35" s="33"/>
      <c r="R35" s="32" t="s">
        <v>180</v>
      </c>
      <c r="S35" s="34">
        <v>20</v>
      </c>
    </row>
    <row r="36" spans="1:19" x14ac:dyDescent="0.25">
      <c r="A36" s="61" t="s">
        <v>143</v>
      </c>
      <c r="B36" s="57"/>
      <c r="C36" s="76">
        <v>5</v>
      </c>
      <c r="D36" s="109">
        <v>6</v>
      </c>
      <c r="E36" s="109">
        <v>6</v>
      </c>
      <c r="F36" s="109">
        <v>3</v>
      </c>
      <c r="G36" s="109">
        <v>8</v>
      </c>
      <c r="H36" s="109">
        <v>6</v>
      </c>
      <c r="I36" s="109">
        <v>3</v>
      </c>
      <c r="J36" s="109">
        <v>5</v>
      </c>
      <c r="K36" s="109">
        <v>6</v>
      </c>
      <c r="L36" s="72">
        <v>48</v>
      </c>
      <c r="M36" s="10">
        <v>38</v>
      </c>
      <c r="N36" s="108"/>
      <c r="O36" s="59"/>
      <c r="P36" s="33"/>
      <c r="R36" s="32" t="s">
        <v>268</v>
      </c>
      <c r="S36" s="34">
        <v>20</v>
      </c>
    </row>
    <row r="37" spans="1:19" x14ac:dyDescent="0.25">
      <c r="A37" s="61" t="s">
        <v>42</v>
      </c>
      <c r="B37" s="35"/>
      <c r="C37" s="76">
        <v>6</v>
      </c>
      <c r="D37" s="109">
        <v>5</v>
      </c>
      <c r="E37" s="109">
        <v>3</v>
      </c>
      <c r="F37" s="109">
        <v>3</v>
      </c>
      <c r="G37" s="109">
        <v>5</v>
      </c>
      <c r="H37" s="109">
        <v>5</v>
      </c>
      <c r="I37" s="109">
        <v>3</v>
      </c>
      <c r="J37" s="109">
        <v>6</v>
      </c>
      <c r="K37" s="109">
        <v>6</v>
      </c>
      <c r="L37" s="72">
        <v>42</v>
      </c>
      <c r="M37" s="10">
        <v>36</v>
      </c>
      <c r="N37" s="58"/>
      <c r="O37" s="59"/>
      <c r="P37" s="33"/>
      <c r="S37" s="33"/>
    </row>
    <row r="38" spans="1:19" x14ac:dyDescent="0.25">
      <c r="A38" s="32" t="s">
        <v>143</v>
      </c>
      <c r="B38" s="35"/>
      <c r="C38" s="67">
        <v>1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1</v>
      </c>
      <c r="L38" s="66">
        <v>4</v>
      </c>
      <c r="N38" s="1">
        <v>0</v>
      </c>
      <c r="P38" s="33"/>
      <c r="S38" s="33"/>
    </row>
    <row r="39" spans="1:19" x14ac:dyDescent="0.25">
      <c r="A39" s="32" t="s">
        <v>42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  <c r="P39" s="33"/>
      <c r="R39" s="59"/>
      <c r="S39" s="33"/>
    </row>
    <row r="40" spans="1:19" x14ac:dyDescent="0.25">
      <c r="A40" s="32" t="s">
        <v>143</v>
      </c>
      <c r="B40" s="1"/>
      <c r="C40" s="66">
        <v>1</v>
      </c>
      <c r="D40" s="66">
        <v>0</v>
      </c>
      <c r="E40" s="66">
        <v>0</v>
      </c>
      <c r="F40" s="66">
        <v>0.5</v>
      </c>
      <c r="G40" s="66">
        <v>0</v>
      </c>
      <c r="H40" s="66">
        <v>0.5</v>
      </c>
      <c r="I40" s="66">
        <v>0.5</v>
      </c>
      <c r="J40" s="66">
        <v>1</v>
      </c>
      <c r="K40" s="66">
        <v>1</v>
      </c>
      <c r="L40" s="66">
        <v>4.5</v>
      </c>
      <c r="M40" s="1">
        <v>0</v>
      </c>
      <c r="N40" s="1">
        <v>4.5</v>
      </c>
      <c r="O40" s="32" t="s">
        <v>143</v>
      </c>
      <c r="P40" s="34">
        <v>13</v>
      </c>
      <c r="R40" s="59"/>
      <c r="S40" s="33"/>
    </row>
    <row r="41" spans="1:19" x14ac:dyDescent="0.25">
      <c r="A41" s="32" t="s">
        <v>42</v>
      </c>
      <c r="B41" s="1"/>
      <c r="C41" s="66">
        <v>0</v>
      </c>
      <c r="D41" s="66">
        <v>1</v>
      </c>
      <c r="E41" s="66">
        <v>1</v>
      </c>
      <c r="F41" s="66">
        <v>0.5</v>
      </c>
      <c r="G41" s="66">
        <v>1</v>
      </c>
      <c r="H41" s="66">
        <v>0.5</v>
      </c>
      <c r="I41" s="66">
        <v>0.5</v>
      </c>
      <c r="J41" s="66">
        <v>0</v>
      </c>
      <c r="K41" s="66">
        <v>0</v>
      </c>
      <c r="L41" s="66">
        <v>4.5</v>
      </c>
      <c r="M41" s="1">
        <v>3</v>
      </c>
      <c r="N41" s="1">
        <v>7.5</v>
      </c>
      <c r="O41" s="32" t="s">
        <v>42</v>
      </c>
      <c r="P41" s="34">
        <v>14</v>
      </c>
      <c r="S41" s="33"/>
    </row>
    <row r="42" spans="1:19" ht="13.8" thickBot="1" x14ac:dyDescent="0.3">
      <c r="S42" s="33"/>
    </row>
    <row r="43" spans="1:19" x14ac:dyDescent="0.25">
      <c r="A43" s="61" t="s">
        <v>180</v>
      </c>
      <c r="B43" s="1">
        <v>13</v>
      </c>
      <c r="C43" s="1">
        <v>0</v>
      </c>
      <c r="D43" s="52" t="s">
        <v>57</v>
      </c>
      <c r="E43" s="1"/>
      <c r="F43" s="1"/>
      <c r="G43" s="28" t="s">
        <v>3</v>
      </c>
      <c r="H43" s="54" t="s">
        <v>180</v>
      </c>
      <c r="I43" s="29"/>
      <c r="J43" s="27" t="s">
        <v>5</v>
      </c>
      <c r="K43" s="1"/>
      <c r="N43" s="1"/>
      <c r="P43" s="33"/>
    </row>
    <row r="44" spans="1:19" ht="13.8" thickBot="1" x14ac:dyDescent="0.3">
      <c r="A44" s="61" t="s">
        <v>263</v>
      </c>
      <c r="B44" s="1">
        <v>13</v>
      </c>
      <c r="C44" s="1">
        <v>0</v>
      </c>
      <c r="D44" t="s">
        <v>7</v>
      </c>
      <c r="E44" s="1"/>
      <c r="F44" s="1"/>
      <c r="G44" s="30" t="s">
        <v>8</v>
      </c>
      <c r="H44" s="53" t="s">
        <v>263</v>
      </c>
      <c r="I44" s="31"/>
      <c r="J44" s="27" t="s">
        <v>5</v>
      </c>
      <c r="K44" s="1"/>
      <c r="N44" s="1"/>
      <c r="P44" s="33"/>
    </row>
    <row r="45" spans="1:1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  <c r="P45" s="33"/>
    </row>
    <row r="46" spans="1:19" x14ac:dyDescent="0.25">
      <c r="A46" s="1" t="s">
        <v>12</v>
      </c>
      <c r="B46" s="1"/>
      <c r="C46" s="66">
        <v>6</v>
      </c>
      <c r="D46" s="66">
        <v>12</v>
      </c>
      <c r="E46" s="66">
        <v>14</v>
      </c>
      <c r="F46" s="66">
        <v>18</v>
      </c>
      <c r="G46" s="66">
        <v>10</v>
      </c>
      <c r="H46" s="66">
        <v>2</v>
      </c>
      <c r="I46" s="66">
        <v>16</v>
      </c>
      <c r="J46" s="66">
        <v>4</v>
      </c>
      <c r="K46" s="66">
        <v>8</v>
      </c>
      <c r="N46" s="1"/>
      <c r="P46" s="33"/>
    </row>
    <row r="47" spans="1:19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  <c r="P47" s="33"/>
    </row>
    <row r="48" spans="1:19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  <c r="P48" s="33"/>
    </row>
    <row r="49" spans="1:16" x14ac:dyDescent="0.25">
      <c r="A49" s="61" t="s">
        <v>180</v>
      </c>
      <c r="B49" s="57"/>
      <c r="C49" s="76">
        <v>6</v>
      </c>
      <c r="D49" s="109">
        <v>5</v>
      </c>
      <c r="E49" s="109">
        <v>5</v>
      </c>
      <c r="F49" s="109">
        <v>5</v>
      </c>
      <c r="G49" s="109">
        <v>6</v>
      </c>
      <c r="H49" s="109">
        <v>6</v>
      </c>
      <c r="I49" s="109">
        <v>4</v>
      </c>
      <c r="J49" s="109">
        <v>5</v>
      </c>
      <c r="K49" s="109">
        <v>7</v>
      </c>
      <c r="L49" s="72">
        <v>49</v>
      </c>
      <c r="M49" s="10">
        <v>36</v>
      </c>
      <c r="N49" s="108"/>
      <c r="O49" s="59"/>
      <c r="P49" s="33"/>
    </row>
    <row r="50" spans="1:16" x14ac:dyDescent="0.25">
      <c r="A50" s="61" t="s">
        <v>263</v>
      </c>
      <c r="B50" s="35"/>
      <c r="C50" s="76">
        <v>7</v>
      </c>
      <c r="D50" s="109">
        <v>5</v>
      </c>
      <c r="E50" s="109">
        <v>6</v>
      </c>
      <c r="F50" s="109">
        <v>4</v>
      </c>
      <c r="G50" s="109">
        <v>5</v>
      </c>
      <c r="H50" s="109">
        <v>5</v>
      </c>
      <c r="I50" s="109">
        <v>5</v>
      </c>
      <c r="J50" s="109">
        <v>6</v>
      </c>
      <c r="K50" s="109">
        <v>7</v>
      </c>
      <c r="L50" s="72">
        <v>50</v>
      </c>
      <c r="M50" s="10">
        <v>37</v>
      </c>
      <c r="N50" s="58"/>
      <c r="O50" s="59"/>
      <c r="P50" s="33"/>
    </row>
    <row r="51" spans="1:16" x14ac:dyDescent="0.25">
      <c r="A51" s="32" t="s">
        <v>180</v>
      </c>
      <c r="B51" s="35"/>
      <c r="C51" s="67">
        <v>0</v>
      </c>
      <c r="D51" s="67">
        <v>0</v>
      </c>
      <c r="E51" s="67">
        <v>0</v>
      </c>
      <c r="F51" s="67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N51" s="1">
        <v>0</v>
      </c>
      <c r="P51" s="33"/>
    </row>
    <row r="52" spans="1:16" x14ac:dyDescent="0.25">
      <c r="A52" s="32" t="s">
        <v>263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P52" s="33"/>
    </row>
    <row r="53" spans="1:16" x14ac:dyDescent="0.25">
      <c r="A53" s="32" t="s">
        <v>180</v>
      </c>
      <c r="B53" s="1"/>
      <c r="C53" s="66">
        <v>1</v>
      </c>
      <c r="D53" s="66">
        <v>0.5</v>
      </c>
      <c r="E53" s="66">
        <v>1</v>
      </c>
      <c r="F53" s="66">
        <v>0</v>
      </c>
      <c r="G53" s="66">
        <v>0</v>
      </c>
      <c r="H53" s="66">
        <v>0</v>
      </c>
      <c r="I53" s="66">
        <v>1</v>
      </c>
      <c r="J53" s="66">
        <v>1</v>
      </c>
      <c r="K53" s="66">
        <v>0.5</v>
      </c>
      <c r="L53" s="66">
        <v>5</v>
      </c>
      <c r="M53" s="1">
        <v>3</v>
      </c>
      <c r="N53" s="1">
        <v>8</v>
      </c>
      <c r="O53" s="32" t="s">
        <v>180</v>
      </c>
      <c r="P53" s="34">
        <v>20</v>
      </c>
    </row>
    <row r="54" spans="1:16" x14ac:dyDescent="0.25">
      <c r="A54" s="32" t="s">
        <v>263</v>
      </c>
      <c r="B54" s="1"/>
      <c r="C54" s="66">
        <v>0</v>
      </c>
      <c r="D54" s="66">
        <v>0.5</v>
      </c>
      <c r="E54" s="66">
        <v>0</v>
      </c>
      <c r="F54" s="66">
        <v>1</v>
      </c>
      <c r="G54" s="66">
        <v>1</v>
      </c>
      <c r="H54" s="66">
        <v>1</v>
      </c>
      <c r="I54" s="66">
        <v>0</v>
      </c>
      <c r="J54" s="66">
        <v>0</v>
      </c>
      <c r="K54" s="66">
        <v>0.5</v>
      </c>
      <c r="L54" s="66">
        <v>4</v>
      </c>
      <c r="M54" s="1">
        <v>0</v>
      </c>
      <c r="N54" s="1">
        <v>4</v>
      </c>
      <c r="O54" s="32" t="s">
        <v>263</v>
      </c>
      <c r="P54" s="34">
        <v>17</v>
      </c>
    </row>
    <row r="57" spans="1:16" ht="13.8" thickBot="1" x14ac:dyDescent="0.3"/>
    <row r="58" spans="1:16" x14ac:dyDescent="0.25">
      <c r="A58" s="61" t="s">
        <v>51</v>
      </c>
      <c r="B58" s="1">
        <v>8</v>
      </c>
      <c r="C58" s="1">
        <v>5</v>
      </c>
      <c r="D58" s="52" t="s">
        <v>57</v>
      </c>
      <c r="E58" s="1"/>
      <c r="F58" s="1"/>
      <c r="G58" s="28" t="s">
        <v>3</v>
      </c>
      <c r="H58" s="54" t="s">
        <v>51</v>
      </c>
      <c r="I58" s="29"/>
      <c r="J58" s="27" t="s">
        <v>5</v>
      </c>
      <c r="K58" s="1"/>
      <c r="N58" s="1"/>
      <c r="P58" s="33"/>
    </row>
    <row r="59" spans="1:16" ht="13.8" thickBot="1" x14ac:dyDescent="0.3">
      <c r="A59" s="61" t="s">
        <v>33</v>
      </c>
      <c r="B59" s="1">
        <v>3</v>
      </c>
      <c r="C59" s="1">
        <v>-5</v>
      </c>
      <c r="D59" t="s">
        <v>7</v>
      </c>
      <c r="E59" s="1"/>
      <c r="F59" s="1"/>
      <c r="G59" s="30" t="s">
        <v>8</v>
      </c>
      <c r="H59" s="53" t="s">
        <v>33</v>
      </c>
      <c r="I59" s="31"/>
      <c r="J59" s="27" t="s">
        <v>5</v>
      </c>
      <c r="K59" s="1"/>
      <c r="N59" s="1"/>
      <c r="P59" s="33"/>
    </row>
    <row r="60" spans="1:16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  <c r="P60" s="33"/>
    </row>
    <row r="61" spans="1:16" x14ac:dyDescent="0.25">
      <c r="A61" s="1" t="s">
        <v>12</v>
      </c>
      <c r="B61" s="1"/>
      <c r="C61" s="66">
        <v>6</v>
      </c>
      <c r="D61" s="66">
        <v>12</v>
      </c>
      <c r="E61" s="66">
        <v>14</v>
      </c>
      <c r="F61" s="66">
        <v>18</v>
      </c>
      <c r="G61" s="66">
        <v>10</v>
      </c>
      <c r="H61" s="66">
        <v>2</v>
      </c>
      <c r="I61" s="66">
        <v>16</v>
      </c>
      <c r="J61" s="66">
        <v>4</v>
      </c>
      <c r="K61" s="66">
        <v>8</v>
      </c>
      <c r="N61" s="1"/>
      <c r="P61" s="33"/>
    </row>
    <row r="62" spans="1:16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  <c r="P62" s="33"/>
    </row>
    <row r="63" spans="1:16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  <c r="P63" s="33"/>
    </row>
    <row r="64" spans="1:16" x14ac:dyDescent="0.25">
      <c r="A64" s="61" t="s">
        <v>51</v>
      </c>
      <c r="B64" s="57"/>
      <c r="C64" s="76">
        <v>5</v>
      </c>
      <c r="D64" s="109">
        <v>7</v>
      </c>
      <c r="E64" s="109">
        <v>5</v>
      </c>
      <c r="F64" s="109">
        <v>3</v>
      </c>
      <c r="G64" s="109">
        <v>8</v>
      </c>
      <c r="H64" s="109">
        <v>9</v>
      </c>
      <c r="I64" s="109">
        <v>3</v>
      </c>
      <c r="J64" s="109">
        <v>5</v>
      </c>
      <c r="K64" s="109">
        <v>7</v>
      </c>
      <c r="L64" s="72">
        <v>52</v>
      </c>
      <c r="M64" s="10">
        <v>44</v>
      </c>
      <c r="N64" s="108"/>
      <c r="O64" s="59"/>
      <c r="P64" s="33"/>
    </row>
    <row r="65" spans="1:19" x14ac:dyDescent="0.25">
      <c r="A65" s="61" t="s">
        <v>33</v>
      </c>
      <c r="B65" s="35"/>
      <c r="C65" s="76">
        <v>4</v>
      </c>
      <c r="D65" s="109">
        <v>5</v>
      </c>
      <c r="E65" s="109">
        <v>4</v>
      </c>
      <c r="F65" s="109">
        <v>2</v>
      </c>
      <c r="G65" s="109">
        <v>5</v>
      </c>
      <c r="H65" s="109">
        <v>6</v>
      </c>
      <c r="I65" s="109">
        <v>4</v>
      </c>
      <c r="J65" s="109">
        <v>5</v>
      </c>
      <c r="K65" s="109">
        <v>6</v>
      </c>
      <c r="L65" s="72">
        <v>41</v>
      </c>
      <c r="M65" s="10">
        <v>38</v>
      </c>
      <c r="N65" s="58"/>
      <c r="O65" s="59"/>
      <c r="P65" s="33"/>
    </row>
    <row r="66" spans="1:19" x14ac:dyDescent="0.25">
      <c r="A66" s="32" t="s">
        <v>51</v>
      </c>
      <c r="B66" s="35"/>
      <c r="C66" s="67">
        <v>1</v>
      </c>
      <c r="D66" s="67">
        <v>0</v>
      </c>
      <c r="E66" s="67">
        <v>0</v>
      </c>
      <c r="F66" s="67">
        <v>0</v>
      </c>
      <c r="G66" s="66">
        <v>1</v>
      </c>
      <c r="H66" s="66">
        <v>1</v>
      </c>
      <c r="I66" s="66">
        <v>0</v>
      </c>
      <c r="J66" s="66">
        <v>1</v>
      </c>
      <c r="K66" s="66">
        <v>1</v>
      </c>
      <c r="L66" s="66">
        <v>5</v>
      </c>
      <c r="N66" s="1">
        <v>0</v>
      </c>
      <c r="P66" s="33"/>
    </row>
    <row r="67" spans="1:19" x14ac:dyDescent="0.25">
      <c r="A67" s="32" t="s">
        <v>33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  <c r="P67" s="33"/>
    </row>
    <row r="68" spans="1:19" x14ac:dyDescent="0.25">
      <c r="A68" s="32" t="s">
        <v>51</v>
      </c>
      <c r="B68" s="1"/>
      <c r="C68" s="66">
        <v>0.5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1</v>
      </c>
      <c r="J68" s="66">
        <v>1</v>
      </c>
      <c r="K68" s="66">
        <v>0.5</v>
      </c>
      <c r="L68" s="66">
        <v>3</v>
      </c>
      <c r="M68" s="1">
        <v>0</v>
      </c>
      <c r="N68" s="1">
        <v>3</v>
      </c>
      <c r="O68" s="32" t="s">
        <v>51</v>
      </c>
      <c r="P68" s="34">
        <v>14</v>
      </c>
    </row>
    <row r="69" spans="1:19" x14ac:dyDescent="0.25">
      <c r="A69" s="32" t="s">
        <v>33</v>
      </c>
      <c r="B69" s="1"/>
      <c r="C69" s="66">
        <v>0.5</v>
      </c>
      <c r="D69" s="66">
        <v>1</v>
      </c>
      <c r="E69" s="66">
        <v>1</v>
      </c>
      <c r="F69" s="66">
        <v>1</v>
      </c>
      <c r="G69" s="66">
        <v>1</v>
      </c>
      <c r="H69" s="66">
        <v>1</v>
      </c>
      <c r="I69" s="66">
        <v>0</v>
      </c>
      <c r="J69" s="66">
        <v>0</v>
      </c>
      <c r="K69" s="66">
        <v>0.5</v>
      </c>
      <c r="L69" s="66">
        <v>6</v>
      </c>
      <c r="M69" s="1">
        <v>3</v>
      </c>
      <c r="N69" s="1">
        <v>9</v>
      </c>
      <c r="O69" s="32" t="s">
        <v>33</v>
      </c>
      <c r="P69" s="34">
        <v>17</v>
      </c>
    </row>
    <row r="70" spans="1:19" ht="13.8" thickBot="1" x14ac:dyDescent="0.3"/>
    <row r="71" spans="1:19" x14ac:dyDescent="0.25">
      <c r="A71" s="61" t="s">
        <v>54</v>
      </c>
      <c r="B71" s="1">
        <v>10</v>
      </c>
      <c r="C71" s="1">
        <v>-5</v>
      </c>
      <c r="D71" s="52" t="s">
        <v>57</v>
      </c>
      <c r="E71" s="1"/>
      <c r="F71" s="1">
        <v>11</v>
      </c>
      <c r="G71" s="28" t="s">
        <v>3</v>
      </c>
      <c r="H71" s="54" t="s">
        <v>54</v>
      </c>
      <c r="I71" s="29"/>
      <c r="J71" s="27" t="s">
        <v>5</v>
      </c>
      <c r="K71" s="1"/>
      <c r="N71" s="1"/>
      <c r="P71" s="33"/>
    </row>
    <row r="72" spans="1:19" ht="13.8" thickBot="1" x14ac:dyDescent="0.3">
      <c r="A72" s="61" t="s">
        <v>274</v>
      </c>
      <c r="B72" s="1">
        <v>15</v>
      </c>
      <c r="C72" s="1">
        <v>5</v>
      </c>
      <c r="D72" t="s">
        <v>7</v>
      </c>
      <c r="E72" s="1"/>
      <c r="F72" s="1">
        <v>7</v>
      </c>
      <c r="G72" s="30" t="s">
        <v>8</v>
      </c>
      <c r="H72" s="53" t="s">
        <v>274</v>
      </c>
      <c r="I72" s="31"/>
      <c r="J72" s="27" t="s">
        <v>5</v>
      </c>
      <c r="K72" s="1"/>
      <c r="N72" s="1"/>
      <c r="P72" s="33"/>
    </row>
    <row r="73" spans="1:19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P73" s="33"/>
    </row>
    <row r="74" spans="1:19" x14ac:dyDescent="0.25">
      <c r="A74" s="1" t="s">
        <v>12</v>
      </c>
      <c r="B74" s="1"/>
      <c r="C74" s="66">
        <v>6</v>
      </c>
      <c r="D74" s="66">
        <v>12</v>
      </c>
      <c r="E74" s="66">
        <v>14</v>
      </c>
      <c r="F74" s="66">
        <v>18</v>
      </c>
      <c r="G74" s="66">
        <v>10</v>
      </c>
      <c r="H74" s="66">
        <v>2</v>
      </c>
      <c r="I74" s="66">
        <v>16</v>
      </c>
      <c r="J74" s="66">
        <v>4</v>
      </c>
      <c r="K74" s="66">
        <v>8</v>
      </c>
      <c r="N74" s="1"/>
      <c r="P74" s="33"/>
    </row>
    <row r="75" spans="1:19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  <c r="P75" s="33"/>
    </row>
    <row r="76" spans="1:19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  <c r="P76" s="33"/>
      <c r="S76" s="33"/>
    </row>
    <row r="77" spans="1:19" x14ac:dyDescent="0.25">
      <c r="A77" s="61" t="s">
        <v>54</v>
      </c>
      <c r="B77" s="57"/>
      <c r="C77" s="76">
        <v>5</v>
      </c>
      <c r="D77" s="109">
        <v>6</v>
      </c>
      <c r="E77" s="109">
        <v>6</v>
      </c>
      <c r="F77" s="109">
        <v>4</v>
      </c>
      <c r="G77" s="109">
        <v>8</v>
      </c>
      <c r="H77" s="109">
        <v>8</v>
      </c>
      <c r="I77" s="109">
        <v>3</v>
      </c>
      <c r="J77" s="109">
        <v>5</v>
      </c>
      <c r="K77" s="109">
        <v>7</v>
      </c>
      <c r="L77" s="72">
        <v>52</v>
      </c>
      <c r="M77" s="10">
        <v>42</v>
      </c>
      <c r="N77" s="108"/>
      <c r="O77" s="59"/>
      <c r="P77" s="33"/>
      <c r="S77" s="33"/>
    </row>
    <row r="78" spans="1:19" x14ac:dyDescent="0.25">
      <c r="A78" s="61" t="s">
        <v>274</v>
      </c>
      <c r="B78" s="35"/>
      <c r="C78" s="76">
        <v>4</v>
      </c>
      <c r="D78" s="109">
        <v>8</v>
      </c>
      <c r="E78" s="109">
        <v>5</v>
      </c>
      <c r="F78" s="109">
        <v>3</v>
      </c>
      <c r="G78" s="109">
        <v>7</v>
      </c>
      <c r="H78" s="109">
        <v>5</v>
      </c>
      <c r="I78" s="109">
        <v>3</v>
      </c>
      <c r="J78" s="109">
        <v>7</v>
      </c>
      <c r="K78" s="109">
        <v>6</v>
      </c>
      <c r="L78" s="72">
        <v>48</v>
      </c>
      <c r="M78" s="10">
        <v>33</v>
      </c>
      <c r="N78" s="58"/>
      <c r="O78" s="59"/>
      <c r="P78" s="33"/>
      <c r="S78" s="33"/>
    </row>
    <row r="79" spans="1:19" x14ac:dyDescent="0.25">
      <c r="A79" s="32" t="s">
        <v>54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  <c r="P79" s="33"/>
      <c r="S79" s="33"/>
    </row>
    <row r="80" spans="1:19" x14ac:dyDescent="0.25">
      <c r="A80" s="32" t="s">
        <v>274</v>
      </c>
      <c r="B80" s="35"/>
      <c r="C80" s="67">
        <v>1</v>
      </c>
      <c r="D80" s="67">
        <v>0</v>
      </c>
      <c r="E80" s="67">
        <v>0</v>
      </c>
      <c r="F80" s="67">
        <v>0</v>
      </c>
      <c r="G80" s="66">
        <v>1</v>
      </c>
      <c r="H80" s="66">
        <v>1</v>
      </c>
      <c r="I80" s="66">
        <v>0</v>
      </c>
      <c r="J80" s="66">
        <v>1</v>
      </c>
      <c r="K80" s="66">
        <v>1</v>
      </c>
      <c r="L80" s="66">
        <v>5</v>
      </c>
      <c r="M80" s="1"/>
      <c r="N80" s="1" t="s">
        <v>17</v>
      </c>
      <c r="P80" s="33"/>
      <c r="S80" s="33"/>
    </row>
    <row r="81" spans="1:19" x14ac:dyDescent="0.25">
      <c r="A81" s="32" t="s">
        <v>54</v>
      </c>
      <c r="B81" s="1"/>
      <c r="C81" s="66">
        <v>0</v>
      </c>
      <c r="D81" s="66">
        <v>1</v>
      </c>
      <c r="E81" s="66">
        <v>0</v>
      </c>
      <c r="F81" s="66">
        <v>0</v>
      </c>
      <c r="G81" s="66">
        <v>0</v>
      </c>
      <c r="H81" s="66">
        <v>0</v>
      </c>
      <c r="I81" s="66">
        <v>0.5</v>
      </c>
      <c r="J81" s="66">
        <v>1</v>
      </c>
      <c r="K81" s="66">
        <v>0</v>
      </c>
      <c r="L81" s="66">
        <v>2.5</v>
      </c>
      <c r="M81" s="1">
        <v>0</v>
      </c>
      <c r="N81" s="1">
        <v>2.5</v>
      </c>
      <c r="O81" s="32" t="s">
        <v>54</v>
      </c>
      <c r="P81" s="34">
        <v>18</v>
      </c>
      <c r="S81" s="33"/>
    </row>
    <row r="82" spans="1:19" x14ac:dyDescent="0.25">
      <c r="A82" s="32" t="s">
        <v>274</v>
      </c>
      <c r="B82" s="1"/>
      <c r="C82" s="66">
        <v>1</v>
      </c>
      <c r="D82" s="66">
        <v>0</v>
      </c>
      <c r="E82" s="66">
        <v>1</v>
      </c>
      <c r="F82" s="66">
        <v>1</v>
      </c>
      <c r="G82" s="66">
        <v>1</v>
      </c>
      <c r="H82" s="66">
        <v>1</v>
      </c>
      <c r="I82" s="66">
        <v>0.5</v>
      </c>
      <c r="J82" s="66">
        <v>0</v>
      </c>
      <c r="K82" s="66">
        <v>1</v>
      </c>
      <c r="L82" s="66">
        <v>6.5</v>
      </c>
      <c r="M82" s="1">
        <v>3</v>
      </c>
      <c r="N82" s="1">
        <v>9.5</v>
      </c>
      <c r="O82" s="32" t="s">
        <v>274</v>
      </c>
      <c r="P82" s="34">
        <v>19</v>
      </c>
      <c r="R82" s="59"/>
      <c r="S82" s="33"/>
    </row>
    <row r="83" spans="1:19" x14ac:dyDescent="0.25">
      <c r="R83" s="59"/>
      <c r="S83" s="33"/>
    </row>
    <row r="84" spans="1:19" x14ac:dyDescent="0.25">
      <c r="S84" s="33"/>
    </row>
    <row r="85" spans="1:19" ht="13.8" thickBot="1" x14ac:dyDescent="0.3">
      <c r="S85" s="33"/>
    </row>
    <row r="86" spans="1:19" x14ac:dyDescent="0.25">
      <c r="A86" s="61" t="s">
        <v>48</v>
      </c>
      <c r="B86" s="1">
        <v>9</v>
      </c>
      <c r="C86" s="1">
        <v>5</v>
      </c>
      <c r="D86" s="52" t="s">
        <v>57</v>
      </c>
      <c r="E86" s="1"/>
      <c r="F86" s="1"/>
      <c r="G86" s="28" t="s">
        <v>3</v>
      </c>
      <c r="H86" s="54" t="s">
        <v>48</v>
      </c>
      <c r="I86" s="29"/>
      <c r="J86" s="27" t="s">
        <v>5</v>
      </c>
      <c r="K86" s="1"/>
      <c r="N86" s="1"/>
      <c r="P86" s="33"/>
    </row>
    <row r="87" spans="1:19" ht="13.8" thickBot="1" x14ac:dyDescent="0.3">
      <c r="A87" s="61" t="s">
        <v>38</v>
      </c>
      <c r="B87" s="1">
        <v>4</v>
      </c>
      <c r="C87" s="1">
        <v>-5</v>
      </c>
      <c r="D87" t="s">
        <v>7</v>
      </c>
      <c r="E87" s="1"/>
      <c r="F87" s="1"/>
      <c r="G87" s="30" t="s">
        <v>8</v>
      </c>
      <c r="H87" s="53" t="s">
        <v>38</v>
      </c>
      <c r="I87" s="31"/>
      <c r="J87" s="27" t="s">
        <v>5</v>
      </c>
      <c r="K87" s="1"/>
      <c r="N87" s="1"/>
      <c r="P87" s="33"/>
    </row>
    <row r="88" spans="1:1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  <c r="P88" s="33"/>
    </row>
    <row r="89" spans="1:19" x14ac:dyDescent="0.25">
      <c r="A89" s="1" t="s">
        <v>12</v>
      </c>
      <c r="B89" s="1"/>
      <c r="C89" s="66">
        <v>6</v>
      </c>
      <c r="D89" s="66">
        <v>12</v>
      </c>
      <c r="E89" s="66">
        <v>14</v>
      </c>
      <c r="F89" s="66">
        <v>18</v>
      </c>
      <c r="G89" s="66">
        <v>10</v>
      </c>
      <c r="H89" s="66">
        <v>2</v>
      </c>
      <c r="I89" s="66">
        <v>16</v>
      </c>
      <c r="J89" s="66">
        <v>4</v>
      </c>
      <c r="K89" s="66">
        <v>8</v>
      </c>
      <c r="N89" s="1"/>
      <c r="P89" s="33"/>
    </row>
    <row r="90" spans="1:19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  <c r="P90" s="33"/>
    </row>
    <row r="91" spans="1:19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  <c r="P91" s="33"/>
    </row>
    <row r="92" spans="1:19" x14ac:dyDescent="0.25">
      <c r="A92" s="61" t="s">
        <v>48</v>
      </c>
      <c r="B92" s="57"/>
      <c r="C92" s="76">
        <v>5</v>
      </c>
      <c r="D92" s="109">
        <v>5</v>
      </c>
      <c r="E92" s="109">
        <v>7</v>
      </c>
      <c r="F92" s="109">
        <v>3</v>
      </c>
      <c r="G92" s="109">
        <v>7</v>
      </c>
      <c r="H92" s="109">
        <v>5</v>
      </c>
      <c r="I92" s="109">
        <v>4</v>
      </c>
      <c r="J92" s="109">
        <v>6</v>
      </c>
      <c r="K92" s="109">
        <v>7</v>
      </c>
      <c r="L92" s="72">
        <v>49</v>
      </c>
      <c r="M92" s="10">
        <v>40</v>
      </c>
      <c r="N92" s="108"/>
      <c r="O92" s="59"/>
      <c r="P92" s="33"/>
    </row>
    <row r="93" spans="1:19" x14ac:dyDescent="0.25">
      <c r="A93" s="61" t="s">
        <v>38</v>
      </c>
      <c r="B93" s="35"/>
      <c r="C93" s="76">
        <v>5</v>
      </c>
      <c r="D93" s="109">
        <v>6</v>
      </c>
      <c r="E93" s="109">
        <v>6</v>
      </c>
      <c r="F93" s="109">
        <v>3</v>
      </c>
      <c r="G93" s="109">
        <v>6</v>
      </c>
      <c r="H93" s="109">
        <v>5</v>
      </c>
      <c r="I93" s="109">
        <v>3</v>
      </c>
      <c r="J93" s="109">
        <v>4</v>
      </c>
      <c r="K93" s="109">
        <v>6</v>
      </c>
      <c r="L93" s="72">
        <v>44</v>
      </c>
      <c r="M93" s="10">
        <v>40</v>
      </c>
      <c r="N93" s="58"/>
      <c r="O93" s="59"/>
      <c r="P93" s="33"/>
    </row>
    <row r="94" spans="1:19" x14ac:dyDescent="0.25">
      <c r="A94" s="32" t="s">
        <v>48</v>
      </c>
      <c r="B94" s="35"/>
      <c r="C94" s="67">
        <v>1</v>
      </c>
      <c r="D94" s="67">
        <v>0</v>
      </c>
      <c r="E94" s="67">
        <v>0</v>
      </c>
      <c r="F94" s="67">
        <v>0</v>
      </c>
      <c r="G94" s="66">
        <v>1</v>
      </c>
      <c r="H94" s="66">
        <v>1</v>
      </c>
      <c r="I94" s="66">
        <v>0</v>
      </c>
      <c r="J94" s="66">
        <v>1</v>
      </c>
      <c r="K94" s="66">
        <v>1</v>
      </c>
      <c r="L94" s="66">
        <v>5</v>
      </c>
      <c r="N94" s="1">
        <v>0</v>
      </c>
      <c r="P94" s="33"/>
    </row>
    <row r="95" spans="1:19" x14ac:dyDescent="0.25">
      <c r="A95" s="32" t="s">
        <v>38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1"/>
      <c r="N95" s="1" t="s">
        <v>17</v>
      </c>
      <c r="P95" s="33"/>
    </row>
    <row r="96" spans="1:19" x14ac:dyDescent="0.25">
      <c r="A96" s="32" t="s">
        <v>48</v>
      </c>
      <c r="B96" s="1"/>
      <c r="C96" s="66">
        <v>1</v>
      </c>
      <c r="D96" s="66">
        <v>1</v>
      </c>
      <c r="E96" s="66">
        <v>0</v>
      </c>
      <c r="F96" s="66">
        <v>0.5</v>
      </c>
      <c r="G96" s="66">
        <v>0.5</v>
      </c>
      <c r="H96" s="66">
        <v>1</v>
      </c>
      <c r="I96" s="66">
        <v>0</v>
      </c>
      <c r="J96" s="66">
        <v>0</v>
      </c>
      <c r="K96" s="66">
        <v>0.5</v>
      </c>
      <c r="L96" s="66">
        <v>4.5</v>
      </c>
      <c r="M96" s="1">
        <v>1.5</v>
      </c>
      <c r="N96" s="1">
        <v>6</v>
      </c>
      <c r="O96" s="32" t="s">
        <v>48</v>
      </c>
      <c r="P96" s="34">
        <v>18</v>
      </c>
    </row>
    <row r="97" spans="1:19" x14ac:dyDescent="0.25">
      <c r="A97" s="32" t="s">
        <v>38</v>
      </c>
      <c r="B97" s="1"/>
      <c r="C97" s="66">
        <v>0</v>
      </c>
      <c r="D97" s="66">
        <v>0</v>
      </c>
      <c r="E97" s="66">
        <v>1</v>
      </c>
      <c r="F97" s="66">
        <v>0.5</v>
      </c>
      <c r="G97" s="66">
        <v>0.5</v>
      </c>
      <c r="H97" s="66">
        <v>0</v>
      </c>
      <c r="I97" s="66">
        <v>1</v>
      </c>
      <c r="J97" s="66">
        <v>1</v>
      </c>
      <c r="K97" s="66">
        <v>0.5</v>
      </c>
      <c r="L97" s="66">
        <v>4.5</v>
      </c>
      <c r="M97" s="1">
        <v>1.5</v>
      </c>
      <c r="N97" s="1">
        <v>6</v>
      </c>
      <c r="O97" s="32" t="s">
        <v>38</v>
      </c>
      <c r="P97" s="34">
        <v>17</v>
      </c>
    </row>
    <row r="98" spans="1:19" ht="13.8" thickBot="1" x14ac:dyDescent="0.3">
      <c r="S98" s="33"/>
    </row>
    <row r="99" spans="1:19" x14ac:dyDescent="0.25">
      <c r="A99" s="61" t="s">
        <v>146</v>
      </c>
      <c r="B99" s="1">
        <v>10</v>
      </c>
      <c r="C99" s="1">
        <v>-3</v>
      </c>
      <c r="D99" s="52" t="s">
        <v>57</v>
      </c>
      <c r="E99" s="1"/>
      <c r="F99" s="1"/>
      <c r="G99" s="28" t="s">
        <v>3</v>
      </c>
      <c r="H99" s="54" t="s">
        <v>146</v>
      </c>
      <c r="I99" s="29"/>
      <c r="J99" s="27" t="s">
        <v>5</v>
      </c>
      <c r="K99" s="1"/>
      <c r="N99" s="1"/>
      <c r="P99" s="33"/>
      <c r="R99" s="59"/>
      <c r="S99" s="33"/>
    </row>
    <row r="100" spans="1:19" ht="13.8" thickBot="1" x14ac:dyDescent="0.3">
      <c r="A100" s="61" t="s">
        <v>264</v>
      </c>
      <c r="B100" s="1">
        <v>13</v>
      </c>
      <c r="C100" s="1">
        <v>3</v>
      </c>
      <c r="D100" t="s">
        <v>7</v>
      </c>
      <c r="E100" s="1"/>
      <c r="F100" s="1"/>
      <c r="G100" s="30" t="s">
        <v>8</v>
      </c>
      <c r="H100" s="53" t="s">
        <v>264</v>
      </c>
      <c r="I100" s="31"/>
      <c r="J100" s="27" t="s">
        <v>5</v>
      </c>
      <c r="K100" s="1"/>
      <c r="N100" s="1"/>
      <c r="P100" s="33"/>
      <c r="R100" s="59"/>
      <c r="S100" s="33"/>
    </row>
    <row r="101" spans="1:19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  <c r="P101" s="33"/>
      <c r="S101" s="33"/>
    </row>
    <row r="102" spans="1:19" x14ac:dyDescent="0.25">
      <c r="A102" s="1" t="s">
        <v>12</v>
      </c>
      <c r="B102" s="1"/>
      <c r="C102" s="66">
        <v>6</v>
      </c>
      <c r="D102" s="66">
        <v>12</v>
      </c>
      <c r="E102" s="66">
        <v>14</v>
      </c>
      <c r="F102" s="66">
        <v>18</v>
      </c>
      <c r="G102" s="66">
        <v>10</v>
      </c>
      <c r="H102" s="66">
        <v>2</v>
      </c>
      <c r="I102" s="66">
        <v>16</v>
      </c>
      <c r="J102" s="66">
        <v>4</v>
      </c>
      <c r="K102" s="66">
        <v>8</v>
      </c>
      <c r="N102" s="1"/>
      <c r="P102" s="33"/>
      <c r="S102" s="33"/>
    </row>
    <row r="103" spans="1:19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  <c r="P103" s="33"/>
    </row>
    <row r="104" spans="1:19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  <c r="P104" s="33"/>
    </row>
    <row r="105" spans="1:19" x14ac:dyDescent="0.25">
      <c r="A105" s="61" t="s">
        <v>146</v>
      </c>
      <c r="B105" s="57"/>
      <c r="C105" s="76">
        <v>5</v>
      </c>
      <c r="D105" s="109">
        <v>7</v>
      </c>
      <c r="E105" s="109">
        <v>6</v>
      </c>
      <c r="F105" s="109">
        <v>4</v>
      </c>
      <c r="G105" s="109">
        <v>6</v>
      </c>
      <c r="H105" s="109">
        <v>5</v>
      </c>
      <c r="I105" s="109">
        <v>5</v>
      </c>
      <c r="J105" s="109">
        <v>5</v>
      </c>
      <c r="K105" s="109">
        <v>7</v>
      </c>
      <c r="L105" s="72">
        <v>50</v>
      </c>
      <c r="M105" s="10">
        <v>40</v>
      </c>
      <c r="N105" s="108"/>
      <c r="O105" s="59"/>
      <c r="P105" s="33"/>
    </row>
    <row r="106" spans="1:19" x14ac:dyDescent="0.25">
      <c r="A106" s="61" t="s">
        <v>264</v>
      </c>
      <c r="B106" s="35"/>
      <c r="C106" s="76">
        <v>4</v>
      </c>
      <c r="D106" s="109">
        <v>5</v>
      </c>
      <c r="E106" s="109">
        <v>5</v>
      </c>
      <c r="F106" s="109">
        <v>4</v>
      </c>
      <c r="G106" s="109">
        <v>6</v>
      </c>
      <c r="H106" s="109">
        <v>8</v>
      </c>
      <c r="I106" s="109">
        <v>5</v>
      </c>
      <c r="J106" s="109">
        <v>6</v>
      </c>
      <c r="K106" s="109">
        <v>5</v>
      </c>
      <c r="L106" s="72">
        <v>48</v>
      </c>
      <c r="M106" s="10">
        <v>35</v>
      </c>
      <c r="N106" s="58"/>
      <c r="O106" s="59"/>
      <c r="P106" s="33"/>
    </row>
    <row r="107" spans="1:19" x14ac:dyDescent="0.25">
      <c r="A107" s="32" t="s">
        <v>146</v>
      </c>
      <c r="B107" s="35"/>
      <c r="C107" s="67">
        <v>0</v>
      </c>
      <c r="D107" s="67">
        <v>0</v>
      </c>
      <c r="E107" s="67">
        <v>0</v>
      </c>
      <c r="F107" s="67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N107" s="1">
        <v>0</v>
      </c>
      <c r="P107" s="33"/>
    </row>
    <row r="108" spans="1:19" x14ac:dyDescent="0.25">
      <c r="A108" s="32" t="s">
        <v>264</v>
      </c>
      <c r="B108" s="35"/>
      <c r="C108" s="67">
        <v>1</v>
      </c>
      <c r="D108" s="67">
        <v>0</v>
      </c>
      <c r="E108" s="67">
        <v>0</v>
      </c>
      <c r="F108" s="67">
        <v>0</v>
      </c>
      <c r="G108" s="66">
        <v>0</v>
      </c>
      <c r="H108" s="66">
        <v>1</v>
      </c>
      <c r="I108" s="66">
        <v>0</v>
      </c>
      <c r="J108" s="66">
        <v>1</v>
      </c>
      <c r="K108" s="66">
        <v>0</v>
      </c>
      <c r="L108" s="66">
        <v>3</v>
      </c>
      <c r="M108" s="1"/>
      <c r="N108" s="1" t="s">
        <v>17</v>
      </c>
      <c r="P108" s="33"/>
    </row>
    <row r="109" spans="1:19" x14ac:dyDescent="0.25">
      <c r="A109" s="32" t="s">
        <v>146</v>
      </c>
      <c r="B109" s="1"/>
      <c r="C109" s="66">
        <v>0</v>
      </c>
      <c r="D109" s="66">
        <v>0</v>
      </c>
      <c r="E109" s="66">
        <v>0</v>
      </c>
      <c r="F109" s="66">
        <v>0.5</v>
      </c>
      <c r="G109" s="66">
        <v>0.5</v>
      </c>
      <c r="H109" s="66">
        <v>1</v>
      </c>
      <c r="I109" s="66">
        <v>0.5</v>
      </c>
      <c r="J109" s="66">
        <v>0.5</v>
      </c>
      <c r="K109" s="66">
        <v>0</v>
      </c>
      <c r="L109" s="66">
        <v>3</v>
      </c>
      <c r="M109" s="1">
        <v>0</v>
      </c>
      <c r="N109" s="1">
        <v>3</v>
      </c>
      <c r="O109" s="32" t="s">
        <v>146</v>
      </c>
      <c r="P109" s="34">
        <v>17</v>
      </c>
    </row>
    <row r="110" spans="1:19" x14ac:dyDescent="0.25">
      <c r="A110" s="32" t="s">
        <v>264</v>
      </c>
      <c r="B110" s="1"/>
      <c r="C110" s="66">
        <v>1</v>
      </c>
      <c r="D110" s="66">
        <v>1</v>
      </c>
      <c r="E110" s="66">
        <v>1</v>
      </c>
      <c r="F110" s="66">
        <v>0.5</v>
      </c>
      <c r="G110" s="66">
        <v>0.5</v>
      </c>
      <c r="H110" s="66">
        <v>0</v>
      </c>
      <c r="I110" s="66">
        <v>0.5</v>
      </c>
      <c r="J110" s="66">
        <v>0.5</v>
      </c>
      <c r="K110" s="66">
        <v>1</v>
      </c>
      <c r="L110" s="66">
        <v>6</v>
      </c>
      <c r="M110" s="1">
        <v>3</v>
      </c>
      <c r="N110" s="1">
        <v>9</v>
      </c>
      <c r="O110" s="32" t="s">
        <v>264</v>
      </c>
      <c r="P110" s="34">
        <v>18</v>
      </c>
    </row>
    <row r="113" spans="1:19" ht="13.8" thickBot="1" x14ac:dyDescent="0.3"/>
    <row r="114" spans="1:19" x14ac:dyDescent="0.25">
      <c r="A114" s="61" t="s">
        <v>52</v>
      </c>
      <c r="B114" s="1">
        <v>10</v>
      </c>
      <c r="C114" s="1">
        <v>4</v>
      </c>
      <c r="D114" s="52" t="s">
        <v>57</v>
      </c>
      <c r="E114" s="1"/>
      <c r="F114" s="1"/>
      <c r="G114" s="28" t="s">
        <v>3</v>
      </c>
      <c r="H114" s="54" t="s">
        <v>52</v>
      </c>
      <c r="I114" s="29"/>
      <c r="J114" s="27" t="s">
        <v>5</v>
      </c>
      <c r="K114" s="1"/>
      <c r="N114" s="1"/>
      <c r="P114" s="33"/>
    </row>
    <row r="115" spans="1:19" ht="13.8" thickBot="1" x14ac:dyDescent="0.3">
      <c r="A115" s="61" t="s">
        <v>261</v>
      </c>
      <c r="B115" s="1">
        <v>6</v>
      </c>
      <c r="C115" s="1">
        <v>-4</v>
      </c>
      <c r="D115" t="s">
        <v>7</v>
      </c>
      <c r="E115" s="1"/>
      <c r="F115" s="1"/>
      <c r="G115" s="30" t="s">
        <v>8</v>
      </c>
      <c r="H115" s="53" t="s">
        <v>261</v>
      </c>
      <c r="I115" s="31"/>
      <c r="J115" s="27" t="s">
        <v>5</v>
      </c>
      <c r="K115" s="1"/>
      <c r="N115" s="1"/>
      <c r="P115" s="33"/>
    </row>
    <row r="116" spans="1:19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  <c r="P116" s="33"/>
    </row>
    <row r="117" spans="1:19" x14ac:dyDescent="0.25">
      <c r="A117" s="1" t="s">
        <v>12</v>
      </c>
      <c r="B117" s="1"/>
      <c r="C117" s="66">
        <v>6</v>
      </c>
      <c r="D117" s="66">
        <v>12</v>
      </c>
      <c r="E117" s="66">
        <v>14</v>
      </c>
      <c r="F117" s="66">
        <v>18</v>
      </c>
      <c r="G117" s="66">
        <v>10</v>
      </c>
      <c r="H117" s="66">
        <v>2</v>
      </c>
      <c r="I117" s="66">
        <v>16</v>
      </c>
      <c r="J117" s="66">
        <v>4</v>
      </c>
      <c r="K117" s="66">
        <v>8</v>
      </c>
      <c r="N117" s="1"/>
      <c r="P117" s="33"/>
      <c r="S117" s="33"/>
    </row>
    <row r="118" spans="1:19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  <c r="P118" s="33"/>
      <c r="S118" s="33"/>
    </row>
    <row r="119" spans="1:19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  <c r="P119" s="33"/>
      <c r="S119" s="33"/>
    </row>
    <row r="120" spans="1:19" x14ac:dyDescent="0.25">
      <c r="A120" s="61" t="s">
        <v>52</v>
      </c>
      <c r="B120" s="57"/>
      <c r="C120" s="76">
        <v>7</v>
      </c>
      <c r="D120" s="109">
        <v>7</v>
      </c>
      <c r="E120" s="109">
        <v>8</v>
      </c>
      <c r="F120" s="109">
        <v>5</v>
      </c>
      <c r="G120" s="109">
        <v>8</v>
      </c>
      <c r="H120" s="109">
        <v>6</v>
      </c>
      <c r="I120" s="109">
        <v>3</v>
      </c>
      <c r="J120" s="109">
        <v>6</v>
      </c>
      <c r="K120" s="109">
        <v>6</v>
      </c>
      <c r="L120" s="72">
        <v>56</v>
      </c>
      <c r="M120" s="10">
        <v>46</v>
      </c>
      <c r="N120" s="108"/>
      <c r="O120" s="59"/>
      <c r="P120" s="33"/>
      <c r="S120" s="33"/>
    </row>
    <row r="121" spans="1:19" x14ac:dyDescent="0.25">
      <c r="A121" s="61" t="s">
        <v>261</v>
      </c>
      <c r="B121" s="35"/>
      <c r="C121" s="76">
        <v>5</v>
      </c>
      <c r="D121" s="109">
        <v>5</v>
      </c>
      <c r="E121" s="109">
        <v>4</v>
      </c>
      <c r="F121" s="109">
        <v>4</v>
      </c>
      <c r="G121" s="109">
        <v>8</v>
      </c>
      <c r="H121" s="109">
        <v>4</v>
      </c>
      <c r="I121" s="109">
        <v>3</v>
      </c>
      <c r="J121" s="109">
        <v>6</v>
      </c>
      <c r="K121" s="109">
        <v>4</v>
      </c>
      <c r="L121" s="72">
        <v>43</v>
      </c>
      <c r="M121" s="10">
        <v>37</v>
      </c>
      <c r="N121" s="58"/>
      <c r="O121" s="59"/>
      <c r="P121" s="33"/>
      <c r="S121" s="33"/>
    </row>
    <row r="122" spans="1:19" x14ac:dyDescent="0.25">
      <c r="A122" s="32" t="s">
        <v>52</v>
      </c>
      <c r="B122" s="35"/>
      <c r="C122" s="67">
        <v>1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1</v>
      </c>
      <c r="K122" s="66">
        <v>1</v>
      </c>
      <c r="L122" s="66">
        <v>4</v>
      </c>
      <c r="N122" s="1">
        <v>0</v>
      </c>
      <c r="P122" s="33"/>
      <c r="S122" s="33"/>
    </row>
    <row r="123" spans="1:19" x14ac:dyDescent="0.25">
      <c r="A123" s="32" t="s">
        <v>261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  <c r="P123" s="33"/>
      <c r="R123" s="59"/>
      <c r="S123" s="33"/>
    </row>
    <row r="124" spans="1:19" x14ac:dyDescent="0.25">
      <c r="A124" s="32" t="s">
        <v>52</v>
      </c>
      <c r="B124" s="1"/>
      <c r="C124" s="66">
        <v>0</v>
      </c>
      <c r="D124" s="66">
        <v>0</v>
      </c>
      <c r="E124" s="66">
        <v>0</v>
      </c>
      <c r="F124" s="66">
        <v>0</v>
      </c>
      <c r="G124" s="66">
        <v>0.5</v>
      </c>
      <c r="H124" s="66">
        <v>0</v>
      </c>
      <c r="I124" s="66">
        <v>0.5</v>
      </c>
      <c r="J124" s="66">
        <v>1</v>
      </c>
      <c r="K124" s="66">
        <v>0</v>
      </c>
      <c r="L124" s="66">
        <v>2</v>
      </c>
      <c r="M124" s="1">
        <v>0</v>
      </c>
      <c r="N124" s="1">
        <v>2</v>
      </c>
      <c r="O124" s="32" t="s">
        <v>52</v>
      </c>
      <c r="P124" s="34">
        <v>17</v>
      </c>
      <c r="R124" s="59"/>
      <c r="S124" s="33"/>
    </row>
    <row r="125" spans="1:19" x14ac:dyDescent="0.25">
      <c r="A125" s="32" t="s">
        <v>261</v>
      </c>
      <c r="B125" s="1"/>
      <c r="C125" s="66">
        <v>1</v>
      </c>
      <c r="D125" s="66">
        <v>1</v>
      </c>
      <c r="E125" s="66">
        <v>1</v>
      </c>
      <c r="F125" s="66">
        <v>1</v>
      </c>
      <c r="G125" s="66">
        <v>0.5</v>
      </c>
      <c r="H125" s="66">
        <v>1</v>
      </c>
      <c r="I125" s="66">
        <v>0.5</v>
      </c>
      <c r="J125" s="66">
        <v>0</v>
      </c>
      <c r="K125" s="66">
        <v>1</v>
      </c>
      <c r="L125" s="66">
        <v>7</v>
      </c>
      <c r="M125" s="1">
        <v>3</v>
      </c>
      <c r="N125" s="1">
        <v>10</v>
      </c>
      <c r="O125" s="32" t="s">
        <v>261</v>
      </c>
      <c r="P125" s="34">
        <v>15</v>
      </c>
      <c r="S125" s="33"/>
    </row>
    <row r="126" spans="1:19" ht="13.8" thickBot="1" x14ac:dyDescent="0.3">
      <c r="S126" s="33"/>
    </row>
    <row r="127" spans="1:19" x14ac:dyDescent="0.25">
      <c r="A127" s="61" t="s">
        <v>268</v>
      </c>
      <c r="B127" s="1">
        <v>18</v>
      </c>
      <c r="C127" s="1">
        <v>7</v>
      </c>
      <c r="D127" s="52" t="s">
        <v>57</v>
      </c>
      <c r="E127" s="1"/>
      <c r="F127" s="1"/>
      <c r="G127" s="28" t="s">
        <v>3</v>
      </c>
      <c r="H127" s="54" t="s">
        <v>268</v>
      </c>
      <c r="I127" s="29"/>
      <c r="J127" s="27" t="s">
        <v>5</v>
      </c>
      <c r="K127" s="1"/>
      <c r="N127" s="1"/>
      <c r="P127" s="33"/>
    </row>
    <row r="128" spans="1:19" ht="13.8" thickBot="1" x14ac:dyDescent="0.3">
      <c r="A128" s="61" t="s">
        <v>49</v>
      </c>
      <c r="B128" s="1">
        <v>11</v>
      </c>
      <c r="C128" s="1">
        <v>-7</v>
      </c>
      <c r="D128" t="s">
        <v>7</v>
      </c>
      <c r="E128" s="1"/>
      <c r="F128" s="1"/>
      <c r="G128" s="30" t="s">
        <v>8</v>
      </c>
      <c r="H128" s="53" t="s">
        <v>49</v>
      </c>
      <c r="I128" s="31"/>
      <c r="J128" s="27" t="s">
        <v>5</v>
      </c>
      <c r="K128" s="1"/>
      <c r="N128" s="1"/>
      <c r="P128" s="33"/>
    </row>
    <row r="129" spans="1:19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  <c r="P129" s="33"/>
    </row>
    <row r="130" spans="1:19" x14ac:dyDescent="0.25">
      <c r="A130" s="1" t="s">
        <v>12</v>
      </c>
      <c r="B130" s="1"/>
      <c r="C130" s="66">
        <v>6</v>
      </c>
      <c r="D130" s="66">
        <v>12</v>
      </c>
      <c r="E130" s="66">
        <v>14</v>
      </c>
      <c r="F130" s="66">
        <v>18</v>
      </c>
      <c r="G130" s="66">
        <v>10</v>
      </c>
      <c r="H130" s="66">
        <v>2</v>
      </c>
      <c r="I130" s="66">
        <v>16</v>
      </c>
      <c r="J130" s="66">
        <v>4</v>
      </c>
      <c r="K130" s="66">
        <v>8</v>
      </c>
      <c r="N130" s="1"/>
      <c r="P130" s="33"/>
    </row>
    <row r="131" spans="1:19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  <c r="P131" s="33"/>
    </row>
    <row r="132" spans="1:19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  <c r="P132" s="33"/>
    </row>
    <row r="133" spans="1:19" x14ac:dyDescent="0.25">
      <c r="A133" s="61" t="s">
        <v>268</v>
      </c>
      <c r="B133" s="57"/>
      <c r="C133" s="76">
        <v>5</v>
      </c>
      <c r="D133" s="109">
        <v>7</v>
      </c>
      <c r="E133" s="109">
        <v>7</v>
      </c>
      <c r="F133" s="109">
        <v>5</v>
      </c>
      <c r="G133" s="109">
        <v>9</v>
      </c>
      <c r="H133" s="109">
        <v>7</v>
      </c>
      <c r="I133" s="109">
        <v>6</v>
      </c>
      <c r="J133" s="109">
        <v>8</v>
      </c>
      <c r="K133" s="109">
        <v>7</v>
      </c>
      <c r="L133" s="72">
        <v>61</v>
      </c>
      <c r="M133" s="10">
        <v>43</v>
      </c>
      <c r="N133" s="108"/>
      <c r="O133" s="59"/>
      <c r="P133" s="33"/>
      <c r="S133" s="33"/>
    </row>
    <row r="134" spans="1:19" x14ac:dyDescent="0.25">
      <c r="A134" s="61" t="s">
        <v>49</v>
      </c>
      <c r="B134" s="35"/>
      <c r="C134" s="76">
        <v>4</v>
      </c>
      <c r="D134" s="109">
        <v>7</v>
      </c>
      <c r="E134" s="109">
        <v>5</v>
      </c>
      <c r="F134" s="109">
        <v>3</v>
      </c>
      <c r="G134" s="109">
        <v>7</v>
      </c>
      <c r="H134" s="109">
        <v>5</v>
      </c>
      <c r="I134" s="109">
        <v>5</v>
      </c>
      <c r="J134" s="109">
        <v>5</v>
      </c>
      <c r="K134" s="109">
        <v>6</v>
      </c>
      <c r="L134" s="72">
        <v>47</v>
      </c>
      <c r="M134" s="10">
        <v>36</v>
      </c>
      <c r="N134" s="58"/>
      <c r="O134" s="59"/>
      <c r="P134" s="33"/>
      <c r="S134" s="33"/>
    </row>
    <row r="135" spans="1:19" x14ac:dyDescent="0.25">
      <c r="A135" s="32" t="s">
        <v>268</v>
      </c>
      <c r="B135" s="35"/>
      <c r="C135" s="67">
        <v>1</v>
      </c>
      <c r="D135" s="67">
        <v>1</v>
      </c>
      <c r="E135" s="67">
        <v>1</v>
      </c>
      <c r="F135" s="67">
        <v>0</v>
      </c>
      <c r="G135" s="66">
        <v>1</v>
      </c>
      <c r="H135" s="66">
        <v>1</v>
      </c>
      <c r="I135" s="66">
        <v>0</v>
      </c>
      <c r="J135" s="66">
        <v>1</v>
      </c>
      <c r="K135" s="66">
        <v>1</v>
      </c>
      <c r="L135" s="66">
        <v>7</v>
      </c>
      <c r="N135" s="1">
        <v>0</v>
      </c>
      <c r="P135" s="33"/>
      <c r="S135" s="33"/>
    </row>
    <row r="136" spans="1:19" x14ac:dyDescent="0.25">
      <c r="A136" s="32" t="s">
        <v>49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  <c r="P136" s="33"/>
      <c r="S136" s="33"/>
    </row>
    <row r="137" spans="1:19" x14ac:dyDescent="0.25">
      <c r="A137" s="32" t="s">
        <v>268</v>
      </c>
      <c r="B137" s="1"/>
      <c r="C137" s="66">
        <v>0.5</v>
      </c>
      <c r="D137" s="66">
        <v>1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0.5</v>
      </c>
      <c r="L137" s="66">
        <v>2</v>
      </c>
      <c r="M137" s="1">
        <v>0</v>
      </c>
      <c r="N137" s="1">
        <v>2</v>
      </c>
      <c r="O137" s="32" t="s">
        <v>268</v>
      </c>
      <c r="P137" s="34">
        <v>20</v>
      </c>
      <c r="S137" s="33"/>
    </row>
    <row r="138" spans="1:19" x14ac:dyDescent="0.25">
      <c r="A138" s="32" t="s">
        <v>49</v>
      </c>
      <c r="B138" s="1"/>
      <c r="C138" s="66">
        <v>0.5</v>
      </c>
      <c r="D138" s="66">
        <v>0</v>
      </c>
      <c r="E138" s="66">
        <v>1</v>
      </c>
      <c r="F138" s="66">
        <v>1</v>
      </c>
      <c r="G138" s="66">
        <v>1</v>
      </c>
      <c r="H138" s="66">
        <v>1</v>
      </c>
      <c r="I138" s="66">
        <v>1</v>
      </c>
      <c r="J138" s="66">
        <v>1</v>
      </c>
      <c r="K138" s="66">
        <v>0.5</v>
      </c>
      <c r="L138" s="66">
        <v>7</v>
      </c>
      <c r="M138" s="1">
        <v>3</v>
      </c>
      <c r="N138" s="1">
        <v>10</v>
      </c>
      <c r="O138" s="32" t="s">
        <v>49</v>
      </c>
      <c r="P138" s="34">
        <v>17</v>
      </c>
      <c r="R138" s="59"/>
      <c r="S138" s="33"/>
    </row>
    <row r="139" spans="1:19" x14ac:dyDescent="0.25">
      <c r="R139" s="59"/>
      <c r="S139" s="33"/>
    </row>
    <row r="140" spans="1:19" x14ac:dyDescent="0.25">
      <c r="S140" s="33"/>
    </row>
    <row r="141" spans="1:19" ht="13.8" thickBot="1" x14ac:dyDescent="0.3">
      <c r="S141" s="33"/>
    </row>
    <row r="142" spans="1:19" x14ac:dyDescent="0.25">
      <c r="A142" s="61" t="s">
        <v>34</v>
      </c>
      <c r="B142" s="1">
        <v>9</v>
      </c>
      <c r="C142" s="1">
        <v>-3</v>
      </c>
      <c r="D142" s="52" t="s">
        <v>57</v>
      </c>
      <c r="E142" s="1"/>
      <c r="F142" s="1"/>
      <c r="G142" s="28" t="s">
        <v>3</v>
      </c>
      <c r="H142" s="54" t="s">
        <v>34</v>
      </c>
      <c r="I142" s="29"/>
      <c r="J142" s="27" t="s">
        <v>5</v>
      </c>
      <c r="K142" s="1"/>
      <c r="N142" s="1"/>
      <c r="P142" s="33"/>
    </row>
    <row r="143" spans="1:19" ht="13.8" thickBot="1" x14ac:dyDescent="0.3">
      <c r="A143" s="61" t="s">
        <v>49</v>
      </c>
      <c r="B143" s="1">
        <v>12</v>
      </c>
      <c r="C143" s="1">
        <v>3</v>
      </c>
      <c r="D143" t="s">
        <v>7</v>
      </c>
      <c r="E143" s="1"/>
      <c r="F143" s="1"/>
      <c r="G143" s="30" t="s">
        <v>8</v>
      </c>
      <c r="H143" s="53" t="s">
        <v>49</v>
      </c>
      <c r="I143" s="31"/>
      <c r="J143" s="27" t="s">
        <v>5</v>
      </c>
      <c r="K143" s="1"/>
      <c r="N143" s="1"/>
      <c r="P143" s="33"/>
    </row>
    <row r="144" spans="1:19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  <c r="P144" s="33"/>
    </row>
    <row r="145" spans="1:16" x14ac:dyDescent="0.25">
      <c r="A145" s="1" t="s">
        <v>12</v>
      </c>
      <c r="B145" s="1"/>
      <c r="C145" s="66">
        <v>6</v>
      </c>
      <c r="D145" s="66">
        <v>12</v>
      </c>
      <c r="E145" s="66">
        <v>14</v>
      </c>
      <c r="F145" s="66">
        <v>18</v>
      </c>
      <c r="G145" s="66">
        <v>10</v>
      </c>
      <c r="H145" s="66">
        <v>2</v>
      </c>
      <c r="I145" s="66">
        <v>16</v>
      </c>
      <c r="J145" s="66">
        <v>4</v>
      </c>
      <c r="K145" s="66">
        <v>8</v>
      </c>
      <c r="N145" s="1"/>
      <c r="P145" s="33"/>
    </row>
    <row r="146" spans="1:16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  <c r="P146" s="33"/>
    </row>
    <row r="147" spans="1:16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  <c r="P147" s="33"/>
    </row>
    <row r="148" spans="1:16" x14ac:dyDescent="0.25">
      <c r="A148" s="61" t="s">
        <v>34</v>
      </c>
      <c r="B148" s="57"/>
      <c r="C148" s="76">
        <v>7</v>
      </c>
      <c r="D148" s="109">
        <v>8</v>
      </c>
      <c r="E148" s="109">
        <v>5</v>
      </c>
      <c r="F148" s="109">
        <v>4</v>
      </c>
      <c r="G148" s="109">
        <v>7</v>
      </c>
      <c r="H148" s="109">
        <v>6</v>
      </c>
      <c r="I148" s="109">
        <v>4</v>
      </c>
      <c r="J148" s="109">
        <v>6</v>
      </c>
      <c r="K148" s="109">
        <v>5</v>
      </c>
      <c r="L148" s="72">
        <v>52</v>
      </c>
      <c r="M148" s="10">
        <v>43</v>
      </c>
      <c r="N148" s="108"/>
      <c r="O148" s="59"/>
      <c r="P148" s="33"/>
    </row>
    <row r="149" spans="1:16" x14ac:dyDescent="0.25">
      <c r="A149" s="61" t="s">
        <v>49</v>
      </c>
      <c r="B149" s="35"/>
      <c r="C149" s="76">
        <v>4</v>
      </c>
      <c r="D149" s="109">
        <v>6</v>
      </c>
      <c r="E149" s="109">
        <v>7</v>
      </c>
      <c r="F149" s="109">
        <v>3</v>
      </c>
      <c r="G149" s="109">
        <v>9</v>
      </c>
      <c r="H149" s="109">
        <v>6</v>
      </c>
      <c r="I149" s="109">
        <v>4</v>
      </c>
      <c r="J149" s="109">
        <v>5</v>
      </c>
      <c r="K149" s="109">
        <v>6</v>
      </c>
      <c r="L149" s="72">
        <v>50</v>
      </c>
      <c r="M149" s="10">
        <v>38</v>
      </c>
      <c r="N149" s="58"/>
      <c r="O149" s="59"/>
      <c r="P149" s="33"/>
    </row>
    <row r="150" spans="1:16" x14ac:dyDescent="0.25">
      <c r="A150" s="32" t="s">
        <v>34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  <c r="P150" s="33"/>
    </row>
    <row r="151" spans="1:16" x14ac:dyDescent="0.25">
      <c r="A151" s="32" t="s">
        <v>49</v>
      </c>
      <c r="B151" s="35"/>
      <c r="C151" s="67">
        <v>1</v>
      </c>
      <c r="D151" s="67">
        <v>0</v>
      </c>
      <c r="E151" s="67">
        <v>0</v>
      </c>
      <c r="F151" s="67">
        <v>0</v>
      </c>
      <c r="G151" s="66">
        <v>0</v>
      </c>
      <c r="H151" s="66">
        <v>1</v>
      </c>
      <c r="I151" s="66">
        <v>0</v>
      </c>
      <c r="J151" s="66">
        <v>1</v>
      </c>
      <c r="K151" s="66">
        <v>0</v>
      </c>
      <c r="L151" s="66">
        <v>3</v>
      </c>
      <c r="M151" s="1"/>
      <c r="N151" s="1" t="s">
        <v>17</v>
      </c>
      <c r="P151" s="33"/>
    </row>
    <row r="152" spans="1:16" x14ac:dyDescent="0.25">
      <c r="A152" s="32" t="s">
        <v>34</v>
      </c>
      <c r="B152" s="1"/>
      <c r="C152" s="66">
        <v>0</v>
      </c>
      <c r="D152" s="66">
        <v>0</v>
      </c>
      <c r="E152" s="66">
        <v>1</v>
      </c>
      <c r="F152" s="66">
        <v>0</v>
      </c>
      <c r="G152" s="66">
        <v>1</v>
      </c>
      <c r="H152" s="66">
        <v>0</v>
      </c>
      <c r="I152" s="66">
        <v>0.5</v>
      </c>
      <c r="J152" s="66">
        <v>0</v>
      </c>
      <c r="K152" s="66">
        <v>1</v>
      </c>
      <c r="L152" s="66">
        <v>3.5</v>
      </c>
      <c r="M152" s="1">
        <v>0</v>
      </c>
      <c r="N152" s="1">
        <v>3.5</v>
      </c>
      <c r="O152" s="32" t="s">
        <v>34</v>
      </c>
      <c r="P152" s="34">
        <v>16</v>
      </c>
    </row>
    <row r="153" spans="1:16" x14ac:dyDescent="0.25">
      <c r="A153" s="32" t="s">
        <v>49</v>
      </c>
      <c r="B153" s="1"/>
      <c r="C153" s="66">
        <v>1</v>
      </c>
      <c r="D153" s="66">
        <v>1</v>
      </c>
      <c r="E153" s="66">
        <v>0</v>
      </c>
      <c r="F153" s="66">
        <v>1</v>
      </c>
      <c r="G153" s="66">
        <v>0</v>
      </c>
      <c r="H153" s="66">
        <v>1</v>
      </c>
      <c r="I153" s="66">
        <v>0.5</v>
      </c>
      <c r="J153" s="66">
        <v>1</v>
      </c>
      <c r="K153" s="66">
        <v>0</v>
      </c>
      <c r="L153" s="66">
        <v>5.5</v>
      </c>
      <c r="M153" s="1">
        <v>3</v>
      </c>
      <c r="N153" s="1">
        <v>8.5</v>
      </c>
      <c r="O153" s="32" t="s">
        <v>49</v>
      </c>
      <c r="P153" s="34">
        <v>15</v>
      </c>
    </row>
    <row r="154" spans="1:16" ht="13.8" thickBot="1" x14ac:dyDescent="0.3"/>
    <row r="155" spans="1:16" x14ac:dyDescent="0.25">
      <c r="A155" s="61" t="s">
        <v>36</v>
      </c>
      <c r="B155" s="1">
        <v>17</v>
      </c>
      <c r="C155" s="1">
        <v>3</v>
      </c>
      <c r="D155" s="52" t="s">
        <v>57</v>
      </c>
      <c r="E155" s="1"/>
      <c r="F155" s="1"/>
      <c r="G155" s="28" t="s">
        <v>3</v>
      </c>
      <c r="H155" s="54" t="s">
        <v>36</v>
      </c>
      <c r="I155" s="29"/>
      <c r="J155" s="27" t="s">
        <v>5</v>
      </c>
      <c r="K155" s="1"/>
      <c r="N155" s="1"/>
      <c r="P155" s="33"/>
    </row>
    <row r="156" spans="1:16" ht="13.8" thickBot="1" x14ac:dyDescent="0.3">
      <c r="A156" s="61" t="s">
        <v>25</v>
      </c>
      <c r="B156" s="1">
        <v>14</v>
      </c>
      <c r="C156" s="1">
        <v>-3</v>
      </c>
      <c r="D156" t="s">
        <v>7</v>
      </c>
      <c r="E156" s="1"/>
      <c r="F156" s="1"/>
      <c r="G156" s="30" t="s">
        <v>8</v>
      </c>
      <c r="H156" s="53" t="s">
        <v>25</v>
      </c>
      <c r="I156" s="31"/>
      <c r="J156" s="27" t="s">
        <v>5</v>
      </c>
      <c r="K156" s="1"/>
      <c r="N156" s="1"/>
      <c r="P156" s="33"/>
    </row>
    <row r="157" spans="1:16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  <c r="P157" s="33"/>
    </row>
    <row r="158" spans="1:16" x14ac:dyDescent="0.25">
      <c r="A158" s="1" t="s">
        <v>12</v>
      </c>
      <c r="B158" s="1"/>
      <c r="C158" s="66">
        <v>6</v>
      </c>
      <c r="D158" s="66">
        <v>12</v>
      </c>
      <c r="E158" s="66">
        <v>14</v>
      </c>
      <c r="F158" s="66">
        <v>18</v>
      </c>
      <c r="G158" s="66">
        <v>10</v>
      </c>
      <c r="H158" s="66">
        <v>2</v>
      </c>
      <c r="I158" s="66">
        <v>16</v>
      </c>
      <c r="J158" s="66">
        <v>4</v>
      </c>
      <c r="K158" s="66">
        <v>8</v>
      </c>
      <c r="N158" s="1"/>
      <c r="P158" s="33"/>
    </row>
    <row r="159" spans="1:16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  <c r="P159" s="33"/>
    </row>
    <row r="160" spans="1:16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  <c r="P160" s="33"/>
    </row>
    <row r="161" spans="1:16" x14ac:dyDescent="0.25">
      <c r="A161" s="61" t="s">
        <v>36</v>
      </c>
      <c r="B161" s="57"/>
      <c r="C161" s="76">
        <v>6</v>
      </c>
      <c r="D161" s="109">
        <v>6</v>
      </c>
      <c r="E161" s="109">
        <v>6</v>
      </c>
      <c r="F161" s="109">
        <v>5</v>
      </c>
      <c r="G161" s="109">
        <v>9</v>
      </c>
      <c r="H161" s="109">
        <v>4</v>
      </c>
      <c r="I161" s="109">
        <v>4</v>
      </c>
      <c r="J161" s="109">
        <v>5</v>
      </c>
      <c r="K161" s="109">
        <v>6</v>
      </c>
      <c r="L161" s="72">
        <v>51</v>
      </c>
      <c r="M161" s="10">
        <v>34</v>
      </c>
      <c r="N161" s="108"/>
      <c r="O161" s="59"/>
      <c r="P161" s="33"/>
    </row>
    <row r="162" spans="1:16" x14ac:dyDescent="0.25">
      <c r="A162" s="61" t="s">
        <v>25</v>
      </c>
      <c r="B162" s="35"/>
      <c r="C162" s="76">
        <v>6</v>
      </c>
      <c r="D162" s="109">
        <v>5</v>
      </c>
      <c r="E162" s="109">
        <v>4</v>
      </c>
      <c r="F162" s="109">
        <v>5</v>
      </c>
      <c r="G162" s="109">
        <v>6</v>
      </c>
      <c r="H162" s="109">
        <v>6</v>
      </c>
      <c r="I162" s="109">
        <v>4</v>
      </c>
      <c r="J162" s="109">
        <v>6</v>
      </c>
      <c r="K162" s="109">
        <v>6</v>
      </c>
      <c r="L162" s="72">
        <v>48</v>
      </c>
      <c r="M162" s="10">
        <v>34</v>
      </c>
      <c r="N162" s="58"/>
      <c r="O162" s="59"/>
      <c r="P162" s="33"/>
    </row>
    <row r="163" spans="1:16" x14ac:dyDescent="0.25">
      <c r="A163" s="32" t="s">
        <v>36</v>
      </c>
      <c r="B163" s="35"/>
      <c r="C163" s="67">
        <v>1</v>
      </c>
      <c r="D163" s="67">
        <v>0</v>
      </c>
      <c r="E163" s="67">
        <v>0</v>
      </c>
      <c r="F163" s="67">
        <v>0</v>
      </c>
      <c r="G163" s="66">
        <v>0</v>
      </c>
      <c r="H163" s="66">
        <v>1</v>
      </c>
      <c r="I163" s="66">
        <v>0</v>
      </c>
      <c r="J163" s="66">
        <v>1</v>
      </c>
      <c r="K163" s="66">
        <v>0</v>
      </c>
      <c r="L163" s="66">
        <v>3</v>
      </c>
      <c r="N163" s="1">
        <v>0</v>
      </c>
      <c r="P163" s="33"/>
    </row>
    <row r="164" spans="1:16" x14ac:dyDescent="0.25">
      <c r="A164" s="32" t="s">
        <v>25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  <c r="P164" s="33"/>
    </row>
    <row r="165" spans="1:16" x14ac:dyDescent="0.25">
      <c r="A165" s="32" t="s">
        <v>36</v>
      </c>
      <c r="B165" s="1"/>
      <c r="C165" s="66">
        <v>1</v>
      </c>
      <c r="D165" s="66">
        <v>0</v>
      </c>
      <c r="E165" s="66">
        <v>0</v>
      </c>
      <c r="F165" s="66">
        <v>0.5</v>
      </c>
      <c r="G165" s="66">
        <v>0</v>
      </c>
      <c r="H165" s="66">
        <v>1</v>
      </c>
      <c r="I165" s="66">
        <v>0.5</v>
      </c>
      <c r="J165" s="66">
        <v>1</v>
      </c>
      <c r="K165" s="66">
        <v>0.5</v>
      </c>
      <c r="L165" s="66">
        <v>4.5</v>
      </c>
      <c r="M165" s="1">
        <v>1.5</v>
      </c>
      <c r="N165" s="1">
        <v>6</v>
      </c>
      <c r="O165" s="32" t="s">
        <v>36</v>
      </c>
      <c r="P165" s="34">
        <v>16</v>
      </c>
    </row>
    <row r="166" spans="1:16" x14ac:dyDescent="0.25">
      <c r="A166" s="32" t="s">
        <v>25</v>
      </c>
      <c r="B166" s="1"/>
      <c r="C166" s="66">
        <v>0</v>
      </c>
      <c r="D166" s="66">
        <v>1</v>
      </c>
      <c r="E166" s="66">
        <v>1</v>
      </c>
      <c r="F166" s="66">
        <v>0.5</v>
      </c>
      <c r="G166" s="66">
        <v>1</v>
      </c>
      <c r="H166" s="66">
        <v>0</v>
      </c>
      <c r="I166" s="66">
        <v>0.5</v>
      </c>
      <c r="J166" s="66">
        <v>0</v>
      </c>
      <c r="K166" s="66">
        <v>0.5</v>
      </c>
      <c r="L166" s="66">
        <v>4.5</v>
      </c>
      <c r="M166" s="1">
        <v>1.5</v>
      </c>
      <c r="N166" s="1">
        <v>6</v>
      </c>
      <c r="O166" s="32" t="s">
        <v>25</v>
      </c>
      <c r="P166" s="34">
        <v>18</v>
      </c>
    </row>
    <row r="167" spans="1:16" ht="13.8" thickBot="1" x14ac:dyDescent="0.3"/>
    <row r="168" spans="1:16" x14ac:dyDescent="0.25">
      <c r="A168" s="61" t="s">
        <v>34</v>
      </c>
      <c r="B168" s="1">
        <v>9</v>
      </c>
      <c r="C168" s="1">
        <v>-3</v>
      </c>
      <c r="D168" s="52" t="s">
        <v>57</v>
      </c>
      <c r="E168" s="1"/>
      <c r="F168" s="1"/>
      <c r="G168" s="28" t="s">
        <v>3</v>
      </c>
      <c r="H168" s="54" t="s">
        <v>34</v>
      </c>
      <c r="I168" s="29"/>
      <c r="J168" s="27" t="s">
        <v>5</v>
      </c>
      <c r="K168" s="1"/>
      <c r="N168" s="1"/>
      <c r="P168" s="33"/>
    </row>
    <row r="169" spans="1:16" ht="13.8" thickBot="1" x14ac:dyDescent="0.3">
      <c r="A169" s="61" t="s">
        <v>30</v>
      </c>
      <c r="B169" s="1">
        <v>12</v>
      </c>
      <c r="C169" s="1">
        <v>3</v>
      </c>
      <c r="D169" t="s">
        <v>7</v>
      </c>
      <c r="E169" s="1"/>
      <c r="F169" s="1"/>
      <c r="G169" s="30" t="s">
        <v>8</v>
      </c>
      <c r="H169" s="53" t="s">
        <v>30</v>
      </c>
      <c r="I169" s="31"/>
      <c r="J169" s="27" t="s">
        <v>5</v>
      </c>
      <c r="K169" s="1"/>
      <c r="N169" s="1"/>
      <c r="P169" s="33"/>
    </row>
    <row r="170" spans="1:16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N170" s="1"/>
      <c r="P170" s="33"/>
    </row>
    <row r="171" spans="1:16" x14ac:dyDescent="0.25">
      <c r="A171" s="1" t="s">
        <v>12</v>
      </c>
      <c r="B171" s="1"/>
      <c r="C171" s="66">
        <v>6</v>
      </c>
      <c r="D171" s="66">
        <v>12</v>
      </c>
      <c r="E171" s="66">
        <v>14</v>
      </c>
      <c r="F171" s="66">
        <v>18</v>
      </c>
      <c r="G171" s="66">
        <v>10</v>
      </c>
      <c r="H171" s="66">
        <v>2</v>
      </c>
      <c r="I171" s="66">
        <v>16</v>
      </c>
      <c r="J171" s="66">
        <v>4</v>
      </c>
      <c r="K171" s="66">
        <v>8</v>
      </c>
      <c r="N171" s="1"/>
      <c r="P171" s="33"/>
    </row>
    <row r="172" spans="1:16" x14ac:dyDescent="0.25">
      <c r="A172" s="1" t="s">
        <v>13</v>
      </c>
      <c r="B172" s="1"/>
      <c r="C172" s="66">
        <v>3</v>
      </c>
      <c r="D172" s="66">
        <v>6</v>
      </c>
      <c r="E172" s="66">
        <v>7</v>
      </c>
      <c r="F172" s="66">
        <v>9</v>
      </c>
      <c r="G172" s="66">
        <v>5</v>
      </c>
      <c r="H172" s="66">
        <v>1</v>
      </c>
      <c r="I172" s="66">
        <v>8</v>
      </c>
      <c r="J172" s="66">
        <v>2</v>
      </c>
      <c r="K172" s="66">
        <v>4</v>
      </c>
      <c r="N172" s="1"/>
      <c r="P172" s="33"/>
    </row>
    <row r="173" spans="1:16" x14ac:dyDescent="0.25">
      <c r="A173" s="1" t="s">
        <v>14</v>
      </c>
      <c r="B173" s="1"/>
      <c r="C173" s="66">
        <v>10</v>
      </c>
      <c r="D173" s="66">
        <v>11</v>
      </c>
      <c r="E173" s="66">
        <v>12</v>
      </c>
      <c r="F173" s="66">
        <v>13</v>
      </c>
      <c r="G173" s="66">
        <v>14</v>
      </c>
      <c r="H173" s="66">
        <v>15</v>
      </c>
      <c r="I173" s="66">
        <v>16</v>
      </c>
      <c r="J173" s="66">
        <v>17</v>
      </c>
      <c r="K173" s="66">
        <v>18</v>
      </c>
      <c r="L173" s="1" t="s">
        <v>15</v>
      </c>
      <c r="M173" s="1" t="s">
        <v>16</v>
      </c>
      <c r="N173" s="70"/>
      <c r="P173" s="33"/>
    </row>
    <row r="174" spans="1:16" x14ac:dyDescent="0.25">
      <c r="A174" s="61" t="s">
        <v>34</v>
      </c>
      <c r="B174" s="57"/>
      <c r="C174" s="76">
        <v>7</v>
      </c>
      <c r="D174" s="109">
        <v>8</v>
      </c>
      <c r="E174" s="109">
        <v>5</v>
      </c>
      <c r="F174" s="109">
        <v>4</v>
      </c>
      <c r="G174" s="109">
        <v>7</v>
      </c>
      <c r="H174" s="109">
        <v>6</v>
      </c>
      <c r="I174" s="109">
        <v>4</v>
      </c>
      <c r="J174" s="109">
        <v>6</v>
      </c>
      <c r="K174" s="109">
        <v>5</v>
      </c>
      <c r="L174" s="72">
        <v>52</v>
      </c>
      <c r="M174" s="10">
        <v>43</v>
      </c>
      <c r="N174" s="108"/>
      <c r="O174" s="59"/>
      <c r="P174" s="33"/>
    </row>
    <row r="175" spans="1:16" x14ac:dyDescent="0.25">
      <c r="A175" s="61" t="s">
        <v>30</v>
      </c>
      <c r="B175" s="35"/>
      <c r="C175" s="76">
        <v>4</v>
      </c>
      <c r="D175" s="109">
        <v>6</v>
      </c>
      <c r="E175" s="109">
        <v>7</v>
      </c>
      <c r="F175" s="109">
        <v>3</v>
      </c>
      <c r="G175" s="109">
        <v>9</v>
      </c>
      <c r="H175" s="109">
        <v>6</v>
      </c>
      <c r="I175" s="109">
        <v>4</v>
      </c>
      <c r="J175" s="109">
        <v>5</v>
      </c>
      <c r="K175" s="109">
        <v>6</v>
      </c>
      <c r="L175" s="72">
        <v>50</v>
      </c>
      <c r="M175" s="10">
        <v>38</v>
      </c>
      <c r="N175" s="58"/>
      <c r="O175" s="59"/>
      <c r="P175" s="33"/>
    </row>
    <row r="176" spans="1:16" x14ac:dyDescent="0.25">
      <c r="A176" s="32" t="s">
        <v>34</v>
      </c>
      <c r="B176" s="35"/>
      <c r="C176" s="67">
        <v>0</v>
      </c>
      <c r="D176" s="67">
        <v>0</v>
      </c>
      <c r="E176" s="67">
        <v>0</v>
      </c>
      <c r="F176" s="67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N176" s="1">
        <v>0</v>
      </c>
      <c r="P176" s="33"/>
    </row>
    <row r="177" spans="1:16" x14ac:dyDescent="0.25">
      <c r="A177" s="32" t="s">
        <v>30</v>
      </c>
      <c r="B177" s="35"/>
      <c r="C177" s="67">
        <v>1</v>
      </c>
      <c r="D177" s="67">
        <v>0</v>
      </c>
      <c r="E177" s="67">
        <v>0</v>
      </c>
      <c r="F177" s="67">
        <v>0</v>
      </c>
      <c r="G177" s="66">
        <v>0</v>
      </c>
      <c r="H177" s="66">
        <v>1</v>
      </c>
      <c r="I177" s="66">
        <v>0</v>
      </c>
      <c r="J177" s="66">
        <v>1</v>
      </c>
      <c r="K177" s="66">
        <v>0</v>
      </c>
      <c r="L177" s="66">
        <v>3</v>
      </c>
      <c r="M177" s="1"/>
      <c r="N177" s="1" t="s">
        <v>17</v>
      </c>
      <c r="P177" s="33"/>
    </row>
    <row r="178" spans="1:16" x14ac:dyDescent="0.25">
      <c r="A178" s="32" t="s">
        <v>34</v>
      </c>
      <c r="B178" s="1"/>
      <c r="C178" s="66">
        <v>0</v>
      </c>
      <c r="D178" s="66">
        <v>0</v>
      </c>
      <c r="E178" s="66">
        <v>1</v>
      </c>
      <c r="F178" s="66">
        <v>0</v>
      </c>
      <c r="G178" s="66">
        <v>1</v>
      </c>
      <c r="H178" s="66">
        <v>0</v>
      </c>
      <c r="I178" s="66">
        <v>0.5</v>
      </c>
      <c r="J178" s="66">
        <v>0</v>
      </c>
      <c r="K178" s="66">
        <v>1</v>
      </c>
      <c r="L178" s="66">
        <v>3.5</v>
      </c>
      <c r="M178" s="1">
        <v>0</v>
      </c>
      <c r="N178" s="1">
        <v>3.5</v>
      </c>
      <c r="O178" s="32" t="s">
        <v>34</v>
      </c>
      <c r="P178" s="34">
        <v>16</v>
      </c>
    </row>
    <row r="179" spans="1:16" x14ac:dyDescent="0.25">
      <c r="A179" s="32" t="s">
        <v>30</v>
      </c>
      <c r="B179" s="1"/>
      <c r="C179" s="66">
        <v>1</v>
      </c>
      <c r="D179" s="66">
        <v>1</v>
      </c>
      <c r="E179" s="66">
        <v>0</v>
      </c>
      <c r="F179" s="66">
        <v>1</v>
      </c>
      <c r="G179" s="66">
        <v>0</v>
      </c>
      <c r="H179" s="66">
        <v>1</v>
      </c>
      <c r="I179" s="66">
        <v>0.5</v>
      </c>
      <c r="J179" s="66">
        <v>1</v>
      </c>
      <c r="K179" s="66">
        <v>0</v>
      </c>
      <c r="L179" s="66">
        <v>5.5</v>
      </c>
      <c r="M179" s="1">
        <v>3</v>
      </c>
      <c r="N179" s="1">
        <v>8.5</v>
      </c>
      <c r="O179" s="32" t="s">
        <v>30</v>
      </c>
      <c r="P179" s="34">
        <v>15</v>
      </c>
    </row>
  </sheetData>
  <sortState xmlns:xlrd2="http://schemas.microsoft.com/office/spreadsheetml/2017/richdata2" ref="R13:S36">
    <sortCondition ref="S13:S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5390-A073-6046-9A1F-CE56792EF61C}">
  <dimension ref="A1:V166"/>
  <sheetViews>
    <sheetView topLeftCell="A111" zoomScale="132" zoomScaleNormal="125" workbookViewId="0">
      <selection activeCell="F128" sqref="F128"/>
    </sheetView>
  </sheetViews>
  <sheetFormatPr defaultColWidth="11.5546875" defaultRowHeight="13.2" x14ac:dyDescent="0.25"/>
  <sheetData>
    <row r="1" spans="1:22" ht="13.8" thickBot="1" x14ac:dyDescent="0.3"/>
    <row r="2" spans="1:22" x14ac:dyDescent="0.25">
      <c r="A2" s="61" t="s">
        <v>33</v>
      </c>
      <c r="B2" s="1">
        <v>3</v>
      </c>
      <c r="C2" s="1">
        <v>-3</v>
      </c>
      <c r="D2" s="52" t="s">
        <v>2</v>
      </c>
      <c r="E2" s="1"/>
      <c r="F2" s="1"/>
      <c r="G2" s="28" t="s">
        <v>3</v>
      </c>
      <c r="H2" s="54" t="s">
        <v>33</v>
      </c>
      <c r="I2" s="29"/>
      <c r="J2" s="27" t="s">
        <v>5</v>
      </c>
      <c r="K2" s="1"/>
      <c r="N2" s="1"/>
    </row>
    <row r="3" spans="1:22" ht="13.8" thickBot="1" x14ac:dyDescent="0.3">
      <c r="A3" s="61" t="s">
        <v>42</v>
      </c>
      <c r="B3" s="1">
        <v>6</v>
      </c>
      <c r="C3" s="1">
        <v>3</v>
      </c>
      <c r="D3" t="s">
        <v>7</v>
      </c>
      <c r="E3" s="1"/>
      <c r="F3" s="1"/>
      <c r="G3" s="30" t="s">
        <v>8</v>
      </c>
      <c r="H3" s="53" t="s">
        <v>42</v>
      </c>
      <c r="I3" s="31"/>
      <c r="J3" s="27" t="s">
        <v>5</v>
      </c>
      <c r="K3" s="1"/>
      <c r="N3" s="1"/>
    </row>
    <row r="4" spans="1: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</row>
    <row r="5" spans="1:22" x14ac:dyDescent="0.25">
      <c r="A5" s="1" t="s">
        <v>12</v>
      </c>
      <c r="B5" s="1"/>
      <c r="C5" s="66">
        <v>7</v>
      </c>
      <c r="D5" s="66">
        <v>17</v>
      </c>
      <c r="E5" s="66">
        <v>11</v>
      </c>
      <c r="F5" s="66">
        <v>9</v>
      </c>
      <c r="G5" s="66">
        <v>3</v>
      </c>
      <c r="H5" s="66">
        <v>13</v>
      </c>
      <c r="I5" s="66">
        <v>5</v>
      </c>
      <c r="J5" s="66">
        <v>15</v>
      </c>
      <c r="K5" s="66">
        <v>1</v>
      </c>
      <c r="N5" s="1"/>
    </row>
    <row r="6" spans="1:22" x14ac:dyDescent="0.25">
      <c r="A6" s="1" t="s">
        <v>13</v>
      </c>
      <c r="B6" s="1"/>
      <c r="C6" s="66">
        <v>3</v>
      </c>
      <c r="D6" s="66">
        <v>6</v>
      </c>
      <c r="E6" s="66">
        <v>7</v>
      </c>
      <c r="F6" s="66">
        <v>9</v>
      </c>
      <c r="G6" s="66">
        <v>5</v>
      </c>
      <c r="H6" s="66">
        <v>1</v>
      </c>
      <c r="I6" s="66">
        <v>8</v>
      </c>
      <c r="J6" s="66">
        <v>2</v>
      </c>
      <c r="K6" s="66">
        <v>4</v>
      </c>
      <c r="N6" s="1"/>
    </row>
    <row r="7" spans="1:22" x14ac:dyDescent="0.25">
      <c r="A7" s="1" t="s">
        <v>14</v>
      </c>
      <c r="B7" s="1"/>
      <c r="C7" s="66">
        <v>10</v>
      </c>
      <c r="D7" s="66">
        <v>11</v>
      </c>
      <c r="E7" s="66">
        <v>12</v>
      </c>
      <c r="F7" s="66">
        <v>13</v>
      </c>
      <c r="G7" s="66">
        <v>14</v>
      </c>
      <c r="H7" s="66">
        <v>15</v>
      </c>
      <c r="I7" s="66">
        <v>16</v>
      </c>
      <c r="J7" s="66">
        <v>17</v>
      </c>
      <c r="K7" s="66">
        <v>18</v>
      </c>
      <c r="L7" s="1" t="s">
        <v>15</v>
      </c>
      <c r="M7" s="1" t="s">
        <v>16</v>
      </c>
      <c r="N7" s="70"/>
    </row>
    <row r="8" spans="1:22" x14ac:dyDescent="0.25">
      <c r="A8" s="61" t="s">
        <v>33</v>
      </c>
      <c r="B8" s="57"/>
      <c r="C8" s="76">
        <v>6</v>
      </c>
      <c r="D8" s="109">
        <v>3</v>
      </c>
      <c r="E8" s="109">
        <v>4</v>
      </c>
      <c r="F8" s="109">
        <v>5</v>
      </c>
      <c r="G8" s="109">
        <v>6</v>
      </c>
      <c r="H8" s="109">
        <v>3</v>
      </c>
      <c r="I8" s="109">
        <v>4</v>
      </c>
      <c r="J8" s="109">
        <v>4</v>
      </c>
      <c r="K8" s="109">
        <v>4</v>
      </c>
      <c r="L8" s="72">
        <v>39</v>
      </c>
      <c r="M8" s="10">
        <v>36</v>
      </c>
      <c r="N8" s="108"/>
      <c r="O8" s="59"/>
      <c r="T8" s="59"/>
    </row>
    <row r="9" spans="1:22" x14ac:dyDescent="0.25">
      <c r="A9" s="61" t="s">
        <v>42</v>
      </c>
      <c r="B9" s="35"/>
      <c r="C9" s="76">
        <v>6</v>
      </c>
      <c r="D9" s="109">
        <v>3</v>
      </c>
      <c r="E9" s="109">
        <v>4</v>
      </c>
      <c r="F9" s="109">
        <v>4</v>
      </c>
      <c r="G9" s="109">
        <v>4</v>
      </c>
      <c r="H9" s="109">
        <v>4</v>
      </c>
      <c r="I9" s="109">
        <v>4</v>
      </c>
      <c r="J9" s="109">
        <v>4</v>
      </c>
      <c r="K9" s="109">
        <v>5</v>
      </c>
      <c r="L9" s="72">
        <v>38</v>
      </c>
      <c r="M9" s="10">
        <v>32</v>
      </c>
      <c r="N9" s="58"/>
      <c r="O9" s="59"/>
      <c r="T9" s="59"/>
    </row>
    <row r="10" spans="1:22" x14ac:dyDescent="0.25">
      <c r="A10" s="32" t="s">
        <v>33</v>
      </c>
      <c r="B10" s="35"/>
      <c r="C10" s="67">
        <v>0</v>
      </c>
      <c r="D10" s="67">
        <v>0</v>
      </c>
      <c r="E10" s="67">
        <v>0</v>
      </c>
      <c r="F10" s="67">
        <v>0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N10" s="1">
        <v>0</v>
      </c>
    </row>
    <row r="11" spans="1:22" ht="13.8" thickBot="1" x14ac:dyDescent="0.3">
      <c r="A11" s="32" t="s">
        <v>42</v>
      </c>
      <c r="B11" s="35"/>
      <c r="C11" s="67">
        <v>1</v>
      </c>
      <c r="D11" s="67">
        <v>0</v>
      </c>
      <c r="E11" s="67">
        <v>0</v>
      </c>
      <c r="F11" s="67">
        <v>0</v>
      </c>
      <c r="G11" s="66">
        <v>0</v>
      </c>
      <c r="H11" s="66">
        <v>1</v>
      </c>
      <c r="I11" s="66">
        <v>0</v>
      </c>
      <c r="J11" s="66">
        <v>1</v>
      </c>
      <c r="K11" s="66">
        <v>0</v>
      </c>
      <c r="L11" s="66">
        <v>3</v>
      </c>
      <c r="M11" s="1"/>
      <c r="N11" s="1" t="s">
        <v>17</v>
      </c>
    </row>
    <row r="12" spans="1:22" x14ac:dyDescent="0.25">
      <c r="A12" s="32" t="s">
        <v>33</v>
      </c>
      <c r="B12" s="1"/>
      <c r="C12" s="66">
        <v>0</v>
      </c>
      <c r="D12" s="66">
        <v>0.5</v>
      </c>
      <c r="E12" s="66">
        <v>0.5</v>
      </c>
      <c r="F12" s="66">
        <v>0</v>
      </c>
      <c r="G12" s="66">
        <v>0</v>
      </c>
      <c r="H12" s="66">
        <v>0.5</v>
      </c>
      <c r="I12" s="66">
        <v>0.5</v>
      </c>
      <c r="J12" s="66">
        <v>0</v>
      </c>
      <c r="K12" s="66">
        <v>1</v>
      </c>
      <c r="L12" s="66">
        <v>3</v>
      </c>
      <c r="M12" s="1">
        <v>0</v>
      </c>
      <c r="N12" s="1">
        <v>3</v>
      </c>
      <c r="O12" s="32" t="s">
        <v>33</v>
      </c>
      <c r="P12">
        <f>B2</f>
        <v>3</v>
      </c>
      <c r="Q12">
        <f>M8</f>
        <v>36</v>
      </c>
      <c r="T12" s="36" t="s">
        <v>33</v>
      </c>
      <c r="U12" s="81">
        <v>3</v>
      </c>
      <c r="V12" s="82">
        <v>36</v>
      </c>
    </row>
    <row r="13" spans="1:22" x14ac:dyDescent="0.25">
      <c r="A13" s="32" t="s">
        <v>42</v>
      </c>
      <c r="B13" s="1"/>
      <c r="C13" s="66">
        <v>1</v>
      </c>
      <c r="D13" s="66">
        <v>0.5</v>
      </c>
      <c r="E13" s="66">
        <v>0.5</v>
      </c>
      <c r="F13" s="66">
        <v>1</v>
      </c>
      <c r="G13" s="66">
        <v>1</v>
      </c>
      <c r="H13" s="66">
        <v>0.5</v>
      </c>
      <c r="I13" s="66">
        <v>0.5</v>
      </c>
      <c r="J13" s="66">
        <v>1</v>
      </c>
      <c r="K13" s="66">
        <v>0</v>
      </c>
      <c r="L13" s="66">
        <v>6</v>
      </c>
      <c r="M13" s="1">
        <v>3</v>
      </c>
      <c r="N13" s="1">
        <v>9</v>
      </c>
      <c r="O13" s="32" t="s">
        <v>42</v>
      </c>
      <c r="P13">
        <f>B3</f>
        <v>6</v>
      </c>
      <c r="Q13">
        <f>M9</f>
        <v>32</v>
      </c>
      <c r="T13" s="39" t="s">
        <v>38</v>
      </c>
      <c r="U13">
        <v>3</v>
      </c>
      <c r="V13" s="84">
        <v>40</v>
      </c>
    </row>
    <row r="14" spans="1:22" ht="13.8" thickBot="1" x14ac:dyDescent="0.3">
      <c r="T14" s="39" t="s">
        <v>42</v>
      </c>
      <c r="U14">
        <v>6</v>
      </c>
      <c r="V14" s="84">
        <v>32</v>
      </c>
    </row>
    <row r="15" spans="1:22" ht="13.8" thickBot="1" x14ac:dyDescent="0.3">
      <c r="A15" s="61" t="s">
        <v>149</v>
      </c>
      <c r="B15" s="1">
        <v>16</v>
      </c>
      <c r="C15" s="1">
        <v>1</v>
      </c>
      <c r="D15" s="52" t="s">
        <v>2</v>
      </c>
      <c r="E15" s="1"/>
      <c r="F15" s="1"/>
      <c r="G15" s="28" t="s">
        <v>3</v>
      </c>
      <c r="H15" s="54" t="s">
        <v>149</v>
      </c>
      <c r="I15" s="29"/>
      <c r="J15" s="27" t="s">
        <v>5</v>
      </c>
      <c r="K15" s="1"/>
      <c r="N15" s="1"/>
      <c r="T15" s="44" t="s">
        <v>261</v>
      </c>
      <c r="U15" s="91">
        <v>7</v>
      </c>
      <c r="V15" s="92">
        <v>31</v>
      </c>
    </row>
    <row r="16" spans="1:22" ht="13.8" thickBot="1" x14ac:dyDescent="0.3">
      <c r="A16" s="61" t="s">
        <v>43</v>
      </c>
      <c r="B16" s="1">
        <v>15</v>
      </c>
      <c r="C16" s="1">
        <v>-1</v>
      </c>
      <c r="D16" t="s">
        <v>7</v>
      </c>
      <c r="E16" s="1"/>
      <c r="F16" s="1"/>
      <c r="G16" s="30" t="s">
        <v>8</v>
      </c>
      <c r="H16" s="53" t="s">
        <v>43</v>
      </c>
      <c r="I16" s="31"/>
      <c r="J16" s="27" t="s">
        <v>5</v>
      </c>
      <c r="K16" s="1"/>
      <c r="N16" s="1"/>
      <c r="T16" s="49" t="s">
        <v>51</v>
      </c>
      <c r="U16" s="94">
        <v>8</v>
      </c>
      <c r="V16" s="95">
        <v>40</v>
      </c>
    </row>
    <row r="17" spans="1:2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T17" s="47" t="s">
        <v>45</v>
      </c>
      <c r="U17" s="9">
        <v>8</v>
      </c>
      <c r="V17" s="96">
        <v>40</v>
      </c>
    </row>
    <row r="18" spans="1:22" x14ac:dyDescent="0.25">
      <c r="A18" s="1" t="s">
        <v>12</v>
      </c>
      <c r="B18" s="1"/>
      <c r="C18" s="66">
        <v>7</v>
      </c>
      <c r="D18" s="66">
        <v>17</v>
      </c>
      <c r="E18" s="66">
        <v>11</v>
      </c>
      <c r="F18" s="66">
        <v>9</v>
      </c>
      <c r="G18" s="66">
        <v>3</v>
      </c>
      <c r="H18" s="66">
        <v>13</v>
      </c>
      <c r="I18" s="66">
        <v>5</v>
      </c>
      <c r="J18" s="66">
        <v>15</v>
      </c>
      <c r="K18" s="66">
        <v>1</v>
      </c>
      <c r="N18" s="1"/>
      <c r="T18" s="39" t="s">
        <v>32</v>
      </c>
      <c r="U18">
        <v>8</v>
      </c>
      <c r="V18" s="84">
        <v>47</v>
      </c>
    </row>
    <row r="19" spans="1:22" ht="13.8" thickBot="1" x14ac:dyDescent="0.3">
      <c r="A19" s="1" t="s">
        <v>13</v>
      </c>
      <c r="B19" s="1"/>
      <c r="C19" s="66">
        <v>3</v>
      </c>
      <c r="D19" s="66">
        <v>6</v>
      </c>
      <c r="E19" s="66">
        <v>7</v>
      </c>
      <c r="F19" s="66">
        <v>9</v>
      </c>
      <c r="G19" s="66">
        <v>5</v>
      </c>
      <c r="H19" s="66">
        <v>1</v>
      </c>
      <c r="I19" s="66">
        <v>8</v>
      </c>
      <c r="J19" s="66">
        <v>2</v>
      </c>
      <c r="K19" s="66">
        <v>4</v>
      </c>
      <c r="N19" s="1"/>
      <c r="T19" s="41" t="s">
        <v>48</v>
      </c>
      <c r="U19" s="86">
        <v>9</v>
      </c>
      <c r="V19" s="87">
        <v>42</v>
      </c>
    </row>
    <row r="20" spans="1:22" x14ac:dyDescent="0.25">
      <c r="A20" s="1" t="s">
        <v>14</v>
      </c>
      <c r="B20" s="1"/>
      <c r="C20" s="66">
        <v>10</v>
      </c>
      <c r="D20" s="66">
        <v>11</v>
      </c>
      <c r="E20" s="66">
        <v>12</v>
      </c>
      <c r="F20" s="66">
        <v>13</v>
      </c>
      <c r="G20" s="66">
        <v>14</v>
      </c>
      <c r="H20" s="66">
        <v>15</v>
      </c>
      <c r="I20" s="66">
        <v>16</v>
      </c>
      <c r="J20" s="66">
        <v>17</v>
      </c>
      <c r="K20" s="66">
        <v>18</v>
      </c>
      <c r="L20" s="1" t="s">
        <v>15</v>
      </c>
      <c r="M20" s="1" t="s">
        <v>16</v>
      </c>
      <c r="N20" s="70"/>
      <c r="T20" s="36" t="s">
        <v>39</v>
      </c>
      <c r="U20" s="81">
        <v>10</v>
      </c>
      <c r="V20" s="82">
        <v>45</v>
      </c>
    </row>
    <row r="21" spans="1:22" x14ac:dyDescent="0.25">
      <c r="A21" s="61" t="s">
        <v>149</v>
      </c>
      <c r="B21" s="57"/>
      <c r="C21" s="76">
        <v>9</v>
      </c>
      <c r="D21" s="109">
        <v>4</v>
      </c>
      <c r="E21" s="109">
        <v>5</v>
      </c>
      <c r="F21" s="109">
        <v>8</v>
      </c>
      <c r="G21" s="109">
        <v>8</v>
      </c>
      <c r="H21" s="109">
        <v>4</v>
      </c>
      <c r="I21" s="109">
        <v>8</v>
      </c>
      <c r="J21" s="109">
        <v>6</v>
      </c>
      <c r="K21" s="109">
        <v>8</v>
      </c>
      <c r="L21" s="72">
        <v>60</v>
      </c>
      <c r="M21" s="10">
        <v>44</v>
      </c>
      <c r="N21" s="108"/>
      <c r="O21" s="59"/>
      <c r="T21" s="39" t="s">
        <v>143</v>
      </c>
      <c r="U21">
        <v>10</v>
      </c>
      <c r="V21" s="84">
        <v>36</v>
      </c>
    </row>
    <row r="22" spans="1:22" x14ac:dyDescent="0.25">
      <c r="A22" s="61" t="s">
        <v>43</v>
      </c>
      <c r="B22" s="35"/>
      <c r="C22" s="76">
        <v>9</v>
      </c>
      <c r="D22" s="109">
        <v>5</v>
      </c>
      <c r="E22" s="109">
        <v>4</v>
      </c>
      <c r="F22" s="109">
        <v>6</v>
      </c>
      <c r="G22" s="109">
        <v>8</v>
      </c>
      <c r="H22" s="109">
        <v>4</v>
      </c>
      <c r="I22" s="109">
        <v>4</v>
      </c>
      <c r="J22" s="109">
        <v>5</v>
      </c>
      <c r="K22" s="109">
        <v>5</v>
      </c>
      <c r="L22" s="72">
        <v>50</v>
      </c>
      <c r="M22" s="10">
        <v>35</v>
      </c>
      <c r="N22" s="58"/>
      <c r="O22" s="59"/>
      <c r="T22" s="39" t="s">
        <v>146</v>
      </c>
      <c r="U22">
        <v>10</v>
      </c>
      <c r="V22" s="84">
        <v>40</v>
      </c>
    </row>
    <row r="23" spans="1:22" ht="13.8" thickBot="1" x14ac:dyDescent="0.3">
      <c r="A23" s="32" t="s">
        <v>149</v>
      </c>
      <c r="B23" s="35"/>
      <c r="C23" s="67">
        <v>0</v>
      </c>
      <c r="D23" s="67">
        <v>0</v>
      </c>
      <c r="E23" s="67">
        <v>0</v>
      </c>
      <c r="F23" s="67">
        <v>0</v>
      </c>
      <c r="G23" s="66">
        <v>0</v>
      </c>
      <c r="H23" s="66">
        <v>1</v>
      </c>
      <c r="I23" s="66">
        <v>0</v>
      </c>
      <c r="J23" s="66">
        <v>0</v>
      </c>
      <c r="K23" s="66">
        <v>0</v>
      </c>
      <c r="L23" s="66">
        <v>1</v>
      </c>
      <c r="N23" s="1">
        <v>0</v>
      </c>
      <c r="T23" s="44" t="s">
        <v>54</v>
      </c>
      <c r="U23" s="91">
        <v>10.6</v>
      </c>
      <c r="V23" s="92">
        <v>33</v>
      </c>
    </row>
    <row r="24" spans="1:22" x14ac:dyDescent="0.25">
      <c r="A24" s="32" t="s">
        <v>43</v>
      </c>
      <c r="B24" s="35"/>
      <c r="C24" s="67">
        <v>0</v>
      </c>
      <c r="D24" s="67">
        <v>0</v>
      </c>
      <c r="E24" s="67">
        <v>0</v>
      </c>
      <c r="F24" s="67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1"/>
      <c r="N24" s="1" t="s">
        <v>17</v>
      </c>
      <c r="T24" s="49" t="s">
        <v>52</v>
      </c>
      <c r="U24" s="94">
        <v>10.9</v>
      </c>
      <c r="V24" s="95">
        <v>31</v>
      </c>
    </row>
    <row r="25" spans="1:22" x14ac:dyDescent="0.25">
      <c r="A25" s="32" t="s">
        <v>149</v>
      </c>
      <c r="B25" s="1"/>
      <c r="C25" s="66">
        <v>0.5</v>
      </c>
      <c r="D25" s="66">
        <v>1</v>
      </c>
      <c r="E25" s="66">
        <v>0</v>
      </c>
      <c r="F25" s="66">
        <v>0</v>
      </c>
      <c r="G25" s="66">
        <v>0.5</v>
      </c>
      <c r="H25" s="66">
        <v>1</v>
      </c>
      <c r="I25" s="66">
        <v>0</v>
      </c>
      <c r="J25" s="66">
        <v>0</v>
      </c>
      <c r="K25" s="66">
        <v>0</v>
      </c>
      <c r="L25" s="66">
        <v>3</v>
      </c>
      <c r="M25" s="1">
        <v>0</v>
      </c>
      <c r="N25" s="1">
        <v>3</v>
      </c>
      <c r="O25" s="32" t="s">
        <v>149</v>
      </c>
      <c r="P25">
        <f>B15</f>
        <v>16</v>
      </c>
      <c r="Q25">
        <f>M21</f>
        <v>44</v>
      </c>
      <c r="T25" s="39" t="s">
        <v>49</v>
      </c>
      <c r="U25">
        <v>10.9</v>
      </c>
      <c r="V25" s="84">
        <v>41</v>
      </c>
    </row>
    <row r="26" spans="1:22" x14ac:dyDescent="0.25">
      <c r="A26" s="32" t="s">
        <v>43</v>
      </c>
      <c r="B26" s="1"/>
      <c r="C26" s="66">
        <v>0.5</v>
      </c>
      <c r="D26" s="66">
        <v>0</v>
      </c>
      <c r="E26" s="66">
        <v>1</v>
      </c>
      <c r="F26" s="66">
        <v>1</v>
      </c>
      <c r="G26" s="66">
        <v>0.5</v>
      </c>
      <c r="H26" s="66">
        <v>0</v>
      </c>
      <c r="I26" s="66">
        <v>1</v>
      </c>
      <c r="J26" s="66">
        <v>1</v>
      </c>
      <c r="K26" s="66">
        <v>1</v>
      </c>
      <c r="L26" s="66">
        <v>6</v>
      </c>
      <c r="M26" s="1">
        <v>3</v>
      </c>
      <c r="N26" s="1">
        <v>9</v>
      </c>
      <c r="O26" s="32" t="s">
        <v>43</v>
      </c>
      <c r="P26">
        <f>B16</f>
        <v>15</v>
      </c>
      <c r="Q26">
        <f>M22</f>
        <v>35</v>
      </c>
      <c r="T26" s="39" t="s">
        <v>260</v>
      </c>
      <c r="U26">
        <v>11</v>
      </c>
      <c r="V26" s="84">
        <v>35</v>
      </c>
    </row>
    <row r="27" spans="1:22" ht="13.8" thickBot="1" x14ac:dyDescent="0.3">
      <c r="T27" s="41" t="s">
        <v>44</v>
      </c>
      <c r="U27" s="86">
        <v>12</v>
      </c>
      <c r="V27" s="87">
        <v>41</v>
      </c>
    </row>
    <row r="28" spans="1:22" x14ac:dyDescent="0.25">
      <c r="T28" s="36" t="s">
        <v>30</v>
      </c>
      <c r="U28" s="81">
        <v>13</v>
      </c>
      <c r="V28" s="82">
        <v>37</v>
      </c>
    </row>
    <row r="29" spans="1:22" ht="13.8" thickBot="1" x14ac:dyDescent="0.3">
      <c r="T29" s="39" t="s">
        <v>25</v>
      </c>
      <c r="U29">
        <v>14</v>
      </c>
      <c r="V29" s="84">
        <v>34</v>
      </c>
    </row>
    <row r="30" spans="1:22" x14ac:dyDescent="0.25">
      <c r="A30" s="61" t="s">
        <v>52</v>
      </c>
      <c r="B30" s="1">
        <v>11</v>
      </c>
      <c r="C30" s="1">
        <v>3</v>
      </c>
      <c r="D30" s="52" t="s">
        <v>2</v>
      </c>
      <c r="E30" s="1"/>
      <c r="F30" s="1"/>
      <c r="G30" s="28" t="s">
        <v>3</v>
      </c>
      <c r="H30" s="54" t="s">
        <v>52</v>
      </c>
      <c r="I30" s="29"/>
      <c r="J30" s="27" t="s">
        <v>5</v>
      </c>
      <c r="K30" s="1"/>
      <c r="N30" s="1"/>
      <c r="T30" s="47" t="s">
        <v>263</v>
      </c>
      <c r="U30" s="9">
        <v>14</v>
      </c>
      <c r="V30" s="96">
        <v>31</v>
      </c>
    </row>
    <row r="31" spans="1:22" ht="13.8" thickBot="1" x14ac:dyDescent="0.3">
      <c r="A31" s="61" t="s">
        <v>51</v>
      </c>
      <c r="B31" s="1">
        <v>8</v>
      </c>
      <c r="C31" s="1">
        <v>-3</v>
      </c>
      <c r="D31" t="s">
        <v>7</v>
      </c>
      <c r="E31" s="1"/>
      <c r="F31" s="1"/>
      <c r="G31" s="30" t="s">
        <v>8</v>
      </c>
      <c r="H31" s="53" t="s">
        <v>51</v>
      </c>
      <c r="I31" s="31"/>
      <c r="J31" s="27" t="s">
        <v>5</v>
      </c>
      <c r="K31" s="1"/>
      <c r="N31" s="1"/>
      <c r="T31" s="41" t="s">
        <v>43</v>
      </c>
      <c r="U31" s="86">
        <v>15</v>
      </c>
      <c r="V31" s="87">
        <v>35</v>
      </c>
    </row>
    <row r="32" spans="1:2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T32" s="36" t="s">
        <v>149</v>
      </c>
      <c r="U32" s="81">
        <v>16</v>
      </c>
      <c r="V32" s="82">
        <v>44</v>
      </c>
    </row>
    <row r="33" spans="1:22" x14ac:dyDescent="0.25">
      <c r="A33" s="1" t="s">
        <v>12</v>
      </c>
      <c r="B33" s="1"/>
      <c r="C33" s="66">
        <v>7</v>
      </c>
      <c r="D33" s="66">
        <v>17</v>
      </c>
      <c r="E33" s="66">
        <v>11</v>
      </c>
      <c r="F33" s="66">
        <v>9</v>
      </c>
      <c r="G33" s="66">
        <v>3</v>
      </c>
      <c r="H33" s="66">
        <v>13</v>
      </c>
      <c r="I33" s="66">
        <v>5</v>
      </c>
      <c r="J33" s="66">
        <v>15</v>
      </c>
      <c r="K33" s="66">
        <v>1</v>
      </c>
      <c r="N33" s="1"/>
      <c r="T33" s="39" t="s">
        <v>36</v>
      </c>
      <c r="U33">
        <v>17</v>
      </c>
      <c r="V33" s="84">
        <v>40</v>
      </c>
    </row>
    <row r="34" spans="1:22" x14ac:dyDescent="0.25">
      <c r="A34" s="1" t="s">
        <v>13</v>
      </c>
      <c r="B34" s="1"/>
      <c r="C34" s="66">
        <v>3</v>
      </c>
      <c r="D34" s="66">
        <v>6</v>
      </c>
      <c r="E34" s="66">
        <v>7</v>
      </c>
      <c r="F34" s="66">
        <v>9</v>
      </c>
      <c r="G34" s="66">
        <v>5</v>
      </c>
      <c r="H34" s="66">
        <v>1</v>
      </c>
      <c r="I34" s="66">
        <v>8</v>
      </c>
      <c r="J34" s="66">
        <v>2</v>
      </c>
      <c r="K34" s="66">
        <v>4</v>
      </c>
      <c r="N34" s="1"/>
      <c r="T34" s="39" t="s">
        <v>268</v>
      </c>
      <c r="U34">
        <v>18</v>
      </c>
      <c r="V34" s="84">
        <v>40</v>
      </c>
    </row>
    <row r="35" spans="1:22" ht="13.8" thickBot="1" x14ac:dyDescent="0.3">
      <c r="A35" s="1" t="s">
        <v>14</v>
      </c>
      <c r="B35" s="1"/>
      <c r="C35" s="66">
        <v>10</v>
      </c>
      <c r="D35" s="66">
        <v>11</v>
      </c>
      <c r="E35" s="66">
        <v>12</v>
      </c>
      <c r="F35" s="66">
        <v>13</v>
      </c>
      <c r="G35" s="66">
        <v>14</v>
      </c>
      <c r="H35" s="66">
        <v>15</v>
      </c>
      <c r="I35" s="66">
        <v>16</v>
      </c>
      <c r="J35" s="66">
        <v>17</v>
      </c>
      <c r="K35" s="66">
        <v>18</v>
      </c>
      <c r="L35" s="1" t="s">
        <v>15</v>
      </c>
      <c r="M35" s="1" t="s">
        <v>16</v>
      </c>
      <c r="N35" s="70"/>
      <c r="T35" s="44" t="s">
        <v>47</v>
      </c>
      <c r="U35" s="91">
        <v>21</v>
      </c>
      <c r="V35" s="92">
        <v>38</v>
      </c>
    </row>
    <row r="36" spans="1:22" x14ac:dyDescent="0.25">
      <c r="A36" s="61" t="s">
        <v>52</v>
      </c>
      <c r="B36" s="57"/>
      <c r="C36" s="76">
        <v>5</v>
      </c>
      <c r="D36" s="109">
        <v>5</v>
      </c>
      <c r="E36" s="109">
        <v>3</v>
      </c>
      <c r="F36" s="109">
        <v>4</v>
      </c>
      <c r="G36" s="109">
        <v>7</v>
      </c>
      <c r="H36" s="109">
        <v>3</v>
      </c>
      <c r="I36" s="109">
        <v>6</v>
      </c>
      <c r="J36" s="109">
        <v>3</v>
      </c>
      <c r="K36" s="109">
        <v>6</v>
      </c>
      <c r="L36" s="72">
        <v>42</v>
      </c>
      <c r="M36" s="10">
        <v>31</v>
      </c>
      <c r="N36" s="108"/>
      <c r="O36" s="59"/>
    </row>
    <row r="37" spans="1:22" x14ac:dyDescent="0.25">
      <c r="A37" s="61" t="s">
        <v>51</v>
      </c>
      <c r="B37" s="35"/>
      <c r="C37" s="76">
        <v>8</v>
      </c>
      <c r="D37" s="109">
        <v>3</v>
      </c>
      <c r="E37" s="109">
        <v>5</v>
      </c>
      <c r="F37" s="109">
        <v>7</v>
      </c>
      <c r="G37" s="109">
        <v>5</v>
      </c>
      <c r="H37" s="109">
        <v>4</v>
      </c>
      <c r="I37" s="109">
        <v>7</v>
      </c>
      <c r="J37" s="109">
        <v>4</v>
      </c>
      <c r="K37" s="109">
        <v>5</v>
      </c>
      <c r="L37" s="72">
        <v>48</v>
      </c>
      <c r="M37" s="10">
        <v>40</v>
      </c>
      <c r="N37" s="58"/>
      <c r="O37" s="59"/>
    </row>
    <row r="38" spans="1:22" x14ac:dyDescent="0.25">
      <c r="A38" s="32" t="s">
        <v>52</v>
      </c>
      <c r="B38" s="35"/>
      <c r="C38" s="67">
        <v>1</v>
      </c>
      <c r="D38" s="67">
        <v>0</v>
      </c>
      <c r="E38" s="67">
        <v>0</v>
      </c>
      <c r="F38" s="67">
        <v>0</v>
      </c>
      <c r="G38" s="66">
        <v>0</v>
      </c>
      <c r="H38" s="66">
        <v>1</v>
      </c>
      <c r="I38" s="66">
        <v>0</v>
      </c>
      <c r="J38" s="66">
        <v>1</v>
      </c>
      <c r="K38" s="66">
        <v>0</v>
      </c>
      <c r="L38" s="66">
        <v>3</v>
      </c>
      <c r="N38" s="1">
        <v>0</v>
      </c>
    </row>
    <row r="39" spans="1:22" x14ac:dyDescent="0.25">
      <c r="A39" s="32" t="s">
        <v>51</v>
      </c>
      <c r="B39" s="35"/>
      <c r="C39" s="67">
        <v>0</v>
      </c>
      <c r="D39" s="67">
        <v>0</v>
      </c>
      <c r="E39" s="67">
        <v>0</v>
      </c>
      <c r="F39" s="67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M39" s="1"/>
      <c r="N39" s="1" t="s">
        <v>17</v>
      </c>
    </row>
    <row r="40" spans="1:22" x14ac:dyDescent="0.25">
      <c r="A40" s="32" t="s">
        <v>52</v>
      </c>
      <c r="B40" s="1"/>
      <c r="C40" s="66">
        <v>1</v>
      </c>
      <c r="D40" s="66">
        <v>0</v>
      </c>
      <c r="E40" s="66">
        <v>1</v>
      </c>
      <c r="F40" s="66">
        <v>1</v>
      </c>
      <c r="G40" s="66">
        <v>0</v>
      </c>
      <c r="H40" s="66">
        <v>1</v>
      </c>
      <c r="I40" s="66">
        <v>1</v>
      </c>
      <c r="J40" s="66">
        <v>1</v>
      </c>
      <c r="K40" s="66">
        <v>0</v>
      </c>
      <c r="L40" s="66">
        <v>6</v>
      </c>
      <c r="M40" s="1">
        <v>3</v>
      </c>
      <c r="N40" s="1">
        <v>9</v>
      </c>
      <c r="O40" s="32" t="s">
        <v>52</v>
      </c>
      <c r="P40">
        <f>B30</f>
        <v>11</v>
      </c>
      <c r="Q40">
        <f>M36</f>
        <v>31</v>
      </c>
    </row>
    <row r="41" spans="1:22" x14ac:dyDescent="0.25">
      <c r="A41" s="32" t="s">
        <v>51</v>
      </c>
      <c r="B41" s="1"/>
      <c r="C41" s="66">
        <v>0</v>
      </c>
      <c r="D41" s="66">
        <v>1</v>
      </c>
      <c r="E41" s="66">
        <v>0</v>
      </c>
      <c r="F41" s="66">
        <v>0</v>
      </c>
      <c r="G41" s="66">
        <v>1</v>
      </c>
      <c r="H41" s="66">
        <v>0</v>
      </c>
      <c r="I41" s="66">
        <v>0</v>
      </c>
      <c r="J41" s="66">
        <v>0</v>
      </c>
      <c r="K41" s="66">
        <v>1</v>
      </c>
      <c r="L41" s="66">
        <v>3</v>
      </c>
      <c r="M41" s="1">
        <v>0</v>
      </c>
      <c r="N41" s="1">
        <v>3</v>
      </c>
      <c r="O41" s="32" t="s">
        <v>51</v>
      </c>
      <c r="P41">
        <f>B31</f>
        <v>8</v>
      </c>
      <c r="Q41">
        <f>M37</f>
        <v>40</v>
      </c>
      <c r="T41" s="59"/>
    </row>
    <row r="42" spans="1:22" ht="13.8" thickBot="1" x14ac:dyDescent="0.3">
      <c r="T42" s="59"/>
    </row>
    <row r="43" spans="1:22" x14ac:dyDescent="0.25">
      <c r="A43" s="61" t="s">
        <v>268</v>
      </c>
      <c r="B43" s="1">
        <v>18</v>
      </c>
      <c r="C43" s="1">
        <v>8</v>
      </c>
      <c r="D43" s="52" t="s">
        <v>2</v>
      </c>
      <c r="E43" s="1"/>
      <c r="F43" s="1"/>
      <c r="G43" s="28" t="s">
        <v>3</v>
      </c>
      <c r="H43" s="54" t="s">
        <v>268</v>
      </c>
      <c r="I43" s="29"/>
      <c r="J43" s="27" t="s">
        <v>5</v>
      </c>
      <c r="K43" s="1"/>
      <c r="N43" s="1"/>
    </row>
    <row r="44" spans="1:22" ht="13.8" thickBot="1" x14ac:dyDescent="0.3">
      <c r="A44" s="61" t="s">
        <v>39</v>
      </c>
      <c r="B44" s="1">
        <v>10</v>
      </c>
      <c r="C44" s="1">
        <v>-8</v>
      </c>
      <c r="D44" t="s">
        <v>7</v>
      </c>
      <c r="E44" s="1"/>
      <c r="F44" s="1"/>
      <c r="G44" s="30" t="s">
        <v>8</v>
      </c>
      <c r="H44" s="53" t="s">
        <v>39</v>
      </c>
      <c r="I44" s="31"/>
      <c r="J44" s="27" t="s">
        <v>5</v>
      </c>
      <c r="K44" s="1"/>
      <c r="N44" s="1"/>
    </row>
    <row r="45" spans="1:2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22" x14ac:dyDescent="0.25">
      <c r="A46" s="1" t="s">
        <v>12</v>
      </c>
      <c r="B46" s="1"/>
      <c r="C46" s="66">
        <v>7</v>
      </c>
      <c r="D46" s="66">
        <v>17</v>
      </c>
      <c r="E46" s="66">
        <v>11</v>
      </c>
      <c r="F46" s="66">
        <v>9</v>
      </c>
      <c r="G46" s="66">
        <v>3</v>
      </c>
      <c r="H46" s="66">
        <v>13</v>
      </c>
      <c r="I46" s="66">
        <v>5</v>
      </c>
      <c r="J46" s="66">
        <v>15</v>
      </c>
      <c r="K46" s="66">
        <v>1</v>
      </c>
      <c r="N46" s="1"/>
    </row>
    <row r="47" spans="1:22" x14ac:dyDescent="0.25">
      <c r="A47" s="1" t="s">
        <v>13</v>
      </c>
      <c r="B47" s="1"/>
      <c r="C47" s="66">
        <v>3</v>
      </c>
      <c r="D47" s="66">
        <v>6</v>
      </c>
      <c r="E47" s="66">
        <v>7</v>
      </c>
      <c r="F47" s="66">
        <v>9</v>
      </c>
      <c r="G47" s="66">
        <v>5</v>
      </c>
      <c r="H47" s="66">
        <v>1</v>
      </c>
      <c r="I47" s="66">
        <v>8</v>
      </c>
      <c r="J47" s="66">
        <v>2</v>
      </c>
      <c r="K47" s="66">
        <v>4</v>
      </c>
      <c r="N47" s="1"/>
    </row>
    <row r="48" spans="1:22" x14ac:dyDescent="0.25">
      <c r="A48" s="1" t="s">
        <v>14</v>
      </c>
      <c r="B48" s="1"/>
      <c r="C48" s="66">
        <v>10</v>
      </c>
      <c r="D48" s="66">
        <v>11</v>
      </c>
      <c r="E48" s="66">
        <v>12</v>
      </c>
      <c r="F48" s="66">
        <v>13</v>
      </c>
      <c r="G48" s="66">
        <v>14</v>
      </c>
      <c r="H48" s="66">
        <v>15</v>
      </c>
      <c r="I48" s="66">
        <v>16</v>
      </c>
      <c r="J48" s="66">
        <v>17</v>
      </c>
      <c r="K48" s="66">
        <v>18</v>
      </c>
      <c r="L48" s="1" t="s">
        <v>15</v>
      </c>
      <c r="M48" s="1" t="s">
        <v>16</v>
      </c>
      <c r="N48" s="70"/>
    </row>
    <row r="49" spans="1:20" x14ac:dyDescent="0.25">
      <c r="A49" s="61" t="s">
        <v>268</v>
      </c>
      <c r="B49" s="57"/>
      <c r="C49" s="76">
        <v>7</v>
      </c>
      <c r="D49" s="109">
        <v>4</v>
      </c>
      <c r="E49" s="109">
        <v>5</v>
      </c>
      <c r="F49" s="109">
        <v>7</v>
      </c>
      <c r="G49" s="109">
        <v>7</v>
      </c>
      <c r="H49" s="109">
        <v>6</v>
      </c>
      <c r="I49" s="109">
        <v>10</v>
      </c>
      <c r="J49" s="109">
        <v>5</v>
      </c>
      <c r="K49" s="109">
        <v>7</v>
      </c>
      <c r="L49" s="72">
        <v>58</v>
      </c>
      <c r="M49" s="10">
        <v>40</v>
      </c>
      <c r="N49" s="108"/>
      <c r="O49" s="59"/>
    </row>
    <row r="50" spans="1:20" x14ac:dyDescent="0.25">
      <c r="A50" s="61" t="s">
        <v>39</v>
      </c>
      <c r="B50" s="35"/>
      <c r="C50" s="76">
        <v>7</v>
      </c>
      <c r="D50" s="109">
        <v>6</v>
      </c>
      <c r="E50" s="109">
        <v>5</v>
      </c>
      <c r="F50" s="109">
        <v>7</v>
      </c>
      <c r="G50" s="109">
        <v>5</v>
      </c>
      <c r="H50" s="109">
        <v>4</v>
      </c>
      <c r="I50" s="109">
        <v>6</v>
      </c>
      <c r="J50" s="109">
        <v>8</v>
      </c>
      <c r="K50" s="109">
        <v>7</v>
      </c>
      <c r="L50" s="72">
        <v>55</v>
      </c>
      <c r="M50" s="10">
        <v>45</v>
      </c>
      <c r="N50" s="58"/>
      <c r="O50" s="59"/>
    </row>
    <row r="51" spans="1:20" x14ac:dyDescent="0.25">
      <c r="A51" s="32" t="s">
        <v>268</v>
      </c>
      <c r="B51" s="35"/>
      <c r="C51" s="67">
        <v>1</v>
      </c>
      <c r="D51" s="67">
        <v>1</v>
      </c>
      <c r="E51" s="67">
        <v>1</v>
      </c>
      <c r="F51" s="67">
        <v>0</v>
      </c>
      <c r="G51" s="66">
        <v>1</v>
      </c>
      <c r="H51" s="66">
        <v>1</v>
      </c>
      <c r="I51" s="66">
        <v>1</v>
      </c>
      <c r="J51" s="66">
        <v>1</v>
      </c>
      <c r="K51" s="66">
        <v>1</v>
      </c>
      <c r="L51" s="66">
        <v>8</v>
      </c>
      <c r="N51" s="1">
        <v>0</v>
      </c>
    </row>
    <row r="52" spans="1:20" x14ac:dyDescent="0.25">
      <c r="A52" s="32" t="s">
        <v>39</v>
      </c>
      <c r="B52" s="35"/>
      <c r="C52" s="67">
        <v>0</v>
      </c>
      <c r="D52" s="67">
        <v>0</v>
      </c>
      <c r="E52" s="67">
        <v>0</v>
      </c>
      <c r="F52" s="67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1"/>
      <c r="N52" s="1" t="s">
        <v>17</v>
      </c>
      <c r="T52" s="59"/>
    </row>
    <row r="53" spans="1:20" x14ac:dyDescent="0.25">
      <c r="A53" s="32" t="s">
        <v>268</v>
      </c>
      <c r="B53" s="1"/>
      <c r="C53" s="66">
        <v>1</v>
      </c>
      <c r="D53" s="66">
        <v>1</v>
      </c>
      <c r="E53" s="66">
        <v>1</v>
      </c>
      <c r="F53" s="66">
        <v>0.5</v>
      </c>
      <c r="G53" s="66">
        <v>0</v>
      </c>
      <c r="H53" s="66">
        <v>0</v>
      </c>
      <c r="I53" s="66">
        <v>0</v>
      </c>
      <c r="J53" s="66">
        <v>1</v>
      </c>
      <c r="K53" s="66">
        <v>1</v>
      </c>
      <c r="L53" s="66">
        <v>5.5</v>
      </c>
      <c r="M53" s="1">
        <v>3</v>
      </c>
      <c r="N53" s="1">
        <v>8.5</v>
      </c>
      <c r="O53" s="32" t="s">
        <v>268</v>
      </c>
      <c r="P53">
        <f>B43</f>
        <v>18</v>
      </c>
      <c r="Q53">
        <f>M49</f>
        <v>40</v>
      </c>
      <c r="T53" s="59"/>
    </row>
    <row r="54" spans="1:20" x14ac:dyDescent="0.25">
      <c r="A54" s="32" t="s">
        <v>39</v>
      </c>
      <c r="B54" s="1"/>
      <c r="C54" s="66">
        <v>0</v>
      </c>
      <c r="D54" s="66">
        <v>0</v>
      </c>
      <c r="E54" s="66">
        <v>0</v>
      </c>
      <c r="F54" s="66">
        <v>0.5</v>
      </c>
      <c r="G54" s="66">
        <v>1</v>
      </c>
      <c r="H54" s="66">
        <v>1</v>
      </c>
      <c r="I54" s="66">
        <v>1</v>
      </c>
      <c r="J54" s="66">
        <v>0</v>
      </c>
      <c r="K54" s="66">
        <v>0</v>
      </c>
      <c r="L54" s="66">
        <v>3.5</v>
      </c>
      <c r="M54" s="1">
        <v>0</v>
      </c>
      <c r="N54" s="1">
        <v>3.5</v>
      </c>
      <c r="O54" s="32" t="s">
        <v>39</v>
      </c>
      <c r="P54">
        <f>B44</f>
        <v>10</v>
      </c>
      <c r="Q54">
        <f>M50</f>
        <v>45</v>
      </c>
    </row>
    <row r="57" spans="1:20" ht="13.8" thickBot="1" x14ac:dyDescent="0.3"/>
    <row r="58" spans="1:20" x14ac:dyDescent="0.25">
      <c r="A58" s="61" t="s">
        <v>44</v>
      </c>
      <c r="B58" s="1">
        <v>12</v>
      </c>
      <c r="C58" s="1">
        <v>4</v>
      </c>
      <c r="D58" s="52" t="s">
        <v>2</v>
      </c>
      <c r="E58" s="1"/>
      <c r="F58" s="1"/>
      <c r="G58" s="28" t="s">
        <v>3</v>
      </c>
      <c r="H58" s="54" t="s">
        <v>44</v>
      </c>
      <c r="I58" s="29"/>
      <c r="J58" s="27" t="s">
        <v>5</v>
      </c>
      <c r="K58" s="1"/>
      <c r="N58" s="1"/>
    </row>
    <row r="59" spans="1:20" ht="13.8" thickBot="1" x14ac:dyDescent="0.3">
      <c r="A59" s="61" t="s">
        <v>45</v>
      </c>
      <c r="B59" s="1">
        <v>8</v>
      </c>
      <c r="C59" s="1">
        <v>-4</v>
      </c>
      <c r="D59" t="s">
        <v>7</v>
      </c>
      <c r="E59" s="1"/>
      <c r="F59" s="1"/>
      <c r="G59" s="30" t="s">
        <v>8</v>
      </c>
      <c r="H59" s="53" t="s">
        <v>45</v>
      </c>
      <c r="I59" s="31"/>
      <c r="J59" s="27" t="s">
        <v>5</v>
      </c>
      <c r="K59" s="1"/>
      <c r="N59" s="1"/>
    </row>
    <row r="60" spans="1:20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N60" s="1"/>
    </row>
    <row r="61" spans="1:20" x14ac:dyDescent="0.25">
      <c r="A61" s="1" t="s">
        <v>12</v>
      </c>
      <c r="B61" s="1"/>
      <c r="C61" s="66">
        <v>7</v>
      </c>
      <c r="D61" s="66">
        <v>17</v>
      </c>
      <c r="E61" s="66">
        <v>11</v>
      </c>
      <c r="F61" s="66">
        <v>9</v>
      </c>
      <c r="G61" s="66">
        <v>3</v>
      </c>
      <c r="H61" s="66">
        <v>13</v>
      </c>
      <c r="I61" s="66">
        <v>5</v>
      </c>
      <c r="J61" s="66">
        <v>15</v>
      </c>
      <c r="K61" s="66">
        <v>1</v>
      </c>
      <c r="N61" s="1"/>
    </row>
    <row r="62" spans="1:20" x14ac:dyDescent="0.25">
      <c r="A62" s="1" t="s">
        <v>13</v>
      </c>
      <c r="B62" s="1"/>
      <c r="C62" s="66">
        <v>3</v>
      </c>
      <c r="D62" s="66">
        <v>6</v>
      </c>
      <c r="E62" s="66">
        <v>7</v>
      </c>
      <c r="F62" s="66">
        <v>9</v>
      </c>
      <c r="G62" s="66">
        <v>5</v>
      </c>
      <c r="H62" s="66">
        <v>1</v>
      </c>
      <c r="I62" s="66">
        <v>8</v>
      </c>
      <c r="J62" s="66">
        <v>2</v>
      </c>
      <c r="K62" s="66">
        <v>4</v>
      </c>
      <c r="N62" s="1"/>
    </row>
    <row r="63" spans="1:20" x14ac:dyDescent="0.25">
      <c r="A63" s="1" t="s">
        <v>14</v>
      </c>
      <c r="B63" s="1"/>
      <c r="C63" s="66">
        <v>10</v>
      </c>
      <c r="D63" s="66">
        <v>11</v>
      </c>
      <c r="E63" s="66">
        <v>12</v>
      </c>
      <c r="F63" s="66">
        <v>13</v>
      </c>
      <c r="G63" s="66">
        <v>14</v>
      </c>
      <c r="H63" s="66">
        <v>15</v>
      </c>
      <c r="I63" s="66">
        <v>16</v>
      </c>
      <c r="J63" s="66">
        <v>17</v>
      </c>
      <c r="K63" s="66">
        <v>18</v>
      </c>
      <c r="L63" s="1" t="s">
        <v>15</v>
      </c>
      <c r="M63" s="1" t="s">
        <v>16</v>
      </c>
      <c r="N63" s="70"/>
    </row>
    <row r="64" spans="1:20" x14ac:dyDescent="0.25">
      <c r="A64" s="61" t="s">
        <v>44</v>
      </c>
      <c r="B64" s="57"/>
      <c r="C64" s="76">
        <v>9</v>
      </c>
      <c r="D64" s="109">
        <v>3</v>
      </c>
      <c r="E64" s="109">
        <v>5</v>
      </c>
      <c r="F64" s="109">
        <v>6</v>
      </c>
      <c r="G64" s="109">
        <v>7</v>
      </c>
      <c r="H64" s="109">
        <v>5</v>
      </c>
      <c r="I64" s="109">
        <v>6</v>
      </c>
      <c r="J64" s="109">
        <v>7</v>
      </c>
      <c r="K64" s="109">
        <v>5</v>
      </c>
      <c r="L64" s="72">
        <v>53</v>
      </c>
      <c r="M64" s="10">
        <v>41</v>
      </c>
      <c r="N64" s="108"/>
      <c r="O64" s="59"/>
    </row>
    <row r="65" spans="1:20" x14ac:dyDescent="0.25">
      <c r="A65" s="61" t="s">
        <v>45</v>
      </c>
      <c r="B65" s="35"/>
      <c r="C65" s="76">
        <v>8</v>
      </c>
      <c r="D65" s="109">
        <v>3</v>
      </c>
      <c r="E65" s="109">
        <v>6</v>
      </c>
      <c r="F65" s="109">
        <v>5</v>
      </c>
      <c r="G65" s="109">
        <v>6</v>
      </c>
      <c r="H65" s="109">
        <v>3</v>
      </c>
      <c r="I65" s="109">
        <v>6</v>
      </c>
      <c r="J65" s="109">
        <v>4</v>
      </c>
      <c r="K65" s="109">
        <v>7</v>
      </c>
      <c r="L65" s="72">
        <v>48</v>
      </c>
      <c r="M65" s="10">
        <v>40</v>
      </c>
      <c r="N65" s="58"/>
      <c r="O65" s="59"/>
    </row>
    <row r="66" spans="1:20" x14ac:dyDescent="0.25">
      <c r="A66" s="32" t="s">
        <v>44</v>
      </c>
      <c r="B66" s="35"/>
      <c r="C66" s="67">
        <v>1</v>
      </c>
      <c r="D66" s="67">
        <v>0</v>
      </c>
      <c r="E66" s="67">
        <v>0</v>
      </c>
      <c r="F66" s="67">
        <v>0</v>
      </c>
      <c r="G66" s="66">
        <v>0</v>
      </c>
      <c r="H66" s="66">
        <v>1</v>
      </c>
      <c r="I66" s="66">
        <v>0</v>
      </c>
      <c r="J66" s="66">
        <v>1</v>
      </c>
      <c r="K66" s="66">
        <v>1</v>
      </c>
      <c r="L66" s="66">
        <v>4</v>
      </c>
      <c r="N66" s="1">
        <v>0</v>
      </c>
    </row>
    <row r="67" spans="1:20" x14ac:dyDescent="0.25">
      <c r="A67" s="32" t="s">
        <v>45</v>
      </c>
      <c r="B67" s="35"/>
      <c r="C67" s="67">
        <v>0</v>
      </c>
      <c r="D67" s="67">
        <v>0</v>
      </c>
      <c r="E67" s="67">
        <v>0</v>
      </c>
      <c r="F67" s="67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1"/>
      <c r="N67" s="1" t="s">
        <v>17</v>
      </c>
    </row>
    <row r="68" spans="1:20" x14ac:dyDescent="0.25">
      <c r="A68" s="32" t="s">
        <v>44</v>
      </c>
      <c r="B68" s="1"/>
      <c r="C68" s="66">
        <v>0.5</v>
      </c>
      <c r="D68" s="66">
        <v>0.5</v>
      </c>
      <c r="E68" s="66">
        <v>1</v>
      </c>
      <c r="F68" s="66">
        <v>0</v>
      </c>
      <c r="G68" s="66">
        <v>0</v>
      </c>
      <c r="H68" s="66">
        <v>0</v>
      </c>
      <c r="I68" s="66">
        <v>0.5</v>
      </c>
      <c r="J68" s="66">
        <v>0</v>
      </c>
      <c r="K68" s="66">
        <v>1</v>
      </c>
      <c r="L68" s="66">
        <v>3.5</v>
      </c>
      <c r="M68" s="1">
        <v>0</v>
      </c>
      <c r="N68" s="1">
        <v>3.5</v>
      </c>
      <c r="O68" s="32" t="s">
        <v>44</v>
      </c>
      <c r="P68">
        <f>B58</f>
        <v>12</v>
      </c>
      <c r="Q68">
        <f>M64</f>
        <v>41</v>
      </c>
    </row>
    <row r="69" spans="1:20" x14ac:dyDescent="0.25">
      <c r="A69" s="32" t="s">
        <v>45</v>
      </c>
      <c r="B69" s="1"/>
      <c r="C69" s="66">
        <v>0.5</v>
      </c>
      <c r="D69" s="66">
        <v>0.5</v>
      </c>
      <c r="E69" s="66">
        <v>0</v>
      </c>
      <c r="F69" s="66">
        <v>1</v>
      </c>
      <c r="G69" s="66">
        <v>1</v>
      </c>
      <c r="H69" s="66">
        <v>1</v>
      </c>
      <c r="I69" s="66">
        <v>0.5</v>
      </c>
      <c r="J69" s="66">
        <v>1</v>
      </c>
      <c r="K69" s="66">
        <v>0</v>
      </c>
      <c r="L69" s="66">
        <v>5.5</v>
      </c>
      <c r="M69" s="1">
        <v>3</v>
      </c>
      <c r="N69" s="1">
        <v>8.5</v>
      </c>
      <c r="O69" s="32" t="s">
        <v>45</v>
      </c>
      <c r="P69">
        <f>B59</f>
        <v>8</v>
      </c>
      <c r="Q69">
        <f>M65</f>
        <v>40</v>
      </c>
    </row>
    <row r="70" spans="1:20" ht="13.8" thickBot="1" x14ac:dyDescent="0.3"/>
    <row r="71" spans="1:20" x14ac:dyDescent="0.25">
      <c r="A71" s="61" t="s">
        <v>36</v>
      </c>
      <c r="B71" s="1">
        <v>17</v>
      </c>
      <c r="C71" s="1">
        <v>-4</v>
      </c>
      <c r="D71" s="52" t="s">
        <v>2</v>
      </c>
      <c r="E71" s="1"/>
      <c r="F71" s="1"/>
      <c r="G71" s="28" t="s">
        <v>3</v>
      </c>
      <c r="H71" s="54" t="s">
        <v>36</v>
      </c>
      <c r="I71" s="29"/>
      <c r="J71" s="27" t="s">
        <v>5</v>
      </c>
      <c r="K71" s="1"/>
      <c r="N71" s="1"/>
    </row>
    <row r="72" spans="1:20" ht="13.8" thickBot="1" x14ac:dyDescent="0.3">
      <c r="A72" s="61" t="s">
        <v>47</v>
      </c>
      <c r="B72" s="1">
        <v>21</v>
      </c>
      <c r="C72" s="1">
        <v>4</v>
      </c>
      <c r="D72" t="s">
        <v>7</v>
      </c>
      <c r="E72" s="1"/>
      <c r="F72" s="1"/>
      <c r="G72" s="30" t="s">
        <v>8</v>
      </c>
      <c r="H72" s="53" t="s">
        <v>47</v>
      </c>
      <c r="I72" s="31"/>
      <c r="J72" s="27" t="s">
        <v>5</v>
      </c>
      <c r="K72" s="1"/>
      <c r="N72" s="1"/>
      <c r="T72" s="59"/>
    </row>
    <row r="73" spans="1:20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N73" s="1"/>
      <c r="T73" s="59"/>
    </row>
    <row r="74" spans="1:20" x14ac:dyDescent="0.25">
      <c r="A74" s="1" t="s">
        <v>12</v>
      </c>
      <c r="B74" s="1"/>
      <c r="C74" s="66">
        <v>7</v>
      </c>
      <c r="D74" s="66">
        <v>17</v>
      </c>
      <c r="E74" s="66">
        <v>11</v>
      </c>
      <c r="F74" s="66">
        <v>9</v>
      </c>
      <c r="G74" s="66">
        <v>3</v>
      </c>
      <c r="H74" s="66">
        <v>13</v>
      </c>
      <c r="I74" s="66">
        <v>5</v>
      </c>
      <c r="J74" s="66">
        <v>15</v>
      </c>
      <c r="K74" s="66">
        <v>1</v>
      </c>
      <c r="N74" s="1"/>
    </row>
    <row r="75" spans="1:20" x14ac:dyDescent="0.25">
      <c r="A75" s="1" t="s">
        <v>13</v>
      </c>
      <c r="B75" s="1"/>
      <c r="C75" s="66">
        <v>3</v>
      </c>
      <c r="D75" s="66">
        <v>6</v>
      </c>
      <c r="E75" s="66">
        <v>7</v>
      </c>
      <c r="F75" s="66">
        <v>9</v>
      </c>
      <c r="G75" s="66">
        <v>5</v>
      </c>
      <c r="H75" s="66">
        <v>1</v>
      </c>
      <c r="I75" s="66">
        <v>8</v>
      </c>
      <c r="J75" s="66">
        <v>2</v>
      </c>
      <c r="K75" s="66">
        <v>4</v>
      </c>
      <c r="N75" s="1"/>
    </row>
    <row r="76" spans="1:20" x14ac:dyDescent="0.25">
      <c r="A76" s="1" t="s">
        <v>14</v>
      </c>
      <c r="B76" s="1"/>
      <c r="C76" s="66">
        <v>10</v>
      </c>
      <c r="D76" s="66">
        <v>11</v>
      </c>
      <c r="E76" s="66">
        <v>12</v>
      </c>
      <c r="F76" s="66">
        <v>13</v>
      </c>
      <c r="G76" s="66">
        <v>14</v>
      </c>
      <c r="H76" s="66">
        <v>15</v>
      </c>
      <c r="I76" s="66">
        <v>16</v>
      </c>
      <c r="J76" s="66">
        <v>17</v>
      </c>
      <c r="K76" s="66">
        <v>18</v>
      </c>
      <c r="L76" s="1" t="s">
        <v>15</v>
      </c>
      <c r="M76" s="1" t="s">
        <v>16</v>
      </c>
      <c r="N76" s="70"/>
    </row>
    <row r="77" spans="1:20" x14ac:dyDescent="0.25">
      <c r="A77" s="61" t="s">
        <v>36</v>
      </c>
      <c r="B77" s="57"/>
      <c r="C77" s="76">
        <v>8</v>
      </c>
      <c r="D77" s="109">
        <v>4</v>
      </c>
      <c r="E77" s="109">
        <v>7</v>
      </c>
      <c r="F77" s="109">
        <v>9</v>
      </c>
      <c r="G77" s="109">
        <v>7</v>
      </c>
      <c r="H77" s="109">
        <v>6</v>
      </c>
      <c r="I77" s="109">
        <v>6</v>
      </c>
      <c r="J77" s="109">
        <v>5</v>
      </c>
      <c r="K77" s="109">
        <v>5</v>
      </c>
      <c r="L77" s="72">
        <v>57</v>
      </c>
      <c r="M77" s="10">
        <v>40</v>
      </c>
      <c r="N77" s="108"/>
      <c r="O77" s="59"/>
    </row>
    <row r="78" spans="1:20" x14ac:dyDescent="0.25">
      <c r="A78" s="61" t="s">
        <v>47</v>
      </c>
      <c r="B78" s="35"/>
      <c r="C78" s="76">
        <v>9</v>
      </c>
      <c r="D78" s="109">
        <v>4</v>
      </c>
      <c r="E78" s="109">
        <v>7</v>
      </c>
      <c r="F78" s="109">
        <v>8</v>
      </c>
      <c r="G78" s="109">
        <v>5</v>
      </c>
      <c r="H78" s="109">
        <v>5</v>
      </c>
      <c r="I78" s="109">
        <v>6</v>
      </c>
      <c r="J78" s="109">
        <v>7</v>
      </c>
      <c r="K78" s="109">
        <v>8</v>
      </c>
      <c r="L78" s="72">
        <v>59</v>
      </c>
      <c r="M78" s="10">
        <v>38</v>
      </c>
      <c r="N78" s="58"/>
      <c r="O78" s="59"/>
    </row>
    <row r="79" spans="1:20" x14ac:dyDescent="0.25">
      <c r="A79" s="32" t="s">
        <v>36</v>
      </c>
      <c r="B79" s="35"/>
      <c r="C79" s="67">
        <v>0</v>
      </c>
      <c r="D79" s="67">
        <v>0</v>
      </c>
      <c r="E79" s="67">
        <v>0</v>
      </c>
      <c r="F79" s="67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N79" s="1">
        <v>0</v>
      </c>
    </row>
    <row r="80" spans="1:20" x14ac:dyDescent="0.25">
      <c r="A80" s="32" t="s">
        <v>47</v>
      </c>
      <c r="B80" s="35"/>
      <c r="C80" s="67">
        <v>1</v>
      </c>
      <c r="D80" s="67">
        <v>0</v>
      </c>
      <c r="E80" s="67">
        <v>0</v>
      </c>
      <c r="F80" s="67">
        <v>0</v>
      </c>
      <c r="G80" s="66">
        <v>0</v>
      </c>
      <c r="H80" s="66">
        <v>1</v>
      </c>
      <c r="I80" s="66">
        <v>0</v>
      </c>
      <c r="J80" s="66">
        <v>1</v>
      </c>
      <c r="K80" s="66">
        <v>1</v>
      </c>
      <c r="L80" s="66">
        <v>4</v>
      </c>
      <c r="M80" s="1"/>
      <c r="N80" s="1" t="s">
        <v>17</v>
      </c>
    </row>
    <row r="81" spans="1:17" x14ac:dyDescent="0.25">
      <c r="A81" s="32" t="s">
        <v>36</v>
      </c>
      <c r="B81" s="1"/>
      <c r="C81" s="66">
        <v>0.5</v>
      </c>
      <c r="D81" s="66">
        <v>0.5</v>
      </c>
      <c r="E81" s="66">
        <v>0.5</v>
      </c>
      <c r="F81" s="66">
        <v>0</v>
      </c>
      <c r="G81" s="66">
        <v>0</v>
      </c>
      <c r="H81" s="66">
        <v>0</v>
      </c>
      <c r="I81" s="66">
        <v>0.5</v>
      </c>
      <c r="J81" s="66">
        <v>1</v>
      </c>
      <c r="K81" s="66">
        <v>1</v>
      </c>
      <c r="L81" s="66">
        <v>4</v>
      </c>
      <c r="M81" s="1">
        <v>0</v>
      </c>
      <c r="N81" s="1">
        <v>4</v>
      </c>
      <c r="O81" s="32" t="s">
        <v>36</v>
      </c>
      <c r="P81">
        <f>B71</f>
        <v>17</v>
      </c>
      <c r="Q81">
        <f>M77</f>
        <v>40</v>
      </c>
    </row>
    <row r="82" spans="1:17" x14ac:dyDescent="0.25">
      <c r="A82" s="32" t="s">
        <v>47</v>
      </c>
      <c r="B82" s="1"/>
      <c r="C82" s="66">
        <v>0.5</v>
      </c>
      <c r="D82" s="66">
        <v>0.5</v>
      </c>
      <c r="E82" s="66">
        <v>0.5</v>
      </c>
      <c r="F82" s="66">
        <v>1</v>
      </c>
      <c r="G82" s="66">
        <v>1</v>
      </c>
      <c r="H82" s="66">
        <v>1</v>
      </c>
      <c r="I82" s="66">
        <v>0.5</v>
      </c>
      <c r="J82" s="66">
        <v>0</v>
      </c>
      <c r="K82" s="66">
        <v>0</v>
      </c>
      <c r="L82" s="66">
        <v>5</v>
      </c>
      <c r="M82" s="1">
        <v>3</v>
      </c>
      <c r="N82" s="1">
        <v>8</v>
      </c>
      <c r="O82" s="32" t="s">
        <v>47</v>
      </c>
      <c r="P82">
        <f>B72</f>
        <v>21</v>
      </c>
      <c r="Q82">
        <f>M78</f>
        <v>38</v>
      </c>
    </row>
    <row r="85" spans="1:17" ht="13.8" thickBot="1" x14ac:dyDescent="0.3"/>
    <row r="86" spans="1:17" x14ac:dyDescent="0.25">
      <c r="A86" s="61" t="s">
        <v>30</v>
      </c>
      <c r="B86" s="1">
        <v>13</v>
      </c>
      <c r="C86" s="1">
        <v>10</v>
      </c>
      <c r="D86" s="52" t="s">
        <v>2</v>
      </c>
      <c r="E86" s="1"/>
      <c r="F86" s="1"/>
      <c r="G86" s="28" t="s">
        <v>3</v>
      </c>
      <c r="H86" s="54" t="s">
        <v>30</v>
      </c>
      <c r="I86" s="29"/>
      <c r="J86" s="27" t="s">
        <v>5</v>
      </c>
      <c r="K86" s="1"/>
      <c r="N86" s="1"/>
    </row>
    <row r="87" spans="1:17" ht="13.8" thickBot="1" x14ac:dyDescent="0.3">
      <c r="A87" s="61" t="s">
        <v>38</v>
      </c>
      <c r="B87" s="1">
        <v>3</v>
      </c>
      <c r="C87" s="1">
        <v>-10</v>
      </c>
      <c r="D87" t="s">
        <v>7</v>
      </c>
      <c r="E87" s="1"/>
      <c r="F87" s="1"/>
      <c r="G87" s="30" t="s">
        <v>8</v>
      </c>
      <c r="H87" s="53" t="s">
        <v>38</v>
      </c>
      <c r="I87" s="31"/>
      <c r="J87" s="27" t="s">
        <v>5</v>
      </c>
      <c r="K87" s="1"/>
      <c r="N87" s="1"/>
    </row>
    <row r="88" spans="1:1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N88" s="1"/>
    </row>
    <row r="89" spans="1:17" x14ac:dyDescent="0.25">
      <c r="A89" s="1" t="s">
        <v>12</v>
      </c>
      <c r="B89" s="1"/>
      <c r="C89" s="66">
        <v>7</v>
      </c>
      <c r="D89" s="66">
        <v>17</v>
      </c>
      <c r="E89" s="66">
        <v>11</v>
      </c>
      <c r="F89" s="66">
        <v>9</v>
      </c>
      <c r="G89" s="66">
        <v>3</v>
      </c>
      <c r="H89" s="66">
        <v>13</v>
      </c>
      <c r="I89" s="66">
        <v>5</v>
      </c>
      <c r="J89" s="66">
        <v>15</v>
      </c>
      <c r="K89" s="66">
        <v>1</v>
      </c>
      <c r="N89" s="1"/>
    </row>
    <row r="90" spans="1:17" x14ac:dyDescent="0.25">
      <c r="A90" s="1" t="s">
        <v>13</v>
      </c>
      <c r="B90" s="1"/>
      <c r="C90" s="66">
        <v>3</v>
      </c>
      <c r="D90" s="66">
        <v>6</v>
      </c>
      <c r="E90" s="66">
        <v>7</v>
      </c>
      <c r="F90" s="66">
        <v>9</v>
      </c>
      <c r="G90" s="66">
        <v>5</v>
      </c>
      <c r="H90" s="66">
        <v>1</v>
      </c>
      <c r="I90" s="66">
        <v>8</v>
      </c>
      <c r="J90" s="66">
        <v>2</v>
      </c>
      <c r="K90" s="66">
        <v>4</v>
      </c>
      <c r="N90" s="1"/>
    </row>
    <row r="91" spans="1:17" x14ac:dyDescent="0.25">
      <c r="A91" s="1" t="s">
        <v>14</v>
      </c>
      <c r="B91" s="1"/>
      <c r="C91" s="66">
        <v>10</v>
      </c>
      <c r="D91" s="66">
        <v>11</v>
      </c>
      <c r="E91" s="66">
        <v>12</v>
      </c>
      <c r="F91" s="66">
        <v>13</v>
      </c>
      <c r="G91" s="66">
        <v>14</v>
      </c>
      <c r="H91" s="66">
        <v>15</v>
      </c>
      <c r="I91" s="66">
        <v>16</v>
      </c>
      <c r="J91" s="66">
        <v>17</v>
      </c>
      <c r="K91" s="66">
        <v>18</v>
      </c>
      <c r="L91" s="1" t="s">
        <v>15</v>
      </c>
      <c r="M91" s="1" t="s">
        <v>16</v>
      </c>
      <c r="N91" s="70"/>
    </row>
    <row r="92" spans="1:17" x14ac:dyDescent="0.25">
      <c r="A92" s="61" t="s">
        <v>30</v>
      </c>
      <c r="B92" s="57"/>
      <c r="C92" s="76">
        <v>8</v>
      </c>
      <c r="D92" s="109">
        <v>3</v>
      </c>
      <c r="E92" s="109">
        <v>5</v>
      </c>
      <c r="F92" s="109">
        <v>8</v>
      </c>
      <c r="G92" s="109">
        <v>4</v>
      </c>
      <c r="H92" s="109">
        <v>4</v>
      </c>
      <c r="I92" s="109">
        <v>7</v>
      </c>
      <c r="J92" s="109">
        <v>4</v>
      </c>
      <c r="K92" s="109">
        <v>7</v>
      </c>
      <c r="L92" s="72">
        <v>50</v>
      </c>
      <c r="M92" s="10">
        <v>37</v>
      </c>
      <c r="N92" s="108"/>
      <c r="O92" s="59"/>
    </row>
    <row r="93" spans="1:17" x14ac:dyDescent="0.25">
      <c r="A93" s="61" t="s">
        <v>38</v>
      </c>
      <c r="B93" s="35"/>
      <c r="C93" s="76">
        <v>5</v>
      </c>
      <c r="D93" s="109">
        <v>4</v>
      </c>
      <c r="E93" s="109">
        <v>4</v>
      </c>
      <c r="F93" s="109">
        <v>6</v>
      </c>
      <c r="G93" s="109">
        <v>6</v>
      </c>
      <c r="H93" s="109">
        <v>3</v>
      </c>
      <c r="I93" s="109">
        <v>5</v>
      </c>
      <c r="J93" s="109">
        <v>5</v>
      </c>
      <c r="K93" s="109">
        <v>5</v>
      </c>
      <c r="L93" s="72">
        <v>43</v>
      </c>
      <c r="M93" s="10">
        <v>40</v>
      </c>
      <c r="N93" s="58"/>
      <c r="O93" s="59"/>
    </row>
    <row r="94" spans="1:17" x14ac:dyDescent="0.25">
      <c r="A94" s="32" t="s">
        <v>30</v>
      </c>
      <c r="B94" s="35"/>
      <c r="C94" s="67">
        <v>1</v>
      </c>
      <c r="D94" s="67">
        <v>1</v>
      </c>
      <c r="E94" s="67">
        <v>1</v>
      </c>
      <c r="F94" s="67">
        <v>1</v>
      </c>
      <c r="G94" s="66">
        <v>1</v>
      </c>
      <c r="H94" s="66">
        <v>2</v>
      </c>
      <c r="I94" s="66">
        <v>1</v>
      </c>
      <c r="J94" s="66">
        <v>1</v>
      </c>
      <c r="K94" s="66">
        <v>1</v>
      </c>
      <c r="L94" s="66">
        <v>10</v>
      </c>
      <c r="N94" s="1">
        <v>0</v>
      </c>
    </row>
    <row r="95" spans="1:17" x14ac:dyDescent="0.25">
      <c r="A95" s="32" t="s">
        <v>38</v>
      </c>
      <c r="B95" s="35"/>
      <c r="C95" s="67">
        <v>0</v>
      </c>
      <c r="D95" s="67">
        <v>0</v>
      </c>
      <c r="E95" s="67">
        <v>0</v>
      </c>
      <c r="F95" s="67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1"/>
      <c r="N95" s="1" t="s">
        <v>17</v>
      </c>
    </row>
    <row r="96" spans="1:17" x14ac:dyDescent="0.25">
      <c r="A96" s="32" t="s">
        <v>30</v>
      </c>
      <c r="B96" s="1"/>
      <c r="C96" s="66">
        <v>0</v>
      </c>
      <c r="D96" s="66">
        <v>1</v>
      </c>
      <c r="E96" s="66">
        <v>0.5</v>
      </c>
      <c r="F96" s="66">
        <v>0</v>
      </c>
      <c r="G96" s="66">
        <v>1</v>
      </c>
      <c r="H96" s="66">
        <v>1</v>
      </c>
      <c r="I96" s="66">
        <v>0</v>
      </c>
      <c r="J96" s="66">
        <v>1</v>
      </c>
      <c r="K96" s="66">
        <v>0</v>
      </c>
      <c r="L96" s="66">
        <v>4.5</v>
      </c>
      <c r="M96" s="1">
        <v>3</v>
      </c>
      <c r="N96" s="1">
        <v>7.5</v>
      </c>
      <c r="O96" s="32" t="s">
        <v>30</v>
      </c>
      <c r="P96">
        <f>B86</f>
        <v>13</v>
      </c>
      <c r="Q96">
        <f>M92</f>
        <v>37</v>
      </c>
    </row>
    <row r="97" spans="1:17" x14ac:dyDescent="0.25">
      <c r="A97" s="32" t="s">
        <v>38</v>
      </c>
      <c r="B97" s="1"/>
      <c r="C97" s="66">
        <v>1</v>
      </c>
      <c r="D97" s="66">
        <v>0</v>
      </c>
      <c r="E97" s="66">
        <v>0.5</v>
      </c>
      <c r="F97" s="66">
        <v>1</v>
      </c>
      <c r="G97" s="66">
        <v>0</v>
      </c>
      <c r="H97" s="66">
        <v>0</v>
      </c>
      <c r="I97" s="66">
        <v>1</v>
      </c>
      <c r="J97" s="66">
        <v>0</v>
      </c>
      <c r="K97" s="66">
        <v>1</v>
      </c>
      <c r="L97" s="66">
        <v>4.5</v>
      </c>
      <c r="M97" s="1">
        <v>0</v>
      </c>
      <c r="N97" s="1">
        <v>4.5</v>
      </c>
      <c r="O97" s="32" t="s">
        <v>38</v>
      </c>
      <c r="P97">
        <f>B87</f>
        <v>3</v>
      </c>
      <c r="Q97">
        <f>M93</f>
        <v>40</v>
      </c>
    </row>
    <row r="98" spans="1:17" ht="13.8" thickBot="1" x14ac:dyDescent="0.3"/>
    <row r="99" spans="1:17" x14ac:dyDescent="0.25">
      <c r="A99" s="61" t="s">
        <v>25</v>
      </c>
      <c r="B99" s="1">
        <v>14</v>
      </c>
      <c r="C99" s="1">
        <v>3</v>
      </c>
      <c r="D99" s="52" t="s">
        <v>2</v>
      </c>
      <c r="E99" s="1"/>
      <c r="F99" s="1"/>
      <c r="G99" s="28" t="s">
        <v>3</v>
      </c>
      <c r="H99" s="54" t="s">
        <v>25</v>
      </c>
      <c r="I99" s="29"/>
      <c r="J99" s="27" t="s">
        <v>5</v>
      </c>
      <c r="K99" s="1"/>
      <c r="N99" s="1"/>
    </row>
    <row r="100" spans="1:17" ht="13.8" thickBot="1" x14ac:dyDescent="0.3">
      <c r="A100" s="61" t="s">
        <v>260</v>
      </c>
      <c r="B100" s="1">
        <v>11</v>
      </c>
      <c r="C100" s="1">
        <v>-3</v>
      </c>
      <c r="D100" t="s">
        <v>7</v>
      </c>
      <c r="E100" s="1"/>
      <c r="F100" s="1"/>
      <c r="G100" s="30" t="s">
        <v>8</v>
      </c>
      <c r="H100" s="53" t="s">
        <v>260</v>
      </c>
      <c r="I100" s="31"/>
      <c r="J100" s="27" t="s">
        <v>5</v>
      </c>
      <c r="K100" s="1"/>
      <c r="N100" s="1"/>
    </row>
    <row r="101" spans="1:1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N101" s="1"/>
    </row>
    <row r="102" spans="1:17" x14ac:dyDescent="0.25">
      <c r="A102" s="1" t="s">
        <v>12</v>
      </c>
      <c r="B102" s="1"/>
      <c r="C102" s="66">
        <v>7</v>
      </c>
      <c r="D102" s="66">
        <v>17</v>
      </c>
      <c r="E102" s="66">
        <v>11</v>
      </c>
      <c r="F102" s="66">
        <v>9</v>
      </c>
      <c r="G102" s="66">
        <v>3</v>
      </c>
      <c r="H102" s="66">
        <v>13</v>
      </c>
      <c r="I102" s="66">
        <v>5</v>
      </c>
      <c r="J102" s="66">
        <v>15</v>
      </c>
      <c r="K102" s="66">
        <v>1</v>
      </c>
      <c r="N102" s="1"/>
    </row>
    <row r="103" spans="1:17" x14ac:dyDescent="0.25">
      <c r="A103" s="1" t="s">
        <v>13</v>
      </c>
      <c r="B103" s="1"/>
      <c r="C103" s="66">
        <v>3</v>
      </c>
      <c r="D103" s="66">
        <v>6</v>
      </c>
      <c r="E103" s="66">
        <v>7</v>
      </c>
      <c r="F103" s="66">
        <v>9</v>
      </c>
      <c r="G103" s="66">
        <v>5</v>
      </c>
      <c r="H103" s="66">
        <v>1</v>
      </c>
      <c r="I103" s="66">
        <v>8</v>
      </c>
      <c r="J103" s="66">
        <v>2</v>
      </c>
      <c r="K103" s="66">
        <v>4</v>
      </c>
      <c r="N103" s="1"/>
    </row>
    <row r="104" spans="1:17" x14ac:dyDescent="0.25">
      <c r="A104" s="1" t="s">
        <v>14</v>
      </c>
      <c r="B104" s="1"/>
      <c r="C104" s="66">
        <v>10</v>
      </c>
      <c r="D104" s="66">
        <v>11</v>
      </c>
      <c r="E104" s="66">
        <v>12</v>
      </c>
      <c r="F104" s="66">
        <v>13</v>
      </c>
      <c r="G104" s="66">
        <v>14</v>
      </c>
      <c r="H104" s="66">
        <v>15</v>
      </c>
      <c r="I104" s="66">
        <v>16</v>
      </c>
      <c r="J104" s="66">
        <v>17</v>
      </c>
      <c r="K104" s="66">
        <v>18</v>
      </c>
      <c r="L104" s="1" t="s">
        <v>15</v>
      </c>
      <c r="M104" s="1" t="s">
        <v>16</v>
      </c>
      <c r="N104" s="70"/>
    </row>
    <row r="105" spans="1:17" x14ac:dyDescent="0.25">
      <c r="A105" s="61" t="s">
        <v>25</v>
      </c>
      <c r="B105" s="57"/>
      <c r="C105" s="76">
        <v>6</v>
      </c>
      <c r="D105" s="109">
        <v>2</v>
      </c>
      <c r="E105" s="109">
        <v>4</v>
      </c>
      <c r="F105" s="109">
        <v>5</v>
      </c>
      <c r="G105" s="109">
        <v>6</v>
      </c>
      <c r="H105" s="109">
        <v>6</v>
      </c>
      <c r="I105" s="109">
        <v>8</v>
      </c>
      <c r="J105" s="109">
        <v>6</v>
      </c>
      <c r="K105" s="109">
        <v>5</v>
      </c>
      <c r="L105" s="72">
        <v>48</v>
      </c>
      <c r="M105" s="10">
        <v>34</v>
      </c>
      <c r="N105" s="108"/>
      <c r="O105" s="59"/>
    </row>
    <row r="106" spans="1:17" x14ac:dyDescent="0.25">
      <c r="A106" s="61" t="s">
        <v>260</v>
      </c>
      <c r="B106" s="35"/>
      <c r="C106" s="76">
        <v>7</v>
      </c>
      <c r="D106" s="109">
        <v>4</v>
      </c>
      <c r="E106" s="109">
        <v>4</v>
      </c>
      <c r="F106" s="109">
        <v>5</v>
      </c>
      <c r="G106" s="109">
        <v>5</v>
      </c>
      <c r="H106" s="109">
        <v>4</v>
      </c>
      <c r="I106" s="109">
        <v>6</v>
      </c>
      <c r="J106" s="109">
        <v>6</v>
      </c>
      <c r="K106" s="109">
        <v>5</v>
      </c>
      <c r="L106" s="72">
        <v>46</v>
      </c>
      <c r="M106" s="10">
        <v>35</v>
      </c>
      <c r="N106" s="58"/>
      <c r="O106" s="59"/>
    </row>
    <row r="107" spans="1:17" x14ac:dyDescent="0.25">
      <c r="A107" s="32" t="s">
        <v>25</v>
      </c>
      <c r="B107" s="35"/>
      <c r="C107" s="67">
        <v>1</v>
      </c>
      <c r="D107" s="67">
        <v>0</v>
      </c>
      <c r="E107" s="67">
        <v>0</v>
      </c>
      <c r="F107" s="67">
        <v>0</v>
      </c>
      <c r="G107" s="66">
        <v>0</v>
      </c>
      <c r="H107" s="66">
        <v>1</v>
      </c>
      <c r="I107" s="66">
        <v>0</v>
      </c>
      <c r="J107" s="66">
        <v>1</v>
      </c>
      <c r="K107" s="66">
        <v>0</v>
      </c>
      <c r="L107" s="66">
        <v>3</v>
      </c>
      <c r="N107" s="1">
        <v>0</v>
      </c>
    </row>
    <row r="108" spans="1:17" x14ac:dyDescent="0.25">
      <c r="A108" s="32" t="s">
        <v>260</v>
      </c>
      <c r="B108" s="35"/>
      <c r="C108" s="67">
        <v>0</v>
      </c>
      <c r="D108" s="67">
        <v>0</v>
      </c>
      <c r="E108" s="67">
        <v>0</v>
      </c>
      <c r="F108" s="67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1"/>
      <c r="N108" s="1" t="s">
        <v>17</v>
      </c>
    </row>
    <row r="109" spans="1:17" x14ac:dyDescent="0.25">
      <c r="A109" s="32" t="s">
        <v>25</v>
      </c>
      <c r="B109" s="1"/>
      <c r="C109" s="66">
        <v>1</v>
      </c>
      <c r="D109" s="66">
        <v>1</v>
      </c>
      <c r="E109" s="66">
        <v>0.5</v>
      </c>
      <c r="F109" s="66">
        <v>0.5</v>
      </c>
      <c r="G109" s="66">
        <v>0</v>
      </c>
      <c r="H109" s="66">
        <v>0</v>
      </c>
      <c r="I109" s="66">
        <v>0</v>
      </c>
      <c r="J109" s="66">
        <v>1</v>
      </c>
      <c r="K109" s="66">
        <v>0.5</v>
      </c>
      <c r="L109" s="66">
        <v>4.5</v>
      </c>
      <c r="M109" s="1">
        <v>3</v>
      </c>
      <c r="N109" s="1">
        <v>7.5</v>
      </c>
      <c r="O109" s="32" t="s">
        <v>25</v>
      </c>
      <c r="P109">
        <f>B99</f>
        <v>14</v>
      </c>
      <c r="Q109">
        <f>M105</f>
        <v>34</v>
      </c>
    </row>
    <row r="110" spans="1:17" x14ac:dyDescent="0.25">
      <c r="A110" s="32" t="s">
        <v>260</v>
      </c>
      <c r="B110" s="1"/>
      <c r="C110" s="66">
        <v>0</v>
      </c>
      <c r="D110" s="66">
        <v>0</v>
      </c>
      <c r="E110" s="66">
        <v>0.5</v>
      </c>
      <c r="F110" s="66">
        <v>0.5</v>
      </c>
      <c r="G110" s="66">
        <v>1</v>
      </c>
      <c r="H110" s="66">
        <v>1</v>
      </c>
      <c r="I110" s="66">
        <v>1</v>
      </c>
      <c r="J110" s="66">
        <v>0</v>
      </c>
      <c r="K110" s="66">
        <v>0.5</v>
      </c>
      <c r="L110" s="66">
        <v>4.5</v>
      </c>
      <c r="M110" s="1">
        <v>0</v>
      </c>
      <c r="N110" s="1">
        <v>4.5</v>
      </c>
      <c r="O110" s="32" t="s">
        <v>260</v>
      </c>
      <c r="P110">
        <f>B100</f>
        <v>11</v>
      </c>
      <c r="Q110">
        <f>M106</f>
        <v>35</v>
      </c>
    </row>
    <row r="113" spans="1:17" ht="13.8" thickBot="1" x14ac:dyDescent="0.3"/>
    <row r="114" spans="1:17" x14ac:dyDescent="0.25">
      <c r="A114" s="61" t="s">
        <v>143</v>
      </c>
      <c r="B114" s="1">
        <v>10</v>
      </c>
      <c r="C114" s="1">
        <v>2</v>
      </c>
      <c r="D114" s="52" t="s">
        <v>2</v>
      </c>
      <c r="E114" s="1"/>
      <c r="F114" s="1"/>
      <c r="G114" s="28" t="s">
        <v>3</v>
      </c>
      <c r="H114" s="54" t="s">
        <v>143</v>
      </c>
      <c r="I114" s="29"/>
      <c r="J114" s="27" t="s">
        <v>5</v>
      </c>
      <c r="K114" s="1"/>
      <c r="N114" s="1"/>
    </row>
    <row r="115" spans="1:17" ht="13.8" thickBot="1" x14ac:dyDescent="0.3">
      <c r="A115" s="61" t="s">
        <v>32</v>
      </c>
      <c r="B115" s="1">
        <v>8</v>
      </c>
      <c r="C115" s="1">
        <v>-2</v>
      </c>
      <c r="D115" t="s">
        <v>7</v>
      </c>
      <c r="E115" s="1"/>
      <c r="F115" s="1"/>
      <c r="G115" s="30" t="s">
        <v>8</v>
      </c>
      <c r="H115" s="53" t="s">
        <v>32</v>
      </c>
      <c r="I115" s="31"/>
      <c r="J115" s="27" t="s">
        <v>5</v>
      </c>
      <c r="K115" s="1"/>
      <c r="N115" s="1"/>
    </row>
    <row r="116" spans="1:1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N116" s="1"/>
    </row>
    <row r="117" spans="1:17" x14ac:dyDescent="0.25">
      <c r="A117" s="1" t="s">
        <v>12</v>
      </c>
      <c r="B117" s="1"/>
      <c r="C117" s="66">
        <v>7</v>
      </c>
      <c r="D117" s="66">
        <v>17</v>
      </c>
      <c r="E117" s="66">
        <v>11</v>
      </c>
      <c r="F117" s="66">
        <v>9</v>
      </c>
      <c r="G117" s="66">
        <v>3</v>
      </c>
      <c r="H117" s="66">
        <v>13</v>
      </c>
      <c r="I117" s="66">
        <v>5</v>
      </c>
      <c r="J117" s="66">
        <v>15</v>
      </c>
      <c r="K117" s="66">
        <v>1</v>
      </c>
      <c r="N117" s="1"/>
    </row>
    <row r="118" spans="1:17" x14ac:dyDescent="0.25">
      <c r="A118" s="1" t="s">
        <v>13</v>
      </c>
      <c r="B118" s="1"/>
      <c r="C118" s="66">
        <v>3</v>
      </c>
      <c r="D118" s="66">
        <v>6</v>
      </c>
      <c r="E118" s="66">
        <v>7</v>
      </c>
      <c r="F118" s="66">
        <v>9</v>
      </c>
      <c r="G118" s="66">
        <v>5</v>
      </c>
      <c r="H118" s="66">
        <v>1</v>
      </c>
      <c r="I118" s="66">
        <v>8</v>
      </c>
      <c r="J118" s="66">
        <v>2</v>
      </c>
      <c r="K118" s="66">
        <v>4</v>
      </c>
      <c r="N118" s="1"/>
    </row>
    <row r="119" spans="1:17" x14ac:dyDescent="0.25">
      <c r="A119" s="1" t="s">
        <v>14</v>
      </c>
      <c r="B119" s="1"/>
      <c r="C119" s="66">
        <v>10</v>
      </c>
      <c r="D119" s="66">
        <v>11</v>
      </c>
      <c r="E119" s="66">
        <v>12</v>
      </c>
      <c r="F119" s="66">
        <v>13</v>
      </c>
      <c r="G119" s="66">
        <v>14</v>
      </c>
      <c r="H119" s="66">
        <v>15</v>
      </c>
      <c r="I119" s="66">
        <v>16</v>
      </c>
      <c r="J119" s="66">
        <v>17</v>
      </c>
      <c r="K119" s="66">
        <v>18</v>
      </c>
      <c r="L119" s="1" t="s">
        <v>15</v>
      </c>
      <c r="M119" s="1" t="s">
        <v>16</v>
      </c>
      <c r="N119" s="70"/>
    </row>
    <row r="120" spans="1:17" x14ac:dyDescent="0.25">
      <c r="A120" s="61" t="s">
        <v>143</v>
      </c>
      <c r="B120" s="57"/>
      <c r="C120" s="76">
        <v>9</v>
      </c>
      <c r="D120" s="109">
        <v>3</v>
      </c>
      <c r="E120" s="109">
        <v>3</v>
      </c>
      <c r="F120" s="109">
        <v>6</v>
      </c>
      <c r="G120" s="109">
        <v>6</v>
      </c>
      <c r="H120" s="109">
        <v>3</v>
      </c>
      <c r="I120" s="109">
        <v>6</v>
      </c>
      <c r="J120" s="109">
        <v>4</v>
      </c>
      <c r="K120" s="109">
        <v>6</v>
      </c>
      <c r="L120" s="72">
        <v>46</v>
      </c>
      <c r="M120" s="10">
        <v>36</v>
      </c>
      <c r="N120" s="108"/>
      <c r="O120" s="59"/>
    </row>
    <row r="121" spans="1:17" x14ac:dyDescent="0.25">
      <c r="A121" s="61" t="s">
        <v>32</v>
      </c>
      <c r="B121" s="35"/>
      <c r="C121" s="76">
        <v>9</v>
      </c>
      <c r="D121" s="109">
        <v>4</v>
      </c>
      <c r="E121" s="109">
        <v>6</v>
      </c>
      <c r="F121" s="109">
        <v>9</v>
      </c>
      <c r="G121" s="109">
        <v>8</v>
      </c>
      <c r="H121" s="109">
        <v>4</v>
      </c>
      <c r="I121" s="109">
        <v>6</v>
      </c>
      <c r="J121" s="109">
        <v>4</v>
      </c>
      <c r="K121" s="109">
        <v>5</v>
      </c>
      <c r="L121" s="72">
        <v>55</v>
      </c>
      <c r="M121" s="10">
        <v>47</v>
      </c>
      <c r="N121" s="58"/>
      <c r="O121" s="59"/>
    </row>
    <row r="122" spans="1:17" x14ac:dyDescent="0.25">
      <c r="A122" s="32" t="s">
        <v>143</v>
      </c>
      <c r="B122" s="35"/>
      <c r="C122" s="67">
        <v>0</v>
      </c>
      <c r="D122" s="67">
        <v>0</v>
      </c>
      <c r="E122" s="67">
        <v>0</v>
      </c>
      <c r="F122" s="67">
        <v>0</v>
      </c>
      <c r="G122" s="66">
        <v>0</v>
      </c>
      <c r="H122" s="66">
        <v>1</v>
      </c>
      <c r="I122" s="66">
        <v>0</v>
      </c>
      <c r="J122" s="66">
        <v>1</v>
      </c>
      <c r="K122" s="66">
        <v>0</v>
      </c>
      <c r="L122" s="66">
        <v>2</v>
      </c>
      <c r="N122" s="1">
        <v>0</v>
      </c>
    </row>
    <row r="123" spans="1:17" x14ac:dyDescent="0.25">
      <c r="A123" s="32" t="s">
        <v>32</v>
      </c>
      <c r="B123" s="35"/>
      <c r="C123" s="67">
        <v>0</v>
      </c>
      <c r="D123" s="67">
        <v>0</v>
      </c>
      <c r="E123" s="67">
        <v>0</v>
      </c>
      <c r="F123" s="67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1"/>
      <c r="N123" s="1" t="s">
        <v>17</v>
      </c>
    </row>
    <row r="124" spans="1:17" x14ac:dyDescent="0.25">
      <c r="A124" s="32" t="s">
        <v>143</v>
      </c>
      <c r="B124" s="1"/>
      <c r="C124" s="66">
        <v>0.5</v>
      </c>
      <c r="D124" s="66">
        <v>1</v>
      </c>
      <c r="E124" s="66">
        <v>1</v>
      </c>
      <c r="F124" s="66">
        <v>1</v>
      </c>
      <c r="G124" s="66">
        <v>1</v>
      </c>
      <c r="H124" s="66">
        <v>1</v>
      </c>
      <c r="I124" s="66">
        <v>0.5</v>
      </c>
      <c r="J124" s="66">
        <v>1</v>
      </c>
      <c r="K124" s="66">
        <v>0</v>
      </c>
      <c r="L124" s="66">
        <v>7</v>
      </c>
      <c r="M124" s="1">
        <v>3</v>
      </c>
      <c r="N124" s="1">
        <v>10</v>
      </c>
      <c r="O124" s="32" t="s">
        <v>143</v>
      </c>
      <c r="P124">
        <f>B114</f>
        <v>10</v>
      </c>
      <c r="Q124">
        <f>M120</f>
        <v>36</v>
      </c>
    </row>
    <row r="125" spans="1:17" x14ac:dyDescent="0.25">
      <c r="A125" s="32" t="s">
        <v>32</v>
      </c>
      <c r="B125" s="1"/>
      <c r="C125" s="66">
        <v>0.5</v>
      </c>
      <c r="D125" s="66">
        <v>0</v>
      </c>
      <c r="E125" s="66">
        <v>0</v>
      </c>
      <c r="F125" s="66">
        <v>0</v>
      </c>
      <c r="G125" s="66">
        <v>0</v>
      </c>
      <c r="H125" s="66">
        <v>0</v>
      </c>
      <c r="I125" s="66">
        <v>0.5</v>
      </c>
      <c r="J125" s="66">
        <v>0</v>
      </c>
      <c r="K125" s="66">
        <v>1</v>
      </c>
      <c r="L125" s="66">
        <v>2</v>
      </c>
      <c r="M125" s="1">
        <v>0</v>
      </c>
      <c r="N125" s="1">
        <v>2</v>
      </c>
      <c r="O125" s="32" t="s">
        <v>32</v>
      </c>
      <c r="P125">
        <f>B115</f>
        <v>8</v>
      </c>
      <c r="Q125">
        <f>M121</f>
        <v>47</v>
      </c>
    </row>
    <row r="126" spans="1:17" ht="13.8" thickBot="1" x14ac:dyDescent="0.3"/>
    <row r="127" spans="1:17" x14ac:dyDescent="0.25">
      <c r="A127" s="61" t="s">
        <v>263</v>
      </c>
      <c r="B127" s="1">
        <v>14</v>
      </c>
      <c r="C127" s="1">
        <v>3</v>
      </c>
      <c r="D127" s="52" t="s">
        <v>2</v>
      </c>
      <c r="E127" s="1"/>
      <c r="F127" s="1"/>
      <c r="G127" s="28" t="s">
        <v>3</v>
      </c>
      <c r="H127" s="54" t="s">
        <v>263</v>
      </c>
      <c r="I127" s="29"/>
      <c r="J127" s="27" t="s">
        <v>5</v>
      </c>
      <c r="K127" s="1"/>
      <c r="N127" s="1"/>
    </row>
    <row r="128" spans="1:17" ht="13.8" thickBot="1" x14ac:dyDescent="0.3">
      <c r="A128" s="61" t="s">
        <v>54</v>
      </c>
      <c r="B128" s="1">
        <v>11</v>
      </c>
      <c r="C128" s="1">
        <v>-3</v>
      </c>
      <c r="D128" t="s">
        <v>7</v>
      </c>
      <c r="E128" s="1"/>
      <c r="F128" s="1">
        <v>10</v>
      </c>
      <c r="G128" s="30" t="s">
        <v>8</v>
      </c>
      <c r="H128" s="53" t="s">
        <v>54</v>
      </c>
      <c r="I128" s="31"/>
      <c r="J128" s="27" t="s">
        <v>5</v>
      </c>
      <c r="K128" s="1"/>
      <c r="N128" s="1"/>
    </row>
    <row r="129" spans="1:1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N129" s="1"/>
    </row>
    <row r="130" spans="1:17" x14ac:dyDescent="0.25">
      <c r="A130" s="1" t="s">
        <v>12</v>
      </c>
      <c r="B130" s="1"/>
      <c r="C130" s="66">
        <v>7</v>
      </c>
      <c r="D130" s="66">
        <v>17</v>
      </c>
      <c r="E130" s="66">
        <v>11</v>
      </c>
      <c r="F130" s="66">
        <v>9</v>
      </c>
      <c r="G130" s="66">
        <v>3</v>
      </c>
      <c r="H130" s="66">
        <v>13</v>
      </c>
      <c r="I130" s="66">
        <v>5</v>
      </c>
      <c r="J130" s="66">
        <v>15</v>
      </c>
      <c r="K130" s="66">
        <v>1</v>
      </c>
      <c r="N130" s="1"/>
    </row>
    <row r="131" spans="1:17" x14ac:dyDescent="0.25">
      <c r="A131" s="1" t="s">
        <v>13</v>
      </c>
      <c r="B131" s="1"/>
      <c r="C131" s="66">
        <v>3</v>
      </c>
      <c r="D131" s="66">
        <v>6</v>
      </c>
      <c r="E131" s="66">
        <v>7</v>
      </c>
      <c r="F131" s="66">
        <v>9</v>
      </c>
      <c r="G131" s="66">
        <v>5</v>
      </c>
      <c r="H131" s="66">
        <v>1</v>
      </c>
      <c r="I131" s="66">
        <v>8</v>
      </c>
      <c r="J131" s="66">
        <v>2</v>
      </c>
      <c r="K131" s="66">
        <v>4</v>
      </c>
      <c r="N131" s="1"/>
    </row>
    <row r="132" spans="1:17" x14ac:dyDescent="0.25">
      <c r="A132" s="1" t="s">
        <v>14</v>
      </c>
      <c r="B132" s="1"/>
      <c r="C132" s="66">
        <v>10</v>
      </c>
      <c r="D132" s="66">
        <v>11</v>
      </c>
      <c r="E132" s="66">
        <v>12</v>
      </c>
      <c r="F132" s="66">
        <v>13</v>
      </c>
      <c r="G132" s="66">
        <v>14</v>
      </c>
      <c r="H132" s="66">
        <v>15</v>
      </c>
      <c r="I132" s="66">
        <v>16</v>
      </c>
      <c r="J132" s="66">
        <v>17</v>
      </c>
      <c r="K132" s="66">
        <v>18</v>
      </c>
      <c r="L132" s="1" t="s">
        <v>15</v>
      </c>
      <c r="M132" s="1" t="s">
        <v>16</v>
      </c>
      <c r="N132" s="70"/>
    </row>
    <row r="133" spans="1:17" x14ac:dyDescent="0.25">
      <c r="A133" s="61" t="s">
        <v>263</v>
      </c>
      <c r="B133" s="57"/>
      <c r="C133" s="76">
        <v>6</v>
      </c>
      <c r="D133" s="109">
        <v>4</v>
      </c>
      <c r="E133" s="109">
        <v>4</v>
      </c>
      <c r="F133" s="109">
        <v>7</v>
      </c>
      <c r="G133" s="109">
        <v>5</v>
      </c>
      <c r="H133" s="109">
        <v>4</v>
      </c>
      <c r="I133" s="109">
        <v>6</v>
      </c>
      <c r="J133" s="109">
        <v>4</v>
      </c>
      <c r="K133" s="109">
        <v>5</v>
      </c>
      <c r="L133" s="72">
        <v>45</v>
      </c>
      <c r="M133" s="10">
        <v>31</v>
      </c>
      <c r="N133" s="108"/>
      <c r="O133" s="59"/>
    </row>
    <row r="134" spans="1:17" x14ac:dyDescent="0.25">
      <c r="A134" s="61" t="s">
        <v>54</v>
      </c>
      <c r="B134" s="35"/>
      <c r="C134" s="76">
        <v>6</v>
      </c>
      <c r="D134" s="109">
        <v>3</v>
      </c>
      <c r="E134" s="109">
        <v>4</v>
      </c>
      <c r="F134" s="109">
        <v>6</v>
      </c>
      <c r="G134" s="109">
        <v>6</v>
      </c>
      <c r="H134" s="109">
        <v>3</v>
      </c>
      <c r="I134" s="109">
        <v>4</v>
      </c>
      <c r="J134" s="109">
        <v>5</v>
      </c>
      <c r="K134" s="109">
        <v>7</v>
      </c>
      <c r="L134" s="72">
        <v>44</v>
      </c>
      <c r="M134" s="10">
        <v>33</v>
      </c>
      <c r="N134" s="58"/>
      <c r="O134" s="59"/>
    </row>
    <row r="135" spans="1:17" x14ac:dyDescent="0.25">
      <c r="A135" s="32" t="s">
        <v>263</v>
      </c>
      <c r="B135" s="35"/>
      <c r="C135" s="67">
        <v>1</v>
      </c>
      <c r="D135" s="67">
        <v>0</v>
      </c>
      <c r="E135" s="67">
        <v>0</v>
      </c>
      <c r="F135" s="67">
        <v>0</v>
      </c>
      <c r="G135" s="66">
        <v>0</v>
      </c>
      <c r="H135" s="66">
        <v>1</v>
      </c>
      <c r="I135" s="66">
        <v>0</v>
      </c>
      <c r="J135" s="66">
        <v>1</v>
      </c>
      <c r="K135" s="66">
        <v>0</v>
      </c>
      <c r="L135" s="66">
        <v>3</v>
      </c>
      <c r="N135" s="1">
        <v>0</v>
      </c>
    </row>
    <row r="136" spans="1:17" x14ac:dyDescent="0.25">
      <c r="A136" s="32" t="s">
        <v>54</v>
      </c>
      <c r="B136" s="35"/>
      <c r="C136" s="67">
        <v>0</v>
      </c>
      <c r="D136" s="67">
        <v>0</v>
      </c>
      <c r="E136" s="67">
        <v>0</v>
      </c>
      <c r="F136" s="67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1"/>
      <c r="N136" s="1" t="s">
        <v>17</v>
      </c>
    </row>
    <row r="137" spans="1:17" x14ac:dyDescent="0.25">
      <c r="A137" s="32" t="s">
        <v>263</v>
      </c>
      <c r="B137" s="1"/>
      <c r="C137" s="66">
        <v>1</v>
      </c>
      <c r="D137" s="66">
        <v>0</v>
      </c>
      <c r="E137" s="66">
        <v>0.5</v>
      </c>
      <c r="F137" s="66">
        <v>0</v>
      </c>
      <c r="G137" s="66">
        <v>1</v>
      </c>
      <c r="H137" s="66">
        <v>0.5</v>
      </c>
      <c r="I137" s="66">
        <v>0</v>
      </c>
      <c r="J137" s="66">
        <v>1</v>
      </c>
      <c r="K137" s="66">
        <v>1</v>
      </c>
      <c r="L137" s="66">
        <v>5</v>
      </c>
      <c r="M137" s="1">
        <v>3</v>
      </c>
      <c r="N137" s="1">
        <v>8</v>
      </c>
      <c r="O137" s="32" t="s">
        <v>263</v>
      </c>
      <c r="P137">
        <f>B127</f>
        <v>14</v>
      </c>
      <c r="Q137">
        <f>M133</f>
        <v>31</v>
      </c>
    </row>
    <row r="138" spans="1:17" x14ac:dyDescent="0.25">
      <c r="A138" s="32" t="s">
        <v>54</v>
      </c>
      <c r="B138" s="1"/>
      <c r="C138" s="66">
        <v>0</v>
      </c>
      <c r="D138" s="66">
        <v>1</v>
      </c>
      <c r="E138" s="66">
        <v>0.5</v>
      </c>
      <c r="F138" s="66">
        <v>1</v>
      </c>
      <c r="G138" s="66">
        <v>0</v>
      </c>
      <c r="H138" s="66">
        <v>0.5</v>
      </c>
      <c r="I138" s="66">
        <v>1</v>
      </c>
      <c r="J138" s="66">
        <v>0</v>
      </c>
      <c r="K138" s="66">
        <v>0</v>
      </c>
      <c r="L138" s="66">
        <v>4</v>
      </c>
      <c r="M138" s="1">
        <v>0</v>
      </c>
      <c r="N138" s="1">
        <v>4</v>
      </c>
      <c r="O138" s="32" t="s">
        <v>54</v>
      </c>
      <c r="P138">
        <f>B128</f>
        <v>11</v>
      </c>
      <c r="Q138">
        <f>M134</f>
        <v>33</v>
      </c>
    </row>
    <row r="141" spans="1:17" ht="13.8" thickBot="1" x14ac:dyDescent="0.3"/>
    <row r="142" spans="1:17" x14ac:dyDescent="0.25">
      <c r="A142" s="61" t="s">
        <v>261</v>
      </c>
      <c r="B142" s="1">
        <v>7</v>
      </c>
      <c r="C142" s="1">
        <v>-2</v>
      </c>
      <c r="D142" s="52" t="s">
        <v>2</v>
      </c>
      <c r="E142" s="1"/>
      <c r="F142" s="1"/>
      <c r="G142" s="28" t="s">
        <v>3</v>
      </c>
      <c r="H142" s="54" t="s">
        <v>261</v>
      </c>
      <c r="I142" s="29"/>
      <c r="J142" s="27" t="s">
        <v>5</v>
      </c>
      <c r="K142" s="1"/>
      <c r="N142" s="1"/>
    </row>
    <row r="143" spans="1:17" ht="13.8" thickBot="1" x14ac:dyDescent="0.3">
      <c r="A143" s="61" t="s">
        <v>48</v>
      </c>
      <c r="B143" s="1">
        <v>9</v>
      </c>
      <c r="C143" s="1">
        <v>2</v>
      </c>
      <c r="D143" t="s">
        <v>7</v>
      </c>
      <c r="E143" s="1"/>
      <c r="F143" s="1"/>
      <c r="G143" s="30" t="s">
        <v>8</v>
      </c>
      <c r="H143" s="53" t="s">
        <v>48</v>
      </c>
      <c r="I143" s="31"/>
      <c r="J143" s="27" t="s">
        <v>5</v>
      </c>
      <c r="K143" s="1"/>
      <c r="N143" s="1"/>
    </row>
    <row r="144" spans="1:1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N144" s="1"/>
    </row>
    <row r="145" spans="1:17" x14ac:dyDescent="0.25">
      <c r="A145" s="1" t="s">
        <v>12</v>
      </c>
      <c r="B145" s="1"/>
      <c r="C145" s="66">
        <v>7</v>
      </c>
      <c r="D145" s="66">
        <v>17</v>
      </c>
      <c r="E145" s="66">
        <v>11</v>
      </c>
      <c r="F145" s="66">
        <v>9</v>
      </c>
      <c r="G145" s="66">
        <v>3</v>
      </c>
      <c r="H145" s="66">
        <v>13</v>
      </c>
      <c r="I145" s="66">
        <v>5</v>
      </c>
      <c r="J145" s="66">
        <v>15</v>
      </c>
      <c r="K145" s="66">
        <v>1</v>
      </c>
      <c r="N145" s="1"/>
    </row>
    <row r="146" spans="1:17" x14ac:dyDescent="0.25">
      <c r="A146" s="1" t="s">
        <v>13</v>
      </c>
      <c r="B146" s="1"/>
      <c r="C146" s="66">
        <v>3</v>
      </c>
      <c r="D146" s="66">
        <v>6</v>
      </c>
      <c r="E146" s="66">
        <v>7</v>
      </c>
      <c r="F146" s="66">
        <v>9</v>
      </c>
      <c r="G146" s="66">
        <v>5</v>
      </c>
      <c r="H146" s="66">
        <v>1</v>
      </c>
      <c r="I146" s="66">
        <v>8</v>
      </c>
      <c r="J146" s="66">
        <v>2</v>
      </c>
      <c r="K146" s="66">
        <v>4</v>
      </c>
      <c r="N146" s="1"/>
    </row>
    <row r="147" spans="1:17" x14ac:dyDescent="0.25">
      <c r="A147" s="1" t="s">
        <v>14</v>
      </c>
      <c r="B147" s="1"/>
      <c r="C147" s="66">
        <v>10</v>
      </c>
      <c r="D147" s="66">
        <v>11</v>
      </c>
      <c r="E147" s="66">
        <v>12</v>
      </c>
      <c r="F147" s="66">
        <v>13</v>
      </c>
      <c r="G147" s="66">
        <v>14</v>
      </c>
      <c r="H147" s="66">
        <v>15</v>
      </c>
      <c r="I147" s="66">
        <v>16</v>
      </c>
      <c r="J147" s="66">
        <v>17</v>
      </c>
      <c r="K147" s="66">
        <v>18</v>
      </c>
      <c r="L147" s="1" t="s">
        <v>15</v>
      </c>
      <c r="M147" s="1" t="s">
        <v>16</v>
      </c>
      <c r="N147" s="70"/>
    </row>
    <row r="148" spans="1:17" x14ac:dyDescent="0.25">
      <c r="A148" s="61" t="s">
        <v>261</v>
      </c>
      <c r="B148" s="57"/>
      <c r="C148" s="76">
        <v>6</v>
      </c>
      <c r="D148" s="109">
        <v>4</v>
      </c>
      <c r="E148" s="109">
        <v>3</v>
      </c>
      <c r="F148" s="109">
        <v>4</v>
      </c>
      <c r="G148" s="109">
        <v>4</v>
      </c>
      <c r="H148" s="109">
        <v>4</v>
      </c>
      <c r="I148" s="109">
        <v>4</v>
      </c>
      <c r="J148" s="109">
        <v>4</v>
      </c>
      <c r="K148" s="109">
        <v>5</v>
      </c>
      <c r="L148" s="72">
        <v>38</v>
      </c>
      <c r="M148" s="10">
        <v>31</v>
      </c>
      <c r="N148" s="108"/>
      <c r="O148" s="59"/>
    </row>
    <row r="149" spans="1:17" x14ac:dyDescent="0.25">
      <c r="A149" s="61" t="s">
        <v>48</v>
      </c>
      <c r="B149" s="35"/>
      <c r="C149" s="76">
        <v>7</v>
      </c>
      <c r="D149" s="109">
        <v>4</v>
      </c>
      <c r="E149" s="109">
        <v>5</v>
      </c>
      <c r="F149" s="109">
        <v>5</v>
      </c>
      <c r="G149" s="109">
        <v>5</v>
      </c>
      <c r="H149" s="109">
        <v>4</v>
      </c>
      <c r="I149" s="109">
        <v>8</v>
      </c>
      <c r="J149" s="109">
        <v>6</v>
      </c>
      <c r="K149" s="109">
        <v>7</v>
      </c>
      <c r="L149" s="72">
        <v>51</v>
      </c>
      <c r="M149" s="10">
        <v>42</v>
      </c>
      <c r="N149" s="58"/>
      <c r="O149" s="59"/>
    </row>
    <row r="150" spans="1:17" x14ac:dyDescent="0.25">
      <c r="A150" s="32" t="s">
        <v>261</v>
      </c>
      <c r="B150" s="35"/>
      <c r="C150" s="67">
        <v>0</v>
      </c>
      <c r="D150" s="67">
        <v>0</v>
      </c>
      <c r="E150" s="67">
        <v>0</v>
      </c>
      <c r="F150" s="67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N150" s="1">
        <v>0</v>
      </c>
    </row>
    <row r="151" spans="1:17" x14ac:dyDescent="0.25">
      <c r="A151" s="32" t="s">
        <v>48</v>
      </c>
      <c r="B151" s="35"/>
      <c r="C151" s="67">
        <v>0</v>
      </c>
      <c r="D151" s="67">
        <v>0</v>
      </c>
      <c r="E151" s="67">
        <v>0</v>
      </c>
      <c r="F151" s="67">
        <v>0</v>
      </c>
      <c r="G151" s="66">
        <v>0</v>
      </c>
      <c r="H151" s="66">
        <v>1</v>
      </c>
      <c r="I151" s="66">
        <v>0</v>
      </c>
      <c r="J151" s="66">
        <v>1</v>
      </c>
      <c r="K151" s="66">
        <v>0</v>
      </c>
      <c r="L151" s="66">
        <v>2</v>
      </c>
      <c r="M151" s="1"/>
      <c r="N151" s="1" t="s">
        <v>17</v>
      </c>
    </row>
    <row r="152" spans="1:17" x14ac:dyDescent="0.25">
      <c r="A152" s="32" t="s">
        <v>261</v>
      </c>
      <c r="B152" s="1"/>
      <c r="C152" s="66">
        <v>1</v>
      </c>
      <c r="D152" s="66">
        <v>0.5</v>
      </c>
      <c r="E152" s="66">
        <v>1</v>
      </c>
      <c r="F152" s="66">
        <v>1</v>
      </c>
      <c r="G152" s="66">
        <v>1</v>
      </c>
      <c r="H152" s="66">
        <v>0</v>
      </c>
      <c r="I152" s="66">
        <v>1</v>
      </c>
      <c r="J152" s="66">
        <v>1</v>
      </c>
      <c r="K152" s="66">
        <v>1</v>
      </c>
      <c r="L152" s="66">
        <v>7.5</v>
      </c>
      <c r="M152" s="1">
        <v>3</v>
      </c>
      <c r="N152" s="1">
        <v>10.5</v>
      </c>
      <c r="O152" s="32" t="s">
        <v>261</v>
      </c>
      <c r="P152">
        <f>B142</f>
        <v>7</v>
      </c>
      <c r="Q152">
        <f>M148</f>
        <v>31</v>
      </c>
    </row>
    <row r="153" spans="1:17" x14ac:dyDescent="0.25">
      <c r="A153" s="32" t="s">
        <v>48</v>
      </c>
      <c r="B153" s="1"/>
      <c r="C153" s="66">
        <v>0</v>
      </c>
      <c r="D153" s="66">
        <v>0.5</v>
      </c>
      <c r="E153" s="66">
        <v>0</v>
      </c>
      <c r="F153" s="66">
        <v>0</v>
      </c>
      <c r="G153" s="66">
        <v>0</v>
      </c>
      <c r="H153" s="66">
        <v>1</v>
      </c>
      <c r="I153" s="66">
        <v>0</v>
      </c>
      <c r="J153" s="66">
        <v>0</v>
      </c>
      <c r="K153" s="66">
        <v>0</v>
      </c>
      <c r="L153" s="66">
        <v>1.5</v>
      </c>
      <c r="M153" s="1">
        <v>0</v>
      </c>
      <c r="N153" s="1">
        <v>1.5</v>
      </c>
      <c r="O153" s="32" t="s">
        <v>48</v>
      </c>
      <c r="P153">
        <f>B143</f>
        <v>9</v>
      </c>
      <c r="Q153">
        <f>M149</f>
        <v>42</v>
      </c>
    </row>
    <row r="154" spans="1:17" ht="13.8" thickBot="1" x14ac:dyDescent="0.3"/>
    <row r="155" spans="1:17" x14ac:dyDescent="0.25">
      <c r="A155" s="61" t="s">
        <v>49</v>
      </c>
      <c r="B155" s="1">
        <v>11</v>
      </c>
      <c r="C155" s="1">
        <v>1</v>
      </c>
      <c r="D155" s="52" t="s">
        <v>2</v>
      </c>
      <c r="E155" s="1"/>
      <c r="F155" s="1"/>
      <c r="G155" s="28" t="s">
        <v>3</v>
      </c>
      <c r="H155" s="54" t="s">
        <v>49</v>
      </c>
      <c r="I155" s="29"/>
      <c r="J155" s="27" t="s">
        <v>5</v>
      </c>
      <c r="K155" s="1"/>
      <c r="N155" s="1"/>
    </row>
    <row r="156" spans="1:17" ht="13.8" thickBot="1" x14ac:dyDescent="0.3">
      <c r="A156" s="61" t="s">
        <v>146</v>
      </c>
      <c r="B156" s="1">
        <v>10</v>
      </c>
      <c r="C156" s="1">
        <v>-1</v>
      </c>
      <c r="D156" t="s">
        <v>7</v>
      </c>
      <c r="E156" s="1"/>
      <c r="F156" s="1"/>
      <c r="G156" s="30" t="s">
        <v>8</v>
      </c>
      <c r="H156" s="53" t="s">
        <v>146</v>
      </c>
      <c r="I156" s="31"/>
      <c r="J156" s="27" t="s">
        <v>5</v>
      </c>
      <c r="K156" s="1"/>
      <c r="N156" s="1"/>
    </row>
    <row r="157" spans="1:1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N157" s="1"/>
    </row>
    <row r="158" spans="1:17" x14ac:dyDescent="0.25">
      <c r="A158" s="1" t="s">
        <v>12</v>
      </c>
      <c r="B158" s="1"/>
      <c r="C158" s="66">
        <v>7</v>
      </c>
      <c r="D158" s="66">
        <v>17</v>
      </c>
      <c r="E158" s="66">
        <v>11</v>
      </c>
      <c r="F158" s="66">
        <v>9</v>
      </c>
      <c r="G158" s="66">
        <v>3</v>
      </c>
      <c r="H158" s="66">
        <v>13</v>
      </c>
      <c r="I158" s="66">
        <v>5</v>
      </c>
      <c r="J158" s="66">
        <v>15</v>
      </c>
      <c r="K158" s="66">
        <v>1</v>
      </c>
      <c r="N158" s="1"/>
    </row>
    <row r="159" spans="1:17" x14ac:dyDescent="0.25">
      <c r="A159" s="1" t="s">
        <v>13</v>
      </c>
      <c r="B159" s="1"/>
      <c r="C159" s="66">
        <v>3</v>
      </c>
      <c r="D159" s="66">
        <v>6</v>
      </c>
      <c r="E159" s="66">
        <v>7</v>
      </c>
      <c r="F159" s="66">
        <v>9</v>
      </c>
      <c r="G159" s="66">
        <v>5</v>
      </c>
      <c r="H159" s="66">
        <v>1</v>
      </c>
      <c r="I159" s="66">
        <v>8</v>
      </c>
      <c r="J159" s="66">
        <v>2</v>
      </c>
      <c r="K159" s="66">
        <v>4</v>
      </c>
      <c r="N159" s="1"/>
    </row>
    <row r="160" spans="1:17" x14ac:dyDescent="0.25">
      <c r="A160" s="1" t="s">
        <v>14</v>
      </c>
      <c r="B160" s="1"/>
      <c r="C160" s="66">
        <v>10</v>
      </c>
      <c r="D160" s="66">
        <v>11</v>
      </c>
      <c r="E160" s="66">
        <v>12</v>
      </c>
      <c r="F160" s="66">
        <v>13</v>
      </c>
      <c r="G160" s="66">
        <v>14</v>
      </c>
      <c r="H160" s="66">
        <v>15</v>
      </c>
      <c r="I160" s="66">
        <v>16</v>
      </c>
      <c r="J160" s="66">
        <v>17</v>
      </c>
      <c r="K160" s="66">
        <v>18</v>
      </c>
      <c r="L160" s="1" t="s">
        <v>15</v>
      </c>
      <c r="M160" s="1" t="s">
        <v>16</v>
      </c>
      <c r="N160" s="70"/>
    </row>
    <row r="161" spans="1:17" x14ac:dyDescent="0.25">
      <c r="A161" s="61" t="s">
        <v>49</v>
      </c>
      <c r="B161" s="57"/>
      <c r="C161" s="76">
        <v>8</v>
      </c>
      <c r="D161" s="109">
        <v>3</v>
      </c>
      <c r="E161" s="109">
        <v>5</v>
      </c>
      <c r="F161" s="109">
        <v>4</v>
      </c>
      <c r="G161" s="109">
        <v>6</v>
      </c>
      <c r="H161" s="109">
        <v>3</v>
      </c>
      <c r="I161" s="109">
        <v>9</v>
      </c>
      <c r="J161" s="109">
        <v>6</v>
      </c>
      <c r="K161" s="109">
        <v>8</v>
      </c>
      <c r="L161" s="72">
        <v>52</v>
      </c>
      <c r="M161" s="10">
        <v>41</v>
      </c>
      <c r="N161" s="108"/>
      <c r="O161" s="59"/>
    </row>
    <row r="162" spans="1:17" x14ac:dyDescent="0.25">
      <c r="A162" s="61" t="s">
        <v>146</v>
      </c>
      <c r="B162" s="35"/>
      <c r="C162" s="76">
        <v>8</v>
      </c>
      <c r="D162" s="109">
        <v>4</v>
      </c>
      <c r="E162" s="109">
        <v>5</v>
      </c>
      <c r="F162" s="109">
        <v>6</v>
      </c>
      <c r="G162" s="109">
        <v>6</v>
      </c>
      <c r="H162" s="109">
        <v>4</v>
      </c>
      <c r="I162" s="109">
        <v>6</v>
      </c>
      <c r="J162" s="109">
        <v>5</v>
      </c>
      <c r="K162" s="109">
        <v>6</v>
      </c>
      <c r="L162" s="72">
        <v>50</v>
      </c>
      <c r="M162" s="10">
        <v>40</v>
      </c>
      <c r="N162" s="58"/>
      <c r="O162" s="59"/>
    </row>
    <row r="163" spans="1:17" x14ac:dyDescent="0.25">
      <c r="A163" s="32" t="s">
        <v>49</v>
      </c>
      <c r="B163" s="35"/>
      <c r="C163" s="67">
        <v>0</v>
      </c>
      <c r="D163" s="67">
        <v>0</v>
      </c>
      <c r="E163" s="67">
        <v>0</v>
      </c>
      <c r="F163" s="67">
        <v>0</v>
      </c>
      <c r="G163" s="66">
        <v>0</v>
      </c>
      <c r="H163" s="66">
        <v>1</v>
      </c>
      <c r="I163" s="66">
        <v>0</v>
      </c>
      <c r="J163" s="66">
        <v>0</v>
      </c>
      <c r="K163" s="66">
        <v>0</v>
      </c>
      <c r="L163" s="66">
        <v>1</v>
      </c>
      <c r="N163" s="1">
        <v>0</v>
      </c>
    </row>
    <row r="164" spans="1:17" x14ac:dyDescent="0.25">
      <c r="A164" s="32" t="s">
        <v>146</v>
      </c>
      <c r="B164" s="35"/>
      <c r="C164" s="67">
        <v>0</v>
      </c>
      <c r="D164" s="67">
        <v>0</v>
      </c>
      <c r="E164" s="67">
        <v>0</v>
      </c>
      <c r="F164" s="67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1"/>
      <c r="N164" s="1" t="s">
        <v>17</v>
      </c>
    </row>
    <row r="165" spans="1:17" x14ac:dyDescent="0.25">
      <c r="A165" s="32" t="s">
        <v>49</v>
      </c>
      <c r="B165" s="1"/>
      <c r="C165" s="66">
        <v>0.5</v>
      </c>
      <c r="D165" s="66">
        <v>1</v>
      </c>
      <c r="E165" s="66">
        <v>0.5</v>
      </c>
      <c r="F165" s="66">
        <v>1</v>
      </c>
      <c r="G165" s="66">
        <v>0.5</v>
      </c>
      <c r="H165" s="66">
        <v>1</v>
      </c>
      <c r="I165" s="66">
        <v>0</v>
      </c>
      <c r="J165" s="66">
        <v>0</v>
      </c>
      <c r="K165" s="66">
        <v>0</v>
      </c>
      <c r="L165" s="66">
        <v>4.5</v>
      </c>
      <c r="M165" s="1">
        <v>0</v>
      </c>
      <c r="N165" s="1">
        <v>4.5</v>
      </c>
      <c r="O165" s="32" t="s">
        <v>49</v>
      </c>
      <c r="P165">
        <f>B155</f>
        <v>11</v>
      </c>
      <c r="Q165">
        <f>M161</f>
        <v>41</v>
      </c>
    </row>
    <row r="166" spans="1:17" x14ac:dyDescent="0.25">
      <c r="A166" s="32" t="s">
        <v>146</v>
      </c>
      <c r="B166" s="1"/>
      <c r="C166" s="66">
        <v>0.5</v>
      </c>
      <c r="D166" s="66">
        <v>0</v>
      </c>
      <c r="E166" s="66">
        <v>0.5</v>
      </c>
      <c r="F166" s="66">
        <v>0</v>
      </c>
      <c r="G166" s="66">
        <v>0.5</v>
      </c>
      <c r="H166" s="66">
        <v>0</v>
      </c>
      <c r="I166" s="66">
        <v>1</v>
      </c>
      <c r="J166" s="66">
        <v>1</v>
      </c>
      <c r="K166" s="66">
        <v>1</v>
      </c>
      <c r="L166" s="66">
        <v>4.5</v>
      </c>
      <c r="M166" s="1">
        <v>3</v>
      </c>
      <c r="N166" s="1">
        <v>7.5</v>
      </c>
      <c r="O166" s="32" t="s">
        <v>146</v>
      </c>
      <c r="P166">
        <f>B156</f>
        <v>10</v>
      </c>
      <c r="Q166">
        <f>M162</f>
        <v>40</v>
      </c>
    </row>
  </sheetData>
  <sortState xmlns:xlrd2="http://schemas.microsoft.com/office/spreadsheetml/2017/richdata2" ref="T20:V27">
    <sortCondition ref="U20:U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Scorecard</vt:lpstr>
      <vt:lpstr>24-8-21</vt:lpstr>
      <vt:lpstr>24-8-14</vt:lpstr>
      <vt:lpstr>24-8-7</vt:lpstr>
      <vt:lpstr>24-7-24</vt:lpstr>
      <vt:lpstr>Best Ball</vt:lpstr>
      <vt:lpstr>24-7-17</vt:lpstr>
      <vt:lpstr>24-7-10</vt:lpstr>
      <vt:lpstr>24-6-26</vt:lpstr>
      <vt:lpstr>24-6-19</vt:lpstr>
      <vt:lpstr>24-6-12</vt:lpstr>
      <vt:lpstr>24-5-29</vt:lpstr>
      <vt:lpstr>24-5-22</vt:lpstr>
      <vt:lpstr>24-5-15</vt:lpstr>
      <vt:lpstr>24-5-8</vt:lpstr>
      <vt:lpstr>24-5-1</vt:lpstr>
      <vt:lpstr>24-4-24</vt:lpstr>
      <vt:lpstr>24-4-17</vt:lpstr>
      <vt:lpstr>Turned 8-23 (2)</vt:lpstr>
      <vt:lpstr>Turned 8-23</vt:lpstr>
      <vt:lpstr>Turned 8-16</vt:lpstr>
      <vt:lpstr>Turned 8-9</vt:lpstr>
      <vt:lpstr>Turned 8-2</vt:lpstr>
      <vt:lpstr>Turned 7-26</vt:lpstr>
      <vt:lpstr>Turned 7-13</vt:lpstr>
      <vt:lpstr>Turned 7-5</vt:lpstr>
      <vt:lpstr>Turned 6-28</vt:lpstr>
      <vt:lpstr>Turned 6-21</vt:lpstr>
      <vt:lpstr>Turned 6-14</vt:lpstr>
      <vt:lpstr>Turned 6-7</vt:lpstr>
      <vt:lpstr>Turned 5-31</vt:lpstr>
      <vt:lpstr>Turned 5-17</vt:lpstr>
      <vt:lpstr>Turned 4-28</vt:lpstr>
      <vt:lpstr>Turned 5-3</vt:lpstr>
      <vt:lpstr>Turned 5-10</vt:lpstr>
      <vt:lpstr>Sheet1</vt:lpstr>
      <vt:lpstr>Pizza Luce</vt:lpstr>
      <vt:lpstr>Low Net Flighted</vt:lpstr>
      <vt:lpstr>Acctng 2020</vt:lpstr>
      <vt:lpstr>Reconcile 2020</vt:lpstr>
    </vt:vector>
  </TitlesOfParts>
  <Manager/>
  <Company>Netgain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Warren Goldman</cp:lastModifiedBy>
  <cp:revision/>
  <dcterms:created xsi:type="dcterms:W3CDTF">2007-05-08T13:33:21Z</dcterms:created>
  <dcterms:modified xsi:type="dcterms:W3CDTF">2025-01-24T21:56:48Z</dcterms:modified>
  <cp:category/>
  <cp:contentStatus/>
</cp:coreProperties>
</file>