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an/Documents/ColoradoState/projects/tRNAs/Arabidopsis_YAMAT_MS/20190818/Figures.v3/Supplementary_tables/"/>
    </mc:Choice>
  </mc:AlternateContent>
  <xr:revisionPtr revIDLastSave="0" documentId="13_ncr:1_{B89C647E-9EB5-BE40-8054-C97EAF5FE232}" xr6:coauthVersionLast="44" xr6:coauthVersionMax="44" xr10:uidLastSave="{00000000-0000-0000-0000-000000000000}"/>
  <bookViews>
    <workbookView xWindow="960" yWindow="460" windowWidth="24240" windowHeight="12960" xr2:uid="{C04E8F6A-7AC9-0C45-A349-019CBF96132F}"/>
  </bookViews>
  <sheets>
    <sheet name="Probes_Oligos" sheetId="1" r:id="rId1"/>
    <sheet name="ImageJ_Quantifica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4" l="1"/>
  <c r="H35" i="4" s="1"/>
  <c r="G34" i="4"/>
  <c r="H34" i="4" s="1"/>
  <c r="G33" i="4"/>
  <c r="H33" i="4" s="1"/>
  <c r="H25" i="4"/>
  <c r="G25" i="4"/>
  <c r="G24" i="4"/>
  <c r="H24" i="4" s="1"/>
  <c r="H23" i="4"/>
  <c r="G23" i="4"/>
  <c r="G15" i="4"/>
  <c r="H15" i="4" s="1"/>
  <c r="G14" i="4"/>
  <c r="H14" i="4" s="1"/>
  <c r="G13" i="4"/>
  <c r="H13" i="4" s="1"/>
  <c r="G5" i="4"/>
  <c r="H5" i="4" s="1"/>
  <c r="H4" i="4"/>
  <c r="G4" i="4"/>
  <c r="G3" i="4"/>
  <c r="H3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3" i="4"/>
  <c r="D9" i="1" l="1"/>
</calcChain>
</file>

<file path=xl/sharedStrings.xml><?xml version="1.0" encoding="utf-8"?>
<sst xmlns="http://schemas.openxmlformats.org/spreadsheetml/2006/main" count="239" uniqueCount="56">
  <si>
    <t>Reference_tRNA_ID</t>
  </si>
  <si>
    <t>Reference_tRNA_Sequence</t>
  </si>
  <si>
    <t>Probe_Sequence</t>
  </si>
  <si>
    <t>Arath-GlyGCC-3370</t>
  </si>
  <si>
    <t>GCGGATATAGTCGAATGGTAAAATTTCTCCTTGCCAAGGAGAAGACGCGGGTTCGATTCCCGCTATCCGCCCCA</t>
  </si>
  <si>
    <t>GTCTTCTCCTTGGCAAGGAGAA</t>
  </si>
  <si>
    <t>GGGCTATTAGCTCAGTGGTAGAGCGCGCCCCTGATAAGGGCGAGGTCTCTGGTTCAAATCCAGGATGGCCCACCA</t>
  </si>
  <si>
    <t>Arath-IleGAT-3373</t>
  </si>
  <si>
    <t>GGGCCATCCTGGATTTGA</t>
  </si>
  <si>
    <t>GTCGATATGTCCGAGTGGTTAAGGAGATTGACTCGAAATCAATTGGGCTTTGCCCGCGCAGGTTCGAATCCTGCTGTCGACGCCA</t>
  </si>
  <si>
    <t>Arath-SerCGA-3245</t>
  </si>
  <si>
    <t>GTCGACAGCAGGATTCGA</t>
  </si>
  <si>
    <t>Arath-ProTGG-112</t>
  </si>
  <si>
    <t>Complementary_Oligo</t>
  </si>
  <si>
    <t>Mismatch_oligo</t>
  </si>
  <si>
    <t>GGGCGTTTGGTCTAGTGGTATGATTCTCGCTTTGGGTGCGAGAGGTCCCGAGTTCGATTCTCGGAACGCCCCCCA</t>
  </si>
  <si>
    <t>TAAGAGCCTTGCGGG</t>
  </si>
  <si>
    <t>GCGAGAGGTCCCGAGTTCGATTCTCGGAACGCCCCCCA</t>
  </si>
  <si>
    <t>TGCGAGAGGTCCCGAGTTCGATTCTCGGAATGCCCCCCA</t>
  </si>
  <si>
    <t>GGCTTTGCCCGCGCAGGTTCGAATCCTGCTGTTGACGC</t>
  </si>
  <si>
    <t>GGCTTTGCCCGCGCAGGTTCGAATCCTGCTGTCGACGC</t>
  </si>
  <si>
    <t>TAAGGGCGAGGTCTCTGGTTCAAATCCAGGATGGCCCA</t>
  </si>
  <si>
    <t>TAAGGGCGAGGTCTCTGGTTCAAAGCCAGGATTGCCCA</t>
  </si>
  <si>
    <t>TGGTAAAATTTCTCCTTGCCAAGGAGAAGACGCGGGTT</t>
  </si>
  <si>
    <t>TGGTAAAATTTCTCCGTGCCAAGGAGCAGACGCGGGTT</t>
  </si>
  <si>
    <t>Replicate</t>
  </si>
  <si>
    <t>Sample</t>
  </si>
  <si>
    <t>tRNA_probe</t>
  </si>
  <si>
    <t>RNA</t>
  </si>
  <si>
    <t>ImageJ_quantification</t>
  </si>
  <si>
    <t>Complementary_oligo</t>
  </si>
  <si>
    <t>1 µg</t>
  </si>
  <si>
    <t>3 µg</t>
  </si>
  <si>
    <t>0.4 pmoles</t>
  </si>
  <si>
    <t>0.04 pmoles</t>
  </si>
  <si>
    <t>0.08 pmoles</t>
  </si>
  <si>
    <t>0.16 pmoles</t>
  </si>
  <si>
    <t>0.24 pmoles</t>
  </si>
  <si>
    <t>0.32 pmoles</t>
  </si>
  <si>
    <t>GlyGCC-3370</t>
  </si>
  <si>
    <t>.3 µg</t>
  </si>
  <si>
    <t>IleGAT-3373</t>
  </si>
  <si>
    <t>/</t>
  </si>
  <si>
    <t>SerCGA-3245</t>
  </si>
  <si>
    <t>0.004 pmoles</t>
  </si>
  <si>
    <t>0.008 pmoles</t>
  </si>
  <si>
    <t>0.016 pmoles</t>
  </si>
  <si>
    <t>0.024 pmoles</t>
  </si>
  <si>
    <t>0.032 pmoles</t>
  </si>
  <si>
    <t>Pro-TGG-112</t>
  </si>
  <si>
    <t>Concentration</t>
  </si>
  <si>
    <t>Log_value</t>
  </si>
  <si>
    <t>Standard_curve_value</t>
  </si>
  <si>
    <t>Estimated_pmoles</t>
  </si>
  <si>
    <r>
      <rPr>
        <b/>
        <sz val="12"/>
        <color theme="1"/>
        <rFont val="Calibri"/>
        <family val="2"/>
        <scheme val="minor"/>
      </rPr>
      <t xml:space="preserve">Supp Table 8b. </t>
    </r>
    <r>
      <rPr>
        <sz val="12"/>
        <color theme="1"/>
        <rFont val="Calibri"/>
        <family val="2"/>
        <scheme val="minor"/>
      </rPr>
      <t xml:space="preserve">ImageJ quantification and standard curve values from tRNA Northern analysis </t>
    </r>
  </si>
  <si>
    <r>
      <rPr>
        <b/>
        <sz val="12"/>
        <color theme="1"/>
        <rFont val="Calibri"/>
        <family val="2"/>
        <scheme val="minor"/>
      </rPr>
      <t xml:space="preserve">Supp Table 8a. </t>
    </r>
    <r>
      <rPr>
        <sz val="12"/>
        <color theme="1"/>
        <rFont val="Calibri"/>
        <family val="2"/>
        <scheme val="minor"/>
      </rPr>
      <t xml:space="preserve">List of probes and complementary/mismatch oligos used for Northern analysis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</si>
</sst>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26C5-C9D8-D042-86BD-C390E843DD7F}">
  <dimension ref="A1:H9"/>
  <sheetViews>
    <sheetView tabSelected="1" workbookViewId="0">
      <selection activeCell="B5" sqref="B5"/>
    </sheetView>
  </sheetViews>
  <sheetFormatPr baseColWidth="10" defaultRowHeight="16" x14ac:dyDescent="0.2"/>
  <cols>
    <col min="1" max="1" width="17.6640625" bestFit="1" customWidth="1"/>
    <col min="2" max="2" width="100.33203125" bestFit="1" customWidth="1"/>
    <col min="3" max="3" width="26.33203125" bestFit="1" customWidth="1"/>
    <col min="4" max="4" width="45.6640625" bestFit="1" customWidth="1"/>
    <col min="5" max="5" width="46" bestFit="1" customWidth="1"/>
  </cols>
  <sheetData>
    <row r="1" spans="1:8" x14ac:dyDescent="0.2">
      <c r="A1" s="12" t="s">
        <v>55</v>
      </c>
      <c r="B1" s="12"/>
      <c r="C1" s="12"/>
      <c r="D1" s="12"/>
      <c r="E1" s="12"/>
    </row>
    <row r="2" spans="1:8" ht="19" x14ac:dyDescent="0.25">
      <c r="A2" s="2" t="s">
        <v>0</v>
      </c>
      <c r="B2" s="2" t="s">
        <v>1</v>
      </c>
      <c r="C2" s="2" t="s">
        <v>2</v>
      </c>
      <c r="D2" s="2" t="s">
        <v>13</v>
      </c>
      <c r="E2" s="2" t="s">
        <v>14</v>
      </c>
      <c r="F2" s="3"/>
      <c r="G2" s="3"/>
      <c r="H2" s="3"/>
    </row>
    <row r="3" spans="1:8" ht="19" x14ac:dyDescent="0.25">
      <c r="A3" s="1" t="s">
        <v>3</v>
      </c>
      <c r="B3" s="2" t="s">
        <v>4</v>
      </c>
      <c r="C3" s="2" t="s">
        <v>5</v>
      </c>
      <c r="D3" s="5" t="s">
        <v>23</v>
      </c>
      <c r="E3" s="5" t="s">
        <v>24</v>
      </c>
      <c r="F3" s="3"/>
      <c r="G3" s="3"/>
      <c r="H3" s="3"/>
    </row>
    <row r="4" spans="1:8" ht="19" x14ac:dyDescent="0.25">
      <c r="A4" s="1" t="s">
        <v>7</v>
      </c>
      <c r="B4" s="2" t="s">
        <v>6</v>
      </c>
      <c r="C4" s="2" t="s">
        <v>8</v>
      </c>
      <c r="D4" s="2" t="s">
        <v>21</v>
      </c>
      <c r="E4" s="5" t="s">
        <v>22</v>
      </c>
      <c r="F4" s="3"/>
      <c r="G4" s="3"/>
      <c r="H4" s="3"/>
    </row>
    <row r="5" spans="1:8" ht="19" x14ac:dyDescent="0.25">
      <c r="A5" s="1" t="s">
        <v>10</v>
      </c>
      <c r="B5" s="2" t="s">
        <v>9</v>
      </c>
      <c r="C5" s="5" t="s">
        <v>11</v>
      </c>
      <c r="D5" s="5" t="s">
        <v>20</v>
      </c>
      <c r="E5" s="5" t="s">
        <v>19</v>
      </c>
      <c r="F5" s="3"/>
      <c r="G5" s="3"/>
      <c r="H5" s="3"/>
    </row>
    <row r="6" spans="1:8" ht="19" x14ac:dyDescent="0.25">
      <c r="A6" s="1" t="s">
        <v>12</v>
      </c>
      <c r="B6" s="2" t="s">
        <v>15</v>
      </c>
      <c r="C6" t="s">
        <v>16</v>
      </c>
      <c r="D6" s="2" t="s">
        <v>17</v>
      </c>
      <c r="E6" s="2" t="s">
        <v>18</v>
      </c>
      <c r="F6" s="3"/>
      <c r="G6" s="3"/>
      <c r="H6" s="3"/>
    </row>
    <row r="9" spans="1:8" x14ac:dyDescent="0.2">
      <c r="D9">
        <f>LEN(D4)</f>
        <v>38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A3DD-E1B5-0B48-9206-97D57CEA6309}">
  <dimension ref="A1:H42"/>
  <sheetViews>
    <sheetView workbookViewId="0">
      <selection activeCell="B13" sqref="B13"/>
    </sheetView>
  </sheetViews>
  <sheetFormatPr baseColWidth="10" defaultRowHeight="16" x14ac:dyDescent="0.2"/>
  <cols>
    <col min="1" max="1" width="8.83203125" bestFit="1" customWidth="1"/>
    <col min="2" max="2" width="12" bestFit="1" customWidth="1"/>
    <col min="3" max="3" width="19.33203125" bestFit="1" customWidth="1"/>
    <col min="4" max="4" width="12.5" bestFit="1" customWidth="1"/>
    <col min="5" max="5" width="19.5" bestFit="1" customWidth="1"/>
    <col min="6" max="6" width="9.33203125" style="4" bestFit="1" customWidth="1"/>
    <col min="7" max="7" width="19.33203125" bestFit="1" customWidth="1"/>
    <col min="8" max="8" width="16.6640625" bestFit="1" customWidth="1"/>
  </cols>
  <sheetData>
    <row r="1" spans="1:8" x14ac:dyDescent="0.2">
      <c r="A1" s="13" t="s">
        <v>54</v>
      </c>
      <c r="B1" s="13"/>
      <c r="C1" s="13"/>
      <c r="D1" s="13"/>
      <c r="E1" s="13"/>
      <c r="F1" s="13"/>
      <c r="G1" s="13"/>
      <c r="H1" s="6"/>
    </row>
    <row r="2" spans="1:8" x14ac:dyDescent="0.2">
      <c r="A2" s="6" t="s">
        <v>25</v>
      </c>
      <c r="B2" s="6" t="s">
        <v>27</v>
      </c>
      <c r="C2" s="6" t="s">
        <v>26</v>
      </c>
      <c r="D2" s="6" t="s">
        <v>50</v>
      </c>
      <c r="E2" s="6" t="s">
        <v>29</v>
      </c>
      <c r="F2" s="7" t="s">
        <v>51</v>
      </c>
      <c r="G2" s="6" t="s">
        <v>52</v>
      </c>
      <c r="H2" s="6" t="s">
        <v>53</v>
      </c>
    </row>
    <row r="3" spans="1:8" x14ac:dyDescent="0.2">
      <c r="A3" s="6">
        <v>1</v>
      </c>
      <c r="B3" s="8" t="s">
        <v>39</v>
      </c>
      <c r="C3" s="6" t="s">
        <v>28</v>
      </c>
      <c r="D3" s="6" t="s">
        <v>31</v>
      </c>
      <c r="E3" s="9">
        <v>21764.560000000001</v>
      </c>
      <c r="F3" s="7">
        <f>LOG(E3)</f>
        <v>4.3377498917321677</v>
      </c>
      <c r="G3" s="6">
        <f>F3*3.1268-14.777</f>
        <v>-1.2137236385318584</v>
      </c>
      <c r="H3" s="6">
        <f>10^G3</f>
        <v>6.1133091901766544E-2</v>
      </c>
    </row>
    <row r="4" spans="1:8" x14ac:dyDescent="0.2">
      <c r="A4" s="6">
        <v>2</v>
      </c>
      <c r="B4" s="8" t="s">
        <v>39</v>
      </c>
      <c r="C4" s="6" t="s">
        <v>28</v>
      </c>
      <c r="D4" s="6" t="s">
        <v>31</v>
      </c>
      <c r="E4" s="9">
        <v>20306.560000000001</v>
      </c>
      <c r="F4" s="7">
        <f t="shared" ref="F4:F42" si="0">LOG(E4)</f>
        <v>4.3076363586804032</v>
      </c>
      <c r="G4" s="6">
        <f t="shared" ref="G4:G5" si="1">F4*3.1268-14.777</f>
        <v>-1.3078826336781155</v>
      </c>
      <c r="H4" s="6">
        <f t="shared" ref="H4:H5" si="2">10^G4</f>
        <v>4.9217252533900649E-2</v>
      </c>
    </row>
    <row r="5" spans="1:8" x14ac:dyDescent="0.2">
      <c r="A5" s="6">
        <v>3</v>
      </c>
      <c r="B5" s="8" t="s">
        <v>39</v>
      </c>
      <c r="C5" s="6" t="s">
        <v>28</v>
      </c>
      <c r="D5" s="6" t="s">
        <v>31</v>
      </c>
      <c r="E5" s="9">
        <v>20512.852999999999</v>
      </c>
      <c r="F5" s="7">
        <f t="shared" si="0"/>
        <v>4.3120260677787856</v>
      </c>
      <c r="G5" s="6">
        <f t="shared" si="1"/>
        <v>-1.294156891269294</v>
      </c>
      <c r="H5" s="6">
        <f t="shared" si="2"/>
        <v>5.0797590032294428E-2</v>
      </c>
    </row>
    <row r="6" spans="1:8" x14ac:dyDescent="0.2">
      <c r="A6" s="11" t="s">
        <v>42</v>
      </c>
      <c r="B6" s="8" t="s">
        <v>39</v>
      </c>
      <c r="C6" s="6" t="s">
        <v>14</v>
      </c>
      <c r="D6" s="6" t="s">
        <v>33</v>
      </c>
      <c r="E6" s="9">
        <v>19618.710999999999</v>
      </c>
      <c r="F6" s="7">
        <f t="shared" si="0"/>
        <v>4.292670469711763</v>
      </c>
      <c r="G6" s="6" t="s">
        <v>42</v>
      </c>
      <c r="H6" s="6" t="s">
        <v>42</v>
      </c>
    </row>
    <row r="7" spans="1:8" x14ac:dyDescent="0.2">
      <c r="A7" s="11" t="s">
        <v>42</v>
      </c>
      <c r="B7" s="8" t="s">
        <v>39</v>
      </c>
      <c r="C7" s="6" t="s">
        <v>30</v>
      </c>
      <c r="D7" s="6" t="s">
        <v>34</v>
      </c>
      <c r="E7" s="9">
        <v>18239.418000000001</v>
      </c>
      <c r="F7" s="7">
        <f t="shared" si="0"/>
        <v>4.2610109763486985</v>
      </c>
      <c r="G7" s="6" t="s">
        <v>42</v>
      </c>
      <c r="H7" s="6" t="s">
        <v>42</v>
      </c>
    </row>
    <row r="8" spans="1:8" x14ac:dyDescent="0.2">
      <c r="A8" s="11" t="s">
        <v>42</v>
      </c>
      <c r="B8" s="8" t="s">
        <v>39</v>
      </c>
      <c r="C8" s="6" t="s">
        <v>30</v>
      </c>
      <c r="D8" s="6" t="s">
        <v>35</v>
      </c>
      <c r="E8" s="9">
        <v>26009.418000000001</v>
      </c>
      <c r="F8" s="7">
        <f t="shared" si="0"/>
        <v>4.415130634309814</v>
      </c>
      <c r="G8" s="6" t="s">
        <v>42</v>
      </c>
      <c r="H8" s="6" t="s">
        <v>42</v>
      </c>
    </row>
    <row r="9" spans="1:8" x14ac:dyDescent="0.2">
      <c r="A9" s="11" t="s">
        <v>42</v>
      </c>
      <c r="B9" s="8" t="s">
        <v>39</v>
      </c>
      <c r="C9" s="6" t="s">
        <v>30</v>
      </c>
      <c r="D9" s="6" t="s">
        <v>36</v>
      </c>
      <c r="E9" s="9">
        <v>31201.418000000001</v>
      </c>
      <c r="F9" s="7">
        <f t="shared" si="0"/>
        <v>4.4941743316973346</v>
      </c>
      <c r="G9" s="6" t="s">
        <v>42</v>
      </c>
      <c r="H9" s="6" t="s">
        <v>42</v>
      </c>
    </row>
    <row r="10" spans="1:8" x14ac:dyDescent="0.2">
      <c r="A10" s="11" t="s">
        <v>42</v>
      </c>
      <c r="B10" s="8" t="s">
        <v>39</v>
      </c>
      <c r="C10" s="6" t="s">
        <v>30</v>
      </c>
      <c r="D10" s="6" t="s">
        <v>37</v>
      </c>
      <c r="E10" s="9">
        <v>31132.710999999999</v>
      </c>
      <c r="F10" s="7">
        <f t="shared" si="0"/>
        <v>4.49321694018386</v>
      </c>
      <c r="G10" s="6" t="s">
        <v>42</v>
      </c>
      <c r="H10" s="6" t="s">
        <v>42</v>
      </c>
    </row>
    <row r="11" spans="1:8" x14ac:dyDescent="0.2">
      <c r="A11" s="11" t="s">
        <v>42</v>
      </c>
      <c r="B11" s="8" t="s">
        <v>39</v>
      </c>
      <c r="C11" s="6" t="s">
        <v>30</v>
      </c>
      <c r="D11" s="6" t="s">
        <v>38</v>
      </c>
      <c r="E11" s="9">
        <v>36975.125</v>
      </c>
      <c r="F11" s="7">
        <f t="shared" si="0"/>
        <v>4.5679096508695647</v>
      </c>
      <c r="G11" s="6" t="s">
        <v>42</v>
      </c>
      <c r="H11" s="6" t="s">
        <v>42</v>
      </c>
    </row>
    <row r="12" spans="1:8" x14ac:dyDescent="0.2">
      <c r="A12" s="11" t="s">
        <v>42</v>
      </c>
      <c r="B12" s="8" t="s">
        <v>39</v>
      </c>
      <c r="C12" s="6" t="s">
        <v>30</v>
      </c>
      <c r="D12" s="6" t="s">
        <v>33</v>
      </c>
      <c r="E12" s="9">
        <v>38686.417999999998</v>
      </c>
      <c r="F12" s="7">
        <f t="shared" si="0"/>
        <v>4.5875585199809779</v>
      </c>
      <c r="G12" s="6" t="s">
        <v>42</v>
      </c>
      <c r="H12" s="6" t="s">
        <v>42</v>
      </c>
    </row>
    <row r="13" spans="1:8" x14ac:dyDescent="0.2">
      <c r="A13" s="6">
        <v>1</v>
      </c>
      <c r="B13" s="6" t="s">
        <v>41</v>
      </c>
      <c r="C13" s="6" t="s">
        <v>28</v>
      </c>
      <c r="D13" s="6" t="s">
        <v>40</v>
      </c>
      <c r="E13" s="6">
        <v>27093.56</v>
      </c>
      <c r="F13" s="7">
        <f t="shared" si="0"/>
        <v>4.4328660735741723</v>
      </c>
      <c r="G13" s="6">
        <f>F13*2.1097-10.148</f>
        <v>-0.79598244458056833</v>
      </c>
      <c r="H13" s="6">
        <f>10^G13</f>
        <v>0.15996226886111239</v>
      </c>
    </row>
    <row r="14" spans="1:8" x14ac:dyDescent="0.2">
      <c r="A14" s="6">
        <v>2</v>
      </c>
      <c r="B14" s="6" t="s">
        <v>41</v>
      </c>
      <c r="C14" s="6" t="s">
        <v>28</v>
      </c>
      <c r="D14" s="6" t="s">
        <v>40</v>
      </c>
      <c r="E14" s="6">
        <v>25858.560000000001</v>
      </c>
      <c r="F14" s="7">
        <f t="shared" si="0"/>
        <v>4.4126043364196006</v>
      </c>
      <c r="G14" s="6">
        <f t="shared" ref="G14:G15" si="3">F14*2.1097-10.148</f>
        <v>-0.83872863145556842</v>
      </c>
      <c r="H14" s="6">
        <f t="shared" ref="H14:H15" si="4">10^G14</f>
        <v>0.14496774003134996</v>
      </c>
    </row>
    <row r="15" spans="1:8" x14ac:dyDescent="0.2">
      <c r="A15" s="6">
        <v>3</v>
      </c>
      <c r="B15" s="6" t="s">
        <v>41</v>
      </c>
      <c r="C15" s="6" t="s">
        <v>28</v>
      </c>
      <c r="D15" s="6" t="s">
        <v>40</v>
      </c>
      <c r="E15" s="6">
        <v>29167.56</v>
      </c>
      <c r="F15" s="7">
        <f t="shared" si="0"/>
        <v>4.4649000999185073</v>
      </c>
      <c r="G15" s="6">
        <f t="shared" si="3"/>
        <v>-0.72840025920192453</v>
      </c>
      <c r="H15" s="6">
        <f t="shared" si="4"/>
        <v>0.1868958856192057</v>
      </c>
    </row>
    <row r="16" spans="1:8" x14ac:dyDescent="0.2">
      <c r="A16" s="11" t="s">
        <v>42</v>
      </c>
      <c r="B16" s="6" t="s">
        <v>41</v>
      </c>
      <c r="C16" s="6" t="s">
        <v>14</v>
      </c>
      <c r="D16" s="6" t="s">
        <v>33</v>
      </c>
      <c r="E16" s="6">
        <v>9327.4179999999997</v>
      </c>
      <c r="F16" s="7">
        <f t="shared" si="0"/>
        <v>3.9697614397226171</v>
      </c>
      <c r="G16" s="6" t="s">
        <v>42</v>
      </c>
      <c r="H16" s="6" t="s">
        <v>42</v>
      </c>
    </row>
    <row r="17" spans="1:8" x14ac:dyDescent="0.2">
      <c r="A17" s="11" t="s">
        <v>42</v>
      </c>
      <c r="B17" s="6" t="s">
        <v>41</v>
      </c>
      <c r="C17" s="6" t="s">
        <v>30</v>
      </c>
      <c r="D17" s="6" t="s">
        <v>34</v>
      </c>
      <c r="E17" s="6">
        <v>17933.418000000001</v>
      </c>
      <c r="F17" s="7">
        <f t="shared" si="0"/>
        <v>4.2536630713284742</v>
      </c>
      <c r="G17" s="6" t="s">
        <v>42</v>
      </c>
      <c r="H17" s="6" t="s">
        <v>42</v>
      </c>
    </row>
    <row r="18" spans="1:8" x14ac:dyDescent="0.2">
      <c r="A18" s="11" t="s">
        <v>42</v>
      </c>
      <c r="B18" s="6" t="s">
        <v>41</v>
      </c>
      <c r="C18" s="6" t="s">
        <v>30</v>
      </c>
      <c r="D18" s="6" t="s">
        <v>35</v>
      </c>
      <c r="E18" s="6">
        <v>16311.418</v>
      </c>
      <c r="F18" s="7">
        <f t="shared" si="0"/>
        <v>4.2124917171902831</v>
      </c>
      <c r="G18" s="6" t="s">
        <v>42</v>
      </c>
      <c r="H18" s="6" t="s">
        <v>42</v>
      </c>
    </row>
    <row r="19" spans="1:8" x14ac:dyDescent="0.2">
      <c r="A19" s="11" t="s">
        <v>42</v>
      </c>
      <c r="B19" s="6" t="s">
        <v>41</v>
      </c>
      <c r="C19" s="6" t="s">
        <v>30</v>
      </c>
      <c r="D19" s="6" t="s">
        <v>36</v>
      </c>
      <c r="E19" s="6">
        <v>24726.418000000001</v>
      </c>
      <c r="F19" s="7">
        <f t="shared" si="0"/>
        <v>4.3931612067168144</v>
      </c>
      <c r="G19" s="6" t="s">
        <v>42</v>
      </c>
      <c r="H19" s="6" t="s">
        <v>42</v>
      </c>
    </row>
    <row r="20" spans="1:8" x14ac:dyDescent="0.2">
      <c r="A20" s="11" t="s">
        <v>42</v>
      </c>
      <c r="B20" s="6" t="s">
        <v>41</v>
      </c>
      <c r="C20" s="6" t="s">
        <v>30</v>
      </c>
      <c r="D20" s="6" t="s">
        <v>37</v>
      </c>
      <c r="E20" s="6">
        <v>35713.417999999998</v>
      </c>
      <c r="F20" s="7">
        <f t="shared" si="0"/>
        <v>4.5528314169108652</v>
      </c>
      <c r="G20" s="6" t="s">
        <v>42</v>
      </c>
      <c r="H20" s="6" t="s">
        <v>42</v>
      </c>
    </row>
    <row r="21" spans="1:8" x14ac:dyDescent="0.2">
      <c r="A21" s="11" t="s">
        <v>42</v>
      </c>
      <c r="B21" s="6" t="s">
        <v>41</v>
      </c>
      <c r="C21" s="6" t="s">
        <v>30</v>
      </c>
      <c r="D21" s="6" t="s">
        <v>38</v>
      </c>
      <c r="E21" s="6">
        <v>38333.004000000001</v>
      </c>
      <c r="F21" s="7">
        <f t="shared" si="0"/>
        <v>4.5835728544618508</v>
      </c>
      <c r="G21" s="6" t="s">
        <v>42</v>
      </c>
      <c r="H21" s="6" t="s">
        <v>42</v>
      </c>
    </row>
    <row r="22" spans="1:8" x14ac:dyDescent="0.2">
      <c r="A22" s="11" t="s">
        <v>42</v>
      </c>
      <c r="B22" s="6" t="s">
        <v>41</v>
      </c>
      <c r="C22" s="6" t="s">
        <v>30</v>
      </c>
      <c r="D22" s="6" t="s">
        <v>33</v>
      </c>
      <c r="E22" s="6">
        <v>38681.417999999998</v>
      </c>
      <c r="F22" s="7">
        <f t="shared" si="0"/>
        <v>4.5875023862560393</v>
      </c>
      <c r="G22" s="6" t="s">
        <v>42</v>
      </c>
      <c r="H22" s="6" t="s">
        <v>42</v>
      </c>
    </row>
    <row r="23" spans="1:8" x14ac:dyDescent="0.2">
      <c r="A23" s="6">
        <v>1</v>
      </c>
      <c r="B23" s="6" t="s">
        <v>43</v>
      </c>
      <c r="C23" s="6" t="s">
        <v>28</v>
      </c>
      <c r="D23" s="6" t="s">
        <v>31</v>
      </c>
      <c r="E23" s="6">
        <v>12481.134</v>
      </c>
      <c r="F23" s="7">
        <f t="shared" si="0"/>
        <v>4.0962540458887684</v>
      </c>
      <c r="G23" s="6">
        <f>F23*1.6978-8.8722</f>
        <v>-1.9175798808900488</v>
      </c>
      <c r="H23" s="6">
        <f>10^G23</f>
        <v>1.2089827912076632E-2</v>
      </c>
    </row>
    <row r="24" spans="1:8" x14ac:dyDescent="0.2">
      <c r="A24" s="6">
        <v>2</v>
      </c>
      <c r="B24" s="6" t="s">
        <v>43</v>
      </c>
      <c r="C24" s="6" t="s">
        <v>28</v>
      </c>
      <c r="D24" s="6" t="s">
        <v>31</v>
      </c>
      <c r="E24" s="6">
        <v>12007.134</v>
      </c>
      <c r="F24" s="7">
        <f t="shared" si="0"/>
        <v>4.0794393574011165</v>
      </c>
      <c r="G24" s="6">
        <f t="shared" ref="G24:G25" si="5">F24*1.6978-8.8722</f>
        <v>-1.9461278590043838</v>
      </c>
      <c r="H24" s="6">
        <f t="shared" ref="H24:H25" si="6">10^G24</f>
        <v>1.1320670265758771E-2</v>
      </c>
    </row>
    <row r="25" spans="1:8" x14ac:dyDescent="0.2">
      <c r="A25" s="6">
        <v>3</v>
      </c>
      <c r="B25" s="6" t="s">
        <v>43</v>
      </c>
      <c r="C25" s="6" t="s">
        <v>28</v>
      </c>
      <c r="D25" s="6" t="s">
        <v>31</v>
      </c>
      <c r="E25" s="6">
        <v>15202.841</v>
      </c>
      <c r="F25" s="7">
        <f t="shared" si="0"/>
        <v>4.1819247534270829</v>
      </c>
      <c r="G25" s="6">
        <f t="shared" si="5"/>
        <v>-1.7721281536314981</v>
      </c>
      <c r="H25" s="6">
        <f t="shared" si="6"/>
        <v>1.6899421820772594E-2</v>
      </c>
    </row>
    <row r="26" spans="1:8" x14ac:dyDescent="0.2">
      <c r="A26" s="11" t="s">
        <v>42</v>
      </c>
      <c r="B26" s="6" t="s">
        <v>43</v>
      </c>
      <c r="C26" s="6" t="s">
        <v>14</v>
      </c>
      <c r="D26" s="6" t="s">
        <v>34</v>
      </c>
      <c r="E26" s="6">
        <v>24728.347000000002</v>
      </c>
      <c r="F26" s="7">
        <f t="shared" si="0"/>
        <v>4.3931950863260294</v>
      </c>
      <c r="G26" s="6" t="s">
        <v>42</v>
      </c>
      <c r="H26" s="6" t="s">
        <v>42</v>
      </c>
    </row>
    <row r="27" spans="1:8" x14ac:dyDescent="0.2">
      <c r="A27" s="11" t="s">
        <v>42</v>
      </c>
      <c r="B27" s="6" t="s">
        <v>43</v>
      </c>
      <c r="C27" s="6" t="s">
        <v>30</v>
      </c>
      <c r="D27" s="6" t="s">
        <v>44</v>
      </c>
      <c r="E27" s="6">
        <v>6254.3469999999998</v>
      </c>
      <c r="F27" s="7">
        <f t="shared" si="0"/>
        <v>3.7961819728462514</v>
      </c>
      <c r="G27" s="6" t="s">
        <v>42</v>
      </c>
      <c r="H27" s="6" t="s">
        <v>42</v>
      </c>
    </row>
    <row r="28" spans="1:8" x14ac:dyDescent="0.2">
      <c r="A28" s="11" t="s">
        <v>42</v>
      </c>
      <c r="B28" s="6" t="s">
        <v>43</v>
      </c>
      <c r="C28" s="6" t="s">
        <v>30</v>
      </c>
      <c r="D28" s="6" t="s">
        <v>45</v>
      </c>
      <c r="E28" s="6">
        <v>11083.347</v>
      </c>
      <c r="F28" s="7">
        <f t="shared" si="0"/>
        <v>4.0446709304401463</v>
      </c>
      <c r="G28" s="6" t="s">
        <v>42</v>
      </c>
      <c r="H28" s="6" t="s">
        <v>42</v>
      </c>
    </row>
    <row r="29" spans="1:8" x14ac:dyDescent="0.2">
      <c r="A29" s="11" t="s">
        <v>42</v>
      </c>
      <c r="B29" s="6" t="s">
        <v>43</v>
      </c>
      <c r="C29" s="6" t="s">
        <v>30</v>
      </c>
      <c r="D29" s="6" t="s">
        <v>46</v>
      </c>
      <c r="E29" s="6">
        <v>14595.347</v>
      </c>
      <c r="F29" s="7">
        <f t="shared" si="0"/>
        <v>4.1642144246679029</v>
      </c>
      <c r="G29" s="6" t="s">
        <v>42</v>
      </c>
      <c r="H29" s="6" t="s">
        <v>42</v>
      </c>
    </row>
    <row r="30" spans="1:8" x14ac:dyDescent="0.2">
      <c r="A30" s="11" t="s">
        <v>42</v>
      </c>
      <c r="B30" s="6" t="s">
        <v>43</v>
      </c>
      <c r="C30" s="6" t="s">
        <v>30</v>
      </c>
      <c r="D30" s="6" t="s">
        <v>47</v>
      </c>
      <c r="E30" s="6">
        <v>16721.347000000002</v>
      </c>
      <c r="F30" s="7">
        <f t="shared" si="0"/>
        <v>4.223271259413055</v>
      </c>
      <c r="G30" s="6" t="s">
        <v>42</v>
      </c>
      <c r="H30" s="6" t="s">
        <v>42</v>
      </c>
    </row>
    <row r="31" spans="1:8" x14ac:dyDescent="0.2">
      <c r="A31" s="11" t="s">
        <v>42</v>
      </c>
      <c r="B31" s="6" t="s">
        <v>43</v>
      </c>
      <c r="C31" s="6" t="s">
        <v>30</v>
      </c>
      <c r="D31" s="6" t="s">
        <v>48</v>
      </c>
      <c r="E31" s="6">
        <v>23843.347000000002</v>
      </c>
      <c r="F31" s="7">
        <f t="shared" si="0"/>
        <v>4.3773672192562465</v>
      </c>
      <c r="G31" s="6" t="s">
        <v>42</v>
      </c>
      <c r="H31" s="6" t="s">
        <v>42</v>
      </c>
    </row>
    <row r="32" spans="1:8" x14ac:dyDescent="0.2">
      <c r="A32" s="11" t="s">
        <v>42</v>
      </c>
      <c r="B32" s="6" t="s">
        <v>43</v>
      </c>
      <c r="C32" s="6" t="s">
        <v>30</v>
      </c>
      <c r="D32" s="6" t="s">
        <v>34</v>
      </c>
      <c r="E32" s="6">
        <v>24260.347000000002</v>
      </c>
      <c r="F32" s="7">
        <f t="shared" si="0"/>
        <v>4.3848970083651571</v>
      </c>
      <c r="G32" s="6" t="s">
        <v>42</v>
      </c>
      <c r="H32" s="6" t="s">
        <v>42</v>
      </c>
    </row>
    <row r="33" spans="1:8" x14ac:dyDescent="0.2">
      <c r="A33" s="6">
        <v>1</v>
      </c>
      <c r="B33" s="6" t="s">
        <v>49</v>
      </c>
      <c r="C33" s="6" t="s">
        <v>28</v>
      </c>
      <c r="D33" s="6" t="s">
        <v>32</v>
      </c>
      <c r="E33" s="6">
        <v>15730.811</v>
      </c>
      <c r="F33" s="7">
        <f t="shared" si="0"/>
        <v>4.1967511131983359</v>
      </c>
      <c r="G33" s="6">
        <f>F33*3.8051-17.918</f>
        <v>-1.9489423391690117</v>
      </c>
      <c r="H33" s="6">
        <f>10^G33</f>
        <v>1.1247542965233269E-2</v>
      </c>
    </row>
    <row r="34" spans="1:8" x14ac:dyDescent="0.2">
      <c r="A34" s="6">
        <v>2</v>
      </c>
      <c r="B34" s="6" t="s">
        <v>49</v>
      </c>
      <c r="C34" s="6" t="s">
        <v>28</v>
      </c>
      <c r="D34" s="6" t="s">
        <v>32</v>
      </c>
      <c r="E34" s="6">
        <v>12532.811</v>
      </c>
      <c r="F34" s="7">
        <f t="shared" si="0"/>
        <v>4.0980484903772947</v>
      </c>
      <c r="G34" s="6">
        <f t="shared" ref="G34:G35" si="7">F34*3.8051-17.918</f>
        <v>-2.3245156892653558</v>
      </c>
      <c r="H34" s="6">
        <f t="shared" ref="H34:H35" si="8">10^G34</f>
        <v>4.7367919579318256E-3</v>
      </c>
    </row>
    <row r="35" spans="1:8" x14ac:dyDescent="0.2">
      <c r="A35" s="6">
        <v>3</v>
      </c>
      <c r="B35" s="6" t="s">
        <v>49</v>
      </c>
      <c r="C35" s="6" t="s">
        <v>28</v>
      </c>
      <c r="D35" s="6" t="s">
        <v>32</v>
      </c>
      <c r="E35" s="6">
        <v>13888.811</v>
      </c>
      <c r="F35" s="7">
        <f t="shared" si="0"/>
        <v>4.1426650680384478</v>
      </c>
      <c r="G35" s="6">
        <f t="shared" si="7"/>
        <v>-2.1547451496069012</v>
      </c>
      <c r="H35" s="6">
        <f t="shared" si="8"/>
        <v>7.0025279410386443E-3</v>
      </c>
    </row>
    <row r="36" spans="1:8" x14ac:dyDescent="0.2">
      <c r="A36" s="11" t="s">
        <v>42</v>
      </c>
      <c r="B36" s="6" t="s">
        <v>49</v>
      </c>
      <c r="C36" s="6" t="s">
        <v>14</v>
      </c>
      <c r="D36" s="6" t="s">
        <v>33</v>
      </c>
      <c r="E36" s="10">
        <v>36392.317000000003</v>
      </c>
      <c r="F36" s="7">
        <f t="shared" si="0"/>
        <v>4.5610097068168196</v>
      </c>
      <c r="G36" s="6" t="s">
        <v>42</v>
      </c>
      <c r="H36" s="6" t="s">
        <v>42</v>
      </c>
    </row>
    <row r="37" spans="1:8" x14ac:dyDescent="0.2">
      <c r="A37" s="11" t="s">
        <v>42</v>
      </c>
      <c r="B37" s="6" t="s">
        <v>49</v>
      </c>
      <c r="C37" s="6" t="s">
        <v>30</v>
      </c>
      <c r="D37" s="6" t="s">
        <v>34</v>
      </c>
      <c r="E37" s="10">
        <v>22193.902999999998</v>
      </c>
      <c r="F37" s="7">
        <f t="shared" si="0"/>
        <v>4.3462336835888813</v>
      </c>
      <c r="G37" s="6" t="s">
        <v>42</v>
      </c>
      <c r="H37" s="6" t="s">
        <v>42</v>
      </c>
    </row>
    <row r="38" spans="1:8" x14ac:dyDescent="0.2">
      <c r="A38" s="11" t="s">
        <v>42</v>
      </c>
      <c r="B38" s="6" t="s">
        <v>49</v>
      </c>
      <c r="C38" s="6" t="s">
        <v>30</v>
      </c>
      <c r="D38" s="6" t="s">
        <v>35</v>
      </c>
      <c r="E38" s="10">
        <v>26105.024000000001</v>
      </c>
      <c r="F38" s="7">
        <f t="shared" si="0"/>
        <v>4.4167240968213095</v>
      </c>
      <c r="G38" s="6" t="s">
        <v>42</v>
      </c>
      <c r="H38" s="6" t="s">
        <v>42</v>
      </c>
    </row>
    <row r="39" spans="1:8" x14ac:dyDescent="0.2">
      <c r="A39" s="11" t="s">
        <v>42</v>
      </c>
      <c r="B39" s="6" t="s">
        <v>49</v>
      </c>
      <c r="C39" s="6" t="s">
        <v>30</v>
      </c>
      <c r="D39" s="6" t="s">
        <v>36</v>
      </c>
      <c r="E39" s="10">
        <v>31617.024000000001</v>
      </c>
      <c r="F39" s="7">
        <f t="shared" si="0"/>
        <v>4.4999209888977836</v>
      </c>
      <c r="G39" s="6" t="s">
        <v>42</v>
      </c>
      <c r="H39" s="6" t="s">
        <v>42</v>
      </c>
    </row>
    <row r="40" spans="1:8" x14ac:dyDescent="0.2">
      <c r="A40" s="11" t="s">
        <v>42</v>
      </c>
      <c r="B40" s="6" t="s">
        <v>49</v>
      </c>
      <c r="C40" s="6" t="s">
        <v>30</v>
      </c>
      <c r="D40" s="6" t="s">
        <v>37</v>
      </c>
      <c r="E40" s="10">
        <v>35222.317000000003</v>
      </c>
      <c r="F40" s="7">
        <f t="shared" si="0"/>
        <v>4.5468179213989144</v>
      </c>
      <c r="G40" s="6" t="s">
        <v>42</v>
      </c>
      <c r="H40" s="6" t="s">
        <v>42</v>
      </c>
    </row>
    <row r="41" spans="1:8" x14ac:dyDescent="0.2">
      <c r="A41" s="11" t="s">
        <v>42</v>
      </c>
      <c r="B41" s="6" t="s">
        <v>49</v>
      </c>
      <c r="C41" s="6" t="s">
        <v>30</v>
      </c>
      <c r="D41" s="6" t="s">
        <v>38</v>
      </c>
      <c r="E41" s="10">
        <v>36934.317000000003</v>
      </c>
      <c r="F41" s="7">
        <f t="shared" si="0"/>
        <v>4.5674300723329431</v>
      </c>
      <c r="G41" s="6" t="s">
        <v>42</v>
      </c>
      <c r="H41" s="6" t="s">
        <v>42</v>
      </c>
    </row>
    <row r="42" spans="1:8" x14ac:dyDescent="0.2">
      <c r="A42" s="11" t="s">
        <v>42</v>
      </c>
      <c r="B42" s="6" t="s">
        <v>49</v>
      </c>
      <c r="C42" s="6" t="s">
        <v>30</v>
      </c>
      <c r="D42" s="6" t="s">
        <v>33</v>
      </c>
      <c r="E42" s="10">
        <v>41137.023999999998</v>
      </c>
      <c r="F42" s="7">
        <f t="shared" si="0"/>
        <v>4.6142328700731525</v>
      </c>
      <c r="G42" s="6" t="s">
        <v>42</v>
      </c>
      <c r="H42" s="6" t="s">
        <v>42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Probes_Oligos</vt:lpstr>
      <vt:lpstr>ImageJ_Quantification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Sloan,Dan</cp:lastModifiedBy>
  <dcterms:created xsi:type="dcterms:W3CDTF">2019-07-05T19:08:11Z</dcterms:created>
  <dcterms:modified xsi:type="dcterms:W3CDTF">2019-08-19T18:04:07Z</dcterms:modified>
</cp:coreProperties>
</file>