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lan\Bespoke Financial Dropbox\Bespoke\Internal Shared Folder\Data Analytics\code\ca_cannabis\nolan_code\client_surveillance_sql\Active Borrrow Worksheet\"/>
    </mc:Choice>
  </mc:AlternateContent>
  <xr:revisionPtr revIDLastSave="0" documentId="13_ncr:1_{079B7B1B-2E66-4648-83A8-73DD0A46E4DB}" xr6:coauthVersionLast="46" xr6:coauthVersionMax="46" xr10:uidLastSave="{00000000-0000-0000-0000-000000000000}"/>
  <bookViews>
    <workbookView xWindow="-108" yWindow="-108" windowWidth="23256" windowHeight="12576" activeTab="1" xr2:uid="{65E09805-AF82-42A2-BC30-5944C2DA0CC6}"/>
  </bookViews>
  <sheets>
    <sheet name="Original" sheetId="1" r:id="rId1"/>
    <sheet name="Cleaned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5" i="1" l="1"/>
  <c r="Z85" i="1"/>
  <c r="W85" i="1"/>
  <c r="R85" i="1"/>
  <c r="O85" i="1"/>
  <c r="O86" i="1" s="1"/>
  <c r="J85" i="1"/>
  <c r="G85" i="1"/>
  <c r="B85" i="1"/>
  <c r="AF84" i="1"/>
  <c r="AF85" i="1" s="1"/>
  <c r="AE84" i="1"/>
  <c r="AD84" i="1"/>
  <c r="AD85" i="1" s="1"/>
  <c r="AC84" i="1"/>
  <c r="AC85" i="1" s="1"/>
  <c r="AB84" i="1"/>
  <c r="AB85" i="1" s="1"/>
  <c r="AA84" i="1"/>
  <c r="AA85" i="1" s="1"/>
  <c r="Z84" i="1"/>
  <c r="Y84" i="1"/>
  <c r="Y85" i="1" s="1"/>
  <c r="X84" i="1"/>
  <c r="X85" i="1" s="1"/>
  <c r="W84" i="1"/>
  <c r="V84" i="1"/>
  <c r="V85" i="1" s="1"/>
  <c r="U84" i="1"/>
  <c r="U85" i="1" s="1"/>
  <c r="T84" i="1"/>
  <c r="T85" i="1" s="1"/>
  <c r="S84" i="1"/>
  <c r="S85" i="1" s="1"/>
  <c r="R84" i="1"/>
  <c r="Q84" i="1"/>
  <c r="Q85" i="1" s="1"/>
  <c r="P84" i="1"/>
  <c r="P85" i="1" s="1"/>
  <c r="O84" i="1"/>
  <c r="N84" i="1"/>
  <c r="N85" i="1" s="1"/>
  <c r="M84" i="1"/>
  <c r="M85" i="1" s="1"/>
  <c r="L84" i="1"/>
  <c r="L85" i="1" s="1"/>
  <c r="K84" i="1"/>
  <c r="K85" i="1" s="1"/>
  <c r="J84" i="1"/>
  <c r="I84" i="1"/>
  <c r="I85" i="1" s="1"/>
  <c r="H84" i="1"/>
  <c r="H85" i="1" s="1"/>
  <c r="G84" i="1"/>
  <c r="F84" i="1"/>
  <c r="F85" i="1" s="1"/>
  <c r="E84" i="1"/>
  <c r="E85" i="1" s="1"/>
  <c r="D84" i="1"/>
  <c r="D85" i="1" s="1"/>
  <c r="C84" i="1"/>
  <c r="C85" i="1" s="1"/>
  <c r="B84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O79" i="1"/>
  <c r="O80" i="1" s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R67" i="1"/>
  <c r="Q67" i="1"/>
  <c r="P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R66" i="1"/>
  <c r="Q66" i="1"/>
  <c r="P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R65" i="1"/>
  <c r="Q65" i="1"/>
  <c r="P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R64" i="1"/>
  <c r="Q64" i="1"/>
  <c r="P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R62" i="1"/>
  <c r="Q62" i="1"/>
  <c r="P62" i="1"/>
  <c r="N62" i="1"/>
  <c r="M62" i="1"/>
  <c r="L62" i="1"/>
  <c r="K62" i="1"/>
  <c r="J62" i="1"/>
  <c r="I62" i="1"/>
  <c r="H62" i="1"/>
  <c r="G62" i="1"/>
  <c r="E62" i="1"/>
  <c r="D62" i="1"/>
  <c r="C62" i="1"/>
  <c r="B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R61" i="1"/>
  <c r="Q61" i="1"/>
  <c r="P61" i="1"/>
  <c r="N61" i="1"/>
  <c r="M61" i="1"/>
  <c r="L61" i="1"/>
  <c r="K61" i="1"/>
  <c r="J61" i="1"/>
  <c r="I61" i="1"/>
  <c r="H61" i="1"/>
  <c r="G61" i="1"/>
  <c r="E61" i="1"/>
  <c r="D61" i="1"/>
  <c r="C61" i="1"/>
  <c r="B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R60" i="1"/>
  <c r="Q60" i="1"/>
  <c r="P60" i="1"/>
  <c r="N60" i="1"/>
  <c r="M60" i="1"/>
  <c r="L60" i="1"/>
  <c r="K60" i="1"/>
  <c r="J60" i="1"/>
  <c r="I60" i="1"/>
  <c r="H60" i="1"/>
  <c r="G60" i="1"/>
  <c r="E60" i="1"/>
  <c r="D60" i="1"/>
  <c r="C60" i="1"/>
  <c r="B60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R59" i="1"/>
  <c r="Q59" i="1"/>
  <c r="P59" i="1"/>
  <c r="N59" i="1"/>
  <c r="M59" i="1"/>
  <c r="L59" i="1"/>
  <c r="K59" i="1"/>
  <c r="J59" i="1"/>
  <c r="I59" i="1"/>
  <c r="H59" i="1"/>
  <c r="G59" i="1"/>
  <c r="E59" i="1"/>
  <c r="D59" i="1"/>
  <c r="C59" i="1"/>
  <c r="B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R58" i="1"/>
  <c r="Q58" i="1"/>
  <c r="P58" i="1"/>
  <c r="N58" i="1"/>
  <c r="M58" i="1"/>
  <c r="L58" i="1"/>
  <c r="K58" i="1"/>
  <c r="J58" i="1"/>
  <c r="I58" i="1"/>
  <c r="H58" i="1"/>
  <c r="G58" i="1"/>
  <c r="E58" i="1"/>
  <c r="D58" i="1"/>
  <c r="C58" i="1"/>
  <c r="B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R57" i="1"/>
  <c r="Q57" i="1"/>
  <c r="P57" i="1"/>
  <c r="N57" i="1"/>
  <c r="M57" i="1"/>
  <c r="L57" i="1"/>
  <c r="K57" i="1"/>
  <c r="J57" i="1"/>
  <c r="I57" i="1"/>
  <c r="H57" i="1"/>
  <c r="G57" i="1"/>
  <c r="E57" i="1"/>
  <c r="D57" i="1"/>
  <c r="C57" i="1"/>
  <c r="B57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R55" i="1"/>
  <c r="Q55" i="1"/>
  <c r="P55" i="1"/>
  <c r="N55" i="1"/>
  <c r="M55" i="1"/>
  <c r="L55" i="1"/>
  <c r="K55" i="1"/>
  <c r="J55" i="1"/>
  <c r="I55" i="1"/>
  <c r="H55" i="1"/>
  <c r="G55" i="1"/>
  <c r="E55" i="1"/>
  <c r="D55" i="1"/>
  <c r="C55" i="1"/>
  <c r="B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R54" i="1"/>
  <c r="Q54" i="1"/>
  <c r="P54" i="1"/>
  <c r="N54" i="1"/>
  <c r="M54" i="1"/>
  <c r="L54" i="1"/>
  <c r="K54" i="1"/>
  <c r="J54" i="1"/>
  <c r="I54" i="1"/>
  <c r="H54" i="1"/>
  <c r="G54" i="1"/>
  <c r="E54" i="1"/>
  <c r="D54" i="1"/>
  <c r="C54" i="1"/>
  <c r="B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R53" i="1"/>
  <c r="Q53" i="1"/>
  <c r="P53" i="1"/>
  <c r="N53" i="1"/>
  <c r="M53" i="1"/>
  <c r="L53" i="1"/>
  <c r="K53" i="1"/>
  <c r="J53" i="1"/>
  <c r="I53" i="1"/>
  <c r="H53" i="1"/>
  <c r="G53" i="1"/>
  <c r="E53" i="1"/>
  <c r="D53" i="1"/>
  <c r="C53" i="1"/>
  <c r="B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R52" i="1"/>
  <c r="Q52" i="1"/>
  <c r="P52" i="1"/>
  <c r="N52" i="1"/>
  <c r="M52" i="1"/>
  <c r="L52" i="1"/>
  <c r="K52" i="1"/>
  <c r="J52" i="1"/>
  <c r="I52" i="1"/>
  <c r="H52" i="1"/>
  <c r="G52" i="1"/>
  <c r="E52" i="1"/>
  <c r="D52" i="1"/>
  <c r="C52" i="1"/>
  <c r="B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R51" i="1"/>
  <c r="Q51" i="1"/>
  <c r="P51" i="1"/>
  <c r="N51" i="1"/>
  <c r="M51" i="1"/>
  <c r="L51" i="1"/>
  <c r="K51" i="1"/>
  <c r="J51" i="1"/>
  <c r="I51" i="1"/>
  <c r="H51" i="1"/>
  <c r="G51" i="1"/>
  <c r="E51" i="1"/>
  <c r="D51" i="1"/>
  <c r="C51" i="1"/>
  <c r="B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R50" i="1"/>
  <c r="Q50" i="1"/>
  <c r="P50" i="1"/>
  <c r="N50" i="1"/>
  <c r="M50" i="1"/>
  <c r="L50" i="1"/>
  <c r="K50" i="1"/>
  <c r="J50" i="1"/>
  <c r="I50" i="1"/>
  <c r="H50" i="1"/>
  <c r="G50" i="1"/>
  <c r="E50" i="1"/>
  <c r="D50" i="1"/>
  <c r="C50" i="1"/>
  <c r="B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R49" i="1"/>
  <c r="Q49" i="1"/>
  <c r="P49" i="1"/>
  <c r="N49" i="1"/>
  <c r="M49" i="1"/>
  <c r="L49" i="1"/>
  <c r="K49" i="1"/>
  <c r="J49" i="1"/>
  <c r="I49" i="1"/>
  <c r="H49" i="1"/>
  <c r="G49" i="1"/>
  <c r="E49" i="1"/>
  <c r="D49" i="1"/>
  <c r="C49" i="1"/>
  <c r="B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Q48" i="1"/>
  <c r="P48" i="1"/>
  <c r="N48" i="1"/>
  <c r="M48" i="1"/>
  <c r="L48" i="1"/>
  <c r="K48" i="1"/>
  <c r="J48" i="1"/>
  <c r="I48" i="1"/>
  <c r="H48" i="1"/>
  <c r="G48" i="1"/>
  <c r="E48" i="1"/>
  <c r="D48" i="1"/>
  <c r="C48" i="1"/>
  <c r="B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R47" i="1"/>
  <c r="Q47" i="1"/>
  <c r="P47" i="1"/>
  <c r="N47" i="1"/>
  <c r="M47" i="1"/>
  <c r="L47" i="1"/>
  <c r="K47" i="1"/>
  <c r="J47" i="1"/>
  <c r="I47" i="1"/>
  <c r="H47" i="1"/>
  <c r="G47" i="1"/>
  <c r="E47" i="1"/>
  <c r="D47" i="1"/>
  <c r="C47" i="1"/>
  <c r="B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6" i="1"/>
  <c r="H79" i="1" l="1"/>
  <c r="H80" i="1" s="1"/>
  <c r="T86" i="1"/>
  <c r="Q79" i="1"/>
  <c r="Q80" i="1" s="1"/>
  <c r="Z79" i="1"/>
  <c r="Z80" i="1" s="1"/>
  <c r="AB86" i="1"/>
  <c r="R79" i="1"/>
  <c r="R80" i="1" s="1"/>
  <c r="V79" i="1"/>
  <c r="V80" i="1" s="1"/>
  <c r="M79" i="1"/>
  <c r="M80" i="1" s="1"/>
  <c r="AE79" i="1"/>
  <c r="I86" i="1"/>
  <c r="Y86" i="1"/>
  <c r="E79" i="1"/>
  <c r="E80" i="1" s="1"/>
  <c r="N79" i="1"/>
  <c r="N80" i="1" s="1"/>
  <c r="X79" i="1"/>
  <c r="X80" i="1" s="1"/>
  <c r="AF79" i="1"/>
  <c r="S79" i="1"/>
  <c r="S80" i="1" s="1"/>
  <c r="G86" i="1"/>
  <c r="AA79" i="1"/>
  <c r="AA80" i="1" s="1"/>
  <c r="L79" i="1"/>
  <c r="L80" i="1" s="1"/>
  <c r="D79" i="1"/>
  <c r="D80" i="1" s="1"/>
  <c r="W79" i="1"/>
  <c r="W80" i="1" s="1"/>
  <c r="Q86" i="1"/>
  <c r="B86" i="1"/>
  <c r="G79" i="1"/>
  <c r="G80" i="1" s="1"/>
  <c r="P79" i="1"/>
  <c r="P80" i="1" s="1"/>
  <c r="Y79" i="1"/>
  <c r="Y80" i="1" s="1"/>
  <c r="AG79" i="1"/>
  <c r="AG80" i="1" s="1"/>
  <c r="T79" i="1"/>
  <c r="T80" i="1" s="1"/>
  <c r="AB79" i="1"/>
  <c r="AB80" i="1" s="1"/>
  <c r="C86" i="1"/>
  <c r="K86" i="1"/>
  <c r="S86" i="1"/>
  <c r="AA86" i="1"/>
  <c r="J86" i="1"/>
  <c r="D86" i="1"/>
  <c r="F79" i="1"/>
  <c r="F80" i="1" s="1"/>
  <c r="R86" i="1"/>
  <c r="F86" i="1"/>
  <c r="N86" i="1"/>
  <c r="V86" i="1"/>
  <c r="AD86" i="1"/>
  <c r="W86" i="1"/>
  <c r="L86" i="1"/>
  <c r="I79" i="1"/>
  <c r="I80" i="1" s="1"/>
  <c r="AD79" i="1"/>
  <c r="E86" i="1"/>
  <c r="U86" i="1"/>
  <c r="J79" i="1"/>
  <c r="J80" i="1" s="1"/>
  <c r="K79" i="1"/>
  <c r="K80" i="1" s="1"/>
  <c r="U79" i="1"/>
  <c r="AC79" i="1"/>
  <c r="Z86" i="1"/>
  <c r="M86" i="1"/>
  <c r="AC86" i="1"/>
  <c r="B79" i="1"/>
  <c r="B80" i="1" s="1"/>
  <c r="C79" i="1"/>
  <c r="C80" i="1" s="1"/>
  <c r="H86" i="1"/>
  <c r="P86" i="1"/>
  <c r="X86" i="1"/>
  <c r="AF86" i="1"/>
  <c r="AE86" i="1"/>
  <c r="AF80" i="1" l="1"/>
  <c r="AD80" i="1"/>
  <c r="U80" i="1"/>
  <c r="AE80" i="1"/>
  <c r="AC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Brittney</author>
  </authors>
  <commentList>
    <comment ref="A87" authorId="0" shapeId="0" xr:uid="{7EB5FB48-6108-4FDC-9AED-8DAE59615B71}">
      <text>
        <r>
          <rPr>
            <b/>
            <sz val="9"/>
            <color indexed="81"/>
            <rFont val="Tahoma"/>
            <family val="2"/>
          </rPr>
          <t>Brittney:</t>
        </r>
        <r>
          <rPr>
            <sz val="9"/>
            <color indexed="81"/>
            <rFont val="Tahoma"/>
            <family val="2"/>
          </rPr>
          <t xml:space="preserve">
hard to tell from the GL - taxes vs. "fed taxes"</t>
        </r>
      </text>
    </comment>
  </commentList>
</comments>
</file>

<file path=xl/sharedStrings.xml><?xml version="1.0" encoding="utf-8"?>
<sst xmlns="http://schemas.openxmlformats.org/spreadsheetml/2006/main" count="559" uniqueCount="158">
  <si>
    <t>Notes: Exclude JC Rad (A/R &amp; WC)</t>
  </si>
  <si>
    <t>Missing updated A/R</t>
  </si>
  <si>
    <t>ramping up to $450K in 2 qtrs</t>
  </si>
  <si>
    <t>Perform Quarterly</t>
  </si>
  <si>
    <t>Financing Approved:</t>
  </si>
  <si>
    <t>LOC</t>
  </si>
  <si>
    <t>Inventory</t>
  </si>
  <si>
    <t>Invoice</t>
  </si>
  <si>
    <t>Purchase Money Financing</t>
  </si>
  <si>
    <t>Credit Limit:</t>
  </si>
  <si>
    <t>Effective Financing Fee:</t>
  </si>
  <si>
    <t>Financial Ratio</t>
  </si>
  <si>
    <t>Headwaters</t>
  </si>
  <si>
    <t>Thirty One Labs</t>
  </si>
  <si>
    <t>Dreamfields</t>
  </si>
  <si>
    <t>Good Tree</t>
  </si>
  <si>
    <t>SISU</t>
  </si>
  <si>
    <t>Pura Cali</t>
  </si>
  <si>
    <t>Buddies</t>
  </si>
  <si>
    <t>iCannic</t>
  </si>
  <si>
    <t>JC Rad</t>
  </si>
  <si>
    <t>Kalifornia Green Akers</t>
  </si>
  <si>
    <t>Leune</t>
  </si>
  <si>
    <t>Space Coyote</t>
  </si>
  <si>
    <t>Adventure Challenge</t>
  </si>
  <si>
    <t>FlowerHire</t>
  </si>
  <si>
    <t>Cannary</t>
  </si>
  <si>
    <t>Herer Group</t>
  </si>
  <si>
    <t>Friendly Farms</t>
  </si>
  <si>
    <t>Umbrla</t>
  </si>
  <si>
    <t>Luminescence Labs</t>
  </si>
  <si>
    <t>Royal Apothecary</t>
  </si>
  <si>
    <t>SD Strains</t>
  </si>
  <si>
    <t>Floramye</t>
  </si>
  <si>
    <t>Accentian</t>
  </si>
  <si>
    <t>EPOD (Crown Genetics)</t>
  </si>
  <si>
    <t>Lobo Cannagar</t>
  </si>
  <si>
    <t>DNA Organics</t>
  </si>
  <si>
    <t>Voyage Distribution</t>
  </si>
  <si>
    <t>HTC Solutions</t>
  </si>
  <si>
    <t>HPCC</t>
  </si>
  <si>
    <t>Kat's Naturals</t>
  </si>
  <si>
    <t>Cookies</t>
  </si>
  <si>
    <t>Date of Most Recent Financials:</t>
  </si>
  <si>
    <t>Financial Ratios:</t>
  </si>
  <si>
    <t>*NO REVENUE</t>
  </si>
  <si>
    <t>Working Capital Ratio</t>
  </si>
  <si>
    <t>Net Sales to Working Capital Ratio</t>
  </si>
  <si>
    <t>Accounts Receivable Turnover Ratio</t>
  </si>
  <si>
    <t>Inventory Turnover Ratio (COGS)</t>
  </si>
  <si>
    <t>Operating Cycle (COGS)</t>
  </si>
  <si>
    <t>N/A</t>
  </si>
  <si>
    <t>Interest Coverage Ratio</t>
  </si>
  <si>
    <t>Debt to Equity Ratio</t>
  </si>
  <si>
    <t># of Quarters of Runway Remaining (if applicant is profitable enter "N/A")</t>
  </si>
  <si>
    <t>Credit Enhancement:</t>
  </si>
  <si>
    <t>Personal Guarantee Support (Assets / Proposed Credit Limit)</t>
  </si>
  <si>
    <t>Margin Analysis</t>
  </si>
  <si>
    <t>Gross Margin past quarter</t>
  </si>
  <si>
    <t>Gross Margin past 2 quarters</t>
  </si>
  <si>
    <t>Gross Margin past 3 quarters</t>
  </si>
  <si>
    <t>Net Income Margin past quarter</t>
  </si>
  <si>
    <t>Net Income Margin past 2 quarters</t>
  </si>
  <si>
    <t>Net Income Margin past 3 quarters</t>
  </si>
  <si>
    <t>Date of Most Recent A/R &amp; A/P Reports:</t>
  </si>
  <si>
    <t>Receivables Performance (ex inter-company A/R):</t>
  </si>
  <si>
    <t>% of A/R Current</t>
  </si>
  <si>
    <t>% of A/R 1-30 Days Delinquent</t>
  </si>
  <si>
    <t>% of A/R 31-60 Days Delinquent</t>
  </si>
  <si>
    <t>% of A/R 61-90 Days Delinquent</t>
  </si>
  <si>
    <t>Receivables Diversification (ex inter-company A/R):</t>
  </si>
  <si>
    <t>Largest Payee Exposure %</t>
  </si>
  <si>
    <t>Total Top 2 Payee Exposure %</t>
  </si>
  <si>
    <t>Total Top 3 Payee Exposure %</t>
  </si>
  <si>
    <t>Total Top 4 Payee Exposure %</t>
  </si>
  <si>
    <t>Total Top 5 Payee Exposure %</t>
  </si>
  <si>
    <t>Payables Performance (ex inter-company A/P):</t>
  </si>
  <si>
    <t>% of A/P Current</t>
  </si>
  <si>
    <t>% of A/P 1-30 Days Delinquent</t>
  </si>
  <si>
    <t>% of A/P 31-60 Days Delinquent</t>
  </si>
  <si>
    <t>% of A/P 61-90 Days Delinquent</t>
  </si>
  <si>
    <t>Financial Scores</t>
  </si>
  <si>
    <t>Inventory Turnover Ratio</t>
  </si>
  <si>
    <t>Operating Cycle (Days)</t>
  </si>
  <si>
    <t># of Quarters of Runway Remaining (New)</t>
  </si>
  <si>
    <t>Personal Guarantee Support (Liquid Assets / Proposed Credit Limit)</t>
  </si>
  <si>
    <t>Score Total:</t>
  </si>
  <si>
    <t>Potential Financing Eligibility:</t>
  </si>
  <si>
    <t>Currently Approved Financing:</t>
  </si>
  <si>
    <t>Quarterly Net Revenue</t>
  </si>
  <si>
    <t>A/R Balance</t>
  </si>
  <si>
    <t>A/R as % of Net Revenue</t>
  </si>
  <si>
    <t>A/R as % of Net Revenue Score</t>
  </si>
  <si>
    <t>A/R Diversification Score</t>
  </si>
  <si>
    <t>Accrues Federal Income Taxes</t>
  </si>
  <si>
    <t>No</t>
  </si>
  <si>
    <t>Parent Level?</t>
  </si>
  <si>
    <t>Yes</t>
  </si>
  <si>
    <t>N/A brand</t>
  </si>
  <si>
    <t>N/A noncann</t>
  </si>
  <si>
    <t>N/A anciliary</t>
  </si>
  <si>
    <t>N/A CBD</t>
  </si>
  <si>
    <t>N/A Brand</t>
  </si>
  <si>
    <t>N/A nonplant</t>
  </si>
  <si>
    <t>Inventory Financing</t>
  </si>
  <si>
    <t>Line of Credit</t>
  </si>
  <si>
    <t>Fails Underwriting</t>
  </si>
  <si>
    <t>Score Total</t>
  </si>
  <si>
    <t>Working Capital Score</t>
  </si>
  <si>
    <t>Net Sales to Working Capital Score</t>
  </si>
  <si>
    <t>Accounts Receivable Turnover Score</t>
  </si>
  <si>
    <t>Inventory Turnover Score</t>
  </si>
  <si>
    <t>Interest Coverage Score</t>
  </si>
  <si>
    <t>Debt to Equity Score</t>
  </si>
  <si>
    <t># of Quarters of Runway Remaining (Financial Ratios)</t>
  </si>
  <si>
    <t># of Quarters of Runway Remaining (Payable Performance)</t>
  </si>
  <si>
    <t>Gross Margin Ratio past quarter</t>
  </si>
  <si>
    <t>Gross Margin Ratio past 2 quarters</t>
  </si>
  <si>
    <t>Gross Margin Ratio past 3 quarters</t>
  </si>
  <si>
    <t>Gross Margin Score past quarter</t>
  </si>
  <si>
    <t>Gross Margin Score past 2 quarters</t>
  </si>
  <si>
    <t>Gross Margin Score past 3 quarters</t>
  </si>
  <si>
    <t>Net Income Margin Ratio past quarter</t>
  </si>
  <si>
    <t>Net Income Margin Ratio past 2 quarters</t>
  </si>
  <si>
    <t>Net Income Margin Ratio past 3 quarters</t>
  </si>
  <si>
    <t>Net Income Margin Score past quarter</t>
  </si>
  <si>
    <t>Net Income Margin Score past 2 quarters</t>
  </si>
  <si>
    <t>Net Income Margin Score past 3 quarters</t>
  </si>
  <si>
    <t>Number of A/R Current</t>
  </si>
  <si>
    <t>Number of A/P 1-30 Days Delinquent</t>
  </si>
  <si>
    <t>Number of A/P 31-60 Days Delinquent</t>
  </si>
  <si>
    <t>Number of A/P 61-90 Days Delinquent</t>
  </si>
  <si>
    <t>Number of A/P Current</t>
  </si>
  <si>
    <t>Number of A/R 31-60 Days Delinquent</t>
  </si>
  <si>
    <t>Number of A/R 61-90 Days Delinquent</t>
  </si>
  <si>
    <t>Number of A/R 1-30 Days Delinquent</t>
  </si>
  <si>
    <t>Number of Quarters of Runway Remaining (New)</t>
  </si>
  <si>
    <t>Percent of A/P Current</t>
  </si>
  <si>
    <t>Percent of A/P 1-30 Days Delinquent</t>
  </si>
  <si>
    <t>Percent of A/P 31-60 Days Delinquent</t>
  </si>
  <si>
    <t>Percent of A/P 61-90 Days Delinquent</t>
  </si>
  <si>
    <t>Percent of A/R Current</t>
  </si>
  <si>
    <t>Percent of A/R 1-30 Days Delinquent</t>
  </si>
  <si>
    <t>Percent of A/R 31-60 Days Delinquent</t>
  </si>
  <si>
    <t>Percent of A/R 61-90 Days Delinquent</t>
  </si>
  <si>
    <t>Largest Percent Payee Exposure</t>
  </si>
  <si>
    <t>Total Top 2 Payee Exposure Score</t>
  </si>
  <si>
    <t>Total Top 3 Payee Exposure Score</t>
  </si>
  <si>
    <t>Total Top 4 Payee Exposure Score</t>
  </si>
  <si>
    <t>Total Top 5 Payee Exposure Score</t>
  </si>
  <si>
    <t>Largest Payee Exposure Score</t>
  </si>
  <si>
    <t>Total Top 2 Payee Exposure Percent</t>
  </si>
  <si>
    <t>Total Top 3 Payee Exposure Percent</t>
  </si>
  <si>
    <t>Total Top 4 Payee Exposure Percent</t>
  </si>
  <si>
    <t>Total Top 5 Payee Exposure Percent</t>
  </si>
  <si>
    <t>A/R as Percent of Net Revenue</t>
  </si>
  <si>
    <t>A/R as Percent of Net Revenue Score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</si>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</sst>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mm/dd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4" fillId="0" borderId="1" xfId="0" applyFont="1" applyBorder="1"/>
    <xf numFmtId="44" fontId="0" fillId="0" borderId="1" xfId="1" applyFont="1" applyBorder="1"/>
    <xf numFmtId="44" fontId="0" fillId="0" borderId="1" xfId="1" applyFont="1" applyBorder="1" applyAlignment="1">
      <alignment horizontal="right"/>
    </xf>
    <xf numFmtId="10" fontId="0" fillId="0" borderId="1" xfId="2" applyNumberFormat="1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/>
    <xf numFmtId="14" fontId="2" fillId="5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3" borderId="1" xfId="0" applyNumberFormat="1" applyFill="1" applyBorder="1"/>
    <xf numFmtId="2" fontId="5" fillId="0" borderId="1" xfId="0" applyNumberFormat="1" applyFont="1" applyBorder="1" applyAlignment="1">
      <alignment horizontal="right"/>
    </xf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165" fontId="2" fillId="9" borderId="1" xfId="0" applyNumberFormat="1" applyFont="1" applyFill="1" applyBorder="1"/>
    <xf numFmtId="164" fontId="0" fillId="0" borderId="2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14" fontId="2" fillId="5" borderId="1" xfId="2" applyNumberFormat="1" applyFont="1" applyFill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0" fillId="8" borderId="1" xfId="0" applyFill="1" applyBorder="1"/>
    <xf numFmtId="0" fontId="2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7" borderId="5" xfId="0" applyFont="1" applyFill="1" applyBorder="1"/>
    <xf numFmtId="0" fontId="0" fillId="2" borderId="6" xfId="0" applyFill="1" applyBorder="1" applyAlignment="1">
      <alignment horizontal="center"/>
    </xf>
    <xf numFmtId="0" fontId="2" fillId="7" borderId="7" xfId="0" applyFont="1" applyFill="1" applyBorder="1"/>
    <xf numFmtId="0" fontId="0" fillId="2" borderId="1" xfId="0" applyFill="1" applyBorder="1" applyAlignment="1">
      <alignment horizontal="center"/>
    </xf>
    <xf numFmtId="0" fontId="2" fillId="7" borderId="8" xfId="0" applyFont="1" applyFill="1" applyBorder="1"/>
    <xf numFmtId="0" fontId="0" fillId="2" borderId="9" xfId="0" applyFill="1" applyBorder="1" applyAlignment="1">
      <alignment horizontal="center"/>
    </xf>
    <xf numFmtId="44" fontId="0" fillId="0" borderId="1" xfId="1" applyFont="1" applyFill="1" applyBorder="1"/>
    <xf numFmtId="44" fontId="0" fillId="0" borderId="1" xfId="1" applyFont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0" fillId="0" borderId="0" xfId="1" applyFont="1"/>
    <xf numFmtId="9" fontId="0" fillId="0" borderId="1" xfId="2" applyFont="1" applyFill="1" applyBorder="1"/>
    <xf numFmtId="9" fontId="0" fillId="2" borderId="1" xfId="2" applyFont="1" applyFill="1" applyBorder="1" applyAlignment="1">
      <alignment horizontal="center"/>
    </xf>
    <xf numFmtId="9" fontId="0" fillId="0" borderId="0" xfId="2" applyFont="1"/>
    <xf numFmtId="0" fontId="8" fillId="0" borderId="0" xfId="0" applyFon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lan/Bespoke%20Financial%20Dropbox/Bespoke/Internal%20Shared%20Folder/Client%20Underwriting%20Files/Underwriting%20Review/Client%20Surveillance%20Tracking%20-%20w%20quartiles%2003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pps New for MgmtEmail"/>
      <sheetName val="Active Borrowers (2)"/>
      <sheetName val="Eligibility Requirements"/>
      <sheetName val="Loan Dashboard"/>
      <sheetName val="Presentation"/>
      <sheetName val="Score Thresholds New"/>
      <sheetName val="Summary"/>
      <sheetName val="Active Borrowers"/>
      <sheetName val="All Applicants"/>
      <sheetName val="Score Thresholds"/>
      <sheetName val="All Applicants New"/>
      <sheetName val="Approved Borrowers"/>
    </sheetNames>
    <sheetDataSet>
      <sheetData sheetId="0"/>
      <sheetData sheetId="1"/>
      <sheetData sheetId="2">
        <row r="2">
          <cell r="B2">
            <v>35</v>
          </cell>
          <cell r="C2">
            <v>1</v>
          </cell>
        </row>
        <row r="3">
          <cell r="B3">
            <v>45</v>
          </cell>
        </row>
        <row r="4">
          <cell r="B4">
            <v>65</v>
          </cell>
          <cell r="D4">
            <v>5</v>
          </cell>
        </row>
        <row r="5">
          <cell r="B5">
            <v>125</v>
          </cell>
          <cell r="C5">
            <v>5</v>
          </cell>
          <cell r="D5">
            <v>11</v>
          </cell>
          <cell r="E5">
            <v>1</v>
          </cell>
        </row>
      </sheetData>
      <sheetData sheetId="3"/>
      <sheetData sheetId="4"/>
      <sheetData sheetId="5"/>
      <sheetData sheetId="6"/>
      <sheetData sheetId="7"/>
      <sheetData sheetId="8">
        <row r="51">
          <cell r="V51">
            <v>10</v>
          </cell>
          <cell r="W51">
            <v>10</v>
          </cell>
          <cell r="X51">
            <v>10</v>
          </cell>
          <cell r="Y51">
            <v>0</v>
          </cell>
          <cell r="Z51">
            <v>10</v>
          </cell>
          <cell r="AA51">
            <v>10</v>
          </cell>
          <cell r="AB51">
            <v>10</v>
          </cell>
          <cell r="AC51">
            <v>10</v>
          </cell>
          <cell r="AD51">
            <v>10</v>
          </cell>
          <cell r="AE51">
            <v>10</v>
          </cell>
          <cell r="AF51">
            <v>10</v>
          </cell>
          <cell r="AK51"/>
          <cell r="AL51">
            <v>10</v>
          </cell>
          <cell r="AM51">
            <v>1</v>
          </cell>
          <cell r="AN51">
            <v>0</v>
          </cell>
          <cell r="AP51">
            <v>1</v>
          </cell>
        </row>
      </sheetData>
      <sheetData sheetId="9">
        <row r="2">
          <cell r="B2">
            <v>1.5</v>
          </cell>
          <cell r="C2">
            <v>1.2</v>
          </cell>
          <cell r="D2">
            <v>1</v>
          </cell>
          <cell r="E2">
            <v>10</v>
          </cell>
          <cell r="F2">
            <v>5</v>
          </cell>
          <cell r="G2">
            <v>1</v>
          </cell>
          <cell r="H2">
            <v>0</v>
          </cell>
        </row>
        <row r="3">
          <cell r="B3">
            <v>2.5</v>
          </cell>
          <cell r="C3">
            <v>2</v>
          </cell>
          <cell r="D3">
            <v>1.5</v>
          </cell>
          <cell r="E3">
            <v>5</v>
          </cell>
          <cell r="F3">
            <v>3</v>
          </cell>
          <cell r="G3">
            <v>1</v>
          </cell>
          <cell r="H3">
            <v>0</v>
          </cell>
        </row>
        <row r="4">
          <cell r="B4">
            <v>12</v>
          </cell>
          <cell r="C4">
            <v>8</v>
          </cell>
          <cell r="D4">
            <v>4</v>
          </cell>
          <cell r="E4">
            <v>10</v>
          </cell>
          <cell r="F4">
            <v>5</v>
          </cell>
          <cell r="G4">
            <v>1</v>
          </cell>
          <cell r="H4">
            <v>0</v>
          </cell>
        </row>
        <row r="5">
          <cell r="B5">
            <v>12</v>
          </cell>
          <cell r="C5">
            <v>8</v>
          </cell>
          <cell r="D5">
            <v>4</v>
          </cell>
          <cell r="E5">
            <v>10</v>
          </cell>
          <cell r="F5">
            <v>5</v>
          </cell>
          <cell r="G5">
            <v>1</v>
          </cell>
          <cell r="H5">
            <v>0</v>
          </cell>
        </row>
        <row r="6">
          <cell r="B6">
            <v>60</v>
          </cell>
          <cell r="C6">
            <v>90</v>
          </cell>
          <cell r="D6">
            <v>180</v>
          </cell>
          <cell r="E6">
            <v>10</v>
          </cell>
          <cell r="F6">
            <v>5</v>
          </cell>
          <cell r="G6">
            <v>1</v>
          </cell>
          <cell r="H6">
            <v>0</v>
          </cell>
        </row>
        <row r="7">
          <cell r="B7">
            <v>12</v>
          </cell>
          <cell r="C7">
            <v>9</v>
          </cell>
          <cell r="D7">
            <v>6</v>
          </cell>
          <cell r="E7">
            <v>5</v>
          </cell>
          <cell r="F7">
            <v>3</v>
          </cell>
          <cell r="G7">
            <v>1</v>
          </cell>
          <cell r="H7">
            <v>0</v>
          </cell>
        </row>
        <row r="8">
          <cell r="B8">
            <v>1</v>
          </cell>
          <cell r="C8">
            <v>1.5</v>
          </cell>
          <cell r="D8">
            <v>2</v>
          </cell>
          <cell r="E8">
            <v>5</v>
          </cell>
          <cell r="F8">
            <v>3</v>
          </cell>
          <cell r="G8">
            <v>1</v>
          </cell>
          <cell r="H8">
            <v>0</v>
          </cell>
        </row>
        <row r="9">
          <cell r="B9">
            <v>6</v>
          </cell>
          <cell r="C9">
            <v>4</v>
          </cell>
          <cell r="D9">
            <v>3</v>
          </cell>
          <cell r="E9">
            <v>10</v>
          </cell>
          <cell r="F9">
            <v>5</v>
          </cell>
          <cell r="G9">
            <v>1</v>
          </cell>
          <cell r="H9">
            <v>0</v>
          </cell>
        </row>
        <row r="11">
          <cell r="B11">
            <v>0.2</v>
          </cell>
          <cell r="C11">
            <v>0</v>
          </cell>
          <cell r="D11">
            <v>-0.2</v>
          </cell>
          <cell r="E11">
            <v>10</v>
          </cell>
          <cell r="F11">
            <v>5</v>
          </cell>
          <cell r="G11">
            <v>1</v>
          </cell>
        </row>
        <row r="12">
          <cell r="B12">
            <v>0.2</v>
          </cell>
          <cell r="C12">
            <v>0</v>
          </cell>
          <cell r="D12">
            <v>-0.2</v>
          </cell>
          <cell r="E12">
            <v>10</v>
          </cell>
          <cell r="F12">
            <v>5</v>
          </cell>
          <cell r="G12">
            <v>1</v>
          </cell>
        </row>
        <row r="13">
          <cell r="B13">
            <v>0.2</v>
          </cell>
          <cell r="C13">
            <v>0</v>
          </cell>
          <cell r="D13">
            <v>-0.2</v>
          </cell>
          <cell r="E13">
            <v>10</v>
          </cell>
          <cell r="F13">
            <v>5</v>
          </cell>
          <cell r="G13">
            <v>1</v>
          </cell>
        </row>
        <row r="14">
          <cell r="B14">
            <v>0.1</v>
          </cell>
          <cell r="C14">
            <v>0</v>
          </cell>
          <cell r="D14">
            <v>-0.1</v>
          </cell>
          <cell r="E14">
            <v>10</v>
          </cell>
          <cell r="F14">
            <v>5</v>
          </cell>
          <cell r="G14">
            <v>1</v>
          </cell>
        </row>
        <row r="15">
          <cell r="B15">
            <v>0.1</v>
          </cell>
          <cell r="C15">
            <v>0</v>
          </cell>
          <cell r="D15">
            <v>-0.1</v>
          </cell>
          <cell r="E15">
            <v>10</v>
          </cell>
          <cell r="F15">
            <v>5</v>
          </cell>
          <cell r="G15">
            <v>1</v>
          </cell>
        </row>
        <row r="16">
          <cell r="B16">
            <v>0.1</v>
          </cell>
          <cell r="C16">
            <v>0</v>
          </cell>
          <cell r="D16">
            <v>-0.1</v>
          </cell>
          <cell r="E16">
            <v>10</v>
          </cell>
          <cell r="F16">
            <v>5</v>
          </cell>
          <cell r="G16">
            <v>1</v>
          </cell>
        </row>
        <row r="18">
          <cell r="B18">
            <v>0.75</v>
          </cell>
          <cell r="C18">
            <v>0.55000000000000004</v>
          </cell>
          <cell r="D18">
            <v>0.25</v>
          </cell>
          <cell r="E18">
            <v>5</v>
          </cell>
          <cell r="F18">
            <v>3</v>
          </cell>
          <cell r="G18">
            <v>1</v>
          </cell>
        </row>
        <row r="19">
          <cell r="B19">
            <v>0.8</v>
          </cell>
          <cell r="C19">
            <v>0.6</v>
          </cell>
          <cell r="D19">
            <v>0.4</v>
          </cell>
          <cell r="E19">
            <v>5</v>
          </cell>
          <cell r="F19">
            <v>3</v>
          </cell>
          <cell r="G19">
            <v>1</v>
          </cell>
        </row>
        <row r="20">
          <cell r="B20">
            <v>0.85</v>
          </cell>
          <cell r="C20">
            <v>0.7</v>
          </cell>
          <cell r="D20">
            <v>0.55000000000000004</v>
          </cell>
          <cell r="E20">
            <v>5</v>
          </cell>
          <cell r="F20">
            <v>3</v>
          </cell>
          <cell r="G20">
            <v>1</v>
          </cell>
        </row>
        <row r="21">
          <cell r="B21">
            <v>0.9</v>
          </cell>
          <cell r="C21">
            <v>0.8</v>
          </cell>
          <cell r="D21">
            <v>0.7</v>
          </cell>
          <cell r="E21">
            <v>5</v>
          </cell>
          <cell r="F21">
            <v>3</v>
          </cell>
          <cell r="G21">
            <v>1</v>
          </cell>
        </row>
        <row r="23">
          <cell r="B23">
            <v>0.1</v>
          </cell>
          <cell r="C23">
            <v>0.2</v>
          </cell>
          <cell r="D23">
            <v>0.3</v>
          </cell>
          <cell r="E23">
            <v>5</v>
          </cell>
          <cell r="F23">
            <v>3</v>
          </cell>
          <cell r="G23">
            <v>1</v>
          </cell>
        </row>
        <row r="24">
          <cell r="B24">
            <v>0.15</v>
          </cell>
          <cell r="C24">
            <v>0.25</v>
          </cell>
          <cell r="D24">
            <v>0.35</v>
          </cell>
          <cell r="E24">
            <v>5</v>
          </cell>
          <cell r="F24">
            <v>3</v>
          </cell>
          <cell r="G24">
            <v>1</v>
          </cell>
        </row>
        <row r="25">
          <cell r="B25">
            <v>0.2</v>
          </cell>
          <cell r="C25">
            <v>0.3</v>
          </cell>
          <cell r="D25">
            <v>0.4</v>
          </cell>
          <cell r="E25">
            <v>5</v>
          </cell>
          <cell r="F25">
            <v>3</v>
          </cell>
          <cell r="G25">
            <v>1</v>
          </cell>
        </row>
        <row r="26">
          <cell r="B26">
            <v>0.3</v>
          </cell>
          <cell r="C26">
            <v>0.4</v>
          </cell>
          <cell r="D26">
            <v>0.5</v>
          </cell>
          <cell r="E26">
            <v>5</v>
          </cell>
          <cell r="F26">
            <v>3</v>
          </cell>
          <cell r="G26">
            <v>1</v>
          </cell>
        </row>
        <row r="27">
          <cell r="B27">
            <v>0.4</v>
          </cell>
          <cell r="C27">
            <v>0.5</v>
          </cell>
          <cell r="D27">
            <v>0.6</v>
          </cell>
          <cell r="E27">
            <v>5</v>
          </cell>
          <cell r="F27">
            <v>3</v>
          </cell>
          <cell r="G27">
            <v>1</v>
          </cell>
        </row>
        <row r="29">
          <cell r="B29">
            <v>0.75</v>
          </cell>
          <cell r="C29">
            <v>0.55000000000000004</v>
          </cell>
          <cell r="D29">
            <v>0.25</v>
          </cell>
          <cell r="E29">
            <v>5</v>
          </cell>
          <cell r="F29">
            <v>3</v>
          </cell>
          <cell r="G29">
            <v>1</v>
          </cell>
        </row>
        <row r="30">
          <cell r="B30">
            <v>0.8</v>
          </cell>
          <cell r="C30">
            <v>0.6</v>
          </cell>
          <cell r="D30">
            <v>0.4</v>
          </cell>
          <cell r="E30">
            <v>5</v>
          </cell>
          <cell r="F30">
            <v>3</v>
          </cell>
          <cell r="G30">
            <v>1</v>
          </cell>
        </row>
        <row r="31">
          <cell r="B31">
            <v>0.85</v>
          </cell>
          <cell r="C31">
            <v>0.7</v>
          </cell>
          <cell r="D31">
            <v>0.55000000000000004</v>
          </cell>
          <cell r="E31">
            <v>5</v>
          </cell>
          <cell r="F31">
            <v>3</v>
          </cell>
          <cell r="G31">
            <v>1</v>
          </cell>
        </row>
        <row r="32">
          <cell r="B32">
            <v>0.9</v>
          </cell>
          <cell r="C32">
            <v>0.8</v>
          </cell>
          <cell r="D32">
            <v>0.7</v>
          </cell>
          <cell r="E32">
            <v>5</v>
          </cell>
          <cell r="F32">
            <v>3</v>
          </cell>
          <cell r="G32">
            <v>1</v>
          </cell>
        </row>
        <row r="36">
          <cell r="B36">
            <v>1</v>
          </cell>
          <cell r="C36">
            <v>0.75</v>
          </cell>
          <cell r="D36">
            <v>0.5</v>
          </cell>
          <cell r="E36">
            <v>40</v>
          </cell>
          <cell r="F36">
            <v>20</v>
          </cell>
          <cell r="G36">
            <v>10</v>
          </cell>
          <cell r="H36">
            <v>0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1DDF-63FC-4C66-A16E-2B9A109575FE}">
  <sheetPr codeName="Sheet1"/>
  <dimension ref="A1:AG87"/>
  <sheetViews>
    <sheetView workbookViewId="0">
      <selection activeCell="F10" sqref="F10"/>
    </sheetView>
  </sheetViews>
  <sheetFormatPr defaultRowHeight="14.4" x14ac:dyDescent="0.3"/>
  <cols>
    <col min="1" max="1" width="61.77734375" bestFit="1" customWidth="1"/>
    <col min="2" max="2" width="16.88671875" bestFit="1" customWidth="1"/>
    <col min="3" max="3" width="22.77734375" bestFit="1" customWidth="1"/>
    <col min="4" max="4" width="14.6640625" bestFit="1" customWidth="1"/>
    <col min="5" max="5" width="15.6640625" bestFit="1" customWidth="1"/>
    <col min="6" max="6" width="16.88671875" bestFit="1" customWidth="1"/>
    <col min="7" max="7" width="15.6640625" bestFit="1" customWidth="1"/>
    <col min="8" max="8" width="20.77734375" bestFit="1" customWidth="1"/>
    <col min="9" max="9" width="16.88671875" bestFit="1" customWidth="1"/>
    <col min="10" max="10" width="24.88671875" bestFit="1" customWidth="1"/>
    <col min="11" max="13" width="22.77734375" bestFit="1" customWidth="1"/>
    <col min="14" max="14" width="20.6640625" bestFit="1" customWidth="1"/>
    <col min="15" max="16" width="13.6640625" bestFit="1" customWidth="1"/>
    <col min="17" max="17" width="15.6640625" bestFit="1" customWidth="1"/>
    <col min="18" max="18" width="14.6640625" bestFit="1" customWidth="1"/>
    <col min="19" max="19" width="22.77734375" bestFit="1" customWidth="1"/>
    <col min="20" max="20" width="18.77734375" bestFit="1" customWidth="1"/>
    <col min="21" max="21" width="17.5546875" bestFit="1" customWidth="1"/>
    <col min="22" max="22" width="16.88671875" bestFit="1" customWidth="1"/>
    <col min="23" max="24" width="26.21875" bestFit="1" customWidth="1"/>
    <col min="25" max="25" width="23.21875" bestFit="1" customWidth="1"/>
    <col min="26" max="26" width="16.88671875" bestFit="1" customWidth="1"/>
    <col min="27" max="27" width="13.88671875" bestFit="1" customWidth="1"/>
    <col min="28" max="28" width="19.77734375" bestFit="1" customWidth="1"/>
    <col min="29" max="29" width="16.88671875" bestFit="1" customWidth="1"/>
    <col min="30" max="30" width="13.6640625" bestFit="1" customWidth="1"/>
    <col min="31" max="31" width="22.77734375" bestFit="1" customWidth="1"/>
    <col min="32" max="32" width="16.88671875" bestFit="1" customWidth="1"/>
    <col min="33" max="33" width="15.6640625" bestFit="1" customWidth="1"/>
  </cols>
  <sheetData>
    <row r="1" spans="1:33" x14ac:dyDescent="0.3">
      <c r="A1" t="s">
        <v>0</v>
      </c>
    </row>
    <row r="3" spans="1:33" ht="15.6" x14ac:dyDescent="0.3">
      <c r="H3" s="1" t="s">
        <v>1</v>
      </c>
      <c r="J3" t="s">
        <v>2</v>
      </c>
      <c r="L3" s="2" t="s">
        <v>3</v>
      </c>
      <c r="Q3" s="1"/>
    </row>
    <row r="4" spans="1:33" ht="15.6" x14ac:dyDescent="0.3">
      <c r="A4" s="3" t="s">
        <v>4</v>
      </c>
      <c r="B4" s="3" t="s">
        <v>5</v>
      </c>
      <c r="C4" s="3" t="s">
        <v>6</v>
      </c>
      <c r="D4" s="3" t="s">
        <v>5</v>
      </c>
      <c r="E4" s="3" t="s">
        <v>6</v>
      </c>
      <c r="F4" s="3" t="s">
        <v>6</v>
      </c>
      <c r="G4" s="3" t="s">
        <v>7</v>
      </c>
      <c r="H4" s="3" t="s">
        <v>5</v>
      </c>
      <c r="I4" s="3" t="s">
        <v>5</v>
      </c>
      <c r="J4" s="3" t="s">
        <v>6</v>
      </c>
      <c r="K4" s="3" t="s">
        <v>5</v>
      </c>
      <c r="L4" s="3" t="s">
        <v>6</v>
      </c>
      <c r="M4" s="3" t="s">
        <v>5</v>
      </c>
      <c r="N4" s="3" t="s">
        <v>6</v>
      </c>
      <c r="O4" s="3" t="s">
        <v>5</v>
      </c>
      <c r="P4" s="3" t="s">
        <v>6</v>
      </c>
      <c r="Q4" s="3" t="s">
        <v>7</v>
      </c>
      <c r="R4" s="3" t="s">
        <v>5</v>
      </c>
      <c r="S4" s="3" t="s">
        <v>5</v>
      </c>
      <c r="T4" s="3" t="s">
        <v>6</v>
      </c>
      <c r="U4" s="3" t="s">
        <v>6</v>
      </c>
      <c r="V4" s="3" t="s">
        <v>6</v>
      </c>
      <c r="W4" s="3" t="s">
        <v>8</v>
      </c>
      <c r="X4" s="3" t="s">
        <v>8</v>
      </c>
      <c r="Y4" s="3" t="s">
        <v>6</v>
      </c>
      <c r="Z4" s="3" t="s">
        <v>6</v>
      </c>
      <c r="AA4" s="3" t="s">
        <v>5</v>
      </c>
      <c r="AB4" s="3"/>
      <c r="AC4" s="3"/>
      <c r="AD4" s="3"/>
      <c r="AE4" s="3"/>
      <c r="AF4" s="3"/>
      <c r="AG4" s="3"/>
    </row>
    <row r="5" spans="1:33" ht="15.6" x14ac:dyDescent="0.3">
      <c r="A5" s="4" t="s">
        <v>9</v>
      </c>
      <c r="B5" s="5">
        <v>3000000</v>
      </c>
      <c r="C5" s="5">
        <v>250000</v>
      </c>
      <c r="D5" s="5">
        <v>3000000</v>
      </c>
      <c r="E5" s="5">
        <v>500000</v>
      </c>
      <c r="F5" s="5">
        <v>1000000</v>
      </c>
      <c r="G5" s="5">
        <v>1000000</v>
      </c>
      <c r="H5" s="5">
        <v>3000000</v>
      </c>
      <c r="I5" s="5">
        <v>250000</v>
      </c>
      <c r="J5" s="5">
        <v>250000</v>
      </c>
      <c r="K5" s="5">
        <v>250000</v>
      </c>
      <c r="L5" s="5">
        <v>300000</v>
      </c>
      <c r="M5" s="5">
        <v>250000</v>
      </c>
      <c r="N5" s="6">
        <v>2000000</v>
      </c>
      <c r="O5" s="5">
        <v>150000</v>
      </c>
      <c r="P5" s="5">
        <v>300000</v>
      </c>
      <c r="Q5" s="5">
        <v>100000</v>
      </c>
      <c r="R5" s="5">
        <v>600000</v>
      </c>
      <c r="S5" s="5">
        <v>3000000</v>
      </c>
      <c r="T5" s="5">
        <v>250000</v>
      </c>
      <c r="U5" s="5"/>
      <c r="V5" s="5">
        <v>300000</v>
      </c>
      <c r="W5" s="5"/>
      <c r="X5" s="5"/>
      <c r="Y5" s="5"/>
      <c r="Z5" s="5"/>
      <c r="AA5" s="5">
        <v>200000</v>
      </c>
      <c r="AB5" s="5"/>
      <c r="AC5" s="5"/>
      <c r="AD5" s="5"/>
      <c r="AE5" s="5"/>
      <c r="AF5" s="5"/>
      <c r="AG5" s="5"/>
    </row>
    <row r="6" spans="1:33" ht="15.6" x14ac:dyDescent="0.3">
      <c r="A6" s="4" t="s">
        <v>10</v>
      </c>
      <c r="B6" s="7">
        <f>0.092%*30</f>
        <v>2.76E-2</v>
      </c>
      <c r="C6" s="7">
        <v>2.76E-2</v>
      </c>
      <c r="D6" s="7">
        <v>2.8500000000000001E-2</v>
      </c>
      <c r="E6" s="7">
        <v>2.7300000000000001E-2</v>
      </c>
      <c r="F6" s="7">
        <v>0.03</v>
      </c>
      <c r="G6" s="7">
        <v>2.9700000000000001E-2</v>
      </c>
      <c r="H6" s="7">
        <v>2.8500000000000001E-2</v>
      </c>
      <c r="I6" s="7">
        <v>3.15E-2</v>
      </c>
      <c r="J6" s="7">
        <v>3.2500000000000001E-2</v>
      </c>
      <c r="K6" s="7">
        <v>3.2500000000000001E-2</v>
      </c>
      <c r="L6" s="7">
        <v>2.2499999999999999E-2</v>
      </c>
      <c r="M6" s="7">
        <v>3.1E-2</v>
      </c>
      <c r="N6" s="7">
        <v>3.2500000000000001E-2</v>
      </c>
      <c r="O6" s="7">
        <v>0.03</v>
      </c>
      <c r="P6" s="7">
        <v>3.2000000000000001E-2</v>
      </c>
      <c r="Q6" s="7">
        <v>2.4E-2</v>
      </c>
      <c r="R6" s="7">
        <v>3.15E-2</v>
      </c>
      <c r="S6" s="7">
        <v>2.9000000000000001E-2</v>
      </c>
      <c r="T6" s="7">
        <v>3.1E-2</v>
      </c>
      <c r="U6" s="7"/>
      <c r="V6" s="7">
        <v>3.0499999999999999E-2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ht="15.6" x14ac:dyDescent="0.3">
      <c r="A7" s="8" t="s">
        <v>11</v>
      </c>
      <c r="B7" s="9" t="s">
        <v>12</v>
      </c>
      <c r="C7" s="9" t="s">
        <v>13</v>
      </c>
      <c r="D7" s="9" t="s">
        <v>14</v>
      </c>
      <c r="E7" s="9" t="s">
        <v>15</v>
      </c>
      <c r="F7" s="9" t="s">
        <v>16</v>
      </c>
      <c r="G7" s="9" t="s">
        <v>17</v>
      </c>
      <c r="H7" s="9" t="s">
        <v>18</v>
      </c>
      <c r="I7" s="9" t="s">
        <v>19</v>
      </c>
      <c r="J7" s="9" t="s">
        <v>20</v>
      </c>
      <c r="K7" s="9" t="s">
        <v>21</v>
      </c>
      <c r="L7" s="9" t="s">
        <v>22</v>
      </c>
      <c r="M7" s="9" t="s">
        <v>23</v>
      </c>
      <c r="N7" s="9" t="s">
        <v>24</v>
      </c>
      <c r="O7" s="9" t="s">
        <v>25</v>
      </c>
      <c r="P7" s="9" t="s">
        <v>26</v>
      </c>
      <c r="Q7" s="9" t="s">
        <v>27</v>
      </c>
      <c r="R7" s="10" t="s">
        <v>28</v>
      </c>
      <c r="S7" s="10" t="s">
        <v>29</v>
      </c>
      <c r="T7" s="9" t="s">
        <v>30</v>
      </c>
      <c r="U7" s="10" t="s">
        <v>31</v>
      </c>
      <c r="V7" s="9" t="s">
        <v>32</v>
      </c>
      <c r="W7" s="9" t="s">
        <v>33</v>
      </c>
      <c r="X7" s="10" t="s">
        <v>34</v>
      </c>
      <c r="Y7" s="9" t="s">
        <v>35</v>
      </c>
      <c r="Z7" s="10" t="s">
        <v>36</v>
      </c>
      <c r="AA7" s="9" t="s">
        <v>37</v>
      </c>
      <c r="AB7" s="9" t="s">
        <v>38</v>
      </c>
      <c r="AC7" s="9" t="s">
        <v>39</v>
      </c>
      <c r="AD7" s="10" t="s">
        <v>40</v>
      </c>
      <c r="AE7" s="9" t="s">
        <v>41</v>
      </c>
      <c r="AF7" s="9" t="s">
        <v>42</v>
      </c>
      <c r="AG7" s="9"/>
    </row>
    <row r="8" spans="1:33" ht="15.6" x14ac:dyDescent="0.3">
      <c r="A8" s="11" t="s">
        <v>43</v>
      </c>
      <c r="B8" s="12">
        <v>44165</v>
      </c>
      <c r="C8" s="12">
        <v>44165</v>
      </c>
      <c r="D8" s="12">
        <v>44165</v>
      </c>
      <c r="E8" s="12">
        <v>44196</v>
      </c>
      <c r="F8" s="12">
        <v>44196</v>
      </c>
      <c r="G8" s="12">
        <v>44012</v>
      </c>
      <c r="H8" s="12">
        <v>44135</v>
      </c>
      <c r="I8" s="12">
        <v>44196</v>
      </c>
      <c r="J8" s="13">
        <v>44012</v>
      </c>
      <c r="K8" s="12">
        <v>44227</v>
      </c>
      <c r="L8" s="12">
        <v>44227</v>
      </c>
      <c r="M8" s="12">
        <v>44196</v>
      </c>
      <c r="N8" s="12">
        <v>44196</v>
      </c>
      <c r="O8" s="12">
        <v>44196</v>
      </c>
      <c r="P8" s="12">
        <v>44165</v>
      </c>
      <c r="Q8" s="12">
        <v>44165</v>
      </c>
      <c r="R8" s="12">
        <v>44561</v>
      </c>
      <c r="S8" s="12">
        <v>44227</v>
      </c>
      <c r="T8" s="12">
        <v>44227</v>
      </c>
      <c r="U8" s="12">
        <v>44227</v>
      </c>
      <c r="V8" s="12">
        <v>44196</v>
      </c>
      <c r="W8" s="12">
        <v>44227</v>
      </c>
      <c r="X8" s="12">
        <v>44227</v>
      </c>
      <c r="Y8" s="12">
        <v>44227</v>
      </c>
      <c r="Z8" s="12">
        <v>44227</v>
      </c>
      <c r="AA8" s="12">
        <v>44227</v>
      </c>
      <c r="AB8" s="12">
        <v>44165</v>
      </c>
      <c r="AC8" s="12">
        <v>44043</v>
      </c>
      <c r="AD8" s="12">
        <v>44227</v>
      </c>
      <c r="AE8" s="12">
        <v>44104</v>
      </c>
      <c r="AF8" s="12">
        <v>44104</v>
      </c>
      <c r="AG8" s="12"/>
    </row>
    <row r="9" spans="1:33" ht="15.6" x14ac:dyDescent="0.3">
      <c r="A9" s="14" t="s">
        <v>44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 t="s">
        <v>45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5.6" x14ac:dyDescent="0.3">
      <c r="A10" s="4" t="s">
        <v>46</v>
      </c>
      <c r="B10" s="16">
        <v>3.3249371510355523</v>
      </c>
      <c r="C10" s="16">
        <v>2.4543485146650483</v>
      </c>
      <c r="D10" s="16">
        <v>2.3598483498403944</v>
      </c>
      <c r="E10" s="16">
        <v>0.44290926345561438</v>
      </c>
      <c r="F10" s="16">
        <v>2.1125772506702498</v>
      </c>
      <c r="G10" s="16">
        <v>3.7796959863855215</v>
      </c>
      <c r="H10" s="16">
        <v>0.94546564234841557</v>
      </c>
      <c r="I10" s="16">
        <v>1.3130461851540056</v>
      </c>
      <c r="J10" s="16">
        <v>2.6058720540373828</v>
      </c>
      <c r="K10" s="16">
        <v>1.4125575154143317</v>
      </c>
      <c r="L10" s="16">
        <v>2.2501300582303316</v>
      </c>
      <c r="M10" s="16">
        <v>4.8661238935371598</v>
      </c>
      <c r="N10" s="16">
        <v>1.2086851916179358</v>
      </c>
      <c r="O10" s="16">
        <v>7.8234790163442991</v>
      </c>
      <c r="P10" s="16">
        <v>10.113804603667859</v>
      </c>
      <c r="Q10" s="16">
        <v>1.2878921569956854</v>
      </c>
      <c r="R10" s="17">
        <v>11.226846014654006</v>
      </c>
      <c r="S10" s="17">
        <v>1.2863269834836271</v>
      </c>
      <c r="T10" s="17">
        <v>1.3298856502989505</v>
      </c>
      <c r="U10" s="17">
        <v>1.024264205945036</v>
      </c>
      <c r="V10" s="17">
        <v>4.2473723798258129</v>
      </c>
      <c r="W10" s="17">
        <v>1.4157649539936716</v>
      </c>
      <c r="X10" s="17">
        <v>0.9737034733134583</v>
      </c>
      <c r="Y10" s="17">
        <v>4.9077661694229144</v>
      </c>
      <c r="Z10" s="17">
        <v>9.549228741131337</v>
      </c>
      <c r="AA10" s="17">
        <v>4.1329303475128008</v>
      </c>
      <c r="AB10" s="17">
        <v>4.3273935952510882</v>
      </c>
      <c r="AC10" s="17">
        <v>1.6978722858991691</v>
      </c>
      <c r="AD10" s="17">
        <v>1.9838653844347816</v>
      </c>
      <c r="AE10" s="17">
        <v>2.3838039825599551</v>
      </c>
      <c r="AF10" s="17">
        <v>4.1618225015279648</v>
      </c>
      <c r="AG10" s="17"/>
    </row>
    <row r="11" spans="1:33" ht="15.6" x14ac:dyDescent="0.3">
      <c r="A11" s="4" t="s">
        <v>47</v>
      </c>
      <c r="B11" s="16">
        <v>1.0535193456709995</v>
      </c>
      <c r="C11" s="16">
        <v>0.16179993011647467</v>
      </c>
      <c r="D11" s="16">
        <v>0.80377154019869124</v>
      </c>
      <c r="E11" s="16">
        <v>-0.25495877052671112</v>
      </c>
      <c r="F11" s="16">
        <v>1.0151088998937454</v>
      </c>
      <c r="G11" s="16">
        <v>5.0364004055259363E-2</v>
      </c>
      <c r="H11" s="16">
        <v>-5.0821597564425733</v>
      </c>
      <c r="I11" s="16">
        <v>1.4281728262432745</v>
      </c>
      <c r="J11" s="16">
        <v>2.1807360239722819</v>
      </c>
      <c r="K11" s="16">
        <v>0.54626310556650803</v>
      </c>
      <c r="L11" s="16">
        <v>6.7015496632933699E-2</v>
      </c>
      <c r="M11" s="16">
        <v>0.30875532129842947</v>
      </c>
      <c r="N11" s="16">
        <v>11.458590715538893</v>
      </c>
      <c r="O11" s="16">
        <v>0.42567883830930575</v>
      </c>
      <c r="P11" s="16">
        <v>0.2632559284578132</v>
      </c>
      <c r="Q11" s="16">
        <v>0</v>
      </c>
      <c r="R11" s="17">
        <v>0.3281561875687215</v>
      </c>
      <c r="S11" s="17">
        <v>1.0443632227687956</v>
      </c>
      <c r="T11" s="17">
        <v>2.1070287188678702</v>
      </c>
      <c r="U11" s="17">
        <v>25.291668987942593</v>
      </c>
      <c r="V11" s="17">
        <v>0.12873413602804373</v>
      </c>
      <c r="W11" s="17">
        <v>7.1506425815444494</v>
      </c>
      <c r="X11" s="17">
        <v>-13.384121024069854</v>
      </c>
      <c r="Y11" s="17">
        <v>0.25408678313486582</v>
      </c>
      <c r="Z11" s="17">
        <v>0.31099970740703731</v>
      </c>
      <c r="AA11" s="17">
        <v>0.6917570937029921</v>
      </c>
      <c r="AB11" s="17">
        <v>0.50577134730453188</v>
      </c>
      <c r="AC11" s="17">
        <v>0.46283173897875624</v>
      </c>
      <c r="AD11" s="17">
        <v>1.1328780998298511</v>
      </c>
      <c r="AE11" s="17">
        <v>0.96791853572585007</v>
      </c>
      <c r="AF11" s="17">
        <v>1.4168327905662752</v>
      </c>
      <c r="AG11" s="17"/>
    </row>
    <row r="12" spans="1:33" ht="15.6" x14ac:dyDescent="0.3">
      <c r="A12" s="4" t="s">
        <v>48</v>
      </c>
      <c r="B12" s="16">
        <v>32.095203398603928</v>
      </c>
      <c r="C12" s="16">
        <v>52.231946751222615</v>
      </c>
      <c r="D12" s="16">
        <v>28.482851144535267</v>
      </c>
      <c r="E12" s="18">
        <v>12</v>
      </c>
      <c r="F12" s="18">
        <v>110.13015726337582</v>
      </c>
      <c r="G12" s="18">
        <v>5.2662216197797793</v>
      </c>
      <c r="H12" s="18">
        <v>4.9583073515428797</v>
      </c>
      <c r="I12" s="18">
        <v>12</v>
      </c>
      <c r="J12" s="18">
        <v>12</v>
      </c>
      <c r="K12" s="18">
        <v>12</v>
      </c>
      <c r="L12" s="18">
        <v>1.4614916935676048</v>
      </c>
      <c r="M12" s="18">
        <v>2.0572017210702973</v>
      </c>
      <c r="N12" s="18">
        <v>12</v>
      </c>
      <c r="O12" s="18">
        <v>10.387047031611411</v>
      </c>
      <c r="P12" s="18">
        <v>2.0487913728286475</v>
      </c>
      <c r="Q12" s="16">
        <v>0</v>
      </c>
      <c r="R12" s="17">
        <v>19.2721504628384</v>
      </c>
      <c r="S12" s="17">
        <v>16.109891435584665</v>
      </c>
      <c r="T12" s="17">
        <v>24.805461461967074</v>
      </c>
      <c r="U12" s="17">
        <v>526.58989187763882</v>
      </c>
      <c r="V12" s="17">
        <v>-7.0953991302064994</v>
      </c>
      <c r="W12" s="17">
        <v>451.44015882482699</v>
      </c>
      <c r="X12" s="17">
        <v>24.722229056768356</v>
      </c>
      <c r="Y12" s="17">
        <v>12.80593351733769</v>
      </c>
      <c r="Z12" s="17">
        <v>9.2550425516044967</v>
      </c>
      <c r="AA12" s="17">
        <v>12.357930992775643</v>
      </c>
      <c r="AB12" s="17">
        <v>6.0218027577998701</v>
      </c>
      <c r="AC12" s="17">
        <v>107.2583629809113</v>
      </c>
      <c r="AD12" s="17">
        <v>12</v>
      </c>
      <c r="AE12" s="17">
        <v>38.672359260409166</v>
      </c>
      <c r="AF12" s="17">
        <v>8.462952831729929</v>
      </c>
      <c r="AG12" s="17"/>
    </row>
    <row r="13" spans="1:33" ht="15.6" x14ac:dyDescent="0.3">
      <c r="A13" s="4" t="s">
        <v>49</v>
      </c>
      <c r="B13" s="16">
        <v>32.699009161508997</v>
      </c>
      <c r="C13" s="16">
        <v>4.0670416913317249</v>
      </c>
      <c r="D13" s="16">
        <v>7.418805335157213</v>
      </c>
      <c r="E13" s="16">
        <v>5.1048231589163588</v>
      </c>
      <c r="F13" s="16">
        <v>12.654505668741159</v>
      </c>
      <c r="G13" s="16">
        <v>0.66743979888199578</v>
      </c>
      <c r="H13" s="16">
        <v>3.4772628274967703</v>
      </c>
      <c r="I13" s="16">
        <v>1.6421328000000002</v>
      </c>
      <c r="J13" s="16">
        <v>12.985124436356873</v>
      </c>
      <c r="K13" s="16">
        <v>7.5746091732041307</v>
      </c>
      <c r="L13" s="16">
        <v>0.51389841139940595</v>
      </c>
      <c r="M13" s="19">
        <v>0</v>
      </c>
      <c r="N13" s="16">
        <v>33.231685300262988</v>
      </c>
      <c r="O13" s="19">
        <v>0</v>
      </c>
      <c r="P13" s="16">
        <v>1.2428492001920186</v>
      </c>
      <c r="Q13" s="19">
        <v>0</v>
      </c>
      <c r="R13" s="20">
        <v>6.1046859177306159</v>
      </c>
      <c r="S13" s="20">
        <v>3.7694590590946193</v>
      </c>
      <c r="T13" s="20">
        <v>0</v>
      </c>
      <c r="U13" s="20">
        <v>10.874530755409024</v>
      </c>
      <c r="V13" s="20">
        <v>0.37800915133932883</v>
      </c>
      <c r="W13" s="20">
        <v>45.64105775833697</v>
      </c>
      <c r="X13" s="20">
        <v>0</v>
      </c>
      <c r="Y13" s="20">
        <v>-5.7195325457524362</v>
      </c>
      <c r="Z13" s="20">
        <v>2.7551234343716571</v>
      </c>
      <c r="AA13" s="20">
        <v>4.5421560000000003</v>
      </c>
      <c r="AB13" s="20">
        <v>3.5879909136075812</v>
      </c>
      <c r="AC13" s="20">
        <v>1.1078230531379014</v>
      </c>
      <c r="AD13" s="20">
        <v>14.978806649476573</v>
      </c>
      <c r="AE13" s="20">
        <v>0.58806336165291495</v>
      </c>
      <c r="AF13" s="20">
        <v>4.3114808718621243</v>
      </c>
      <c r="AG13" s="20"/>
    </row>
    <row r="14" spans="1:33" ht="15.6" x14ac:dyDescent="0.3">
      <c r="A14" s="4" t="s">
        <v>50</v>
      </c>
      <c r="B14" s="21">
        <v>22.534833596694892</v>
      </c>
      <c r="C14" s="21">
        <v>96.733882499294197</v>
      </c>
      <c r="D14" s="21">
        <v>62.014024395292182</v>
      </c>
      <c r="E14" s="21">
        <v>101.91767436807379</v>
      </c>
      <c r="F14" s="21">
        <v>32.157741715203827</v>
      </c>
      <c r="G14" s="21">
        <v>616.17545496059529</v>
      </c>
      <c r="H14" s="21">
        <v>178.58145022012502</v>
      </c>
      <c r="I14" s="21">
        <v>252.68858036329337</v>
      </c>
      <c r="J14" s="21">
        <v>58.525754245222444</v>
      </c>
      <c r="K14" s="21">
        <v>78.603971338598882</v>
      </c>
      <c r="L14" s="21">
        <v>960.00194272419412</v>
      </c>
      <c r="M14" s="21">
        <v>177.42547863031243</v>
      </c>
      <c r="N14" s="21">
        <v>41.400160182028991</v>
      </c>
      <c r="O14" s="21">
        <v>35.139919833729216</v>
      </c>
      <c r="P14" s="21">
        <v>471.83385311222276</v>
      </c>
      <c r="Q14" s="22" t="s">
        <v>51</v>
      </c>
      <c r="R14" s="17">
        <v>78.729381868338351</v>
      </c>
      <c r="S14" s="17">
        <v>119.48775759853707</v>
      </c>
      <c r="T14" s="17">
        <v>14.714501504422143</v>
      </c>
      <c r="U14" s="17">
        <v>34.257805687152363</v>
      </c>
      <c r="V14" s="17">
        <v>914.14330341045888</v>
      </c>
      <c r="W14" s="17">
        <v>8.8057089340516743</v>
      </c>
      <c r="X14" s="17">
        <v>14.764040862248695</v>
      </c>
      <c r="Y14" s="17">
        <v>-35.313991530077828</v>
      </c>
      <c r="Z14" s="17">
        <v>171.91841298339205</v>
      </c>
      <c r="AA14" s="17">
        <v>109.89400289675764</v>
      </c>
      <c r="AB14" s="17">
        <v>162.34131774032969</v>
      </c>
      <c r="AC14" s="17">
        <v>332.87799765884051</v>
      </c>
      <c r="AD14" s="17">
        <v>54.784428968528999</v>
      </c>
      <c r="AE14" s="17">
        <v>630.11968163531878</v>
      </c>
      <c r="AF14" s="17">
        <v>127.78684190322954</v>
      </c>
      <c r="AG14" s="17"/>
    </row>
    <row r="15" spans="1:33" ht="15.6" x14ac:dyDescent="0.3">
      <c r="A15" s="4" t="s">
        <v>52</v>
      </c>
      <c r="B15" s="18">
        <v>20.475914553249851</v>
      </c>
      <c r="C15" s="18">
        <v>-13.912955868171119</v>
      </c>
      <c r="D15" s="23" t="s">
        <v>51</v>
      </c>
      <c r="E15" s="18">
        <v>1.1788542544229148</v>
      </c>
      <c r="F15" s="18">
        <v>17.19190537634427</v>
      </c>
      <c r="G15" s="18" t="s">
        <v>51</v>
      </c>
      <c r="H15" s="18">
        <v>140.8397582222222</v>
      </c>
      <c r="I15" s="18">
        <v>-10.295559135200012</v>
      </c>
      <c r="J15" s="18" t="s">
        <v>51</v>
      </c>
      <c r="K15" s="18">
        <v>-5.2773458860595301</v>
      </c>
      <c r="L15" s="18" t="s">
        <v>51</v>
      </c>
      <c r="M15" s="18">
        <v>-41.307694656598244</v>
      </c>
      <c r="N15" s="18" t="s">
        <v>51</v>
      </c>
      <c r="O15" s="18">
        <v>148.76313333333354</v>
      </c>
      <c r="P15" s="18" t="s">
        <v>51</v>
      </c>
      <c r="Q15" s="18" t="s">
        <v>51</v>
      </c>
      <c r="R15" s="17">
        <v>104.57465143910183</v>
      </c>
      <c r="S15" s="17">
        <v>-3.7745020684403494</v>
      </c>
      <c r="T15" s="17">
        <v>6.3804770589968252</v>
      </c>
      <c r="U15" s="17" t="s">
        <v>51</v>
      </c>
      <c r="V15" s="17" t="s">
        <v>51</v>
      </c>
      <c r="W15" s="17">
        <v>48.231161041557534</v>
      </c>
      <c r="X15" s="17" t="s">
        <v>51</v>
      </c>
      <c r="Y15" s="17">
        <v>91.049210440324288</v>
      </c>
      <c r="Z15" s="17" t="s">
        <v>51</v>
      </c>
      <c r="AA15" s="17">
        <v>27.335349269557835</v>
      </c>
      <c r="AB15" s="17">
        <v>210.89449906989097</v>
      </c>
      <c r="AC15" s="17" t="s">
        <v>51</v>
      </c>
      <c r="AD15" s="17">
        <v>13.804084347646716</v>
      </c>
      <c r="AE15" s="17">
        <v>-314.86850821409627</v>
      </c>
      <c r="AF15" s="17">
        <v>7.2691513087649025</v>
      </c>
      <c r="AG15" s="17"/>
    </row>
    <row r="16" spans="1:33" ht="15.6" x14ac:dyDescent="0.3">
      <c r="A16" s="4" t="s">
        <v>53</v>
      </c>
      <c r="B16" s="16">
        <v>0</v>
      </c>
      <c r="C16" s="16">
        <v>-0.84864854296099823</v>
      </c>
      <c r="D16" s="16">
        <v>1.8313168205676611</v>
      </c>
      <c r="E16" s="16">
        <v>0</v>
      </c>
      <c r="F16" s="16">
        <v>9.2676501464594788E-2</v>
      </c>
      <c r="G16" s="16">
        <v>0.15663222147991548</v>
      </c>
      <c r="H16" s="16">
        <v>-0.31345515663510909</v>
      </c>
      <c r="I16" s="16">
        <v>0.16325460405618791</v>
      </c>
      <c r="J16" s="16">
        <v>0</v>
      </c>
      <c r="K16" s="16">
        <v>0.57246587960241102</v>
      </c>
      <c r="L16" s="16">
        <v>-1.9114371243544832</v>
      </c>
      <c r="M16" s="16">
        <v>0.19609149308675886</v>
      </c>
      <c r="N16" s="16">
        <v>0</v>
      </c>
      <c r="O16" s="16">
        <v>0</v>
      </c>
      <c r="P16" s="16">
        <v>0</v>
      </c>
      <c r="Q16" s="16">
        <v>-2.0997181112156516</v>
      </c>
      <c r="R16" s="17">
        <v>0.37107261246910428</v>
      </c>
      <c r="S16" s="17">
        <v>0.7176684857934944</v>
      </c>
      <c r="T16" s="17">
        <v>-1.1324888657469681</v>
      </c>
      <c r="U16" s="17">
        <v>1.8850350769560303E-2</v>
      </c>
      <c r="V16" s="17">
        <v>0</v>
      </c>
      <c r="W16" s="17">
        <v>0.17519865885426633</v>
      </c>
      <c r="X16" s="17">
        <v>0.19905558079690908</v>
      </c>
      <c r="Y16" s="17">
        <v>2.4478282202328245E-2</v>
      </c>
      <c r="Z16" s="17">
        <v>0.7446295156164201</v>
      </c>
      <c r="AA16" s="17">
        <v>-3.4593804119113023</v>
      </c>
      <c r="AB16" s="17">
        <v>3.5393600388470725E-2</v>
      </c>
      <c r="AC16" s="17">
        <v>0</v>
      </c>
      <c r="AD16" s="17">
        <v>0.41898849310859726</v>
      </c>
      <c r="AE16" s="17">
        <v>0</v>
      </c>
      <c r="AF16" s="17">
        <v>0</v>
      </c>
      <c r="AG16" s="17"/>
    </row>
    <row r="17" spans="1:33" x14ac:dyDescent="0.3">
      <c r="A17" s="24" t="s">
        <v>54</v>
      </c>
      <c r="B17" s="25" t="s">
        <v>51</v>
      </c>
      <c r="C17" s="25">
        <v>3.4147612455975183</v>
      </c>
      <c r="D17" s="26" t="s">
        <v>51</v>
      </c>
      <c r="E17" s="25">
        <v>-9.2069652202102539</v>
      </c>
      <c r="F17" s="26" t="s">
        <v>51</v>
      </c>
      <c r="G17" s="25">
        <v>2.6797786760119946</v>
      </c>
      <c r="H17" s="26" t="s">
        <v>51</v>
      </c>
      <c r="I17" s="26" t="s">
        <v>51</v>
      </c>
      <c r="J17" s="26" t="s">
        <v>51</v>
      </c>
      <c r="K17" s="25">
        <v>3.0510916617294921</v>
      </c>
      <c r="L17" s="25">
        <v>7.9758627860941926</v>
      </c>
      <c r="M17" s="25">
        <v>3.506438300498957</v>
      </c>
      <c r="N17" s="25">
        <v>0.66981615992420351</v>
      </c>
      <c r="O17" s="26" t="s">
        <v>51</v>
      </c>
      <c r="P17" s="26" t="s">
        <v>51</v>
      </c>
      <c r="Q17" s="25">
        <v>0.81385025714489934</v>
      </c>
      <c r="R17" s="27" t="s">
        <v>51</v>
      </c>
      <c r="S17" s="23">
        <v>7.6852415554417988</v>
      </c>
      <c r="T17" s="27" t="s">
        <v>51</v>
      </c>
      <c r="U17" s="27" t="s">
        <v>51</v>
      </c>
      <c r="V17" s="23">
        <v>7.2256575744156519</v>
      </c>
      <c r="W17" s="23" t="s">
        <v>51</v>
      </c>
      <c r="X17" s="23">
        <v>8.1007535699269759E-2</v>
      </c>
      <c r="Y17" s="27" t="s">
        <v>51</v>
      </c>
      <c r="Z17" s="27" t="s">
        <v>51</v>
      </c>
      <c r="AA17" s="27" t="s">
        <v>51</v>
      </c>
      <c r="AB17" s="27" t="s">
        <v>51</v>
      </c>
      <c r="AC17" s="27" t="s">
        <v>51</v>
      </c>
      <c r="AD17" s="27" t="s">
        <v>51</v>
      </c>
      <c r="AE17" s="23">
        <v>6.2561568861758978</v>
      </c>
      <c r="AF17" s="27" t="s">
        <v>51</v>
      </c>
      <c r="AG17" s="23"/>
    </row>
    <row r="18" spans="1:33" ht="15.6" x14ac:dyDescent="0.3">
      <c r="A18" s="8" t="s">
        <v>55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1:33" ht="16.2" thickBot="1" x14ac:dyDescent="0.35">
      <c r="A19" s="4" t="s">
        <v>56</v>
      </c>
      <c r="B19" s="16" t="s">
        <v>51</v>
      </c>
      <c r="C19" s="16" t="s">
        <v>51</v>
      </c>
      <c r="D19" s="16" t="s">
        <v>51</v>
      </c>
      <c r="E19" s="16" t="s">
        <v>51</v>
      </c>
      <c r="F19" s="16" t="s">
        <v>51</v>
      </c>
      <c r="G19" s="16" t="s">
        <v>51</v>
      </c>
      <c r="H19" s="16">
        <v>0</v>
      </c>
      <c r="I19" s="16" t="s">
        <v>51</v>
      </c>
      <c r="J19" s="16" t="s">
        <v>51</v>
      </c>
      <c r="K19" s="16" t="s">
        <v>51</v>
      </c>
      <c r="L19" s="16" t="s">
        <v>51</v>
      </c>
      <c r="M19" s="16">
        <v>1.034</v>
      </c>
      <c r="N19" s="16" t="s">
        <v>51</v>
      </c>
      <c r="O19" s="16" t="s">
        <v>51</v>
      </c>
      <c r="P19" s="16" t="s">
        <v>51</v>
      </c>
      <c r="Q19" s="16" t="s">
        <v>51</v>
      </c>
      <c r="R19" s="16" t="s">
        <v>51</v>
      </c>
      <c r="S19" s="16" t="s">
        <v>51</v>
      </c>
      <c r="T19" s="16" t="s">
        <v>51</v>
      </c>
      <c r="U19" s="16" t="s">
        <v>51</v>
      </c>
      <c r="V19" s="16" t="s">
        <v>51</v>
      </c>
      <c r="W19" s="16" t="s">
        <v>51</v>
      </c>
      <c r="X19" s="16" t="s">
        <v>51</v>
      </c>
      <c r="Y19" s="16" t="s">
        <v>51</v>
      </c>
      <c r="Z19" s="16" t="s">
        <v>51</v>
      </c>
      <c r="AA19" s="29" t="s">
        <v>51</v>
      </c>
      <c r="AB19" s="16" t="s">
        <v>51</v>
      </c>
      <c r="AC19" s="16" t="s">
        <v>51</v>
      </c>
      <c r="AD19" s="16" t="s">
        <v>51</v>
      </c>
      <c r="AE19" s="16" t="s">
        <v>51</v>
      </c>
      <c r="AF19" s="16" t="s">
        <v>51</v>
      </c>
      <c r="AG19" s="16"/>
    </row>
    <row r="20" spans="1:33" ht="15.6" x14ac:dyDescent="0.3">
      <c r="A20" s="8" t="s">
        <v>57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1:33" x14ac:dyDescent="0.3">
      <c r="A21" s="24" t="s">
        <v>58</v>
      </c>
      <c r="B21" s="30">
        <v>0.1918826225632318</v>
      </c>
      <c r="C21" s="30">
        <v>2.5535631249772962E-2</v>
      </c>
      <c r="D21" s="30">
        <v>0.4708695699374027</v>
      </c>
      <c r="E21" s="30">
        <v>0.30724638634241297</v>
      </c>
      <c r="F21" s="30">
        <v>4.9378169239643929E-2</v>
      </c>
      <c r="G21" s="30">
        <v>-0.32561567702746647</v>
      </c>
      <c r="H21" s="30">
        <v>0.62870037172942073</v>
      </c>
      <c r="I21" s="30">
        <v>0.3129709957827696</v>
      </c>
      <c r="J21" s="30">
        <v>0.1986278133776278</v>
      </c>
      <c r="K21" s="30">
        <v>0.46626491655274543</v>
      </c>
      <c r="L21" s="30">
        <v>0.49182745016203927</v>
      </c>
      <c r="M21" s="30">
        <v>-0.34007866729109948</v>
      </c>
      <c r="N21" s="30">
        <v>0.33172100842608537</v>
      </c>
      <c r="O21" s="30">
        <v>0.1987630938242283</v>
      </c>
      <c r="P21" s="30">
        <v>0.26859463779162479</v>
      </c>
      <c r="Q21" s="31">
        <v>-0.2</v>
      </c>
      <c r="R21" s="31">
        <v>0.65582783797497557</v>
      </c>
      <c r="S21" s="31">
        <v>0.25819624110314915</v>
      </c>
      <c r="T21" s="31">
        <v>0.72821611753964555</v>
      </c>
      <c r="U21" s="31">
        <v>0.51758025037445221</v>
      </c>
      <c r="V21" s="31">
        <v>0.61086461680200288</v>
      </c>
      <c r="W21" s="31">
        <v>0.19337565574988066</v>
      </c>
      <c r="X21" s="31">
        <v>0.6058781453860751</v>
      </c>
      <c r="Y21" s="31">
        <v>2.0948776792952462</v>
      </c>
      <c r="Z21" s="31">
        <v>0.54380962928530641</v>
      </c>
      <c r="AA21" s="31">
        <v>0.9008134927170387</v>
      </c>
      <c r="AB21" s="31">
        <v>0.57856223049129707</v>
      </c>
      <c r="AC21" s="31">
        <v>0.60775143456007918</v>
      </c>
      <c r="AD21" s="31">
        <v>0.40699878533790412</v>
      </c>
      <c r="AE21" s="31">
        <v>0.78249670058112919</v>
      </c>
      <c r="AF21" s="31">
        <v>0.86041096767781355</v>
      </c>
      <c r="AG21" s="31"/>
    </row>
    <row r="22" spans="1:33" x14ac:dyDescent="0.3">
      <c r="A22" s="24" t="s">
        <v>59</v>
      </c>
      <c r="B22" s="30">
        <v>9.62748648036518E-2</v>
      </c>
      <c r="C22" s="30">
        <v>3.3968013339549373E-2</v>
      </c>
      <c r="D22" s="30">
        <v>0.47010382351170132</v>
      </c>
      <c r="E22" s="30">
        <v>0.30055914483299928</v>
      </c>
      <c r="F22" s="30">
        <v>8.3443858787005706E-2</v>
      </c>
      <c r="G22" s="30">
        <v>0.62420216841172282</v>
      </c>
      <c r="H22" s="30">
        <v>0.20136164924242522</v>
      </c>
      <c r="I22" s="30">
        <v>0.89689367654052932</v>
      </c>
      <c r="J22" s="30">
        <v>0.18927280297537227</v>
      </c>
      <c r="K22" s="30">
        <v>0.48219769875835311</v>
      </c>
      <c r="L22" s="30">
        <v>0.57813825865856949</v>
      </c>
      <c r="M22" s="30">
        <v>0.21908003939548618</v>
      </c>
      <c r="N22" s="30">
        <v>0.27589909072808738</v>
      </c>
      <c r="O22" s="30">
        <v>0.26210317530055538</v>
      </c>
      <c r="P22" s="30">
        <v>0.25263567785753877</v>
      </c>
      <c r="Q22" s="31">
        <v>-0.2</v>
      </c>
      <c r="R22" s="31">
        <v>0.54497421293323034</v>
      </c>
      <c r="S22" s="31">
        <v>0.26543034588746478</v>
      </c>
      <c r="T22" s="31">
        <v>0.79207681651040263</v>
      </c>
      <c r="U22" s="31">
        <v>0.47805520074514968</v>
      </c>
      <c r="V22" s="31">
        <v>0.64833963489510038</v>
      </c>
      <c r="W22" s="31">
        <v>9.2941605491058829E-2</v>
      </c>
      <c r="X22" s="31">
        <v>0.47753833262331508</v>
      </c>
      <c r="Y22" s="31">
        <v>1.9685216223042299</v>
      </c>
      <c r="Z22" s="31">
        <v>0.55511062560132329</v>
      </c>
      <c r="AA22" s="31">
        <v>0.76113391455808588</v>
      </c>
      <c r="AB22" s="31">
        <v>0.42109953186030957</v>
      </c>
      <c r="AC22" s="31">
        <v>0.49779516976031568</v>
      </c>
      <c r="AD22" s="31">
        <v>0.33274866571740186</v>
      </c>
      <c r="AE22" s="31">
        <v>0.9193593339333751</v>
      </c>
      <c r="AF22" s="31">
        <v>0.85689209795598953</v>
      </c>
      <c r="AG22" s="31"/>
    </row>
    <row r="23" spans="1:33" x14ac:dyDescent="0.3">
      <c r="A23" s="24" t="s">
        <v>60</v>
      </c>
      <c r="B23" s="30">
        <v>0.15010423142204415</v>
      </c>
      <c r="C23" s="30">
        <v>8.5442981916426186E-2</v>
      </c>
      <c r="D23" s="30">
        <v>0.40534272206626926</v>
      </c>
      <c r="E23" s="30">
        <v>0.29890483799867756</v>
      </c>
      <c r="F23" s="30">
        <v>0.12694705514667023</v>
      </c>
      <c r="G23" s="30">
        <v>0.5812041843193273</v>
      </c>
      <c r="H23" s="30">
        <v>1.0011753601549367</v>
      </c>
      <c r="I23" s="30">
        <v>0.71822334689225176</v>
      </c>
      <c r="J23" s="30">
        <v>0.18927280297537227</v>
      </c>
      <c r="K23" s="30">
        <v>0.48463934704997713</v>
      </c>
      <c r="L23" s="30">
        <v>0.59859100711924906</v>
      </c>
      <c r="M23" s="30">
        <v>0.23543628005676617</v>
      </c>
      <c r="N23" s="30">
        <v>0.2655987929518181</v>
      </c>
      <c r="O23" s="30">
        <v>0.16627892592087368</v>
      </c>
      <c r="P23" s="30">
        <v>0.23539509078565363</v>
      </c>
      <c r="Q23" s="31">
        <v>1</v>
      </c>
      <c r="R23" s="31">
        <v>0.50128194804053272</v>
      </c>
      <c r="S23" s="31">
        <v>0.233827824028324</v>
      </c>
      <c r="T23" s="31">
        <v>0.73614307260611844</v>
      </c>
      <c r="U23" s="31">
        <v>0.48622486539017584</v>
      </c>
      <c r="V23" s="31">
        <v>-0.32081515546023703</v>
      </c>
      <c r="W23" s="31">
        <v>0.19160460758902098</v>
      </c>
      <c r="X23" s="31">
        <v>0.4879429521604246</v>
      </c>
      <c r="Y23" s="31">
        <v>2.1227452331835228</v>
      </c>
      <c r="Z23" s="31">
        <v>0.4751303394712319</v>
      </c>
      <c r="AA23" s="31">
        <v>0.74028974883910836</v>
      </c>
      <c r="AB23" s="31">
        <v>0.48534131255498281</v>
      </c>
      <c r="AC23" s="31">
        <v>0.48776590489131694</v>
      </c>
      <c r="AD23" s="31">
        <v>0.32183264259194216</v>
      </c>
      <c r="AE23" s="31">
        <v>0.86630350891290497</v>
      </c>
      <c r="AF23" s="31">
        <v>0.84274910300734451</v>
      </c>
      <c r="AG23" s="31"/>
    </row>
    <row r="24" spans="1:33" x14ac:dyDescent="0.3">
      <c r="A24" s="24" t="s">
        <v>61</v>
      </c>
      <c r="B24" s="30">
        <v>0.16699617156961552</v>
      </c>
      <c r="C24" s="30">
        <v>-0.64276634093463325</v>
      </c>
      <c r="D24" s="30">
        <v>0.39446348431575079</v>
      </c>
      <c r="E24" s="30">
        <v>4.6010837684628637E-2</v>
      </c>
      <c r="F24" s="30">
        <v>5.8709478154067322E-3</v>
      </c>
      <c r="G24" s="30">
        <v>-2.4697873853287673</v>
      </c>
      <c r="H24" s="30">
        <v>0.54694831588613135</v>
      </c>
      <c r="I24" s="30">
        <v>-0.93514229566514617</v>
      </c>
      <c r="J24" s="30">
        <v>0.14813714981734727</v>
      </c>
      <c r="K24" s="30">
        <v>-0.70603871183640943</v>
      </c>
      <c r="L24" s="30">
        <v>-0.78884710783701828</v>
      </c>
      <c r="M24" s="30">
        <v>-0.92367533616148922</v>
      </c>
      <c r="N24" s="30">
        <v>7.8685789121226396E-2</v>
      </c>
      <c r="O24" s="30">
        <v>0.1987630938242283</v>
      </c>
      <c r="P24" s="30">
        <v>0.15710150211254009</v>
      </c>
      <c r="Q24" s="31">
        <v>-0.2</v>
      </c>
      <c r="R24" s="31">
        <v>0.53905289567917558</v>
      </c>
      <c r="S24" s="31">
        <v>2.8040307532994756E-2</v>
      </c>
      <c r="T24" s="31">
        <v>0.19625051320381467</v>
      </c>
      <c r="U24" s="31">
        <v>4.6063591088416782E-2</v>
      </c>
      <c r="V24" s="31">
        <v>0.38999321827063416</v>
      </c>
      <c r="W24" s="31">
        <v>0.13202196387479434</v>
      </c>
      <c r="X24" s="31">
        <v>2.8278835922491462E-3</v>
      </c>
      <c r="Y24" s="31">
        <v>1.6303357355869541</v>
      </c>
      <c r="Z24" s="31">
        <v>3.3158506480743949E-2</v>
      </c>
      <c r="AA24" s="31">
        <v>0.43692514254393466</v>
      </c>
      <c r="AB24" s="31">
        <v>0.17614877298318141</v>
      </c>
      <c r="AC24" s="31">
        <v>0.42728259638464483</v>
      </c>
      <c r="AD24" s="31">
        <v>0.13730927931436865</v>
      </c>
      <c r="AE24" s="31">
        <v>-0.16514048747843302</v>
      </c>
      <c r="AF24" s="31">
        <v>0.20263261510492284</v>
      </c>
      <c r="AG24" s="31"/>
    </row>
    <row r="25" spans="1:33" x14ac:dyDescent="0.3">
      <c r="A25" s="24" t="s">
        <v>62</v>
      </c>
      <c r="B25" s="30">
        <v>7.5909833468995686E-2</v>
      </c>
      <c r="C25" s="30">
        <v>-0.35899423837667399</v>
      </c>
      <c r="D25" s="30">
        <v>0.39339322096361845</v>
      </c>
      <c r="E25" s="30">
        <v>-7.2523780618635347E-2</v>
      </c>
      <c r="F25" s="30">
        <v>1.468838842845387E-2</v>
      </c>
      <c r="G25" s="30">
        <v>-0.15916196393797036</v>
      </c>
      <c r="H25" s="30">
        <v>0.10956926009760512</v>
      </c>
      <c r="I25" s="30">
        <v>0.46453193637007623</v>
      </c>
      <c r="J25" s="30">
        <v>8.1824600829956837E-2</v>
      </c>
      <c r="K25" s="30">
        <v>-0.21351441831238271</v>
      </c>
      <c r="L25" s="30">
        <v>-0.64504873586708578</v>
      </c>
      <c r="M25" s="30">
        <v>-0.17930990029821542</v>
      </c>
      <c r="N25" s="30">
        <v>6.7580877096061658E-3</v>
      </c>
      <c r="O25" s="30">
        <v>0.26210317530055538</v>
      </c>
      <c r="P25" s="30">
        <v>0.19959227312625963</v>
      </c>
      <c r="Q25" s="31">
        <v>-0.2</v>
      </c>
      <c r="R25" s="31">
        <v>0.43500275641973096</v>
      </c>
      <c r="S25" s="31">
        <v>-4.532313025437577E-3</v>
      </c>
      <c r="T25" s="31">
        <v>0.29723904920981103</v>
      </c>
      <c r="U25" s="31">
        <v>7.4133391758725445E-3</v>
      </c>
      <c r="V25" s="31">
        <v>0.2491381230179317</v>
      </c>
      <c r="W25" s="31">
        <v>-1.3622774825222853E-2</v>
      </c>
      <c r="X25" s="31">
        <v>-0.38184040023574223</v>
      </c>
      <c r="Y25" s="31">
        <v>1.6596413931714251</v>
      </c>
      <c r="Z25" s="31">
        <v>3.1104001015075763E-2</v>
      </c>
      <c r="AA25" s="31">
        <v>0.34696835219803535</v>
      </c>
      <c r="AB25" s="31">
        <v>0.33412034691710729</v>
      </c>
      <c r="AC25" s="31">
        <v>0.36105235578092232</v>
      </c>
      <c r="AD25" s="31">
        <v>1.7984755205096979E-2</v>
      </c>
      <c r="AE25" s="31">
        <v>-7.4070888151031342E-2</v>
      </c>
      <c r="AF25" s="31">
        <v>0.1496171698964725</v>
      </c>
      <c r="AG25" s="31"/>
    </row>
    <row r="26" spans="1:33" x14ac:dyDescent="0.3">
      <c r="A26" s="24" t="s">
        <v>63</v>
      </c>
      <c r="B26" s="30">
        <v>0.12491218083836242</v>
      </c>
      <c r="C26" s="30">
        <v>-0.37989738147615326</v>
      </c>
      <c r="D26" s="30">
        <v>0.32681061305550535</v>
      </c>
      <c r="E26" s="30">
        <v>-0.17847421203438396</v>
      </c>
      <c r="F26" s="30">
        <v>6.868353570096003E-2</v>
      </c>
      <c r="G26" s="30">
        <v>-0.27058433334885412</v>
      </c>
      <c r="H26" s="30">
        <v>0.91731697067576945</v>
      </c>
      <c r="I26" s="30">
        <v>0.12627736449944715</v>
      </c>
      <c r="J26" s="30">
        <v>3.3749965987483151E-2</v>
      </c>
      <c r="K26" s="30">
        <v>-9.2544295601691723E-2</v>
      </c>
      <c r="L26" s="30">
        <v>-0.36064835273398643</v>
      </c>
      <c r="M26" s="30">
        <v>-8.3243473673226168E-2</v>
      </c>
      <c r="N26" s="30">
        <v>-1.6691257574223038E-2</v>
      </c>
      <c r="O26" s="30">
        <v>0.16627892592087368</v>
      </c>
      <c r="P26" s="30">
        <v>0.18026823820034527</v>
      </c>
      <c r="Q26" s="31">
        <v>-0.9164716271079516</v>
      </c>
      <c r="R26" s="31">
        <v>0.34664950089249591</v>
      </c>
      <c r="S26" s="31">
        <v>7.7810924379566274E-3</v>
      </c>
      <c r="T26" s="31">
        <v>0.24977252092703339</v>
      </c>
      <c r="U26" s="31">
        <v>2.0289588222897406E-2</v>
      </c>
      <c r="V26" s="31">
        <v>-0.83623203010222591</v>
      </c>
      <c r="W26" s="31">
        <v>1.7084925377655165E-2</v>
      </c>
      <c r="X26" s="31">
        <v>-0.51405717158709185</v>
      </c>
      <c r="Y26" s="31">
        <v>1.7319472807273302</v>
      </c>
      <c r="Z26" s="31">
        <v>0.12703930569551911</v>
      </c>
      <c r="AA26" s="31">
        <v>0.45961257527926808</v>
      </c>
      <c r="AB26" s="31">
        <v>0.33412034691710729</v>
      </c>
      <c r="AC26" s="31">
        <v>0.29399884093545775</v>
      </c>
      <c r="AD26" s="31">
        <v>2.3814758478478262E-2</v>
      </c>
      <c r="AE26" s="31">
        <v>-0.20206090906029101</v>
      </c>
      <c r="AF26" s="31">
        <v>8.6779175203756026E-2</v>
      </c>
      <c r="AG26" s="31"/>
    </row>
    <row r="27" spans="1:33" s="1" customFormat="1" ht="15.6" x14ac:dyDescent="0.3">
      <c r="A27" s="11" t="s">
        <v>64</v>
      </c>
      <c r="B27" s="32">
        <v>44165</v>
      </c>
      <c r="C27" s="32">
        <v>44165</v>
      </c>
      <c r="D27" s="32">
        <v>44165</v>
      </c>
      <c r="E27" s="32">
        <v>44196</v>
      </c>
      <c r="F27" s="12">
        <v>44196</v>
      </c>
      <c r="G27" s="32">
        <v>44012</v>
      </c>
      <c r="H27" s="32">
        <v>44135</v>
      </c>
      <c r="I27" s="32">
        <v>44196</v>
      </c>
      <c r="J27" s="32"/>
      <c r="K27" s="12">
        <v>44227</v>
      </c>
      <c r="L27" s="12">
        <v>44227</v>
      </c>
      <c r="M27" s="32">
        <v>44196</v>
      </c>
      <c r="N27" s="32">
        <v>44196</v>
      </c>
      <c r="O27" s="12">
        <v>44196</v>
      </c>
      <c r="P27" s="32">
        <v>44165</v>
      </c>
      <c r="Q27" s="32">
        <v>44165</v>
      </c>
      <c r="R27" s="32">
        <v>44561</v>
      </c>
      <c r="S27" s="12">
        <v>44227</v>
      </c>
      <c r="T27" s="32">
        <v>44227</v>
      </c>
      <c r="U27" s="32">
        <v>44227</v>
      </c>
      <c r="V27" s="32">
        <v>44196</v>
      </c>
      <c r="W27" s="32">
        <v>44227</v>
      </c>
      <c r="X27" s="32">
        <v>44227</v>
      </c>
      <c r="Y27" s="32">
        <v>44227</v>
      </c>
      <c r="Z27" s="32">
        <v>44227</v>
      </c>
      <c r="AA27" s="32">
        <v>44227</v>
      </c>
      <c r="AB27" s="32">
        <v>44104</v>
      </c>
      <c r="AC27" s="32">
        <v>44043</v>
      </c>
      <c r="AD27" s="32">
        <v>44227</v>
      </c>
      <c r="AE27" s="32">
        <v>44153</v>
      </c>
      <c r="AF27" s="32"/>
      <c r="AG27" s="32"/>
    </row>
    <row r="28" spans="1:33" ht="15.6" x14ac:dyDescent="0.3">
      <c r="A28" s="8" t="s">
        <v>65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x14ac:dyDescent="0.3">
      <c r="A29" s="24" t="s">
        <v>66</v>
      </c>
      <c r="B29" s="30">
        <v>0.20169684117262129</v>
      </c>
      <c r="C29" s="30">
        <v>0</v>
      </c>
      <c r="D29" s="30">
        <v>0.40812862569598857</v>
      </c>
      <c r="E29" s="30">
        <v>1</v>
      </c>
      <c r="F29" s="30">
        <v>0.30835614608814271</v>
      </c>
      <c r="G29" s="30">
        <v>0.27684771621039472</v>
      </c>
      <c r="H29" s="30">
        <v>0.66578698446337448</v>
      </c>
      <c r="I29" s="30">
        <v>1</v>
      </c>
      <c r="J29" s="30">
        <v>0</v>
      </c>
      <c r="K29" s="30">
        <v>0.244967930023441</v>
      </c>
      <c r="L29" s="30">
        <v>0.39656524461555553</v>
      </c>
      <c r="M29" s="30">
        <v>0.54051527607989835</v>
      </c>
      <c r="N29" s="30">
        <v>1</v>
      </c>
      <c r="O29" s="33">
        <v>0.8856721371934354</v>
      </c>
      <c r="P29" s="30">
        <v>0.73028415279816516</v>
      </c>
      <c r="Q29" s="30">
        <v>0</v>
      </c>
      <c r="R29" s="30">
        <v>0.55097913429789691</v>
      </c>
      <c r="S29" s="30">
        <v>0.46143014679682298</v>
      </c>
      <c r="T29" s="30">
        <v>0.48162664318892501</v>
      </c>
      <c r="U29" s="30">
        <v>1</v>
      </c>
      <c r="V29" s="30">
        <v>-0.28069165381213773</v>
      </c>
      <c r="W29" s="30">
        <v>0.59905088503238757</v>
      </c>
      <c r="X29" s="30">
        <v>0.41189588059551213</v>
      </c>
      <c r="Y29" s="30">
        <v>0</v>
      </c>
      <c r="Z29" s="30">
        <v>0.76481928702392055</v>
      </c>
      <c r="AA29" s="30">
        <v>9.0492035301063603E-2</v>
      </c>
      <c r="AB29" s="30">
        <v>0.18885616111594922</v>
      </c>
      <c r="AC29" s="30">
        <v>1</v>
      </c>
      <c r="AD29" s="30">
        <v>1</v>
      </c>
      <c r="AE29" s="30">
        <v>0.73900109098893219</v>
      </c>
      <c r="AF29" s="30">
        <v>0.43054946957492141</v>
      </c>
      <c r="AG29" s="30"/>
    </row>
    <row r="30" spans="1:33" x14ac:dyDescent="0.3">
      <c r="A30" s="24" t="s">
        <v>67</v>
      </c>
      <c r="B30" s="30">
        <v>0.54823159370200469</v>
      </c>
      <c r="C30" s="30">
        <v>0.2217117073241586</v>
      </c>
      <c r="D30" s="30">
        <v>0.497379138556935</v>
      </c>
      <c r="E30" s="30">
        <v>0</v>
      </c>
      <c r="F30" s="30">
        <v>0.3400554347398036</v>
      </c>
      <c r="G30" s="30">
        <v>0.14863598258381894</v>
      </c>
      <c r="H30" s="30">
        <v>0.31410061949204382</v>
      </c>
      <c r="I30" s="30">
        <v>0</v>
      </c>
      <c r="J30" s="30">
        <v>1</v>
      </c>
      <c r="K30" s="30">
        <v>0.75503206997655903</v>
      </c>
      <c r="L30" s="30">
        <v>0.31492636426175841</v>
      </c>
      <c r="M30" s="30">
        <v>0.13126285833090909</v>
      </c>
      <c r="N30" s="30">
        <v>0</v>
      </c>
      <c r="O30" s="33">
        <v>0.11432786280656464</v>
      </c>
      <c r="P30" s="30">
        <v>0.22443517793474768</v>
      </c>
      <c r="Q30" s="30">
        <v>-1.1443485934437524E-3</v>
      </c>
      <c r="R30" s="30">
        <v>0.44902086570210309</v>
      </c>
      <c r="S30" s="30">
        <v>0.19161383274481597</v>
      </c>
      <c r="T30" s="30">
        <v>0.44857767388202435</v>
      </c>
      <c r="U30" s="30">
        <v>0</v>
      </c>
      <c r="V30" s="30">
        <v>-0.69748872201766909</v>
      </c>
      <c r="W30" s="30">
        <v>0.29576131259597954</v>
      </c>
      <c r="X30" s="30">
        <v>0.10625680154864448</v>
      </c>
      <c r="Y30" s="30">
        <v>0.59634627612285984</v>
      </c>
      <c r="Z30" s="30">
        <v>0</v>
      </c>
      <c r="AA30" s="30">
        <v>0.70352577222280543</v>
      </c>
      <c r="AB30" s="30">
        <v>0.48193955504697644</v>
      </c>
      <c r="AC30" s="30">
        <v>0</v>
      </c>
      <c r="AD30" s="30">
        <v>0</v>
      </c>
      <c r="AE30" s="30">
        <v>0.15645190832052552</v>
      </c>
      <c r="AF30" s="30">
        <v>0.10062855313577115</v>
      </c>
      <c r="AG30" s="30"/>
    </row>
    <row r="31" spans="1:33" x14ac:dyDescent="0.3">
      <c r="A31" s="24" t="s">
        <v>68</v>
      </c>
      <c r="B31" s="30">
        <v>0.19338088890388214</v>
      </c>
      <c r="C31" s="30">
        <v>0.73650040542145467</v>
      </c>
      <c r="D31" s="30">
        <v>0</v>
      </c>
      <c r="E31" s="30">
        <v>0</v>
      </c>
      <c r="F31" s="30">
        <v>8.1563459964824978E-3</v>
      </c>
      <c r="G31" s="30">
        <v>0.41424951366450546</v>
      </c>
      <c r="H31" s="30">
        <v>7.8252304142695499E-3</v>
      </c>
      <c r="I31" s="30">
        <v>0</v>
      </c>
      <c r="J31" s="30">
        <v>0</v>
      </c>
      <c r="K31" s="30">
        <v>0</v>
      </c>
      <c r="L31" s="30">
        <v>4.703436226612577E-2</v>
      </c>
      <c r="M31" s="30">
        <v>0</v>
      </c>
      <c r="N31" s="30">
        <v>0</v>
      </c>
      <c r="O31" s="33">
        <v>0</v>
      </c>
      <c r="P31" s="30">
        <v>4.5280669267087098E-2</v>
      </c>
      <c r="Q31" s="30">
        <v>0</v>
      </c>
      <c r="R31" s="30">
        <v>0</v>
      </c>
      <c r="S31" s="30">
        <v>6.8083642357351509E-2</v>
      </c>
      <c r="T31" s="30">
        <v>-5.8289565560581686E-4</v>
      </c>
      <c r="U31" s="30">
        <v>0</v>
      </c>
      <c r="V31" s="30">
        <v>0</v>
      </c>
      <c r="W31" s="30">
        <v>4.9765030540256557E-2</v>
      </c>
      <c r="X31" s="30">
        <v>0.11365184033433756</v>
      </c>
      <c r="Y31" s="30">
        <v>0.4007244918803472</v>
      </c>
      <c r="Z31" s="30">
        <v>0</v>
      </c>
      <c r="AA31" s="30">
        <v>4.5988924835471345E-2</v>
      </c>
      <c r="AB31" s="30">
        <v>7.3770475968147689E-2</v>
      </c>
      <c r="AC31" s="30">
        <v>0</v>
      </c>
      <c r="AD31" s="30">
        <v>0</v>
      </c>
      <c r="AE31" s="30">
        <v>4.6234874710709721E-3</v>
      </c>
      <c r="AF31" s="30">
        <v>0.16881529638766862</v>
      </c>
      <c r="AG31" s="30"/>
    </row>
    <row r="32" spans="1:33" ht="15" thickBot="1" x14ac:dyDescent="0.35">
      <c r="A32" s="24" t="s">
        <v>69</v>
      </c>
      <c r="B32" s="30">
        <v>3.1055798440090505E-2</v>
      </c>
      <c r="C32" s="30">
        <v>4.8584357139988734E-3</v>
      </c>
      <c r="D32" s="30">
        <v>0</v>
      </c>
      <c r="E32" s="30">
        <v>0</v>
      </c>
      <c r="F32" s="30">
        <v>-4.4706482888166095E-2</v>
      </c>
      <c r="G32" s="30">
        <v>7.2703133524442395E-2</v>
      </c>
      <c r="H32" s="30">
        <v>0</v>
      </c>
      <c r="I32" s="30">
        <v>0</v>
      </c>
      <c r="J32" s="30">
        <v>0</v>
      </c>
      <c r="K32" s="30">
        <v>0</v>
      </c>
      <c r="L32" s="30">
        <v>2.8682724723742267E-2</v>
      </c>
      <c r="M32" s="30">
        <v>0</v>
      </c>
      <c r="N32" s="30">
        <v>0</v>
      </c>
      <c r="O32" s="34">
        <v>0</v>
      </c>
      <c r="P32" s="30">
        <v>0</v>
      </c>
      <c r="Q32" s="30">
        <v>-2.4985026181457624E-2</v>
      </c>
      <c r="R32" s="30">
        <v>0</v>
      </c>
      <c r="S32" s="30">
        <v>6.0785278495637002E-2</v>
      </c>
      <c r="T32" s="30">
        <v>0</v>
      </c>
      <c r="U32" s="30">
        <v>0</v>
      </c>
      <c r="V32" s="30">
        <v>5.5743303959026158E-2</v>
      </c>
      <c r="W32" s="30">
        <v>5.5422771831376214E-2</v>
      </c>
      <c r="X32" s="30">
        <v>3.7770402588754269E-2</v>
      </c>
      <c r="Y32" s="30">
        <v>0</v>
      </c>
      <c r="Z32" s="30">
        <v>0</v>
      </c>
      <c r="AA32" s="30">
        <v>9.3906299812476349E-2</v>
      </c>
      <c r="AB32" s="30">
        <v>0.19937063331765026</v>
      </c>
      <c r="AC32" s="30">
        <v>0</v>
      </c>
      <c r="AD32" s="30">
        <v>0</v>
      </c>
      <c r="AE32" s="30">
        <v>2.1837980748994059E-3</v>
      </c>
      <c r="AF32" s="30">
        <v>0.12116349114483807</v>
      </c>
      <c r="AG32" s="30"/>
    </row>
    <row r="33" spans="1:33" ht="15.6" x14ac:dyDescent="0.3">
      <c r="A33" s="8" t="s">
        <v>70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3">
      <c r="A34" s="24" t="s">
        <v>71</v>
      </c>
      <c r="B34" s="30">
        <v>0.20773370857272894</v>
      </c>
      <c r="C34" s="30">
        <v>0.37648337686594263</v>
      </c>
      <c r="D34" s="30">
        <v>6.3576447847891182E-2</v>
      </c>
      <c r="E34" s="30">
        <v>1</v>
      </c>
      <c r="F34" s="30">
        <v>0.16081621177874453</v>
      </c>
      <c r="G34" s="30">
        <v>0.45659981597382843</v>
      </c>
      <c r="H34" s="30">
        <v>0.74419820960048322</v>
      </c>
      <c r="I34" s="30">
        <v>1</v>
      </c>
      <c r="J34" s="30">
        <v>0.99996546901707561</v>
      </c>
      <c r="K34" s="30">
        <v>0.75503206997655903</v>
      </c>
      <c r="L34" s="30">
        <v>0.10123281984903972</v>
      </c>
      <c r="M34" s="30">
        <v>0.67177813441080736</v>
      </c>
      <c r="N34" s="30">
        <v>1</v>
      </c>
      <c r="O34" s="30">
        <v>0.18439977872026553</v>
      </c>
      <c r="P34" s="30">
        <v>0.80689989581235322</v>
      </c>
      <c r="Q34" s="30">
        <v>0.83850599534169712</v>
      </c>
      <c r="R34" s="30">
        <v>1</v>
      </c>
      <c r="S34" s="30">
        <v>1.1464024677473759E-4</v>
      </c>
      <c r="T34" s="30">
        <v>1.8555511703451835E-2</v>
      </c>
      <c r="U34" s="30">
        <v>1</v>
      </c>
      <c r="V34" s="30">
        <v>-0.76887287001679228</v>
      </c>
      <c r="W34" s="30">
        <v>0.48494925352454188</v>
      </c>
      <c r="X34" s="30">
        <v>0.18534942337872798</v>
      </c>
      <c r="Y34" s="30">
        <v>0.99053975335589617</v>
      </c>
      <c r="Z34" s="30">
        <v>0.1664127022743816</v>
      </c>
      <c r="AA34" s="30">
        <v>0.66915341785221372</v>
      </c>
      <c r="AB34" s="30">
        <v>0.1383648068017424</v>
      </c>
      <c r="AC34" s="30">
        <v>0.58737093821829411</v>
      </c>
      <c r="AD34" s="30">
        <v>1</v>
      </c>
      <c r="AE34" s="30">
        <v>0.64352951035946537</v>
      </c>
      <c r="AF34" s="30">
        <v>0.36938267073541375</v>
      </c>
      <c r="AG34" s="30"/>
    </row>
    <row r="35" spans="1:33" x14ac:dyDescent="0.3">
      <c r="A35" s="24" t="s">
        <v>72</v>
      </c>
      <c r="B35" s="30">
        <v>0.41224536054905131</v>
      </c>
      <c r="C35" s="30">
        <v>0.72037326115208045</v>
      </c>
      <c r="D35" s="30">
        <v>0.12412398476377483</v>
      </c>
      <c r="E35" s="30">
        <v>1</v>
      </c>
      <c r="F35" s="30">
        <v>0.29680139295441854</v>
      </c>
      <c r="G35" s="30">
        <v>0.67470921654715565</v>
      </c>
      <c r="H35" s="30">
        <v>0.80302545367271094</v>
      </c>
      <c r="I35" s="30">
        <v>1</v>
      </c>
      <c r="J35" s="30">
        <v>1</v>
      </c>
      <c r="K35" s="30">
        <v>1</v>
      </c>
      <c r="L35" s="30">
        <v>0.20128249498107093</v>
      </c>
      <c r="M35" s="30">
        <v>0.67177813441080736</v>
      </c>
      <c r="N35" s="30">
        <v>1</v>
      </c>
      <c r="O35" s="30">
        <v>0.33514659782408263</v>
      </c>
      <c r="P35" s="30">
        <v>0.90032703281834925</v>
      </c>
      <c r="Q35" s="30">
        <v>0.99646016800485193</v>
      </c>
      <c r="R35" s="30">
        <v>1</v>
      </c>
      <c r="S35" s="30">
        <v>4.1905060386294475E-5</v>
      </c>
      <c r="T35" s="30">
        <v>0.24165882388657822</v>
      </c>
      <c r="U35" s="30">
        <v>1</v>
      </c>
      <c r="V35" s="30">
        <v>-0.92899971599380149</v>
      </c>
      <c r="W35" s="30">
        <v>0.66969182629579593</v>
      </c>
      <c r="X35" s="30">
        <v>0.33300678639207432</v>
      </c>
      <c r="Y35" s="30">
        <v>0.99736039596554005</v>
      </c>
      <c r="Z35" s="30">
        <v>0.28991754444256557</v>
      </c>
      <c r="AA35" s="30">
        <v>0.76305971766469005</v>
      </c>
      <c r="AB35" s="30">
        <v>0.23922350923538094</v>
      </c>
      <c r="AC35" s="30">
        <v>0.74889392938973764</v>
      </c>
      <c r="AD35" s="30">
        <v>1</v>
      </c>
      <c r="AE35" s="30">
        <v>0.77064591322826959</v>
      </c>
      <c r="AF35" s="30">
        <v>0.36938267073541375</v>
      </c>
      <c r="AG35" s="30"/>
    </row>
    <row r="36" spans="1:33" x14ac:dyDescent="0.3">
      <c r="A36" s="24" t="s">
        <v>73</v>
      </c>
      <c r="B36" s="30">
        <v>0.59936589489388303</v>
      </c>
      <c r="C36" s="30">
        <v>0.91272416730534434</v>
      </c>
      <c r="D36" s="30">
        <v>0.17714799979966744</v>
      </c>
      <c r="E36" s="30">
        <v>1</v>
      </c>
      <c r="F36" s="30">
        <v>0.42364988965509087</v>
      </c>
      <c r="G36" s="30">
        <v>0.8574121910940794</v>
      </c>
      <c r="H36" s="30">
        <v>0.85583038120815935</v>
      </c>
      <c r="I36" s="30">
        <v>1</v>
      </c>
      <c r="J36" s="30">
        <v>1</v>
      </c>
      <c r="K36" s="30">
        <v>1</v>
      </c>
      <c r="L36" s="30">
        <v>0.28939288423183146</v>
      </c>
      <c r="M36" s="30">
        <v>0.67177813441080736</v>
      </c>
      <c r="N36" s="30">
        <v>1</v>
      </c>
      <c r="O36" s="30">
        <v>0.46422644292826853</v>
      </c>
      <c r="P36" s="30">
        <v>0.9509446410185759</v>
      </c>
      <c r="Q36" s="30">
        <v>1.03747131553574</v>
      </c>
      <c r="R36" s="30">
        <v>1</v>
      </c>
      <c r="S36" s="30">
        <v>4.1407511621137307E-5</v>
      </c>
      <c r="T36" s="30">
        <v>0.24169525486505358</v>
      </c>
      <c r="U36" s="30">
        <v>1</v>
      </c>
      <c r="V36" s="30">
        <v>-1.055887205495444</v>
      </c>
      <c r="W36" s="30">
        <v>0.78379345780364174</v>
      </c>
      <c r="X36" s="30">
        <v>0.41957288603965531</v>
      </c>
      <c r="Y36" s="30">
        <v>1.0038914106128509</v>
      </c>
      <c r="Z36" s="30">
        <v>0.40151238006476692</v>
      </c>
      <c r="AA36" s="30">
        <v>0.8535517529657537</v>
      </c>
      <c r="AB36" s="30">
        <v>0.33801331842195825</v>
      </c>
      <c r="AC36" s="30">
        <v>0.91041692056118118</v>
      </c>
      <c r="AD36" s="30">
        <v>1</v>
      </c>
      <c r="AE36" s="30">
        <v>0.8218371464856471</v>
      </c>
      <c r="AF36" s="30">
        <v>0.42845949193551669</v>
      </c>
      <c r="AG36" s="30"/>
    </row>
    <row r="37" spans="1:33" x14ac:dyDescent="0.3">
      <c r="A37" s="24" t="s">
        <v>74</v>
      </c>
      <c r="B37" s="30">
        <v>0.69401124790579904</v>
      </c>
      <c r="C37" s="30">
        <v>0.97743652313294671</v>
      </c>
      <c r="D37" s="30">
        <v>0.21094069843569585</v>
      </c>
      <c r="E37" s="30">
        <v>1</v>
      </c>
      <c r="F37" s="30">
        <v>0.5255276290502422</v>
      </c>
      <c r="G37" s="30">
        <v>0.94878791274538277</v>
      </c>
      <c r="H37" s="30">
        <v>0.88933576867050379</v>
      </c>
      <c r="I37" s="30">
        <v>1</v>
      </c>
      <c r="J37" s="30">
        <v>1</v>
      </c>
      <c r="K37" s="30">
        <v>1</v>
      </c>
      <c r="L37" s="30">
        <v>0.33867825634971677</v>
      </c>
      <c r="M37" s="30">
        <v>0.67177813441080736</v>
      </c>
      <c r="N37" s="30">
        <v>1</v>
      </c>
      <c r="O37" s="30">
        <v>0.56564632122441461</v>
      </c>
      <c r="P37" s="30">
        <v>1</v>
      </c>
      <c r="Q37" s="30">
        <v>1.0371846960941304</v>
      </c>
      <c r="R37" s="30">
        <v>1</v>
      </c>
      <c r="S37" s="30">
        <v>7.7202386812300273E-5</v>
      </c>
      <c r="T37" s="30">
        <v>0.29295364157989012</v>
      </c>
      <c r="U37" s="30">
        <v>1</v>
      </c>
      <c r="V37" s="30">
        <v>-1.3534119218815892</v>
      </c>
      <c r="W37" s="30">
        <v>0.78379345780364174</v>
      </c>
      <c r="X37" s="30">
        <v>0.50591148587268497</v>
      </c>
      <c r="Y37" s="30">
        <v>1</v>
      </c>
      <c r="Z37" s="30">
        <v>0.49531755595714211</v>
      </c>
      <c r="AA37" s="30">
        <v>0.94176612708267327</v>
      </c>
      <c r="AB37" s="30">
        <v>0.42518361662526771</v>
      </c>
      <c r="AC37" s="30">
        <v>1</v>
      </c>
      <c r="AD37" s="30">
        <v>1</v>
      </c>
      <c r="AE37" s="30">
        <v>0.84680816531459169</v>
      </c>
      <c r="AF37" s="30">
        <v>0.47745415026739541</v>
      </c>
      <c r="AG37" s="30"/>
    </row>
    <row r="38" spans="1:33" x14ac:dyDescent="0.3">
      <c r="A38" s="24" t="s">
        <v>75</v>
      </c>
      <c r="B38" s="30">
        <v>0.76977795353855627</v>
      </c>
      <c r="C38" s="30">
        <v>1.016540469092702</v>
      </c>
      <c r="D38" s="30">
        <v>0.23909570615051171</v>
      </c>
      <c r="E38" s="30">
        <v>1</v>
      </c>
      <c r="F38" s="30">
        <v>0.62273207963365529</v>
      </c>
      <c r="G38" s="30">
        <v>0.98562416706443357</v>
      </c>
      <c r="H38" s="30">
        <v>0.91358274107478743</v>
      </c>
      <c r="I38" s="30">
        <v>1</v>
      </c>
      <c r="J38" s="30">
        <v>1</v>
      </c>
      <c r="K38" s="30">
        <v>1</v>
      </c>
      <c r="L38" s="30">
        <v>0.38490717128199675</v>
      </c>
      <c r="M38" s="30">
        <v>0.67177813441080736</v>
      </c>
      <c r="N38" s="30">
        <v>1</v>
      </c>
      <c r="O38" s="30">
        <v>0.63940623271252084</v>
      </c>
      <c r="P38" s="30">
        <v>1</v>
      </c>
      <c r="Q38" s="30">
        <v>1.0360403475006867</v>
      </c>
      <c r="R38" s="30">
        <v>1</v>
      </c>
      <c r="S38" s="30">
        <v>-3.3474651381271766E-4</v>
      </c>
      <c r="T38" s="30">
        <v>0.33339202768754367</v>
      </c>
      <c r="U38" s="30">
        <v>1</v>
      </c>
      <c r="V38" s="30">
        <v>-1.3979619138069033</v>
      </c>
      <c r="W38" s="30">
        <v>0.78379345780364174</v>
      </c>
      <c r="X38" s="30">
        <v>0.82764482148101637</v>
      </c>
      <c r="Y38" s="30">
        <v>1</v>
      </c>
      <c r="Z38" s="30">
        <v>0.56408556665884002</v>
      </c>
      <c r="AA38" s="30">
        <v>0.95946385281656299</v>
      </c>
      <c r="AB38" s="30">
        <v>0.46974439425427866</v>
      </c>
      <c r="AC38" s="30">
        <v>1</v>
      </c>
      <c r="AD38" s="30">
        <v>1</v>
      </c>
      <c r="AE38" s="30">
        <v>0.86580434173398646</v>
      </c>
      <c r="AF38" s="30">
        <v>0.5203979428940797</v>
      </c>
      <c r="AG38" s="30"/>
    </row>
    <row r="39" spans="1:33" ht="15.6" x14ac:dyDescent="0.3">
      <c r="A39" s="8" t="s">
        <v>76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x14ac:dyDescent="0.3">
      <c r="A40" s="24" t="s">
        <v>77</v>
      </c>
      <c r="B40" s="30">
        <v>0.45702651793439214</v>
      </c>
      <c r="C40" s="30">
        <v>5.9909212057535889E-2</v>
      </c>
      <c r="D40" s="30">
        <v>0.96063038965217318</v>
      </c>
      <c r="E40" s="30">
        <v>1.5068372384644138E-2</v>
      </c>
      <c r="F40" s="30">
        <v>0.47420296106197918</v>
      </c>
      <c r="G40" s="30">
        <v>-7.0373009462481517E-3</v>
      </c>
      <c r="H40" s="30">
        <v>0.63359521052171763</v>
      </c>
      <c r="I40" s="30">
        <v>1</v>
      </c>
      <c r="J40" s="30">
        <v>0.68000785601887337</v>
      </c>
      <c r="K40" s="30">
        <v>1</v>
      </c>
      <c r="L40" s="30">
        <v>0.94002709891824177</v>
      </c>
      <c r="M40" s="30">
        <v>1</v>
      </c>
      <c r="N40" s="30">
        <v>0.68886750003247987</v>
      </c>
      <c r="O40" s="30">
        <v>2.3360728069795313E-2</v>
      </c>
      <c r="P40" s="30">
        <v>1</v>
      </c>
      <c r="Q40" s="30">
        <v>8.2707358297206875E-3</v>
      </c>
      <c r="R40" s="30">
        <v>1.845827036624198E-2</v>
      </c>
      <c r="S40" s="30">
        <v>0.20323152862945465</v>
      </c>
      <c r="T40" s="30">
        <v>0.60456002929201436</v>
      </c>
      <c r="U40" s="30">
        <v>0.14761980879904676</v>
      </c>
      <c r="V40" s="30">
        <v>0</v>
      </c>
      <c r="W40" s="30">
        <v>0</v>
      </c>
      <c r="X40" s="30">
        <v>0.16550990504264851</v>
      </c>
      <c r="Y40" s="30">
        <v>4.5613165938273255E-2</v>
      </c>
      <c r="Z40" s="30">
        <v>0.49856356236533395</v>
      </c>
      <c r="AA40" s="30">
        <v>0.57083733326694841</v>
      </c>
      <c r="AB40" s="30">
        <v>0</v>
      </c>
      <c r="AC40" s="30">
        <v>0.17414101760221004</v>
      </c>
      <c r="AD40" s="30">
        <v>0.45269528236354661</v>
      </c>
      <c r="AE40" s="30">
        <v>3.7664254687258675E-2</v>
      </c>
      <c r="AF40" s="30">
        <v>0.59008894156431213</v>
      </c>
      <c r="AG40" s="30"/>
    </row>
    <row r="41" spans="1:33" x14ac:dyDescent="0.3">
      <c r="A41" s="24" t="s">
        <v>78</v>
      </c>
      <c r="B41" s="30">
        <v>0.50132107277788873</v>
      </c>
      <c r="C41" s="30">
        <v>0.54711853616046335</v>
      </c>
      <c r="D41" s="30">
        <v>2.29906002651767E-2</v>
      </c>
      <c r="E41" s="30">
        <v>2.4644813005723819E-2</v>
      </c>
      <c r="F41" s="30">
        <v>0.25927848024379191</v>
      </c>
      <c r="G41" s="30">
        <v>-2.1111902838744454E-2</v>
      </c>
      <c r="H41" s="30">
        <v>0.12696104199241751</v>
      </c>
      <c r="I41" s="30">
        <v>0</v>
      </c>
      <c r="J41" s="30">
        <v>0</v>
      </c>
      <c r="K41" s="30">
        <v>0</v>
      </c>
      <c r="L41" s="30">
        <v>5.9972901081758165E-2</v>
      </c>
      <c r="M41" s="30">
        <v>0</v>
      </c>
      <c r="N41" s="30">
        <v>0.31392945539399536</v>
      </c>
      <c r="O41" s="30">
        <v>0.64005019286033071</v>
      </c>
      <c r="P41" s="30">
        <v>0</v>
      </c>
      <c r="Q41" s="30">
        <v>1.5118015869551298E-2</v>
      </c>
      <c r="R41" s="30">
        <v>0.98154172963375796</v>
      </c>
      <c r="S41" s="30">
        <v>0.35870288539910089</v>
      </c>
      <c r="T41" s="30">
        <v>0.15652838656686718</v>
      </c>
      <c r="U41" s="30">
        <v>0.34118854674842941</v>
      </c>
      <c r="V41" s="30">
        <v>0</v>
      </c>
      <c r="W41" s="30">
        <v>0</v>
      </c>
      <c r="X41" s="30">
        <v>0.14127963006950775</v>
      </c>
      <c r="Y41" s="30">
        <v>9.1896019778968038E-2</v>
      </c>
      <c r="Z41" s="30">
        <v>0</v>
      </c>
      <c r="AA41" s="30">
        <v>0.33998735580142059</v>
      </c>
      <c r="AB41" s="30">
        <v>0.70309499250614038</v>
      </c>
      <c r="AC41" s="30">
        <v>0.16698145270485173</v>
      </c>
      <c r="AD41" s="30">
        <v>0.31457170359519371</v>
      </c>
      <c r="AE41" s="30">
        <v>7.4596133093615971E-2</v>
      </c>
      <c r="AF41" s="30">
        <v>0.13169651170756308</v>
      </c>
      <c r="AG41" s="30"/>
    </row>
    <row r="42" spans="1:33" x14ac:dyDescent="0.3">
      <c r="A42" s="24" t="s">
        <v>79</v>
      </c>
      <c r="B42" s="30">
        <v>-0.16467711823298908</v>
      </c>
      <c r="C42" s="30">
        <v>0.10315652876118658</v>
      </c>
      <c r="D42" s="30">
        <v>-5.2665627275401969E-4</v>
      </c>
      <c r="E42" s="30">
        <v>0</v>
      </c>
      <c r="F42" s="30">
        <v>6.4525400326618174E-2</v>
      </c>
      <c r="G42" s="30">
        <v>6.0749162628041753E-2</v>
      </c>
      <c r="H42" s="30">
        <v>0.14447112506648846</v>
      </c>
      <c r="I42" s="30">
        <v>0</v>
      </c>
      <c r="J42" s="30">
        <v>6.0399375315961484E-2</v>
      </c>
      <c r="K42" s="30">
        <v>0</v>
      </c>
      <c r="L42" s="30">
        <v>0</v>
      </c>
      <c r="M42" s="30">
        <v>0</v>
      </c>
      <c r="N42" s="30">
        <v>-2.1513422393171673E-3</v>
      </c>
      <c r="O42" s="30">
        <v>0.26475484025525331</v>
      </c>
      <c r="P42" s="30">
        <v>0</v>
      </c>
      <c r="Q42" s="30">
        <v>1.5118015869551298E-2</v>
      </c>
      <c r="R42" s="30">
        <v>0</v>
      </c>
      <c r="S42" s="30">
        <v>0.25981656379056134</v>
      </c>
      <c r="T42" s="30">
        <v>0.12688829989403724</v>
      </c>
      <c r="U42" s="30">
        <v>1.4330773156644069E-2</v>
      </c>
      <c r="V42" s="30">
        <v>0</v>
      </c>
      <c r="W42" s="30">
        <v>0</v>
      </c>
      <c r="X42" s="30">
        <v>4.9690493299184076E-2</v>
      </c>
      <c r="Y42" s="30">
        <v>0.75802910208159591</v>
      </c>
      <c r="Z42" s="30">
        <v>0</v>
      </c>
      <c r="AA42" s="30">
        <v>0.34480750270854488</v>
      </c>
      <c r="AB42" s="30">
        <v>0</v>
      </c>
      <c r="AC42" s="30">
        <v>0.17615641158456238</v>
      </c>
      <c r="AD42" s="30">
        <v>0.15784348044501367</v>
      </c>
      <c r="AE42" s="30">
        <v>0</v>
      </c>
      <c r="AF42" s="30">
        <v>0.14989838721159432</v>
      </c>
      <c r="AG42" s="30"/>
    </row>
    <row r="43" spans="1:33" x14ac:dyDescent="0.3">
      <c r="A43" s="24" t="s">
        <v>80</v>
      </c>
      <c r="B43" s="30">
        <v>0</v>
      </c>
      <c r="C43" s="30">
        <v>3.5089796843279313E-3</v>
      </c>
      <c r="D43" s="30">
        <v>0</v>
      </c>
      <c r="E43" s="30">
        <v>0.89440262868537368</v>
      </c>
      <c r="F43" s="30">
        <v>4.8138858813528201E-3</v>
      </c>
      <c r="G43" s="30">
        <v>4.5644891010294203E-2</v>
      </c>
      <c r="H43" s="30">
        <v>1.6899889539116416E-2</v>
      </c>
      <c r="I43" s="30">
        <v>0</v>
      </c>
      <c r="J43" s="30">
        <v>0.25959276866516506</v>
      </c>
      <c r="K43" s="30">
        <v>0</v>
      </c>
      <c r="L43" s="30">
        <v>0</v>
      </c>
      <c r="M43" s="30">
        <v>0</v>
      </c>
      <c r="N43" s="30">
        <v>-6.4561318715804889E-4</v>
      </c>
      <c r="O43" s="30">
        <v>0</v>
      </c>
      <c r="P43" s="30">
        <v>0</v>
      </c>
      <c r="Q43" s="30">
        <v>-2.334336726717065E-2</v>
      </c>
      <c r="R43" s="30">
        <v>0</v>
      </c>
      <c r="S43" s="30">
        <v>8.741290282377373E-2</v>
      </c>
      <c r="T43" s="30">
        <v>4.0852935802804642E-2</v>
      </c>
      <c r="U43" s="30">
        <v>0.22458845721276635</v>
      </c>
      <c r="V43" s="30">
        <v>0.56140068372180196</v>
      </c>
      <c r="W43" s="30">
        <v>1</v>
      </c>
      <c r="X43" s="30">
        <v>0.13341811017544075</v>
      </c>
      <c r="Y43" s="30">
        <v>6.1651215248614888E-2</v>
      </c>
      <c r="Z43" s="30">
        <v>0</v>
      </c>
      <c r="AA43" s="30">
        <v>0</v>
      </c>
      <c r="AB43" s="30">
        <v>0.29690500749385956</v>
      </c>
      <c r="AC43" s="30">
        <v>0.16108321292585628</v>
      </c>
      <c r="AD43" s="30">
        <v>5.1573828963438977E-2</v>
      </c>
      <c r="AE43" s="30">
        <v>0</v>
      </c>
      <c r="AF43" s="30">
        <v>2.4513975129963454E-2</v>
      </c>
      <c r="AG43" s="30"/>
    </row>
    <row r="44" spans="1:33" x14ac:dyDescent="0.3">
      <c r="A44" s="35" t="s">
        <v>54</v>
      </c>
      <c r="B44" s="26">
        <v>1.3280523132673574</v>
      </c>
      <c r="C44" s="26">
        <v>3.4147612455975183</v>
      </c>
      <c r="D44" s="26">
        <v>-9.2069652202102539</v>
      </c>
      <c r="E44" s="26">
        <v>2.6797786760119946</v>
      </c>
      <c r="F44" s="26">
        <v>3.0510916617294921</v>
      </c>
      <c r="G44" s="26">
        <v>9.2179322276429136</v>
      </c>
      <c r="H44" s="26">
        <v>3.506438300498957</v>
      </c>
      <c r="I44" s="26">
        <v>0.66981615992420351</v>
      </c>
      <c r="J44" s="26">
        <v>0.81385025714489934</v>
      </c>
      <c r="K44" s="27">
        <v>4.8379581973316794</v>
      </c>
      <c r="L44" s="27">
        <v>7.2256575744156519</v>
      </c>
      <c r="M44" s="27">
        <v>-9.1540161826937472E-2</v>
      </c>
      <c r="N44" s="27">
        <v>-3.3834963779197598E-2</v>
      </c>
      <c r="O44" s="27">
        <v>6.2561568861758978</v>
      </c>
      <c r="P44" s="23"/>
      <c r="Q44" s="23"/>
      <c r="R44" t="s">
        <v>51</v>
      </c>
      <c r="S44">
        <v>7.6852415554417988</v>
      </c>
      <c r="U44" t="s">
        <v>51</v>
      </c>
      <c r="X44">
        <v>8.1007535699269759E-2</v>
      </c>
      <c r="Z44" t="s">
        <v>51</v>
      </c>
      <c r="AD44" t="s">
        <v>51</v>
      </c>
    </row>
    <row r="46" spans="1:33" ht="15.6" x14ac:dyDescent="0.3">
      <c r="A46" s="8" t="s">
        <v>81</v>
      </c>
      <c r="B46" s="9" t="str">
        <f>B7</f>
        <v>Headwaters</v>
      </c>
      <c r="C46" s="9" t="str">
        <f t="shared" ref="C46:U46" si="0">C7</f>
        <v>Thirty One Labs</v>
      </c>
      <c r="D46" s="9" t="str">
        <f>D7</f>
        <v>Dreamfields</v>
      </c>
      <c r="E46" s="9" t="str">
        <f>E7</f>
        <v>Good Tree</v>
      </c>
      <c r="F46" s="9" t="str">
        <f t="shared" si="0"/>
        <v>SISU</v>
      </c>
      <c r="G46" s="9" t="str">
        <f t="shared" si="0"/>
        <v>Pura Cali</v>
      </c>
      <c r="H46" s="9" t="str">
        <f t="shared" si="0"/>
        <v>Buddies</v>
      </c>
      <c r="I46" s="9" t="str">
        <f t="shared" si="0"/>
        <v>iCannic</v>
      </c>
      <c r="J46" s="9" t="str">
        <f t="shared" si="0"/>
        <v>JC Rad</v>
      </c>
      <c r="K46" s="9" t="str">
        <f>K7</f>
        <v>Kalifornia Green Akers</v>
      </c>
      <c r="L46" s="9" t="str">
        <f t="shared" si="0"/>
        <v>Leune</v>
      </c>
      <c r="M46" s="9" t="str">
        <f t="shared" si="0"/>
        <v>Space Coyote</v>
      </c>
      <c r="N46" s="9" t="str">
        <f t="shared" si="0"/>
        <v>Adventure Challenge</v>
      </c>
      <c r="O46" s="9" t="str">
        <f>O7</f>
        <v>FlowerHire</v>
      </c>
      <c r="P46" s="9" t="str">
        <f t="shared" si="0"/>
        <v>Cannary</v>
      </c>
      <c r="Q46" s="9" t="str">
        <f t="shared" si="0"/>
        <v>Herer Group</v>
      </c>
      <c r="R46" s="9" t="str">
        <f t="shared" si="0"/>
        <v>Friendly Farms</v>
      </c>
      <c r="S46" s="9" t="str">
        <f t="shared" si="0"/>
        <v>Umbrla</v>
      </c>
      <c r="T46" s="9" t="str">
        <f t="shared" si="0"/>
        <v>Luminescence Labs</v>
      </c>
      <c r="U46" s="9" t="str">
        <f t="shared" si="0"/>
        <v>Royal Apothecary</v>
      </c>
      <c r="V46" s="9" t="str">
        <f>V7</f>
        <v>SD Strains</v>
      </c>
      <c r="W46" s="9" t="str">
        <f>W7</f>
        <v>Floramye</v>
      </c>
      <c r="X46" s="9" t="str">
        <f>X7</f>
        <v>Accentian</v>
      </c>
      <c r="Y46" s="9" t="str">
        <f t="shared" ref="Y46:AG46" si="1">Y7</f>
        <v>EPOD (Crown Genetics)</v>
      </c>
      <c r="Z46" s="9" t="str">
        <f t="shared" si="1"/>
        <v>Lobo Cannagar</v>
      </c>
      <c r="AA46" s="9" t="str">
        <f t="shared" si="1"/>
        <v>DNA Organics</v>
      </c>
      <c r="AB46" s="9" t="str">
        <f t="shared" si="1"/>
        <v>Voyage Distribution</v>
      </c>
      <c r="AC46" s="9" t="str">
        <f t="shared" si="1"/>
        <v>HTC Solutions</v>
      </c>
      <c r="AD46" s="9" t="str">
        <f t="shared" si="1"/>
        <v>HPCC</v>
      </c>
      <c r="AE46" s="9" t="str">
        <f t="shared" si="1"/>
        <v>Kat's Naturals</v>
      </c>
      <c r="AF46" s="9" t="str">
        <f t="shared" si="1"/>
        <v>Cookies</v>
      </c>
      <c r="AG46" s="9">
        <f t="shared" si="1"/>
        <v>0</v>
      </c>
    </row>
    <row r="47" spans="1:33" x14ac:dyDescent="0.3">
      <c r="A47" s="24" t="s">
        <v>46</v>
      </c>
      <c r="B47" s="25">
        <f>IF(B10&gt;'[1]Score Thresholds'!$B2,'[1]Score Thresholds'!$E2,IF(B10&gt;'[1]Score Thresholds'!$C2,'[1]Score Thresholds'!$F2,IF(B10&gt;'[1]Score Thresholds'!$D2,'[1]Score Thresholds'!$G2,'[1]Score Thresholds'!$H2)))</f>
        <v>10</v>
      </c>
      <c r="C47" s="25">
        <f>IF(C10&gt;'[1]Score Thresholds'!$B2,'[1]Score Thresholds'!$E2,IF(C10&gt;'[1]Score Thresholds'!$C2,'[1]Score Thresholds'!$F2,IF(C10&gt;'[1]Score Thresholds'!$D2,'[1]Score Thresholds'!$G2,'[1]Score Thresholds'!$H2)))</f>
        <v>10</v>
      </c>
      <c r="D47" s="25">
        <f>IF(D10&gt;'[1]Score Thresholds'!$B2,'[1]Score Thresholds'!$E2,IF(D10&gt;'[1]Score Thresholds'!$C2,'[1]Score Thresholds'!$F2,IF(D10&gt;'[1]Score Thresholds'!$D2,'[1]Score Thresholds'!$G2,'[1]Score Thresholds'!$H2)))</f>
        <v>10</v>
      </c>
      <c r="E47" s="25">
        <f>IF(E10&gt;'[1]Score Thresholds'!$B2,'[1]Score Thresholds'!$E2,IF(E10&gt;'[1]Score Thresholds'!$C2,'[1]Score Thresholds'!$F2,IF(E10&gt;'[1]Score Thresholds'!$D2,'[1]Score Thresholds'!$G2,'[1]Score Thresholds'!$H2)))</f>
        <v>0</v>
      </c>
      <c r="F47" s="25">
        <v>10</v>
      </c>
      <c r="G47" s="25">
        <f>IF(G10&gt;'[1]Score Thresholds'!$B2,'[1]Score Thresholds'!$E2,IF(G10&gt;'[1]Score Thresholds'!$C2,'[1]Score Thresholds'!$F2,IF(G10&gt;'[1]Score Thresholds'!$D2,'[1]Score Thresholds'!$G2,'[1]Score Thresholds'!$H2)))</f>
        <v>10</v>
      </c>
      <c r="H47" s="25">
        <f>IF(H10&gt;'[1]Score Thresholds'!$B2,'[1]Score Thresholds'!$E2,IF(H10&gt;'[1]Score Thresholds'!$C2,'[1]Score Thresholds'!$F2,IF(H10&gt;'[1]Score Thresholds'!$D2,'[1]Score Thresholds'!$G2,'[1]Score Thresholds'!$H2)))</f>
        <v>0</v>
      </c>
      <c r="I47" s="25">
        <f>IF(I10&gt;'[1]Score Thresholds'!$B2,'[1]Score Thresholds'!$E2,IF(I10&gt;'[1]Score Thresholds'!$C2,'[1]Score Thresholds'!$F2,IF(I10&gt;'[1]Score Thresholds'!$D2,'[1]Score Thresholds'!$G2,'[1]Score Thresholds'!$H2)))</f>
        <v>5</v>
      </c>
      <c r="J47" s="25">
        <f>IF(J10&gt;'[1]Score Thresholds'!$B2,'[1]Score Thresholds'!$E2,IF(J10&gt;'[1]Score Thresholds'!$C2,'[1]Score Thresholds'!$F2,IF(J10&gt;'[1]Score Thresholds'!$D2,'[1]Score Thresholds'!$G2,'[1]Score Thresholds'!$H2)))</f>
        <v>10</v>
      </c>
      <c r="K47" s="25">
        <f>IF(K10&gt;'[1]Score Thresholds'!$B2,'[1]Score Thresholds'!$E2,IF(K10&gt;'[1]Score Thresholds'!$C2,'[1]Score Thresholds'!$F2,IF(K10&gt;'[1]Score Thresholds'!$D2,'[1]Score Thresholds'!$G2,'[1]Score Thresholds'!$H2)))</f>
        <v>5</v>
      </c>
      <c r="L47" s="25">
        <f>IF(L10&gt;'[1]Score Thresholds'!$B2,'[1]Score Thresholds'!$E2,IF(L10&gt;'[1]Score Thresholds'!$C2,'[1]Score Thresholds'!$F2,IF(L10&gt;'[1]Score Thresholds'!$D2,'[1]Score Thresholds'!$G2,'[1]Score Thresholds'!$H2)))</f>
        <v>10</v>
      </c>
      <c r="M47" s="25">
        <f>IF(M10&gt;'[1]Score Thresholds'!$B2,'[1]Score Thresholds'!$E2,IF(M10&gt;'[1]Score Thresholds'!$C2,'[1]Score Thresholds'!$F2,IF(M10&gt;'[1]Score Thresholds'!$D2,'[1]Score Thresholds'!$G2,'[1]Score Thresholds'!$H2)))</f>
        <v>10</v>
      </c>
      <c r="N47" s="25">
        <f>IF(N10&gt;'[1]Score Thresholds'!$B2,'[1]Score Thresholds'!$E2,IF(N10&gt;'[1]Score Thresholds'!$C2,'[1]Score Thresholds'!$F2,IF(N10&gt;'[1]Score Thresholds'!$D2,'[1]Score Thresholds'!$G2,'[1]Score Thresholds'!$H2)))</f>
        <v>5</v>
      </c>
      <c r="O47" s="25">
        <v>10</v>
      </c>
      <c r="P47" s="25">
        <f>IF(P10&gt;'[1]Score Thresholds'!$B2,'[1]Score Thresholds'!$E2,IF(P10&gt;'[1]Score Thresholds'!$C2,'[1]Score Thresholds'!$F2,IF(P10&gt;'[1]Score Thresholds'!$D2,'[1]Score Thresholds'!$G2,'[1]Score Thresholds'!$H2)))</f>
        <v>10</v>
      </c>
      <c r="Q47" s="25">
        <f>IF(Q10&gt;'[1]Score Thresholds'!$B2,'[1]Score Thresholds'!$E2,IF(Q10&gt;'[1]Score Thresholds'!$C2,'[1]Score Thresholds'!$F2,IF(Q10&gt;'[1]Score Thresholds'!$D2,'[1]Score Thresholds'!$G2,'[1]Score Thresholds'!$H2)))</f>
        <v>5</v>
      </c>
      <c r="R47" s="25">
        <f>IF(R10&gt;'[1]Score Thresholds'!$B2,'[1]Score Thresholds'!$E2,IF(R10&gt;'[1]Score Thresholds'!$C2,'[1]Score Thresholds'!$F2,IF(R10&gt;'[1]Score Thresholds'!$D2,'[1]Score Thresholds'!$G2,'[1]Score Thresholds'!$H2)))</f>
        <v>10</v>
      </c>
      <c r="S47" s="25">
        <v>5</v>
      </c>
      <c r="T47" s="25">
        <f>IF(T10&gt;'[1]Score Thresholds'!$B2,'[1]Score Thresholds'!$E2,IF(T10&gt;'[1]Score Thresholds'!$C2,'[1]Score Thresholds'!$F2,IF(T10&gt;'[1]Score Thresholds'!$D2,'[1]Score Thresholds'!$G2,'[1]Score Thresholds'!$H2)))</f>
        <v>5</v>
      </c>
      <c r="U47" s="25">
        <f>IF(U10&gt;'[1]Score Thresholds'!$B2,'[1]Score Thresholds'!$E2,IF(U10&gt;'[1]Score Thresholds'!$C2,'[1]Score Thresholds'!$F2,IF(U10&gt;'[1]Score Thresholds'!$D2,'[1]Score Thresholds'!$G2,'[1]Score Thresholds'!$H2)))</f>
        <v>1</v>
      </c>
      <c r="V47" s="25">
        <f>IF(V10&gt;'[1]Score Thresholds'!$B2,'[1]Score Thresholds'!$E2,IF(V10&gt;'[1]Score Thresholds'!$C2,'[1]Score Thresholds'!$F2,IF(V10&gt;'[1]Score Thresholds'!$D2,'[1]Score Thresholds'!$G2,'[1]Score Thresholds'!$H2)))</f>
        <v>10</v>
      </c>
      <c r="W47" s="25">
        <f>IF(W10&gt;'[1]Score Thresholds'!$B2,'[1]Score Thresholds'!$E2,IF(W10&gt;'[1]Score Thresholds'!$C2,'[1]Score Thresholds'!$F2,IF(W10&gt;'[1]Score Thresholds'!$D2,'[1]Score Thresholds'!$G2,'[1]Score Thresholds'!$H2)))</f>
        <v>5</v>
      </c>
      <c r="X47" s="25">
        <f>IF(X10&gt;'[1]Score Thresholds'!$B2,'[1]Score Thresholds'!$E2,IF(X10&gt;'[1]Score Thresholds'!$C2,'[1]Score Thresholds'!$F2,IF(X10&gt;'[1]Score Thresholds'!$D2,'[1]Score Thresholds'!$G2,'[1]Score Thresholds'!$H2)))</f>
        <v>0</v>
      </c>
      <c r="Y47" s="25">
        <f>IF(Y10&gt;'[1]Score Thresholds'!$B2,'[1]Score Thresholds'!$E2,IF(Y10&gt;'[1]Score Thresholds'!$C2,'[1]Score Thresholds'!$F2,IF(Y10&gt;'[1]Score Thresholds'!$D2,'[1]Score Thresholds'!$G2,'[1]Score Thresholds'!$H2)))</f>
        <v>10</v>
      </c>
      <c r="Z47" s="25">
        <f>IF(Z10&gt;'[1]Score Thresholds'!$B2,'[1]Score Thresholds'!$E2,IF(Z10&gt;'[1]Score Thresholds'!$C2,'[1]Score Thresholds'!$F2,IF(Z10&gt;'[1]Score Thresholds'!$D2,'[1]Score Thresholds'!$G2,'[1]Score Thresholds'!$H2)))</f>
        <v>10</v>
      </c>
      <c r="AA47" s="25">
        <f>IF(AA10&gt;'[1]Score Thresholds'!$B2,'[1]Score Thresholds'!$E2,IF(AA10&gt;'[1]Score Thresholds'!$C2,'[1]Score Thresholds'!$F2,IF(AA10&gt;'[1]Score Thresholds'!$D2,'[1]Score Thresholds'!$G2,'[1]Score Thresholds'!$H2)))</f>
        <v>10</v>
      </c>
      <c r="AB47" s="25">
        <f>IF(AB10&gt;'[1]Score Thresholds'!$B2,'[1]Score Thresholds'!$E2,IF(AB10&gt;'[1]Score Thresholds'!$C2,'[1]Score Thresholds'!$F2,IF(AB10&gt;'[1]Score Thresholds'!$D2,'[1]Score Thresholds'!$G2,'[1]Score Thresholds'!$H2)))</f>
        <v>10</v>
      </c>
      <c r="AC47" s="25">
        <f>IF(AC10&gt;'[1]Score Thresholds'!$B2,'[1]Score Thresholds'!$E2,IF(AC10&gt;'[1]Score Thresholds'!$C2,'[1]Score Thresholds'!$F2,IF(AC10&gt;'[1]Score Thresholds'!$D2,'[1]Score Thresholds'!$G2,'[1]Score Thresholds'!$H2)))</f>
        <v>10</v>
      </c>
      <c r="AD47" s="25">
        <f>IF(AD10&gt;'[1]Score Thresholds'!$B2,'[1]Score Thresholds'!$E2,IF(AD10&gt;'[1]Score Thresholds'!$C2,'[1]Score Thresholds'!$F2,IF(AD10&gt;'[1]Score Thresholds'!$D2,'[1]Score Thresholds'!$G2,'[1]Score Thresholds'!$H2)))</f>
        <v>10</v>
      </c>
      <c r="AE47" s="25">
        <f>IF(AE10&gt;'[1]Score Thresholds'!$B2,'[1]Score Thresholds'!$E2,IF(AE10&gt;'[1]Score Thresholds'!$C2,'[1]Score Thresholds'!$F2,IF(AE10&gt;'[1]Score Thresholds'!$D2,'[1]Score Thresholds'!$G2,'[1]Score Thresholds'!$H2)))</f>
        <v>10</v>
      </c>
      <c r="AF47" s="25">
        <f>IF(AF10&gt;'[1]Score Thresholds'!$B2,'[1]Score Thresholds'!$E2,IF(AF10&gt;'[1]Score Thresholds'!$C2,'[1]Score Thresholds'!$F2,IF(AF10&gt;'[1]Score Thresholds'!$D2,'[1]Score Thresholds'!$G2,'[1]Score Thresholds'!$H2)))</f>
        <v>10</v>
      </c>
      <c r="AG47" s="25">
        <f>IF(AG10&gt;'[1]Score Thresholds'!$B2,'[1]Score Thresholds'!$E2,IF(AG10&gt;'[1]Score Thresholds'!$C2,'[1]Score Thresholds'!$F2,IF(AG10&gt;'[1]Score Thresholds'!$D2,'[1]Score Thresholds'!$G2,'[1]Score Thresholds'!$H2)))</f>
        <v>0</v>
      </c>
    </row>
    <row r="48" spans="1:33" x14ac:dyDescent="0.3">
      <c r="A48" s="24" t="s">
        <v>47</v>
      </c>
      <c r="B48" s="25">
        <f>IF(B11&gt;'[1]Score Thresholds'!$B3,'[1]Score Thresholds'!$E3,IF(B11&gt;'[1]Score Thresholds'!$C3,'[1]Score Thresholds'!$F3,IF(B11&gt;'[1]Score Thresholds'!$D3,'[1]Score Thresholds'!$G3,'[1]Score Thresholds'!$H3)))</f>
        <v>0</v>
      </c>
      <c r="C48" s="25">
        <f>IF(C11&gt;'[1]Score Thresholds'!$B3,'[1]Score Thresholds'!$E3,IF(C11&gt;'[1]Score Thresholds'!$C3,'[1]Score Thresholds'!$F3,IF(C11&gt;'[1]Score Thresholds'!$D3,'[1]Score Thresholds'!$G3,'[1]Score Thresholds'!$H3)))</f>
        <v>0</v>
      </c>
      <c r="D48" s="25">
        <f>IF(D11&gt;'[1]Score Thresholds'!$B3,'[1]Score Thresholds'!$E3,IF(D11&gt;'[1]Score Thresholds'!$C3,'[1]Score Thresholds'!$F3,IF(D11&gt;'[1]Score Thresholds'!$D3,'[1]Score Thresholds'!$G3,'[1]Score Thresholds'!$H3)))</f>
        <v>0</v>
      </c>
      <c r="E48" s="25">
        <f>IF(E11&gt;'[1]Score Thresholds'!$B3,'[1]Score Thresholds'!$E3,IF(E11&gt;'[1]Score Thresholds'!$C3,'[1]Score Thresholds'!$F3,IF(E11&gt;'[1]Score Thresholds'!$D3,'[1]Score Thresholds'!$G3,'[1]Score Thresholds'!$H3)))</f>
        <v>0</v>
      </c>
      <c r="F48" s="25">
        <v>0</v>
      </c>
      <c r="G48" s="25">
        <f>IF(G11&gt;'[1]Score Thresholds'!$B3,'[1]Score Thresholds'!$E3,IF(G11&gt;'[1]Score Thresholds'!$C3,'[1]Score Thresholds'!$F3,IF(G11&gt;'[1]Score Thresholds'!$D3,'[1]Score Thresholds'!$G3,'[1]Score Thresholds'!$H3)))</f>
        <v>0</v>
      </c>
      <c r="H48" s="25">
        <f>IF(H11&gt;'[1]Score Thresholds'!$B3,'[1]Score Thresholds'!$E3,IF(H11&gt;'[1]Score Thresholds'!$C3,'[1]Score Thresholds'!$F3,IF(H11&gt;'[1]Score Thresholds'!$D3,'[1]Score Thresholds'!$G3,'[1]Score Thresholds'!$H3)))</f>
        <v>0</v>
      </c>
      <c r="I48" s="25">
        <f>IF(I11&gt;'[1]Score Thresholds'!$B3,'[1]Score Thresholds'!$E3,IF(I11&gt;'[1]Score Thresholds'!$C3,'[1]Score Thresholds'!$F3,IF(I11&gt;'[1]Score Thresholds'!$D3,'[1]Score Thresholds'!$G3,'[1]Score Thresholds'!$H3)))</f>
        <v>0</v>
      </c>
      <c r="J48" s="25">
        <f>IF(J11&gt;'[1]Score Thresholds'!$B3,'[1]Score Thresholds'!$E3,IF(J11&gt;'[1]Score Thresholds'!$C3,'[1]Score Thresholds'!$F3,IF(J11&gt;'[1]Score Thresholds'!$D3,'[1]Score Thresholds'!$G3,'[1]Score Thresholds'!$H3)))</f>
        <v>3</v>
      </c>
      <c r="K48" s="25">
        <f>IF(K11&gt;'[1]Score Thresholds'!$B3,'[1]Score Thresholds'!$E3,IF(K11&gt;'[1]Score Thresholds'!$C3,'[1]Score Thresholds'!$F3,IF(K11&gt;'[1]Score Thresholds'!$D3,'[1]Score Thresholds'!$G3,'[1]Score Thresholds'!$H3)))</f>
        <v>0</v>
      </c>
      <c r="L48" s="25">
        <f>IF(L11&gt;'[1]Score Thresholds'!$B3,'[1]Score Thresholds'!$E3,IF(L11&gt;'[1]Score Thresholds'!$C3,'[1]Score Thresholds'!$F3,IF(L11&gt;'[1]Score Thresholds'!$D3,'[1]Score Thresholds'!$G3,'[1]Score Thresholds'!$H3)))</f>
        <v>0</v>
      </c>
      <c r="M48" s="25">
        <f>IF(M11&gt;'[1]Score Thresholds'!$B3,'[1]Score Thresholds'!$E3,IF(M11&gt;'[1]Score Thresholds'!$C3,'[1]Score Thresholds'!$F3,IF(M11&gt;'[1]Score Thresholds'!$D3,'[1]Score Thresholds'!$G3,'[1]Score Thresholds'!$H3)))</f>
        <v>0</v>
      </c>
      <c r="N48" s="25">
        <f>IF(N11&gt;'[1]Score Thresholds'!$B3,'[1]Score Thresholds'!$E3,IF(N11&gt;'[1]Score Thresholds'!$C3,'[1]Score Thresholds'!$F3,IF(N11&gt;'[1]Score Thresholds'!$D3,'[1]Score Thresholds'!$G3,'[1]Score Thresholds'!$H3)))</f>
        <v>5</v>
      </c>
      <c r="O48" s="25">
        <v>0</v>
      </c>
      <c r="P48" s="25">
        <f>IF(P11&gt;'[1]Score Thresholds'!$B3,'[1]Score Thresholds'!$E3,IF(P11&gt;'[1]Score Thresholds'!$C3,'[1]Score Thresholds'!$F3,IF(P11&gt;'[1]Score Thresholds'!$D3,'[1]Score Thresholds'!$G3,'[1]Score Thresholds'!$H3)))</f>
        <v>0</v>
      </c>
      <c r="Q48" s="25">
        <f>IF(Q11&gt;'[1]Score Thresholds'!$B3,'[1]Score Thresholds'!$E3,IF(Q11&gt;'[1]Score Thresholds'!$C3,'[1]Score Thresholds'!$F3,IF(Q11&gt;'[1]Score Thresholds'!$D3,'[1]Score Thresholds'!$G3,'[1]Score Thresholds'!$H3)))</f>
        <v>0</v>
      </c>
      <c r="R48" s="25">
        <f>IF(R11&gt;'[1]Score Thresholds'!$B3,'[1]Score Thresholds'!$E3,IF(R11&gt;'[1]Score Thresholds'!$C3,'[1]Score Thresholds'!$F3,IF(R11&gt;'[1]Score Thresholds'!$D3,'[1]Score Thresholds'!$G3,'[1]Score Thresholds'!$H3)))</f>
        <v>0</v>
      </c>
      <c r="S48" s="25">
        <v>0</v>
      </c>
      <c r="T48" s="25">
        <f>IF(T11&gt;'[1]Score Thresholds'!$B3,'[1]Score Thresholds'!$E3,IF(T11&gt;'[1]Score Thresholds'!$C3,'[1]Score Thresholds'!$F3,IF(T11&gt;'[1]Score Thresholds'!$D3,'[1]Score Thresholds'!$G3,'[1]Score Thresholds'!$H3)))</f>
        <v>3</v>
      </c>
      <c r="U48" s="25">
        <f>IF(U11&gt;'[1]Score Thresholds'!$B3,'[1]Score Thresholds'!$E3,IF(U11&gt;'[1]Score Thresholds'!$C3,'[1]Score Thresholds'!$F3,IF(U11&gt;'[1]Score Thresholds'!$D3,'[1]Score Thresholds'!$G3,'[1]Score Thresholds'!$H3)))</f>
        <v>5</v>
      </c>
      <c r="V48" s="25">
        <f>IF(V11&gt;'[1]Score Thresholds'!$B3,'[1]Score Thresholds'!$E3,IF(V11&gt;'[1]Score Thresholds'!$C3,'[1]Score Thresholds'!$F3,IF(V11&gt;'[1]Score Thresholds'!$D3,'[1]Score Thresholds'!$G3,'[1]Score Thresholds'!$H3)))</f>
        <v>0</v>
      </c>
      <c r="W48" s="25">
        <f>IF(W11&gt;'[1]Score Thresholds'!$B3,'[1]Score Thresholds'!$E3,IF(W11&gt;'[1]Score Thresholds'!$C3,'[1]Score Thresholds'!$F3,IF(W11&gt;'[1]Score Thresholds'!$D3,'[1]Score Thresholds'!$G3,'[1]Score Thresholds'!$H3)))</f>
        <v>5</v>
      </c>
      <c r="X48" s="25">
        <f>IF(X11&gt;'[1]Score Thresholds'!$B3,'[1]Score Thresholds'!$E3,IF(X11&gt;'[1]Score Thresholds'!$C3,'[1]Score Thresholds'!$F3,IF(X11&gt;'[1]Score Thresholds'!$D3,'[1]Score Thresholds'!$G3,'[1]Score Thresholds'!$H3)))</f>
        <v>0</v>
      </c>
      <c r="Y48" s="25">
        <f>IF(Y11&gt;'[1]Score Thresholds'!$B3,'[1]Score Thresholds'!$E3,IF(Y11&gt;'[1]Score Thresholds'!$C3,'[1]Score Thresholds'!$F3,IF(Y11&gt;'[1]Score Thresholds'!$D3,'[1]Score Thresholds'!$G3,'[1]Score Thresholds'!$H3)))</f>
        <v>0</v>
      </c>
      <c r="Z48" s="25">
        <f>IF(Z11&gt;'[1]Score Thresholds'!$B3,'[1]Score Thresholds'!$E3,IF(Z11&gt;'[1]Score Thresholds'!$C3,'[1]Score Thresholds'!$F3,IF(Z11&gt;'[1]Score Thresholds'!$D3,'[1]Score Thresholds'!$G3,'[1]Score Thresholds'!$H3)))</f>
        <v>0</v>
      </c>
      <c r="AA48" s="25">
        <f>IF(AA11&gt;'[1]Score Thresholds'!$B3,'[1]Score Thresholds'!$E3,IF(AA11&gt;'[1]Score Thresholds'!$C3,'[1]Score Thresholds'!$F3,IF(AA11&gt;'[1]Score Thresholds'!$D3,'[1]Score Thresholds'!$G3,'[1]Score Thresholds'!$H3)))</f>
        <v>0</v>
      </c>
      <c r="AB48" s="25">
        <f>IF(AB11&gt;'[1]Score Thresholds'!$B3,'[1]Score Thresholds'!$E3,IF(AB11&gt;'[1]Score Thresholds'!$C3,'[1]Score Thresholds'!$F3,IF(AB11&gt;'[1]Score Thresholds'!$D3,'[1]Score Thresholds'!$G3,'[1]Score Thresholds'!$H3)))</f>
        <v>0</v>
      </c>
      <c r="AC48" s="25">
        <f>IF(AC11&gt;'[1]Score Thresholds'!$B3,'[1]Score Thresholds'!$E3,IF(AC11&gt;'[1]Score Thresholds'!$C3,'[1]Score Thresholds'!$F3,IF(AC11&gt;'[1]Score Thresholds'!$D3,'[1]Score Thresholds'!$G3,'[1]Score Thresholds'!$H3)))</f>
        <v>0</v>
      </c>
      <c r="AD48" s="25">
        <f>IF(AD11&gt;'[1]Score Thresholds'!$B3,'[1]Score Thresholds'!$E3,IF(AD11&gt;'[1]Score Thresholds'!$C3,'[1]Score Thresholds'!$F3,IF(AD11&gt;'[1]Score Thresholds'!$D3,'[1]Score Thresholds'!$G3,'[1]Score Thresholds'!$H3)))</f>
        <v>0</v>
      </c>
      <c r="AE48" s="25">
        <f>IF(AE11&gt;'[1]Score Thresholds'!$B3,'[1]Score Thresholds'!$E3,IF(AE11&gt;'[1]Score Thresholds'!$C3,'[1]Score Thresholds'!$F3,IF(AE11&gt;'[1]Score Thresholds'!$D3,'[1]Score Thresholds'!$G3,'[1]Score Thresholds'!$H3)))</f>
        <v>0</v>
      </c>
      <c r="AF48" s="25">
        <f>IF(AF11&gt;'[1]Score Thresholds'!$B3,'[1]Score Thresholds'!$E3,IF(AF11&gt;'[1]Score Thresholds'!$C3,'[1]Score Thresholds'!$F3,IF(AF11&gt;'[1]Score Thresholds'!$D3,'[1]Score Thresholds'!$G3,'[1]Score Thresholds'!$H3)))</f>
        <v>0</v>
      </c>
      <c r="AG48" s="25">
        <f>IF(AG11&gt;'[1]Score Thresholds'!$B3,'[1]Score Thresholds'!$E3,IF(AG11&gt;'[1]Score Thresholds'!$C3,'[1]Score Thresholds'!$F3,IF(AG11&gt;'[1]Score Thresholds'!$D3,'[1]Score Thresholds'!$G3,'[1]Score Thresholds'!$H3)))</f>
        <v>0</v>
      </c>
    </row>
    <row r="49" spans="1:33" x14ac:dyDescent="0.3">
      <c r="A49" s="24" t="s">
        <v>48</v>
      </c>
      <c r="B49" s="25">
        <f>IF(B12&gt;'[1]Score Thresholds'!$B4,'[1]Score Thresholds'!$E4,IF(B12&gt;'[1]Score Thresholds'!$C4,'[1]Score Thresholds'!$F4,IF(B12&gt;'[1]Score Thresholds'!$D4,'[1]Score Thresholds'!$G4,'[1]Score Thresholds'!$H4)))</f>
        <v>10</v>
      </c>
      <c r="C49" s="25">
        <f>IF(C12&gt;'[1]Score Thresholds'!$B4,'[1]Score Thresholds'!$E4,IF(C12&gt;'[1]Score Thresholds'!$C4,'[1]Score Thresholds'!$F4,IF(C12&gt;'[1]Score Thresholds'!$D4,'[1]Score Thresholds'!$G4,'[1]Score Thresholds'!$H4)))</f>
        <v>10</v>
      </c>
      <c r="D49" s="25">
        <f>IF(D12&gt;'[1]Score Thresholds'!$B4,'[1]Score Thresholds'!$E4,IF(D12&gt;'[1]Score Thresholds'!$C4,'[1]Score Thresholds'!$F4,IF(D12&gt;'[1]Score Thresholds'!$D4,'[1]Score Thresholds'!$G4,'[1]Score Thresholds'!$H4)))</f>
        <v>10</v>
      </c>
      <c r="E49" s="25">
        <f>IF(E12&gt;'[1]Score Thresholds'!$B4,'[1]Score Thresholds'!$E4,IF(E12&gt;'[1]Score Thresholds'!$C4,'[1]Score Thresholds'!$F4,IF(E12&gt;'[1]Score Thresholds'!$D4,'[1]Score Thresholds'!$G4,'[1]Score Thresholds'!$H4)))</f>
        <v>5</v>
      </c>
      <c r="F49" s="25">
        <v>10</v>
      </c>
      <c r="G49" s="25">
        <f>IF(G12&gt;'[1]Score Thresholds'!$B4,'[1]Score Thresholds'!$E4,IF(G12&gt;'[1]Score Thresholds'!$C4,'[1]Score Thresholds'!$F4,IF(G12&gt;'[1]Score Thresholds'!$D4,'[1]Score Thresholds'!$G4,'[1]Score Thresholds'!$H4)))</f>
        <v>1</v>
      </c>
      <c r="H49" s="25">
        <f>IF(H12&gt;'[1]Score Thresholds'!$B4,'[1]Score Thresholds'!$E4,IF(H12&gt;'[1]Score Thresholds'!$C4,'[1]Score Thresholds'!$F4,IF(H12&gt;'[1]Score Thresholds'!$D4,'[1]Score Thresholds'!$G4,'[1]Score Thresholds'!$H4)))</f>
        <v>1</v>
      </c>
      <c r="I49" s="25">
        <f>IF(I12&gt;'[1]Score Thresholds'!$B4,'[1]Score Thresholds'!$E4,IF(I12&gt;'[1]Score Thresholds'!$C4,'[1]Score Thresholds'!$F4,IF(I12&gt;'[1]Score Thresholds'!$D4,'[1]Score Thresholds'!$G4,'[1]Score Thresholds'!$H4)))</f>
        <v>5</v>
      </c>
      <c r="J49" s="25">
        <f>IF(J12&gt;'[1]Score Thresholds'!$B4,'[1]Score Thresholds'!$E4,IF(J12&gt;'[1]Score Thresholds'!$C4,'[1]Score Thresholds'!$F4,IF(J12&gt;'[1]Score Thresholds'!$D4,'[1]Score Thresholds'!$G4,'[1]Score Thresholds'!$H4)))</f>
        <v>5</v>
      </c>
      <c r="K49" s="25">
        <f>IF(K12&gt;'[1]Score Thresholds'!$B4,'[1]Score Thresholds'!$E4,IF(K12&gt;'[1]Score Thresholds'!$C4,'[1]Score Thresholds'!$F4,IF(K12&gt;'[1]Score Thresholds'!$D4,'[1]Score Thresholds'!$G4,'[1]Score Thresholds'!$H4)))</f>
        <v>5</v>
      </c>
      <c r="L49" s="25">
        <f>IF(L12&gt;'[1]Score Thresholds'!$B4,'[1]Score Thresholds'!$E4,IF(L12&gt;'[1]Score Thresholds'!$C4,'[1]Score Thresholds'!$F4,IF(L12&gt;'[1]Score Thresholds'!$D4,'[1]Score Thresholds'!$G4,'[1]Score Thresholds'!$H4)))</f>
        <v>0</v>
      </c>
      <c r="M49" s="25">
        <f>IF(M12&gt;'[1]Score Thresholds'!$B4,'[1]Score Thresholds'!$E4,IF(M12&gt;'[1]Score Thresholds'!$C4,'[1]Score Thresholds'!$F4,IF(M12&gt;'[1]Score Thresholds'!$D4,'[1]Score Thresholds'!$G4,'[1]Score Thresholds'!$H4)))</f>
        <v>0</v>
      </c>
      <c r="N49" s="25">
        <f>IF(N12&gt;'[1]Score Thresholds'!$B4,'[1]Score Thresholds'!$E4,IF(N12&gt;'[1]Score Thresholds'!$C4,'[1]Score Thresholds'!$F4,IF(N12&gt;'[1]Score Thresholds'!$D4,'[1]Score Thresholds'!$G4,'[1]Score Thresholds'!$H4)))</f>
        <v>5</v>
      </c>
      <c r="O49" s="25">
        <v>5</v>
      </c>
      <c r="P49" s="25">
        <f>IF(P12&gt;'[1]Score Thresholds'!$B4,'[1]Score Thresholds'!$E4,IF(P12&gt;'[1]Score Thresholds'!$C4,'[1]Score Thresholds'!$F4,IF(P12&gt;'[1]Score Thresholds'!$D4,'[1]Score Thresholds'!$G4,'[1]Score Thresholds'!$H4)))</f>
        <v>0</v>
      </c>
      <c r="Q49" s="25">
        <f>IF(Q12&gt;'[1]Score Thresholds'!$B4,'[1]Score Thresholds'!$E4,IF(Q12&gt;'[1]Score Thresholds'!$C4,'[1]Score Thresholds'!$F4,IF(Q12&gt;'[1]Score Thresholds'!$D4,'[1]Score Thresholds'!$G4,'[1]Score Thresholds'!$H4)))</f>
        <v>0</v>
      </c>
      <c r="R49" s="25">
        <f>IF(R12&gt;'[1]Score Thresholds'!$B4,'[1]Score Thresholds'!$E4,IF(R12&gt;'[1]Score Thresholds'!$C4,'[1]Score Thresholds'!$F4,IF(R12&gt;'[1]Score Thresholds'!$D4,'[1]Score Thresholds'!$G4,'[1]Score Thresholds'!$H4)))</f>
        <v>10</v>
      </c>
      <c r="S49" s="25">
        <v>10</v>
      </c>
      <c r="T49" s="25">
        <f>IF(T12&gt;'[1]Score Thresholds'!$B4,'[1]Score Thresholds'!$E4,IF(T12&gt;'[1]Score Thresholds'!$C4,'[1]Score Thresholds'!$F4,IF(T12&gt;'[1]Score Thresholds'!$D4,'[1]Score Thresholds'!$G4,'[1]Score Thresholds'!$H4)))</f>
        <v>10</v>
      </c>
      <c r="U49" s="25">
        <f>IF(U12&gt;'[1]Score Thresholds'!$B4,'[1]Score Thresholds'!$E4,IF(U12&gt;'[1]Score Thresholds'!$C4,'[1]Score Thresholds'!$F4,IF(U12&gt;'[1]Score Thresholds'!$D4,'[1]Score Thresholds'!$G4,'[1]Score Thresholds'!$H4)))</f>
        <v>10</v>
      </c>
      <c r="V49" s="25">
        <f>IF(V12&gt;'[1]Score Thresholds'!$B4,'[1]Score Thresholds'!$E4,IF(V12&gt;'[1]Score Thresholds'!$C4,'[1]Score Thresholds'!$F4,IF(V12&gt;'[1]Score Thresholds'!$D4,'[1]Score Thresholds'!$G4,'[1]Score Thresholds'!$H4)))</f>
        <v>0</v>
      </c>
      <c r="W49" s="25">
        <f>IF(W12&gt;'[1]Score Thresholds'!$B4,'[1]Score Thresholds'!$E4,IF(W12&gt;'[1]Score Thresholds'!$C4,'[1]Score Thresholds'!$F4,IF(W12&gt;'[1]Score Thresholds'!$D4,'[1]Score Thresholds'!$G4,'[1]Score Thresholds'!$H4)))</f>
        <v>10</v>
      </c>
      <c r="X49" s="25">
        <f>IF(X12&gt;'[1]Score Thresholds'!$B4,'[1]Score Thresholds'!$E4,IF(X12&gt;'[1]Score Thresholds'!$C4,'[1]Score Thresholds'!$F4,IF(X12&gt;'[1]Score Thresholds'!$D4,'[1]Score Thresholds'!$G4,'[1]Score Thresholds'!$H4)))</f>
        <v>10</v>
      </c>
      <c r="Y49" s="25">
        <f>IF(Y12&gt;'[1]Score Thresholds'!$B4,'[1]Score Thresholds'!$E4,IF(Y12&gt;'[1]Score Thresholds'!$C4,'[1]Score Thresholds'!$F4,IF(Y12&gt;'[1]Score Thresholds'!$D4,'[1]Score Thresholds'!$G4,'[1]Score Thresholds'!$H4)))</f>
        <v>10</v>
      </c>
      <c r="Z49" s="25">
        <f>IF(Z12&gt;'[1]Score Thresholds'!$B4,'[1]Score Thresholds'!$E4,IF(Z12&gt;'[1]Score Thresholds'!$C4,'[1]Score Thresholds'!$F4,IF(Z12&gt;'[1]Score Thresholds'!$D4,'[1]Score Thresholds'!$G4,'[1]Score Thresholds'!$H4)))</f>
        <v>5</v>
      </c>
      <c r="AA49" s="25">
        <f>IF(AA12&gt;'[1]Score Thresholds'!$B4,'[1]Score Thresholds'!$E4,IF(AA12&gt;'[1]Score Thresholds'!$C4,'[1]Score Thresholds'!$F4,IF(AA12&gt;'[1]Score Thresholds'!$D4,'[1]Score Thresholds'!$G4,'[1]Score Thresholds'!$H4)))</f>
        <v>10</v>
      </c>
      <c r="AB49" s="25">
        <f>IF(AB12&gt;'[1]Score Thresholds'!$B4,'[1]Score Thresholds'!$E4,IF(AB12&gt;'[1]Score Thresholds'!$C4,'[1]Score Thresholds'!$F4,IF(AB12&gt;'[1]Score Thresholds'!$D4,'[1]Score Thresholds'!$G4,'[1]Score Thresholds'!$H4)))</f>
        <v>1</v>
      </c>
      <c r="AC49" s="25">
        <f>IF(AC12&gt;'[1]Score Thresholds'!$B4,'[1]Score Thresholds'!$E4,IF(AC12&gt;'[1]Score Thresholds'!$C4,'[1]Score Thresholds'!$F4,IF(AC12&gt;'[1]Score Thresholds'!$D4,'[1]Score Thresholds'!$G4,'[1]Score Thresholds'!$H4)))</f>
        <v>10</v>
      </c>
      <c r="AD49" s="25">
        <f>IF(AD12&gt;'[1]Score Thresholds'!$B4,'[1]Score Thresholds'!$E4,IF(AD12&gt;'[1]Score Thresholds'!$C4,'[1]Score Thresholds'!$F4,IF(AD12&gt;'[1]Score Thresholds'!$D4,'[1]Score Thresholds'!$G4,'[1]Score Thresholds'!$H4)))</f>
        <v>5</v>
      </c>
      <c r="AE49" s="25">
        <f>IF(AE12&gt;'[1]Score Thresholds'!$B4,'[1]Score Thresholds'!$E4,IF(AE12&gt;'[1]Score Thresholds'!$C4,'[1]Score Thresholds'!$F4,IF(AE12&gt;'[1]Score Thresholds'!$D4,'[1]Score Thresholds'!$G4,'[1]Score Thresholds'!$H4)))</f>
        <v>10</v>
      </c>
      <c r="AF49" s="25">
        <f>IF(AF12&gt;'[1]Score Thresholds'!$B4,'[1]Score Thresholds'!$E4,IF(AF12&gt;'[1]Score Thresholds'!$C4,'[1]Score Thresholds'!$F4,IF(AF12&gt;'[1]Score Thresholds'!$D4,'[1]Score Thresholds'!$G4,'[1]Score Thresholds'!$H4)))</f>
        <v>5</v>
      </c>
      <c r="AG49" s="25">
        <f>IF(AG12&gt;'[1]Score Thresholds'!$B4,'[1]Score Thresholds'!$E4,IF(AG12&gt;'[1]Score Thresholds'!$C4,'[1]Score Thresholds'!$F4,IF(AG12&gt;'[1]Score Thresholds'!$D4,'[1]Score Thresholds'!$G4,'[1]Score Thresholds'!$H4)))</f>
        <v>0</v>
      </c>
    </row>
    <row r="50" spans="1:33" x14ac:dyDescent="0.3">
      <c r="A50" s="24" t="s">
        <v>82</v>
      </c>
      <c r="B50" s="25">
        <f>IF(B13&gt;'[1]Score Thresholds'!$B5,'[1]Score Thresholds'!$E5,IF(B13&gt;'[1]Score Thresholds'!$C5,'[1]Score Thresholds'!$F5,IF(B13&gt;'[1]Score Thresholds'!$D5,'[1]Score Thresholds'!$G5,'[1]Score Thresholds'!$H5)))</f>
        <v>10</v>
      </c>
      <c r="C50" s="25">
        <f>IF(C13&gt;'[1]Score Thresholds'!$B5,'[1]Score Thresholds'!$E5,IF(C13&gt;'[1]Score Thresholds'!$C5,'[1]Score Thresholds'!$F5,IF(C13&gt;'[1]Score Thresholds'!$D5,'[1]Score Thresholds'!$G5,'[1]Score Thresholds'!$H5)))</f>
        <v>1</v>
      </c>
      <c r="D50" s="25">
        <f>IF(D13&gt;'[1]Score Thresholds'!$B5,'[1]Score Thresholds'!$E5,IF(D13&gt;'[1]Score Thresholds'!$C5,'[1]Score Thresholds'!$F5,IF(D13&gt;'[1]Score Thresholds'!$D5,'[1]Score Thresholds'!$G5,'[1]Score Thresholds'!$H5)))</f>
        <v>1</v>
      </c>
      <c r="E50" s="25">
        <f>IF(E13&gt;'[1]Score Thresholds'!$B5,'[1]Score Thresholds'!$E5,IF(E13&gt;'[1]Score Thresholds'!$C5,'[1]Score Thresholds'!$F5,IF(E13&gt;'[1]Score Thresholds'!$D5,'[1]Score Thresholds'!$G5,'[1]Score Thresholds'!$H5)))</f>
        <v>1</v>
      </c>
      <c r="F50" s="25">
        <v>10</v>
      </c>
      <c r="G50" s="25">
        <f>IF(G13&gt;'[1]Score Thresholds'!$B5,'[1]Score Thresholds'!$E5,IF(G13&gt;'[1]Score Thresholds'!$C5,'[1]Score Thresholds'!$F5,IF(G13&gt;'[1]Score Thresholds'!$D5,'[1]Score Thresholds'!$G5,'[1]Score Thresholds'!$H5)))</f>
        <v>0</v>
      </c>
      <c r="H50" s="25">
        <f>IF(H13&gt;'[1]Score Thresholds'!$B5,'[1]Score Thresholds'!$E5,IF(H13&gt;'[1]Score Thresholds'!$C5,'[1]Score Thresholds'!$F5,IF(H13&gt;'[1]Score Thresholds'!$D5,'[1]Score Thresholds'!$G5,'[1]Score Thresholds'!$H5)))</f>
        <v>0</v>
      </c>
      <c r="I50" s="25">
        <f>IF(I13&gt;'[1]Score Thresholds'!$B5,'[1]Score Thresholds'!$E5,IF(I13&gt;'[1]Score Thresholds'!$C5,'[1]Score Thresholds'!$F5,IF(I13&gt;'[1]Score Thresholds'!$D5,'[1]Score Thresholds'!$G5,'[1]Score Thresholds'!$H5)))</f>
        <v>0</v>
      </c>
      <c r="J50" s="25">
        <f>IF(J13&gt;'[1]Score Thresholds'!$B5,'[1]Score Thresholds'!$E5,IF(J13&gt;'[1]Score Thresholds'!$C5,'[1]Score Thresholds'!$F5,IF(J13&gt;'[1]Score Thresholds'!$D5,'[1]Score Thresholds'!$G5,'[1]Score Thresholds'!$H5)))</f>
        <v>10</v>
      </c>
      <c r="K50" s="25">
        <f>IF(K13&gt;'[1]Score Thresholds'!$B5,'[1]Score Thresholds'!$E5,IF(K13&gt;'[1]Score Thresholds'!$C5,'[1]Score Thresholds'!$F5,IF(K13&gt;'[1]Score Thresholds'!$D5,'[1]Score Thresholds'!$G5,'[1]Score Thresholds'!$H5)))</f>
        <v>1</v>
      </c>
      <c r="L50" s="25">
        <f>IF(L13&gt;'[1]Score Thresholds'!$B5,'[1]Score Thresholds'!$E5,IF(L13&gt;'[1]Score Thresholds'!$C5,'[1]Score Thresholds'!$F5,IF(L13&gt;'[1]Score Thresholds'!$D5,'[1]Score Thresholds'!$G5,'[1]Score Thresholds'!$H5)))</f>
        <v>0</v>
      </c>
      <c r="M50" s="25">
        <f>IF(M13&gt;'[1]Score Thresholds'!$B5,'[1]Score Thresholds'!$E5,IF(M13&gt;'[1]Score Thresholds'!$C5,'[1]Score Thresholds'!$F5,IF(M13&gt;'[1]Score Thresholds'!$D5,'[1]Score Thresholds'!$G5,'[1]Score Thresholds'!$H5)))</f>
        <v>0</v>
      </c>
      <c r="N50" s="25">
        <f>IF(N13&gt;'[1]Score Thresholds'!$B5,'[1]Score Thresholds'!$E5,IF(N13&gt;'[1]Score Thresholds'!$C5,'[1]Score Thresholds'!$F5,IF(N13&gt;'[1]Score Thresholds'!$D5,'[1]Score Thresholds'!$G5,'[1]Score Thresholds'!$H5)))</f>
        <v>10</v>
      </c>
      <c r="O50" s="25">
        <v>0</v>
      </c>
      <c r="P50" s="25">
        <f>IF(P13&gt;'[1]Score Thresholds'!$B5,'[1]Score Thresholds'!$E5,IF(P13&gt;'[1]Score Thresholds'!$C5,'[1]Score Thresholds'!$F5,IF(P13&gt;'[1]Score Thresholds'!$D5,'[1]Score Thresholds'!$G5,'[1]Score Thresholds'!$H5)))</f>
        <v>0</v>
      </c>
      <c r="Q50" s="25">
        <f>IF(Q13&gt;'[1]Score Thresholds'!$B5,'[1]Score Thresholds'!$E5,IF(Q13&gt;'[1]Score Thresholds'!$C5,'[1]Score Thresholds'!$F5,IF(Q13&gt;'[1]Score Thresholds'!$D5,'[1]Score Thresholds'!$G5,'[1]Score Thresholds'!$H5)))</f>
        <v>0</v>
      </c>
      <c r="R50" s="25">
        <f>IF(R13&gt;'[1]Score Thresholds'!$B5,'[1]Score Thresholds'!$E5,IF(R13&gt;'[1]Score Thresholds'!$C5,'[1]Score Thresholds'!$F5,IF(R13&gt;'[1]Score Thresholds'!$D5,'[1]Score Thresholds'!$G5,'[1]Score Thresholds'!$H5)))</f>
        <v>1</v>
      </c>
      <c r="S50" s="25">
        <v>0</v>
      </c>
      <c r="T50" s="25">
        <f>IF(T13&gt;'[1]Score Thresholds'!$B5,'[1]Score Thresholds'!$E5,IF(T13&gt;'[1]Score Thresholds'!$C5,'[1]Score Thresholds'!$F5,IF(T13&gt;'[1]Score Thresholds'!$D5,'[1]Score Thresholds'!$G5,'[1]Score Thresholds'!$H5)))</f>
        <v>0</v>
      </c>
      <c r="U50" s="25">
        <f>IF(U13&gt;'[1]Score Thresholds'!$B5,'[1]Score Thresholds'!$E5,IF(U13&gt;'[1]Score Thresholds'!$C5,'[1]Score Thresholds'!$F5,IF(U13&gt;'[1]Score Thresholds'!$D5,'[1]Score Thresholds'!$G5,'[1]Score Thresholds'!$H5)))</f>
        <v>5</v>
      </c>
      <c r="V50" s="25">
        <f>IF(V13&gt;'[1]Score Thresholds'!$B5,'[1]Score Thresholds'!$E5,IF(V13&gt;'[1]Score Thresholds'!$C5,'[1]Score Thresholds'!$F5,IF(V13&gt;'[1]Score Thresholds'!$D5,'[1]Score Thresholds'!$G5,'[1]Score Thresholds'!$H5)))</f>
        <v>0</v>
      </c>
      <c r="W50" s="25">
        <f>IF(W13&gt;'[1]Score Thresholds'!$B5,'[1]Score Thresholds'!$E5,IF(W13&gt;'[1]Score Thresholds'!$C5,'[1]Score Thresholds'!$F5,IF(W13&gt;'[1]Score Thresholds'!$D5,'[1]Score Thresholds'!$G5,'[1]Score Thresholds'!$H5)))</f>
        <v>10</v>
      </c>
      <c r="X50" s="25">
        <f>IF(X13&gt;'[1]Score Thresholds'!$B5,'[1]Score Thresholds'!$E5,IF(X13&gt;'[1]Score Thresholds'!$C5,'[1]Score Thresholds'!$F5,IF(X13&gt;'[1]Score Thresholds'!$D5,'[1]Score Thresholds'!$G5,'[1]Score Thresholds'!$H5)))</f>
        <v>0</v>
      </c>
      <c r="Y50" s="25">
        <f>IF(Y13&gt;'[1]Score Thresholds'!$B5,'[1]Score Thresholds'!$E5,IF(Y13&gt;'[1]Score Thresholds'!$C5,'[1]Score Thresholds'!$F5,IF(Y13&gt;'[1]Score Thresholds'!$D5,'[1]Score Thresholds'!$G5,'[1]Score Thresholds'!$H5)))</f>
        <v>0</v>
      </c>
      <c r="Z50" s="25">
        <f>IF(Z13&gt;'[1]Score Thresholds'!$B5,'[1]Score Thresholds'!$E5,IF(Z13&gt;'[1]Score Thresholds'!$C5,'[1]Score Thresholds'!$F5,IF(Z13&gt;'[1]Score Thresholds'!$D5,'[1]Score Thresholds'!$G5,'[1]Score Thresholds'!$H5)))</f>
        <v>0</v>
      </c>
      <c r="AA50" s="25">
        <f>IF(AA13&gt;'[1]Score Thresholds'!$B5,'[1]Score Thresholds'!$E5,IF(AA13&gt;'[1]Score Thresholds'!$C5,'[1]Score Thresholds'!$F5,IF(AA13&gt;'[1]Score Thresholds'!$D5,'[1]Score Thresholds'!$G5,'[1]Score Thresholds'!$H5)))</f>
        <v>1</v>
      </c>
      <c r="AB50" s="25">
        <f>IF(AB13&gt;'[1]Score Thresholds'!$B5,'[1]Score Thresholds'!$E5,IF(AB13&gt;'[1]Score Thresholds'!$C5,'[1]Score Thresholds'!$F5,IF(AB13&gt;'[1]Score Thresholds'!$D5,'[1]Score Thresholds'!$G5,'[1]Score Thresholds'!$H5)))</f>
        <v>0</v>
      </c>
      <c r="AC50" s="25">
        <f>IF(AC13&gt;'[1]Score Thresholds'!$B5,'[1]Score Thresholds'!$E5,IF(AC13&gt;'[1]Score Thresholds'!$C5,'[1]Score Thresholds'!$F5,IF(AC13&gt;'[1]Score Thresholds'!$D5,'[1]Score Thresholds'!$G5,'[1]Score Thresholds'!$H5)))</f>
        <v>0</v>
      </c>
      <c r="AD50" s="25">
        <f>IF(AD13&gt;'[1]Score Thresholds'!$B5,'[1]Score Thresholds'!$E5,IF(AD13&gt;'[1]Score Thresholds'!$C5,'[1]Score Thresholds'!$F5,IF(AD13&gt;'[1]Score Thresholds'!$D5,'[1]Score Thresholds'!$G5,'[1]Score Thresholds'!$H5)))</f>
        <v>10</v>
      </c>
      <c r="AE50" s="25">
        <f>IF(AE13&gt;'[1]Score Thresholds'!$B5,'[1]Score Thresholds'!$E5,IF(AE13&gt;'[1]Score Thresholds'!$C5,'[1]Score Thresholds'!$F5,IF(AE13&gt;'[1]Score Thresholds'!$D5,'[1]Score Thresholds'!$G5,'[1]Score Thresholds'!$H5)))</f>
        <v>0</v>
      </c>
      <c r="AF50" s="25">
        <f>IF(AF13&gt;'[1]Score Thresholds'!$B5,'[1]Score Thresholds'!$E5,IF(AF13&gt;'[1]Score Thresholds'!$C5,'[1]Score Thresholds'!$F5,IF(AF13&gt;'[1]Score Thresholds'!$D5,'[1]Score Thresholds'!$G5,'[1]Score Thresholds'!$H5)))</f>
        <v>1</v>
      </c>
      <c r="AG50" s="25">
        <f>IF(AG13&gt;'[1]Score Thresholds'!$B5,'[1]Score Thresholds'!$E5,IF(AG13&gt;'[1]Score Thresholds'!$C5,'[1]Score Thresholds'!$F5,IF(AG13&gt;'[1]Score Thresholds'!$D5,'[1]Score Thresholds'!$G5,'[1]Score Thresholds'!$H5)))</f>
        <v>0</v>
      </c>
    </row>
    <row r="51" spans="1:33" x14ac:dyDescent="0.3">
      <c r="A51" s="24" t="s">
        <v>83</v>
      </c>
      <c r="B51" s="25">
        <f>IF(B14&lt;'[1]Score Thresholds'!$B6,'[1]Score Thresholds'!$E6,IF(B14&lt;'[1]Score Thresholds'!$C6,'[1]Score Thresholds'!$F6,IF(B14&lt;'[1]Score Thresholds'!$D6,'[1]Score Thresholds'!$G6,'[1]Score Thresholds'!$H6)))</f>
        <v>10</v>
      </c>
      <c r="C51" s="25">
        <f>IF(C14&lt;'[1]Score Thresholds'!$B6,'[1]Score Thresholds'!$E6,IF(C14&lt;'[1]Score Thresholds'!$C6,'[1]Score Thresholds'!$F6,IF(C14&lt;'[1]Score Thresholds'!$D6,'[1]Score Thresholds'!$G6,'[1]Score Thresholds'!$H6)))</f>
        <v>1</v>
      </c>
      <c r="D51" s="25">
        <f>IF(D14&lt;'[1]Score Thresholds'!$B6,'[1]Score Thresholds'!$E6,IF(D14&lt;'[1]Score Thresholds'!$C6,'[1]Score Thresholds'!$F6,IF(D14&lt;'[1]Score Thresholds'!$D6,'[1]Score Thresholds'!$G6,'[1]Score Thresholds'!$H6)))</f>
        <v>5</v>
      </c>
      <c r="E51" s="25">
        <f>IF(E14&lt;'[1]Score Thresholds'!$B6,'[1]Score Thresholds'!$E6,IF(E14&lt;'[1]Score Thresholds'!$C6,'[1]Score Thresholds'!$F6,IF(E14&lt;'[1]Score Thresholds'!$D6,'[1]Score Thresholds'!$G6,'[1]Score Thresholds'!$H6)))</f>
        <v>1</v>
      </c>
      <c r="F51" s="25">
        <v>10</v>
      </c>
      <c r="G51" s="25">
        <f>IF(G14&lt;'[1]Score Thresholds'!$B6,'[1]Score Thresholds'!$E6,IF(G14&lt;'[1]Score Thresholds'!$C6,'[1]Score Thresholds'!$F6,IF(G14&lt;'[1]Score Thresholds'!$D6,'[1]Score Thresholds'!$G6,'[1]Score Thresholds'!$H6)))</f>
        <v>0</v>
      </c>
      <c r="H51" s="25">
        <f>IF(H14&lt;'[1]Score Thresholds'!$B6,'[1]Score Thresholds'!$E6,IF(H14&lt;'[1]Score Thresholds'!$C6,'[1]Score Thresholds'!$F6,IF(H14&lt;'[1]Score Thresholds'!$D6,'[1]Score Thresholds'!$G6,'[1]Score Thresholds'!$H6)))</f>
        <v>1</v>
      </c>
      <c r="I51" s="25">
        <f>IF(I14&lt;'[1]Score Thresholds'!$B6,'[1]Score Thresholds'!$E6,IF(I14&lt;'[1]Score Thresholds'!$C6,'[1]Score Thresholds'!$F6,IF(I14&lt;'[1]Score Thresholds'!$D6,'[1]Score Thresholds'!$G6,'[1]Score Thresholds'!$H6)))</f>
        <v>0</v>
      </c>
      <c r="J51" s="25">
        <f>IF(J14&lt;'[1]Score Thresholds'!$B6,'[1]Score Thresholds'!$E6,IF(J14&lt;'[1]Score Thresholds'!$C6,'[1]Score Thresholds'!$F6,IF(J14&lt;'[1]Score Thresholds'!$D6,'[1]Score Thresholds'!$G6,'[1]Score Thresholds'!$H6)))</f>
        <v>10</v>
      </c>
      <c r="K51" s="25">
        <f>IF(K14&lt;'[1]Score Thresholds'!$B6,'[1]Score Thresholds'!$E6,IF(K14&lt;'[1]Score Thresholds'!$C6,'[1]Score Thresholds'!$F6,IF(K14&lt;'[1]Score Thresholds'!$D6,'[1]Score Thresholds'!$G6,'[1]Score Thresholds'!$H6)))</f>
        <v>5</v>
      </c>
      <c r="L51" s="25">
        <f>IF(L14&lt;'[1]Score Thresholds'!$B6,'[1]Score Thresholds'!$E6,IF(L14&lt;'[1]Score Thresholds'!$C6,'[1]Score Thresholds'!$F6,IF(L14&lt;'[1]Score Thresholds'!$D6,'[1]Score Thresholds'!$G6,'[1]Score Thresholds'!$H6)))</f>
        <v>0</v>
      </c>
      <c r="M51" s="25">
        <f>IF(M14&lt;'[1]Score Thresholds'!$B6,'[1]Score Thresholds'!$E6,IF(M14&lt;'[1]Score Thresholds'!$C6,'[1]Score Thresholds'!$F6,IF(M14&lt;'[1]Score Thresholds'!$D6,'[1]Score Thresholds'!$G6,'[1]Score Thresholds'!$H6)))</f>
        <v>1</v>
      </c>
      <c r="N51" s="25">
        <f>IF(N14&lt;'[1]Score Thresholds'!$B6,'[1]Score Thresholds'!$E6,IF(N14&lt;'[1]Score Thresholds'!$C6,'[1]Score Thresholds'!$F6,IF(N14&lt;'[1]Score Thresholds'!$D6,'[1]Score Thresholds'!$G6,'[1]Score Thresholds'!$H6)))</f>
        <v>10</v>
      </c>
      <c r="O51" s="25">
        <v>10</v>
      </c>
      <c r="P51" s="25">
        <f>IF(P14&lt;'[1]Score Thresholds'!$B6,'[1]Score Thresholds'!$E6,IF(P14&lt;'[1]Score Thresholds'!$C6,'[1]Score Thresholds'!$F6,IF(P14&lt;'[1]Score Thresholds'!$D6,'[1]Score Thresholds'!$G6,'[1]Score Thresholds'!$H6)))</f>
        <v>0</v>
      </c>
      <c r="Q51" s="25">
        <f>IF(Q14&lt;'[1]Score Thresholds'!$B6,'[1]Score Thresholds'!$E6,IF(Q14&lt;'[1]Score Thresholds'!$C6,'[1]Score Thresholds'!$F6,IF(Q14&lt;'[1]Score Thresholds'!$D6,'[1]Score Thresholds'!$G6,'[1]Score Thresholds'!$H6)))</f>
        <v>0</v>
      </c>
      <c r="R51" s="25">
        <f>IF(R14&lt;'[1]Score Thresholds'!$B6,'[1]Score Thresholds'!$E6,IF(R14&lt;'[1]Score Thresholds'!$C6,'[1]Score Thresholds'!$F6,IF(R14&lt;'[1]Score Thresholds'!$D6,'[1]Score Thresholds'!$G6,'[1]Score Thresholds'!$H6)))</f>
        <v>5</v>
      </c>
      <c r="S51" s="25">
        <v>1</v>
      </c>
      <c r="T51" s="25">
        <f>IF(T14&lt;'[1]Score Thresholds'!$B6,'[1]Score Thresholds'!$E6,IF(T14&lt;'[1]Score Thresholds'!$C6,'[1]Score Thresholds'!$F6,IF(T14&lt;'[1]Score Thresholds'!$D6,'[1]Score Thresholds'!$G6,'[1]Score Thresholds'!$H6)))</f>
        <v>10</v>
      </c>
      <c r="U51" s="25">
        <f>IF(U14&lt;'[1]Score Thresholds'!$B6,'[1]Score Thresholds'!$E6,IF(U14&lt;'[1]Score Thresholds'!$C6,'[1]Score Thresholds'!$F6,IF(U14&lt;'[1]Score Thresholds'!$D6,'[1]Score Thresholds'!$G6,'[1]Score Thresholds'!$H6)))</f>
        <v>10</v>
      </c>
      <c r="V51" s="25">
        <f>IF(V14&lt;'[1]Score Thresholds'!$B6,'[1]Score Thresholds'!$E6,IF(V14&lt;'[1]Score Thresholds'!$C6,'[1]Score Thresholds'!$F6,IF(V14&lt;'[1]Score Thresholds'!$D6,'[1]Score Thresholds'!$G6,'[1]Score Thresholds'!$H6)))</f>
        <v>0</v>
      </c>
      <c r="W51" s="25">
        <f>IF(W14&lt;'[1]Score Thresholds'!$B6,'[1]Score Thresholds'!$E6,IF(W14&lt;'[1]Score Thresholds'!$C6,'[1]Score Thresholds'!$F6,IF(W14&lt;'[1]Score Thresholds'!$D6,'[1]Score Thresholds'!$G6,'[1]Score Thresholds'!$H6)))</f>
        <v>10</v>
      </c>
      <c r="X51" s="25">
        <f>IF(X14&lt;'[1]Score Thresholds'!$B6,'[1]Score Thresholds'!$E6,IF(X14&lt;'[1]Score Thresholds'!$C6,'[1]Score Thresholds'!$F6,IF(X14&lt;'[1]Score Thresholds'!$D6,'[1]Score Thresholds'!$G6,'[1]Score Thresholds'!$H6)))</f>
        <v>10</v>
      </c>
      <c r="Y51" s="25">
        <f>IF(Y14&lt;'[1]Score Thresholds'!$B6,'[1]Score Thresholds'!$E6,IF(Y14&lt;'[1]Score Thresholds'!$C6,'[1]Score Thresholds'!$F6,IF(Y14&lt;'[1]Score Thresholds'!$D6,'[1]Score Thresholds'!$G6,'[1]Score Thresholds'!$H6)))</f>
        <v>10</v>
      </c>
      <c r="Z51" s="25">
        <f>IF(Z14&lt;'[1]Score Thresholds'!$B6,'[1]Score Thresholds'!$E6,IF(Z14&lt;'[1]Score Thresholds'!$C6,'[1]Score Thresholds'!$F6,IF(Z14&lt;'[1]Score Thresholds'!$D6,'[1]Score Thresholds'!$G6,'[1]Score Thresholds'!$H6)))</f>
        <v>1</v>
      </c>
      <c r="AA51" s="25">
        <f>IF(AA14&lt;'[1]Score Thresholds'!$B6,'[1]Score Thresholds'!$E6,IF(AA14&lt;'[1]Score Thresholds'!$C6,'[1]Score Thresholds'!$F6,IF(AA14&lt;'[1]Score Thresholds'!$D6,'[1]Score Thresholds'!$G6,'[1]Score Thresholds'!$H6)))</f>
        <v>1</v>
      </c>
      <c r="AB51" s="25">
        <f>IF(AB14&lt;'[1]Score Thresholds'!$B6,'[1]Score Thresholds'!$E6,IF(AB14&lt;'[1]Score Thresholds'!$C6,'[1]Score Thresholds'!$F6,IF(AB14&lt;'[1]Score Thresholds'!$D6,'[1]Score Thresholds'!$G6,'[1]Score Thresholds'!$H6)))</f>
        <v>1</v>
      </c>
      <c r="AC51" s="25">
        <f>IF(AC14&lt;'[1]Score Thresholds'!$B6,'[1]Score Thresholds'!$E6,IF(AC14&lt;'[1]Score Thresholds'!$C6,'[1]Score Thresholds'!$F6,IF(AC14&lt;'[1]Score Thresholds'!$D6,'[1]Score Thresholds'!$G6,'[1]Score Thresholds'!$H6)))</f>
        <v>0</v>
      </c>
      <c r="AD51" s="25">
        <f>IF(AD14&lt;'[1]Score Thresholds'!$B6,'[1]Score Thresholds'!$E6,IF(AD14&lt;'[1]Score Thresholds'!$C6,'[1]Score Thresholds'!$F6,IF(AD14&lt;'[1]Score Thresholds'!$D6,'[1]Score Thresholds'!$G6,'[1]Score Thresholds'!$H6)))</f>
        <v>10</v>
      </c>
      <c r="AE51" s="25">
        <f>IF(AE14&lt;'[1]Score Thresholds'!$B6,'[1]Score Thresholds'!$E6,IF(AE14&lt;'[1]Score Thresholds'!$C6,'[1]Score Thresholds'!$F6,IF(AE14&lt;'[1]Score Thresholds'!$D6,'[1]Score Thresholds'!$G6,'[1]Score Thresholds'!$H6)))</f>
        <v>0</v>
      </c>
      <c r="AF51" s="25">
        <f>IF(AF14&lt;'[1]Score Thresholds'!$B6,'[1]Score Thresholds'!$E6,IF(AF14&lt;'[1]Score Thresholds'!$C6,'[1]Score Thresholds'!$F6,IF(AF14&lt;'[1]Score Thresholds'!$D6,'[1]Score Thresholds'!$G6,'[1]Score Thresholds'!$H6)))</f>
        <v>1</v>
      </c>
      <c r="AG51" s="25">
        <f>IF(AG14&lt;'[1]Score Thresholds'!$B6,'[1]Score Thresholds'!$E6,IF(AG14&lt;'[1]Score Thresholds'!$C6,'[1]Score Thresholds'!$F6,IF(AG14&lt;'[1]Score Thresholds'!$D6,'[1]Score Thresholds'!$G6,'[1]Score Thresholds'!$H6)))</f>
        <v>10</v>
      </c>
    </row>
    <row r="52" spans="1:33" x14ac:dyDescent="0.3">
      <c r="A52" s="24" t="s">
        <v>52</v>
      </c>
      <c r="B52" s="25">
        <f>IF(B15="N/A",'[1]Score Thresholds'!$E7,IF(B15&gt;'[1]Score Thresholds'!$B7,'[1]Score Thresholds'!$E7,IF(B15&gt;'[1]Score Thresholds'!$C7,'[1]Score Thresholds'!$F7,IF(B15&gt;'[1]Score Thresholds'!$D7,'[1]Score Thresholds'!$G7,'[1]Score Thresholds'!$H7))))</f>
        <v>5</v>
      </c>
      <c r="C52" s="25">
        <f>IF(C15="N/A",'[1]Score Thresholds'!$E7,IF(C15&gt;'[1]Score Thresholds'!$B7,'[1]Score Thresholds'!$E7,IF(C15&gt;'[1]Score Thresholds'!$C7,'[1]Score Thresholds'!$F7,IF(C15&gt;'[1]Score Thresholds'!$D7,'[1]Score Thresholds'!$G7,'[1]Score Thresholds'!$H7))))</f>
        <v>0</v>
      </c>
      <c r="D52" s="25">
        <f>IF(D15="N/A",'[1]Score Thresholds'!$E7,IF(D15&gt;'[1]Score Thresholds'!$B7,'[1]Score Thresholds'!$E7,IF(D15&gt;'[1]Score Thresholds'!$C7,'[1]Score Thresholds'!$F7,IF(D15&gt;'[1]Score Thresholds'!$D7,'[1]Score Thresholds'!$G7,'[1]Score Thresholds'!$H7))))</f>
        <v>5</v>
      </c>
      <c r="E52" s="25">
        <f>IF(E15="N/A",'[1]Score Thresholds'!$E7,IF(E15&gt;'[1]Score Thresholds'!$B7,'[1]Score Thresholds'!$E7,IF(E15&gt;'[1]Score Thresholds'!$C7,'[1]Score Thresholds'!$F7,IF(E15&gt;'[1]Score Thresholds'!$D7,'[1]Score Thresholds'!$G7,'[1]Score Thresholds'!$H7))))</f>
        <v>0</v>
      </c>
      <c r="F52" s="25">
        <v>5</v>
      </c>
      <c r="G52" s="25">
        <f>IF(G15="N/A",'[1]Score Thresholds'!$E7,IF(G15&gt;'[1]Score Thresholds'!$B7,'[1]Score Thresholds'!$E7,IF(G15&gt;'[1]Score Thresholds'!$C7,'[1]Score Thresholds'!$F7,IF(G15&gt;'[1]Score Thresholds'!$D7,'[1]Score Thresholds'!$G7,'[1]Score Thresholds'!$H7))))</f>
        <v>5</v>
      </c>
      <c r="H52" s="25">
        <f>IF(H15="N/A",'[1]Score Thresholds'!$E7,IF(H15&gt;'[1]Score Thresholds'!$B7,'[1]Score Thresholds'!$E7,IF(H15&gt;'[1]Score Thresholds'!$C7,'[1]Score Thresholds'!$F7,IF(H15&gt;'[1]Score Thresholds'!$D7,'[1]Score Thresholds'!$G7,'[1]Score Thresholds'!$H7))))</f>
        <v>5</v>
      </c>
      <c r="I52" s="25">
        <f>IF(I15="N/A",'[1]Score Thresholds'!$E7,IF(I15&gt;'[1]Score Thresholds'!$B7,'[1]Score Thresholds'!$E7,IF(I15&gt;'[1]Score Thresholds'!$C7,'[1]Score Thresholds'!$F7,IF(I15&gt;'[1]Score Thresholds'!$D7,'[1]Score Thresholds'!$G7,'[1]Score Thresholds'!$H7))))</f>
        <v>0</v>
      </c>
      <c r="J52" s="25">
        <f>IF(J15="N/A",'[1]Score Thresholds'!$E7,IF(J15&gt;'[1]Score Thresholds'!$B7,'[1]Score Thresholds'!$E7,IF(J15&gt;'[1]Score Thresholds'!$C7,'[1]Score Thresholds'!$F7,IF(J15&gt;'[1]Score Thresholds'!$D7,'[1]Score Thresholds'!$G7,'[1]Score Thresholds'!$H7))))</f>
        <v>5</v>
      </c>
      <c r="K52" s="25">
        <f>IF(K15="N/A",'[1]Score Thresholds'!$E7,IF(K15&gt;'[1]Score Thresholds'!$B7,'[1]Score Thresholds'!$E7,IF(K15&gt;'[1]Score Thresholds'!$C7,'[1]Score Thresholds'!$F7,IF(K15&gt;'[1]Score Thresholds'!$D7,'[1]Score Thresholds'!$G7,'[1]Score Thresholds'!$H7))))</f>
        <v>0</v>
      </c>
      <c r="L52" s="25">
        <f>IF(L15="N/A",'[1]Score Thresholds'!$E7,IF(L15&gt;'[1]Score Thresholds'!$B7,'[1]Score Thresholds'!$E7,IF(L15&gt;'[1]Score Thresholds'!$C7,'[1]Score Thresholds'!$F7,IF(L15&gt;'[1]Score Thresholds'!$D7,'[1]Score Thresholds'!$G7,'[1]Score Thresholds'!$H7))))</f>
        <v>5</v>
      </c>
      <c r="M52" s="25">
        <f>IF(M15="N/A",'[1]Score Thresholds'!$E7,IF(M15&gt;'[1]Score Thresholds'!$B7,'[1]Score Thresholds'!$E7,IF(M15&gt;'[1]Score Thresholds'!$C7,'[1]Score Thresholds'!$F7,IF(M15&gt;'[1]Score Thresholds'!$D7,'[1]Score Thresholds'!$G7,'[1]Score Thresholds'!$H7))))</f>
        <v>0</v>
      </c>
      <c r="N52" s="25">
        <f>IF(N15="N/A",'[1]Score Thresholds'!$E7,IF(N15&gt;'[1]Score Thresholds'!$B7,'[1]Score Thresholds'!$E7,IF(N15&gt;'[1]Score Thresholds'!$C7,'[1]Score Thresholds'!$F7,IF(N15&gt;'[1]Score Thresholds'!$D7,'[1]Score Thresholds'!$G7,'[1]Score Thresholds'!$H7))))</f>
        <v>5</v>
      </c>
      <c r="O52" s="25">
        <v>5</v>
      </c>
      <c r="P52" s="25">
        <f>IF(P15="N/A",'[1]Score Thresholds'!$E7,IF(P15&gt;'[1]Score Thresholds'!$B7,'[1]Score Thresholds'!$E7,IF(P15&gt;'[1]Score Thresholds'!$C7,'[1]Score Thresholds'!$F7,IF(P15&gt;'[1]Score Thresholds'!$D7,'[1]Score Thresholds'!$G7,'[1]Score Thresholds'!$H7))))</f>
        <v>5</v>
      </c>
      <c r="Q52" s="25">
        <f>IF(Q15="N/A",'[1]Score Thresholds'!$E7,IF(Q15&gt;'[1]Score Thresholds'!$B7,'[1]Score Thresholds'!$E7,IF(Q15&gt;'[1]Score Thresholds'!$C7,'[1]Score Thresholds'!$F7,IF(Q15&gt;'[1]Score Thresholds'!$D7,'[1]Score Thresholds'!$G7,'[1]Score Thresholds'!$H7))))</f>
        <v>5</v>
      </c>
      <c r="R52" s="25">
        <f>IF(R15="N/A",'[1]Score Thresholds'!$E7,IF(R15&gt;'[1]Score Thresholds'!$B7,'[1]Score Thresholds'!$E7,IF(R15&gt;'[1]Score Thresholds'!$C7,'[1]Score Thresholds'!$F7,IF(R15&gt;'[1]Score Thresholds'!$D7,'[1]Score Thresholds'!$G7,'[1]Score Thresholds'!$H7))))</f>
        <v>5</v>
      </c>
      <c r="S52" s="25">
        <v>0</v>
      </c>
      <c r="T52" s="25">
        <f>IF(T15="N/A",'[1]Score Thresholds'!$E7,IF(T15&gt;'[1]Score Thresholds'!$B7,'[1]Score Thresholds'!$E7,IF(T15&gt;'[1]Score Thresholds'!$C7,'[1]Score Thresholds'!$F7,IF(T15&gt;'[1]Score Thresholds'!$D7,'[1]Score Thresholds'!$G7,'[1]Score Thresholds'!$H7))))</f>
        <v>1</v>
      </c>
      <c r="U52" s="25">
        <f>IF(U15="N/A",'[1]Score Thresholds'!$E7,IF(U15&gt;'[1]Score Thresholds'!$B7,'[1]Score Thresholds'!$E7,IF(U15&gt;'[1]Score Thresholds'!$C7,'[1]Score Thresholds'!$F7,IF(U15&gt;'[1]Score Thresholds'!$D7,'[1]Score Thresholds'!$G7,'[1]Score Thresholds'!$H7))))</f>
        <v>5</v>
      </c>
      <c r="V52" s="25">
        <f>IF(V15="N/A",'[1]Score Thresholds'!$E7,IF(V15&gt;'[1]Score Thresholds'!$B7,'[1]Score Thresholds'!$E7,IF(V15&gt;'[1]Score Thresholds'!$C7,'[1]Score Thresholds'!$F7,IF(V15&gt;'[1]Score Thresholds'!$D7,'[1]Score Thresholds'!$G7,'[1]Score Thresholds'!$H7))))</f>
        <v>5</v>
      </c>
      <c r="W52" s="25">
        <f>IF(W15="N/A",'[1]Score Thresholds'!$E7,IF(W15&gt;'[1]Score Thresholds'!$B7,'[1]Score Thresholds'!$E7,IF(W15&gt;'[1]Score Thresholds'!$C7,'[1]Score Thresholds'!$F7,IF(W15&gt;'[1]Score Thresholds'!$D7,'[1]Score Thresholds'!$G7,'[1]Score Thresholds'!$H7))))</f>
        <v>5</v>
      </c>
      <c r="X52" s="25">
        <f>IF(X15="N/A",'[1]Score Thresholds'!$E7,IF(X15&gt;'[1]Score Thresholds'!$B7,'[1]Score Thresholds'!$E7,IF(X15&gt;'[1]Score Thresholds'!$C7,'[1]Score Thresholds'!$F7,IF(X15&gt;'[1]Score Thresholds'!$D7,'[1]Score Thresholds'!$G7,'[1]Score Thresholds'!$H7))))</f>
        <v>5</v>
      </c>
      <c r="Y52" s="25">
        <f>IF(Y15="N/A",'[1]Score Thresholds'!$E7,IF(Y15&gt;'[1]Score Thresholds'!$B7,'[1]Score Thresholds'!$E7,IF(Y15&gt;'[1]Score Thresholds'!$C7,'[1]Score Thresholds'!$F7,IF(Y15&gt;'[1]Score Thresholds'!$D7,'[1]Score Thresholds'!$G7,'[1]Score Thresholds'!$H7))))</f>
        <v>5</v>
      </c>
      <c r="Z52" s="25">
        <f>IF(Z15="N/A",'[1]Score Thresholds'!$E7,IF(Z15&gt;'[1]Score Thresholds'!$B7,'[1]Score Thresholds'!$E7,IF(Z15&gt;'[1]Score Thresholds'!$C7,'[1]Score Thresholds'!$F7,IF(Z15&gt;'[1]Score Thresholds'!$D7,'[1]Score Thresholds'!$G7,'[1]Score Thresholds'!$H7))))</f>
        <v>5</v>
      </c>
      <c r="AA52" s="25">
        <f>IF(AA15="N/A",'[1]Score Thresholds'!$E7,IF(AA15&gt;'[1]Score Thresholds'!$B7,'[1]Score Thresholds'!$E7,IF(AA15&gt;'[1]Score Thresholds'!$C7,'[1]Score Thresholds'!$F7,IF(AA15&gt;'[1]Score Thresholds'!$D7,'[1]Score Thresholds'!$G7,'[1]Score Thresholds'!$H7))))</f>
        <v>5</v>
      </c>
      <c r="AB52" s="25">
        <f>IF(AB15="N/A",'[1]Score Thresholds'!$E7,IF(AB15&gt;'[1]Score Thresholds'!$B7,'[1]Score Thresholds'!$E7,IF(AB15&gt;'[1]Score Thresholds'!$C7,'[1]Score Thresholds'!$F7,IF(AB15&gt;'[1]Score Thresholds'!$D7,'[1]Score Thresholds'!$G7,'[1]Score Thresholds'!$H7))))</f>
        <v>5</v>
      </c>
      <c r="AC52" s="25">
        <f>IF(AC15="N/A",'[1]Score Thresholds'!$E7,IF(AC15&gt;'[1]Score Thresholds'!$B7,'[1]Score Thresholds'!$E7,IF(AC15&gt;'[1]Score Thresholds'!$C7,'[1]Score Thresholds'!$F7,IF(AC15&gt;'[1]Score Thresholds'!$D7,'[1]Score Thresholds'!$G7,'[1]Score Thresholds'!$H7))))</f>
        <v>5</v>
      </c>
      <c r="AD52" s="25">
        <f>IF(AD15="N/A",'[1]Score Thresholds'!$E7,IF(AD15&gt;'[1]Score Thresholds'!$B7,'[1]Score Thresholds'!$E7,IF(AD15&gt;'[1]Score Thresholds'!$C7,'[1]Score Thresholds'!$F7,IF(AD15&gt;'[1]Score Thresholds'!$D7,'[1]Score Thresholds'!$G7,'[1]Score Thresholds'!$H7))))</f>
        <v>5</v>
      </c>
      <c r="AE52" s="25">
        <f>IF(AE15="N/A",'[1]Score Thresholds'!$E7,IF(AE15&gt;'[1]Score Thresholds'!$B7,'[1]Score Thresholds'!$E7,IF(AE15&gt;'[1]Score Thresholds'!$C7,'[1]Score Thresholds'!$F7,IF(AE15&gt;'[1]Score Thresholds'!$D7,'[1]Score Thresholds'!$G7,'[1]Score Thresholds'!$H7))))</f>
        <v>0</v>
      </c>
      <c r="AF52" s="25">
        <f>IF(AF15="N/A",'[1]Score Thresholds'!$E7,IF(AF15&gt;'[1]Score Thresholds'!$B7,'[1]Score Thresholds'!$E7,IF(AF15&gt;'[1]Score Thresholds'!$C7,'[1]Score Thresholds'!$F7,IF(AF15&gt;'[1]Score Thresholds'!$D7,'[1]Score Thresholds'!$G7,'[1]Score Thresholds'!$H7))))</f>
        <v>1</v>
      </c>
      <c r="AG52" s="25">
        <f>IF(AG15="N/A",'[1]Score Thresholds'!$E7,IF(AG15&gt;'[1]Score Thresholds'!$B7,'[1]Score Thresholds'!$E7,IF(AG15&gt;'[1]Score Thresholds'!$C7,'[1]Score Thresholds'!$F7,IF(AG15&gt;'[1]Score Thresholds'!$D7,'[1]Score Thresholds'!$G7,'[1]Score Thresholds'!$H7))))</f>
        <v>0</v>
      </c>
    </row>
    <row r="53" spans="1:33" x14ac:dyDescent="0.3">
      <c r="A53" s="24" t="s">
        <v>53</v>
      </c>
      <c r="B53" s="25">
        <f>IF(B16&lt;0,'[1]Score Thresholds'!$H8,IF(B16&lt;'[1]Score Thresholds'!$B8,'[1]Score Thresholds'!$E8,IF(B16&lt;'[1]Score Thresholds'!$C8,'[1]Score Thresholds'!$F8,IF(B16&lt;'[1]Score Thresholds'!$D8,'[1]Score Thresholds'!$G8,'[1]Score Thresholds'!$H8))))</f>
        <v>5</v>
      </c>
      <c r="C53" s="25">
        <f>IF(C16&lt;0,'[1]Score Thresholds'!$H8,IF(C16&lt;'[1]Score Thresholds'!$B8,'[1]Score Thresholds'!$E8,IF(C16&lt;'[1]Score Thresholds'!$C8,'[1]Score Thresholds'!$F8,IF(C16&lt;'[1]Score Thresholds'!$D8,'[1]Score Thresholds'!$G8,'[1]Score Thresholds'!$H8))))</f>
        <v>0</v>
      </c>
      <c r="D53" s="25">
        <f>IF(D16&lt;0,'[1]Score Thresholds'!$H8,IF(D16&lt;'[1]Score Thresholds'!$B8,'[1]Score Thresholds'!$E8,IF(D16&lt;'[1]Score Thresholds'!$C8,'[1]Score Thresholds'!$F8,IF(D16&lt;'[1]Score Thresholds'!$D8,'[1]Score Thresholds'!$G8,'[1]Score Thresholds'!$H8))))</f>
        <v>1</v>
      </c>
      <c r="E53" s="25">
        <f>IF(E16&lt;0,'[1]Score Thresholds'!$H8,IF(E16&lt;'[1]Score Thresholds'!$B8,'[1]Score Thresholds'!$E8,IF(E16&lt;'[1]Score Thresholds'!$C8,'[1]Score Thresholds'!$F8,IF(E16&lt;'[1]Score Thresholds'!$D8,'[1]Score Thresholds'!$G8,'[1]Score Thresholds'!$H8))))</f>
        <v>5</v>
      </c>
      <c r="F53" s="25">
        <v>5</v>
      </c>
      <c r="G53" s="25">
        <f>IF(G16&lt;0,'[1]Score Thresholds'!$H8,IF(G16&lt;'[1]Score Thresholds'!$B8,'[1]Score Thresholds'!$E8,IF(G16&lt;'[1]Score Thresholds'!$C8,'[1]Score Thresholds'!$F8,IF(G16&lt;'[1]Score Thresholds'!$D8,'[1]Score Thresholds'!$G8,'[1]Score Thresholds'!$H8))))</f>
        <v>5</v>
      </c>
      <c r="H53" s="25">
        <f>IF(H16&lt;0,'[1]Score Thresholds'!$H8,IF(H16&lt;'[1]Score Thresholds'!$B8,'[1]Score Thresholds'!$E8,IF(H16&lt;'[1]Score Thresholds'!$C8,'[1]Score Thresholds'!$F8,IF(H16&lt;'[1]Score Thresholds'!$D8,'[1]Score Thresholds'!$G8,'[1]Score Thresholds'!$H8))))</f>
        <v>0</v>
      </c>
      <c r="I53" s="25">
        <f>IF(I16&lt;0,'[1]Score Thresholds'!$H8,IF(I16&lt;'[1]Score Thresholds'!$B8,'[1]Score Thresholds'!$E8,IF(I16&lt;'[1]Score Thresholds'!$C8,'[1]Score Thresholds'!$F8,IF(I16&lt;'[1]Score Thresholds'!$D8,'[1]Score Thresholds'!$G8,'[1]Score Thresholds'!$H8))))</f>
        <v>5</v>
      </c>
      <c r="J53" s="25">
        <f>IF(J16&lt;0,'[1]Score Thresholds'!$H8,IF(J16&lt;'[1]Score Thresholds'!$B8,'[1]Score Thresholds'!$E8,IF(J16&lt;'[1]Score Thresholds'!$C8,'[1]Score Thresholds'!$F8,IF(J16&lt;'[1]Score Thresholds'!$D8,'[1]Score Thresholds'!$G8,'[1]Score Thresholds'!$H8))))</f>
        <v>5</v>
      </c>
      <c r="K53" s="25">
        <f>IF(K16&lt;0,'[1]Score Thresholds'!$H8,IF(K16&lt;'[1]Score Thresholds'!$B8,'[1]Score Thresholds'!$E8,IF(K16&lt;'[1]Score Thresholds'!$C8,'[1]Score Thresholds'!$F8,IF(K16&lt;'[1]Score Thresholds'!$D8,'[1]Score Thresholds'!$G8,'[1]Score Thresholds'!$H8))))</f>
        <v>5</v>
      </c>
      <c r="L53" s="25">
        <f>IF(L16&lt;0,'[1]Score Thresholds'!$H8,IF(L16&lt;'[1]Score Thresholds'!$B8,'[1]Score Thresholds'!$E8,IF(L16&lt;'[1]Score Thresholds'!$C8,'[1]Score Thresholds'!$F8,IF(L16&lt;'[1]Score Thresholds'!$D8,'[1]Score Thresholds'!$G8,'[1]Score Thresholds'!$H8))))</f>
        <v>0</v>
      </c>
      <c r="M53" s="25">
        <f>IF(M16&lt;0,'[1]Score Thresholds'!$H8,IF(M16&lt;'[1]Score Thresholds'!$B8,'[1]Score Thresholds'!$E8,IF(M16&lt;'[1]Score Thresholds'!$C8,'[1]Score Thresholds'!$F8,IF(M16&lt;'[1]Score Thresholds'!$D8,'[1]Score Thresholds'!$G8,'[1]Score Thresholds'!$H8))))</f>
        <v>5</v>
      </c>
      <c r="N53" s="25">
        <f>IF(N16&lt;0,'[1]Score Thresholds'!$H8,IF(N16&lt;'[1]Score Thresholds'!$B8,'[1]Score Thresholds'!$E8,IF(N16&lt;'[1]Score Thresholds'!$C8,'[1]Score Thresholds'!$F8,IF(N16&lt;'[1]Score Thresholds'!$D8,'[1]Score Thresholds'!$G8,'[1]Score Thresholds'!$H8))))</f>
        <v>5</v>
      </c>
      <c r="O53" s="25">
        <v>5</v>
      </c>
      <c r="P53" s="25">
        <f>IF(P16&lt;0,'[1]Score Thresholds'!$H8,IF(P16&lt;'[1]Score Thresholds'!$B8,'[1]Score Thresholds'!$E8,IF(P16&lt;'[1]Score Thresholds'!$C8,'[1]Score Thresholds'!$F8,IF(P16&lt;'[1]Score Thresholds'!$D8,'[1]Score Thresholds'!$G8,'[1]Score Thresholds'!$H8))))</f>
        <v>5</v>
      </c>
      <c r="Q53" s="25">
        <f>IF(Q16&lt;0,'[1]Score Thresholds'!$H8,IF(Q16&lt;'[1]Score Thresholds'!$B8,'[1]Score Thresholds'!$E8,IF(Q16&lt;'[1]Score Thresholds'!$C8,'[1]Score Thresholds'!$F8,IF(Q16&lt;'[1]Score Thresholds'!$D8,'[1]Score Thresholds'!$G8,'[1]Score Thresholds'!$H8))))</f>
        <v>0</v>
      </c>
      <c r="R53" s="25">
        <f>IF(R16&lt;0,'[1]Score Thresholds'!$H8,IF(R16&lt;'[1]Score Thresholds'!$B8,'[1]Score Thresholds'!$E8,IF(R16&lt;'[1]Score Thresholds'!$C8,'[1]Score Thresholds'!$F8,IF(R16&lt;'[1]Score Thresholds'!$D8,'[1]Score Thresholds'!$G8,'[1]Score Thresholds'!$H8))))</f>
        <v>5</v>
      </c>
      <c r="S53" s="25">
        <v>3</v>
      </c>
      <c r="T53" s="25">
        <f>IF(T16&lt;0,'[1]Score Thresholds'!$H8,IF(T16&lt;'[1]Score Thresholds'!$B8,'[1]Score Thresholds'!$E8,IF(T16&lt;'[1]Score Thresholds'!$C8,'[1]Score Thresholds'!$F8,IF(T16&lt;'[1]Score Thresholds'!$D8,'[1]Score Thresholds'!$G8,'[1]Score Thresholds'!$H8))))</f>
        <v>0</v>
      </c>
      <c r="U53" s="25">
        <f>IF(U16&lt;0,'[1]Score Thresholds'!$H8,IF(U16&lt;'[1]Score Thresholds'!$B8,'[1]Score Thresholds'!$E8,IF(U16&lt;'[1]Score Thresholds'!$C8,'[1]Score Thresholds'!$F8,IF(U16&lt;'[1]Score Thresholds'!$D8,'[1]Score Thresholds'!$G8,'[1]Score Thresholds'!$H8))))</f>
        <v>5</v>
      </c>
      <c r="V53" s="25">
        <f>IF(V16&lt;0,'[1]Score Thresholds'!$H8,IF(V16&lt;'[1]Score Thresholds'!$B8,'[1]Score Thresholds'!$E8,IF(V16&lt;'[1]Score Thresholds'!$C8,'[1]Score Thresholds'!$F8,IF(V16&lt;'[1]Score Thresholds'!$D8,'[1]Score Thresholds'!$G8,'[1]Score Thresholds'!$H8))))</f>
        <v>5</v>
      </c>
      <c r="W53" s="25">
        <f>IF(W16&lt;0,'[1]Score Thresholds'!$H8,IF(W16&lt;'[1]Score Thresholds'!$B8,'[1]Score Thresholds'!$E8,IF(W16&lt;'[1]Score Thresholds'!$C8,'[1]Score Thresholds'!$F8,IF(W16&lt;'[1]Score Thresholds'!$D8,'[1]Score Thresholds'!$G8,'[1]Score Thresholds'!$H8))))</f>
        <v>5</v>
      </c>
      <c r="X53" s="25">
        <f>IF(X16&lt;0,'[1]Score Thresholds'!$H8,IF(X16&lt;'[1]Score Thresholds'!$B8,'[1]Score Thresholds'!$E8,IF(X16&lt;'[1]Score Thresholds'!$C8,'[1]Score Thresholds'!$F8,IF(X16&lt;'[1]Score Thresholds'!$D8,'[1]Score Thresholds'!$G8,'[1]Score Thresholds'!$H8))))</f>
        <v>5</v>
      </c>
      <c r="Y53" s="25">
        <f>IF(Y16&lt;0,'[1]Score Thresholds'!$H8,IF(Y16&lt;'[1]Score Thresholds'!$B8,'[1]Score Thresholds'!$E8,IF(Y16&lt;'[1]Score Thresholds'!$C8,'[1]Score Thresholds'!$F8,IF(Y16&lt;'[1]Score Thresholds'!$D8,'[1]Score Thresholds'!$G8,'[1]Score Thresholds'!$H8))))</f>
        <v>5</v>
      </c>
      <c r="Z53" s="25">
        <f>IF(Z16&lt;0,'[1]Score Thresholds'!$H8,IF(Z16&lt;'[1]Score Thresholds'!$B8,'[1]Score Thresholds'!$E8,IF(Z16&lt;'[1]Score Thresholds'!$C8,'[1]Score Thresholds'!$F8,IF(Z16&lt;'[1]Score Thresholds'!$D8,'[1]Score Thresholds'!$G8,'[1]Score Thresholds'!$H8))))</f>
        <v>5</v>
      </c>
      <c r="AA53" s="25">
        <f>IF(AA16&lt;0,'[1]Score Thresholds'!$H8,IF(AA16&lt;'[1]Score Thresholds'!$B8,'[1]Score Thresholds'!$E8,IF(AA16&lt;'[1]Score Thresholds'!$C8,'[1]Score Thresholds'!$F8,IF(AA16&lt;'[1]Score Thresholds'!$D8,'[1]Score Thresholds'!$G8,'[1]Score Thresholds'!$H8))))</f>
        <v>0</v>
      </c>
      <c r="AB53" s="25">
        <f>IF(AB16&lt;0,'[1]Score Thresholds'!$H8,IF(AB16&lt;'[1]Score Thresholds'!$B8,'[1]Score Thresholds'!$E8,IF(AB16&lt;'[1]Score Thresholds'!$C8,'[1]Score Thresholds'!$F8,IF(AB16&lt;'[1]Score Thresholds'!$D8,'[1]Score Thresholds'!$G8,'[1]Score Thresholds'!$H8))))</f>
        <v>5</v>
      </c>
      <c r="AC53" s="25">
        <f>IF(AC16&lt;0,'[1]Score Thresholds'!$H8,IF(AC16&lt;'[1]Score Thresholds'!$B8,'[1]Score Thresholds'!$E8,IF(AC16&lt;'[1]Score Thresholds'!$C8,'[1]Score Thresholds'!$F8,IF(AC16&lt;'[1]Score Thresholds'!$D8,'[1]Score Thresholds'!$G8,'[1]Score Thresholds'!$H8))))</f>
        <v>5</v>
      </c>
      <c r="AD53" s="25">
        <f>IF(AD16&lt;0,'[1]Score Thresholds'!$H8,IF(AD16&lt;'[1]Score Thresholds'!$B8,'[1]Score Thresholds'!$E8,IF(AD16&lt;'[1]Score Thresholds'!$C8,'[1]Score Thresholds'!$F8,IF(AD16&lt;'[1]Score Thresholds'!$D8,'[1]Score Thresholds'!$G8,'[1]Score Thresholds'!$H8))))</f>
        <v>5</v>
      </c>
      <c r="AE53" s="25">
        <f>IF(AE16&lt;0,'[1]Score Thresholds'!$H8,IF(AE16&lt;'[1]Score Thresholds'!$B8,'[1]Score Thresholds'!$E8,IF(AE16&lt;'[1]Score Thresholds'!$C8,'[1]Score Thresholds'!$F8,IF(AE16&lt;'[1]Score Thresholds'!$D8,'[1]Score Thresholds'!$G8,'[1]Score Thresholds'!$H8))))</f>
        <v>5</v>
      </c>
      <c r="AF53" s="25">
        <f>IF(AF16&lt;0,'[1]Score Thresholds'!$H8,IF(AF16&lt;'[1]Score Thresholds'!$B8,'[1]Score Thresholds'!$E8,IF(AF16&lt;'[1]Score Thresholds'!$C8,'[1]Score Thresholds'!$F8,IF(AF16&lt;'[1]Score Thresholds'!$D8,'[1]Score Thresholds'!$G8,'[1]Score Thresholds'!$H8))))</f>
        <v>5</v>
      </c>
      <c r="AG53" s="25">
        <f>IF(AG16&lt;0,'[1]Score Thresholds'!$H8,IF(AG16&lt;'[1]Score Thresholds'!$B8,'[1]Score Thresholds'!$E8,IF(AG16&lt;'[1]Score Thresholds'!$C8,'[1]Score Thresholds'!$F8,IF(AG16&lt;'[1]Score Thresholds'!$D8,'[1]Score Thresholds'!$G8,'[1]Score Thresholds'!$H8))))</f>
        <v>5</v>
      </c>
    </row>
    <row r="54" spans="1:33" x14ac:dyDescent="0.3">
      <c r="A54" s="24" t="s">
        <v>84</v>
      </c>
      <c r="B54" s="25">
        <f>IF(B17="N/A",'[1]Score Thresholds'!$E$9,IF(B17="",'[1]Score Thresholds'!$H$9,IF(B17&gt;='[1]Score Thresholds'!$B$9,'[1]Score Thresholds'!$E$9,IF(B141='[1]Score Thresholds'!$C$9,'[1]Score Thresholds'!$F$9,IF(B17&gt;='[1]Score Thresholds'!$D$9,'[1]Score Thresholds'!$G$9,'[1]Score Thresholds'!$H$9)))))</f>
        <v>10</v>
      </c>
      <c r="C54" s="25">
        <f>IF(C17="N/A",'[1]Score Thresholds'!$E$9,IF(C17="",'[1]Score Thresholds'!$H$9,IF(C17&gt;='[1]Score Thresholds'!$B$9,'[1]Score Thresholds'!$E$9,IF(C141='[1]Score Thresholds'!$C$9,'[1]Score Thresholds'!$F$9,IF(C17&gt;='[1]Score Thresholds'!$D$9,'[1]Score Thresholds'!$G$9,'[1]Score Thresholds'!$H$9)))))</f>
        <v>1</v>
      </c>
      <c r="D54" s="25">
        <f>IF(D17="N/A",'[1]Score Thresholds'!$E$9,IF(D17="",'[1]Score Thresholds'!$H$9,IF(D17&gt;='[1]Score Thresholds'!$B$9,'[1]Score Thresholds'!$E$9,IF(D141='[1]Score Thresholds'!$C$9,'[1]Score Thresholds'!$F$9,IF(D17&gt;='[1]Score Thresholds'!$D$9,'[1]Score Thresholds'!$G$9,'[1]Score Thresholds'!$H$9)))))</f>
        <v>10</v>
      </c>
      <c r="E54" s="25">
        <f>IF(E17="N/A",'[1]Score Thresholds'!$E$9,IF(E17="",'[1]Score Thresholds'!$H$9,IF(E17&gt;='[1]Score Thresholds'!$B$9,'[1]Score Thresholds'!$E$9,IF(E141='[1]Score Thresholds'!$C$9,'[1]Score Thresholds'!$F$9,IF(E17&gt;='[1]Score Thresholds'!$D$9,'[1]Score Thresholds'!$G$9,'[1]Score Thresholds'!$H$9)))))</f>
        <v>0</v>
      </c>
      <c r="F54" s="25">
        <v>10</v>
      </c>
      <c r="G54" s="25">
        <f>IF(G17="N/A",'[1]Score Thresholds'!$E$9,IF(G17="",'[1]Score Thresholds'!$H$9,IF(G17&gt;='[1]Score Thresholds'!$B$9,'[1]Score Thresholds'!$E$9,IF(G141='[1]Score Thresholds'!$C$9,'[1]Score Thresholds'!$F$9,IF(G17&gt;='[1]Score Thresholds'!$D$9,'[1]Score Thresholds'!$G$9,'[1]Score Thresholds'!$H$9)))))</f>
        <v>0</v>
      </c>
      <c r="H54" s="25">
        <f>IF(H17="N/A",'[1]Score Thresholds'!$E$9,IF(H17="",'[1]Score Thresholds'!$H$9,IF(H17&gt;='[1]Score Thresholds'!$B$9,'[1]Score Thresholds'!$E$9,IF(H141='[1]Score Thresholds'!$C$9,'[1]Score Thresholds'!$F$9,IF(H17&gt;='[1]Score Thresholds'!$D$9,'[1]Score Thresholds'!$G$9,'[1]Score Thresholds'!$H$9)))))</f>
        <v>10</v>
      </c>
      <c r="I54" s="25">
        <f>IF(I17="N/A",'[1]Score Thresholds'!$E$9,IF(I17="",'[1]Score Thresholds'!$H$9,IF(I17&gt;='[1]Score Thresholds'!$B$9,'[1]Score Thresholds'!$E$9,IF(I141='[1]Score Thresholds'!$C$9,'[1]Score Thresholds'!$F$9,IF(I17&gt;='[1]Score Thresholds'!$D$9,'[1]Score Thresholds'!$G$9,'[1]Score Thresholds'!$H$9)))))</f>
        <v>10</v>
      </c>
      <c r="J54" s="25">
        <f>IF(J17="N/A",'[1]Score Thresholds'!$E$9,IF(J17="",'[1]Score Thresholds'!$H$9,IF(J17&gt;='[1]Score Thresholds'!$B$9,'[1]Score Thresholds'!$E$9,IF(J141='[1]Score Thresholds'!$C$9,'[1]Score Thresholds'!$F$9,IF(J17&gt;='[1]Score Thresholds'!$D$9,'[1]Score Thresholds'!$G$9,'[1]Score Thresholds'!$H$9)))))</f>
        <v>10</v>
      </c>
      <c r="K54" s="25">
        <f>IF(K17="N/A",'[1]Score Thresholds'!$E$9,IF(K17="",'[1]Score Thresholds'!$H$9,IF(K17&gt;='[1]Score Thresholds'!$B$9,'[1]Score Thresholds'!$E$9,IF(K141='[1]Score Thresholds'!$C$9,'[1]Score Thresholds'!$F$9,IF(K17&gt;='[1]Score Thresholds'!$D$9,'[1]Score Thresholds'!$G$9,'[1]Score Thresholds'!$H$9)))))</f>
        <v>1</v>
      </c>
      <c r="L54" s="25">
        <f>IF(L17="N/A",'[1]Score Thresholds'!$E$9,IF(L17="",'[1]Score Thresholds'!$H$9,IF(L17&gt;='[1]Score Thresholds'!$B$9,'[1]Score Thresholds'!$E$9,IF(L141='[1]Score Thresholds'!$C$9,'[1]Score Thresholds'!$F$9,IF(L17&gt;='[1]Score Thresholds'!$D$9,'[1]Score Thresholds'!$G$9,'[1]Score Thresholds'!$H$9)))))</f>
        <v>10</v>
      </c>
      <c r="M54" s="25">
        <f>IF(M17="N/A",'[1]Score Thresholds'!$E$9,IF(M17="",'[1]Score Thresholds'!$H$9,IF(M17&gt;='[1]Score Thresholds'!$B$9,'[1]Score Thresholds'!$E$9,IF(M141='[1]Score Thresholds'!$C$9,'[1]Score Thresholds'!$F$9,IF(M17&gt;='[1]Score Thresholds'!$D$9,'[1]Score Thresholds'!$G$9,'[1]Score Thresholds'!$H$9)))))</f>
        <v>1</v>
      </c>
      <c r="N54" s="25">
        <f>IF(N17="N/A",'[1]Score Thresholds'!$E$9,IF(N17="",'[1]Score Thresholds'!$H$9,IF(N17&gt;='[1]Score Thresholds'!$B$9,'[1]Score Thresholds'!$E$9,IF(N141='[1]Score Thresholds'!$C$9,'[1]Score Thresholds'!$F$9,IF(N17&gt;='[1]Score Thresholds'!$D$9,'[1]Score Thresholds'!$G$9,'[1]Score Thresholds'!$H$9)))))</f>
        <v>0</v>
      </c>
      <c r="O54" s="25">
        <v>10</v>
      </c>
      <c r="P54" s="25">
        <f>IF(P17="N/A",'[1]Score Thresholds'!$E$9,IF(P17="",'[1]Score Thresholds'!$H$9,IF(P17&gt;='[1]Score Thresholds'!$B$9,'[1]Score Thresholds'!$E$9,IF(P141='[1]Score Thresholds'!$C$9,'[1]Score Thresholds'!$F$9,IF(P17&gt;='[1]Score Thresholds'!$D$9,'[1]Score Thresholds'!$G$9,'[1]Score Thresholds'!$H$9)))))</f>
        <v>10</v>
      </c>
      <c r="Q54" s="25">
        <f>IF(Q17="N/A",'[1]Score Thresholds'!$E$9,IF(Q17="",'[1]Score Thresholds'!$H$9,IF(Q17&gt;='[1]Score Thresholds'!$B$9,'[1]Score Thresholds'!$E$9,IF(Q141='[1]Score Thresholds'!$C$9,'[1]Score Thresholds'!$F$9,IF(Q17&gt;='[1]Score Thresholds'!$D$9,'[1]Score Thresholds'!$G$9,'[1]Score Thresholds'!$H$9)))))</f>
        <v>0</v>
      </c>
      <c r="R54" s="25">
        <f>IF(R17="N/A",'[1]Score Thresholds'!$E$9,IF(R17="",'[1]Score Thresholds'!$H$9,IF(R17&gt;='[1]Score Thresholds'!$B$9,'[1]Score Thresholds'!$E$9,IF(R141='[1]Score Thresholds'!$C$9,'[1]Score Thresholds'!$F$9,IF(R17&gt;='[1]Score Thresholds'!$D$9,'[1]Score Thresholds'!$G$9,'[1]Score Thresholds'!$H$9)))))</f>
        <v>10</v>
      </c>
      <c r="S54" s="25">
        <v>5</v>
      </c>
      <c r="T54" s="25">
        <f>IF(T17="N/A",'[1]Score Thresholds'!$E$9,IF(T17="",'[1]Score Thresholds'!$H$9,IF(T17&gt;='[1]Score Thresholds'!$B$9,'[1]Score Thresholds'!$E$9,IF(T141='[1]Score Thresholds'!$C$9,'[1]Score Thresholds'!$F$9,IF(T17&gt;='[1]Score Thresholds'!$D$9,'[1]Score Thresholds'!$G$9,'[1]Score Thresholds'!$H$9)))))</f>
        <v>10</v>
      </c>
      <c r="U54" s="25">
        <f>IF(U17="N/A",'[1]Score Thresholds'!$E$9,IF(U17="",'[1]Score Thresholds'!$H$9,IF(U17&gt;='[1]Score Thresholds'!$B$9,'[1]Score Thresholds'!$E$9,IF(U141='[1]Score Thresholds'!$C$9,'[1]Score Thresholds'!$F$9,IF(U17&gt;='[1]Score Thresholds'!$D$9,'[1]Score Thresholds'!$G$9,'[1]Score Thresholds'!$H$9)))))</f>
        <v>10</v>
      </c>
      <c r="V54" s="25">
        <f>IF(V17="N/A",'[1]Score Thresholds'!$E$9,IF(V17="",'[1]Score Thresholds'!$H$9,IF(V17&gt;='[1]Score Thresholds'!$B$9,'[1]Score Thresholds'!$E$9,IF(V141='[1]Score Thresholds'!$C$9,'[1]Score Thresholds'!$F$9,IF(V17&gt;='[1]Score Thresholds'!$D$9,'[1]Score Thresholds'!$G$9,'[1]Score Thresholds'!$H$9)))))</f>
        <v>10</v>
      </c>
      <c r="W54" s="25">
        <f>IF(W17="N/A",'[1]Score Thresholds'!$E$9,IF(W17="",'[1]Score Thresholds'!$H$9,IF(W17&gt;='[1]Score Thresholds'!$B$9,'[1]Score Thresholds'!$E$9,IF(W141='[1]Score Thresholds'!$C$9,'[1]Score Thresholds'!$F$9,IF(W17&gt;='[1]Score Thresholds'!$D$9,'[1]Score Thresholds'!$G$9,'[1]Score Thresholds'!$H$9)))))</f>
        <v>10</v>
      </c>
      <c r="X54" s="25">
        <f>IF(X17="N/A",'[1]Score Thresholds'!$E$9,IF(X17="",'[1]Score Thresholds'!$H$9,IF(X17&gt;='[1]Score Thresholds'!$B$9,'[1]Score Thresholds'!$E$9,IF(X141='[1]Score Thresholds'!$C$9,'[1]Score Thresholds'!$F$9,IF(X17&gt;='[1]Score Thresholds'!$D$9,'[1]Score Thresholds'!$G$9,'[1]Score Thresholds'!$H$9)))))</f>
        <v>0</v>
      </c>
      <c r="Y54" s="25">
        <f>IF(Y17="N/A",'[1]Score Thresholds'!$E$9,IF(Y17="",'[1]Score Thresholds'!$H$9,IF(Y17&gt;='[1]Score Thresholds'!$B$9,'[1]Score Thresholds'!$E$9,IF(Y141='[1]Score Thresholds'!$C$9,'[1]Score Thresholds'!$F$9,IF(Y17&gt;='[1]Score Thresholds'!$D$9,'[1]Score Thresholds'!$G$9,'[1]Score Thresholds'!$H$9)))))</f>
        <v>10</v>
      </c>
      <c r="Z54" s="25">
        <f>IF(Z17="N/A",'[1]Score Thresholds'!$E$9,IF(Z17="",'[1]Score Thresholds'!$H$9,IF(Z17&gt;='[1]Score Thresholds'!$B$9,'[1]Score Thresholds'!$E$9,IF(Z141='[1]Score Thresholds'!$C$9,'[1]Score Thresholds'!$F$9,IF(Z17&gt;='[1]Score Thresholds'!$D$9,'[1]Score Thresholds'!$G$9,'[1]Score Thresholds'!$H$9)))))</f>
        <v>10</v>
      </c>
      <c r="AA54" s="25">
        <f>IF(AA17="N/A",'[1]Score Thresholds'!$E$9,IF(AA17="",'[1]Score Thresholds'!$H$9,IF(AA17&gt;='[1]Score Thresholds'!$B$9,'[1]Score Thresholds'!$E$9,IF(AA141='[1]Score Thresholds'!$C$9,'[1]Score Thresholds'!$F$9,IF(AA17&gt;='[1]Score Thresholds'!$D$9,'[1]Score Thresholds'!$G$9,'[1]Score Thresholds'!$H$9)))))</f>
        <v>10</v>
      </c>
      <c r="AB54" s="25">
        <f>IF(AB17="N/A",'[1]Score Thresholds'!$E$9,IF(AB17="",'[1]Score Thresholds'!$H$9,IF(AB17&gt;='[1]Score Thresholds'!$B$9,'[1]Score Thresholds'!$E$9,IF(AB141='[1]Score Thresholds'!$C$9,'[1]Score Thresholds'!$F$9,IF(AB17&gt;='[1]Score Thresholds'!$D$9,'[1]Score Thresholds'!$G$9,'[1]Score Thresholds'!$H$9)))))</f>
        <v>10</v>
      </c>
      <c r="AC54" s="25">
        <f>IF(AC17="N/A",'[1]Score Thresholds'!$E$9,IF(AC17="",'[1]Score Thresholds'!$H$9,IF(AC17&gt;='[1]Score Thresholds'!$B$9,'[1]Score Thresholds'!$E$9,IF(AC141='[1]Score Thresholds'!$C$9,'[1]Score Thresholds'!$F$9,IF(AC17&gt;='[1]Score Thresholds'!$D$9,'[1]Score Thresholds'!$G$9,'[1]Score Thresholds'!$H$9)))))</f>
        <v>10</v>
      </c>
      <c r="AD54" s="25">
        <f>IF(AD17="N/A",'[1]Score Thresholds'!$E$9,IF(AD17="",'[1]Score Thresholds'!$H$9,IF(AD17&gt;='[1]Score Thresholds'!$B$9,'[1]Score Thresholds'!$E$9,IF(AD141='[1]Score Thresholds'!$C$9,'[1]Score Thresholds'!$F$9,IF(AD17&gt;='[1]Score Thresholds'!$D$9,'[1]Score Thresholds'!$G$9,'[1]Score Thresholds'!$H$9)))))</f>
        <v>10</v>
      </c>
      <c r="AE54" s="25">
        <f>IF(AE17="N/A",'[1]Score Thresholds'!$E$9,IF(AE17="",'[1]Score Thresholds'!$H$9,IF(AE17&gt;='[1]Score Thresholds'!$B$9,'[1]Score Thresholds'!$E$9,IF(AE141='[1]Score Thresholds'!$C$9,'[1]Score Thresholds'!$F$9,IF(AE17&gt;='[1]Score Thresholds'!$D$9,'[1]Score Thresholds'!$G$9,'[1]Score Thresholds'!$H$9)))))</f>
        <v>10</v>
      </c>
      <c r="AF54" s="25">
        <f>IF(AF17="N/A",'[1]Score Thresholds'!$E$9,IF(AF17="",'[1]Score Thresholds'!$H$9,IF(AF17&gt;='[1]Score Thresholds'!$B$9,'[1]Score Thresholds'!$E$9,IF(AF141='[1]Score Thresholds'!$C$9,'[1]Score Thresholds'!$F$9,IF(AF17&gt;='[1]Score Thresholds'!$D$9,'[1]Score Thresholds'!$G$9,'[1]Score Thresholds'!$H$9)))))</f>
        <v>10</v>
      </c>
      <c r="AG54" s="25">
        <f>IF(AG17="N/A",'[1]Score Thresholds'!$E$9,IF(AG17="",'[1]Score Thresholds'!$H$9,IF(AG17&gt;='[1]Score Thresholds'!$B$9,'[1]Score Thresholds'!$E$9,IF(AG141='[1]Score Thresholds'!$C$9,'[1]Score Thresholds'!$F$9,IF(AG17&gt;='[1]Score Thresholds'!$D$9,'[1]Score Thresholds'!$G$9,'[1]Score Thresholds'!$H$9)))))</f>
        <v>0</v>
      </c>
    </row>
    <row r="55" spans="1:33" x14ac:dyDescent="0.3">
      <c r="A55" s="24" t="s">
        <v>85</v>
      </c>
      <c r="B55" s="25">
        <f>IF(B19="N/A",0,IF(B19&gt;='[1]Score Thresholds'!$B36,'[1]Score Thresholds'!$E36,IF(B19&gt;='[1]Score Thresholds'!$C36,'[1]Score Thresholds'!$F36,IF(B19&gt;='[1]Score Thresholds'!$D36,'[1]Score Thresholds'!$G36,'[1]Score Thresholds'!$H36))))</f>
        <v>0</v>
      </c>
      <c r="C55" s="25">
        <f>IF(C19="N/A",0,IF(C19&gt;='[1]Score Thresholds'!$B36,'[1]Score Thresholds'!$E36,IF(C19&gt;='[1]Score Thresholds'!$C36,'[1]Score Thresholds'!$F36,IF(C19&gt;='[1]Score Thresholds'!$D36,'[1]Score Thresholds'!$G36,'[1]Score Thresholds'!$H36))))</f>
        <v>0</v>
      </c>
      <c r="D55" s="25">
        <f>IF(D19="N/A",0,IF(D19&gt;='[1]Score Thresholds'!$B36,'[1]Score Thresholds'!$E36,IF(D19&gt;='[1]Score Thresholds'!$C36,'[1]Score Thresholds'!$F36,IF(D19&gt;='[1]Score Thresholds'!$D36,'[1]Score Thresholds'!$G36,'[1]Score Thresholds'!$H36))))</f>
        <v>0</v>
      </c>
      <c r="E55" s="25">
        <f>IF(E19="N/A",0,IF(E19&gt;='[1]Score Thresholds'!$B36,'[1]Score Thresholds'!$E36,IF(E19&gt;='[1]Score Thresholds'!$C36,'[1]Score Thresholds'!$F36,IF(E19&gt;='[1]Score Thresholds'!$D36,'[1]Score Thresholds'!$G36,'[1]Score Thresholds'!$H36))))</f>
        <v>0</v>
      </c>
      <c r="F55" s="25">
        <v>0</v>
      </c>
      <c r="G55" s="25">
        <f>IF(G19="N/A",0,IF(G19&gt;='[1]Score Thresholds'!$B36,'[1]Score Thresholds'!$E36,IF(G19&gt;='[1]Score Thresholds'!$C36,'[1]Score Thresholds'!$F36,IF(G19&gt;='[1]Score Thresholds'!$D36,'[1]Score Thresholds'!$G36,'[1]Score Thresholds'!$H36))))</f>
        <v>0</v>
      </c>
      <c r="H55" s="25">
        <f>IF(H19="N/A",0,IF(H19&gt;='[1]Score Thresholds'!$B36,'[1]Score Thresholds'!$E36,IF(H19&gt;='[1]Score Thresholds'!$C36,'[1]Score Thresholds'!$F36,IF(H19&gt;='[1]Score Thresholds'!$D36,'[1]Score Thresholds'!$G36,'[1]Score Thresholds'!$H36))))</f>
        <v>0</v>
      </c>
      <c r="I55" s="25">
        <f>IF(I19="N/A",0,IF(I19&gt;='[1]Score Thresholds'!$B36,'[1]Score Thresholds'!$E36,IF(I19&gt;='[1]Score Thresholds'!$C36,'[1]Score Thresholds'!$F36,IF(I19&gt;='[1]Score Thresholds'!$D36,'[1]Score Thresholds'!$G36,'[1]Score Thresholds'!$H36))))</f>
        <v>0</v>
      </c>
      <c r="J55" s="25">
        <f>IF(J19="N/A",0,IF(J19&gt;='[1]Score Thresholds'!$B36,'[1]Score Thresholds'!$E36,IF(J19&gt;='[1]Score Thresholds'!$C36,'[1]Score Thresholds'!$F36,IF(J19&gt;='[1]Score Thresholds'!$D36,'[1]Score Thresholds'!$G36,'[1]Score Thresholds'!$H36))))</f>
        <v>0</v>
      </c>
      <c r="K55" s="25">
        <f>IF(K19="N/A",0,IF(K19&gt;='[1]Score Thresholds'!$B36,'[1]Score Thresholds'!$E36,IF(K19&gt;='[1]Score Thresholds'!$C36,'[1]Score Thresholds'!$F36,IF(K19&gt;='[1]Score Thresholds'!$D36,'[1]Score Thresholds'!$G36,'[1]Score Thresholds'!$H36))))</f>
        <v>0</v>
      </c>
      <c r="L55" s="25">
        <f>IF(L19="N/A",0,IF(L19&gt;='[1]Score Thresholds'!$B36,'[1]Score Thresholds'!$E36,IF(L19&gt;='[1]Score Thresholds'!$C36,'[1]Score Thresholds'!$F36,IF(L19&gt;='[1]Score Thresholds'!$D36,'[1]Score Thresholds'!$G36,'[1]Score Thresholds'!$H36))))</f>
        <v>0</v>
      </c>
      <c r="M55" s="25">
        <f>IF(M19="N/A",0,IF(M19&gt;='[1]Score Thresholds'!$B36,'[1]Score Thresholds'!$E36,IF(M19&gt;='[1]Score Thresholds'!$C36,'[1]Score Thresholds'!$F36,IF(M19&gt;='[1]Score Thresholds'!$D36,'[1]Score Thresholds'!$G36,'[1]Score Thresholds'!$H36))))</f>
        <v>40</v>
      </c>
      <c r="N55" s="25">
        <f>IF(N19="N/A",0,IF(N19&gt;='[1]Score Thresholds'!$B36,'[1]Score Thresholds'!$E36,IF(N19&gt;='[1]Score Thresholds'!$C36,'[1]Score Thresholds'!$F36,IF(N19&gt;='[1]Score Thresholds'!$D36,'[1]Score Thresholds'!$G36,'[1]Score Thresholds'!$H36))))</f>
        <v>0</v>
      </c>
      <c r="O55" s="25">
        <v>0</v>
      </c>
      <c r="P55" s="25">
        <f>IF(P19="N/A",0,IF(P19&gt;='[1]Score Thresholds'!$B36,'[1]Score Thresholds'!$E36,IF(P19&gt;='[1]Score Thresholds'!$C36,'[1]Score Thresholds'!$F36,IF(P19&gt;='[1]Score Thresholds'!$D36,'[1]Score Thresholds'!$G36,'[1]Score Thresholds'!$H36))))</f>
        <v>0</v>
      </c>
      <c r="Q55" s="25">
        <f>IF(Q19="N/A",0,IF(Q19&gt;='[1]Score Thresholds'!$B36,'[1]Score Thresholds'!$E36,IF(Q19&gt;='[1]Score Thresholds'!$C36,'[1]Score Thresholds'!$F36,IF(Q19&gt;='[1]Score Thresholds'!$D36,'[1]Score Thresholds'!$G36,'[1]Score Thresholds'!$H36))))</f>
        <v>0</v>
      </c>
      <c r="R55" s="25">
        <f>IF(R19="N/A",0,IF(R19&gt;='[1]Score Thresholds'!$B36,'[1]Score Thresholds'!$E36,IF(R19&gt;='[1]Score Thresholds'!$C36,'[1]Score Thresholds'!$F36,IF(R19&gt;='[1]Score Thresholds'!$D36,'[1]Score Thresholds'!$G36,'[1]Score Thresholds'!$H36))))</f>
        <v>0</v>
      </c>
      <c r="S55" s="25">
        <v>0</v>
      </c>
      <c r="T55" s="25">
        <f>IF(T19="N/A",0,IF(T19&gt;='[1]Score Thresholds'!$B36,'[1]Score Thresholds'!$E36,IF(T19&gt;='[1]Score Thresholds'!$C36,'[1]Score Thresholds'!$F36,IF(T19&gt;='[1]Score Thresholds'!$D36,'[1]Score Thresholds'!$G36,'[1]Score Thresholds'!$H36))))</f>
        <v>0</v>
      </c>
      <c r="U55" s="25">
        <f>IF(U19="N/A",0,IF(U19&gt;='[1]Score Thresholds'!$B36,'[1]Score Thresholds'!$E36,IF(U19&gt;='[1]Score Thresholds'!$C36,'[1]Score Thresholds'!$F36,IF(U19&gt;='[1]Score Thresholds'!$D36,'[1]Score Thresholds'!$G36,'[1]Score Thresholds'!$H36))))</f>
        <v>0</v>
      </c>
      <c r="V55" s="25">
        <f>IF(V19="N/A",0,IF(V19&gt;='[1]Score Thresholds'!$B36,'[1]Score Thresholds'!$E36,IF(V19&gt;='[1]Score Thresholds'!$C36,'[1]Score Thresholds'!$F36,IF(V19&gt;='[1]Score Thresholds'!$D36,'[1]Score Thresholds'!$G36,'[1]Score Thresholds'!$H36))))</f>
        <v>0</v>
      </c>
      <c r="W55" s="25">
        <f>IF(W19="N/A",0,IF(W19&gt;='[1]Score Thresholds'!$B36,'[1]Score Thresholds'!$E36,IF(W19&gt;='[1]Score Thresholds'!$C36,'[1]Score Thresholds'!$F36,IF(W19&gt;='[1]Score Thresholds'!$D36,'[1]Score Thresholds'!$G36,'[1]Score Thresholds'!$H36))))</f>
        <v>0</v>
      </c>
      <c r="X55" s="25">
        <f>IF(X19="N/A",0,IF(X19&gt;='[1]Score Thresholds'!$B36,'[1]Score Thresholds'!$E36,IF(X19&gt;='[1]Score Thresholds'!$C36,'[1]Score Thresholds'!$F36,IF(X19&gt;='[1]Score Thresholds'!$D36,'[1]Score Thresholds'!$G36,'[1]Score Thresholds'!$H36))))</f>
        <v>0</v>
      </c>
      <c r="Y55" s="25">
        <f>IF(Y19="N/A",0,IF(Y19&gt;='[1]Score Thresholds'!$B36,'[1]Score Thresholds'!$E36,IF(Y19&gt;='[1]Score Thresholds'!$C36,'[1]Score Thresholds'!$F36,IF(Y19&gt;='[1]Score Thresholds'!$D36,'[1]Score Thresholds'!$G36,'[1]Score Thresholds'!$H36))))</f>
        <v>0</v>
      </c>
      <c r="Z55" s="25">
        <f>IF(Z19="N/A",0,IF(Z19&gt;='[1]Score Thresholds'!$B36,'[1]Score Thresholds'!$E36,IF(Z19&gt;='[1]Score Thresholds'!$C36,'[1]Score Thresholds'!$F36,IF(Z19&gt;='[1]Score Thresholds'!$D36,'[1]Score Thresholds'!$G36,'[1]Score Thresholds'!$H36))))</f>
        <v>0</v>
      </c>
      <c r="AA55" s="25">
        <f>IF(AA19="N/A",0,IF(AA19&gt;='[1]Score Thresholds'!$B36,'[1]Score Thresholds'!$E36,IF(AA19&gt;='[1]Score Thresholds'!$C36,'[1]Score Thresholds'!$F36,IF(AA19&gt;='[1]Score Thresholds'!$D36,'[1]Score Thresholds'!$G36,'[1]Score Thresholds'!$H36))))</f>
        <v>0</v>
      </c>
      <c r="AB55" s="25">
        <f>IF(AB19="N/A",0,IF(AB19&gt;='[1]Score Thresholds'!$B36,'[1]Score Thresholds'!$E36,IF(AB19&gt;='[1]Score Thresholds'!$C36,'[1]Score Thresholds'!$F36,IF(AB19&gt;='[1]Score Thresholds'!$D36,'[1]Score Thresholds'!$G36,'[1]Score Thresholds'!$H36))))</f>
        <v>0</v>
      </c>
      <c r="AC55" s="25">
        <f>IF(AC19="N/A",0,IF(AC19&gt;='[1]Score Thresholds'!$B36,'[1]Score Thresholds'!$E36,IF(AC19&gt;='[1]Score Thresholds'!$C36,'[1]Score Thresholds'!$F36,IF(AC19&gt;='[1]Score Thresholds'!$D36,'[1]Score Thresholds'!$G36,'[1]Score Thresholds'!$H36))))</f>
        <v>0</v>
      </c>
      <c r="AD55" s="25">
        <f>IF(AD19="N/A",0,IF(AD19&gt;='[1]Score Thresholds'!$B36,'[1]Score Thresholds'!$E36,IF(AD19&gt;='[1]Score Thresholds'!$C36,'[1]Score Thresholds'!$F36,IF(AD19&gt;='[1]Score Thresholds'!$D36,'[1]Score Thresholds'!$G36,'[1]Score Thresholds'!$H36))))</f>
        <v>0</v>
      </c>
      <c r="AE55" s="25">
        <f>IF(AE19="N/A",0,IF(AE19&gt;='[1]Score Thresholds'!$B36,'[1]Score Thresholds'!$E36,IF(AE19&gt;='[1]Score Thresholds'!$C36,'[1]Score Thresholds'!$F36,IF(AE19&gt;='[1]Score Thresholds'!$D36,'[1]Score Thresholds'!$G36,'[1]Score Thresholds'!$H36))))</f>
        <v>0</v>
      </c>
      <c r="AF55" s="25">
        <f>IF(AF19="N/A",0,IF(AF19&gt;='[1]Score Thresholds'!$B36,'[1]Score Thresholds'!$E36,IF(AF19&gt;='[1]Score Thresholds'!$C36,'[1]Score Thresholds'!$F36,IF(AF19&gt;='[1]Score Thresholds'!$D36,'[1]Score Thresholds'!$G36,'[1]Score Thresholds'!$H36))))</f>
        <v>0</v>
      </c>
      <c r="AG55" s="25">
        <f>IF(AG19="N/A",0,IF(AG19&gt;='[1]Score Thresholds'!$B36,'[1]Score Thresholds'!$E36,IF(AG19&gt;='[1]Score Thresholds'!$C36,'[1]Score Thresholds'!$F36,IF(AG19&gt;='[1]Score Thresholds'!$D36,'[1]Score Thresholds'!$G36,'[1]Score Thresholds'!$H36))))</f>
        <v>0</v>
      </c>
    </row>
    <row r="56" spans="1:33" ht="15.6" x14ac:dyDescent="0.3">
      <c r="A56" s="36" t="s">
        <v>57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3" x14ac:dyDescent="0.3">
      <c r="A57" s="24" t="s">
        <v>58</v>
      </c>
      <c r="B57" s="25">
        <f>IF(B21="",0,IF(B21&gt;'[1]Score Thresholds'!$B11,'[1]Score Thresholds'!$E11,IF(B21&gt;'[1]Score Thresholds'!$C11,'[1]Score Thresholds'!$F11,IF(B21&gt;'[1]Score Thresholds'!$D11,'[1]Score Thresholds'!$G11,0))))</f>
        <v>5</v>
      </c>
      <c r="C57" s="25">
        <f>IF(C21="",0,IF(C21&gt;'[1]Score Thresholds'!$B11,'[1]Score Thresholds'!$E11,IF(C21&gt;'[1]Score Thresholds'!$C11,'[1]Score Thresholds'!$F11,IF(C21&gt;'[1]Score Thresholds'!$D11,'[1]Score Thresholds'!$G11,0))))</f>
        <v>5</v>
      </c>
      <c r="D57" s="25">
        <f>IF(D21="",0,IF(D21&gt;'[1]Score Thresholds'!$B11,'[1]Score Thresholds'!$E11,IF(D21&gt;'[1]Score Thresholds'!$C11,'[1]Score Thresholds'!$F11,IF(D21&gt;'[1]Score Thresholds'!$D11,'[1]Score Thresholds'!$G11,0))))</f>
        <v>10</v>
      </c>
      <c r="E57" s="25">
        <f>IF(E21="",0,IF(E21&gt;'[1]Score Thresholds'!$B11,'[1]Score Thresholds'!$E11,IF(E21&gt;'[1]Score Thresholds'!$C11,'[1]Score Thresholds'!$F11,IF(E21&gt;'[1]Score Thresholds'!$D11,'[1]Score Thresholds'!$G11,0))))</f>
        <v>10</v>
      </c>
      <c r="F57" s="25">
        <v>5</v>
      </c>
      <c r="G57" s="25">
        <f>IF(G21="",0,IF(G21&gt;'[1]Score Thresholds'!$B11,'[1]Score Thresholds'!$E11,IF(G21&gt;'[1]Score Thresholds'!$C11,'[1]Score Thresholds'!$F11,IF(G21&gt;'[1]Score Thresholds'!$D11,'[1]Score Thresholds'!$G11,0))))</f>
        <v>0</v>
      </c>
      <c r="H57" s="25">
        <f>IF(H21="",0,IF(H21&gt;'[1]Score Thresholds'!$B11,'[1]Score Thresholds'!$E11,IF(H21&gt;'[1]Score Thresholds'!$C11,'[1]Score Thresholds'!$F11,IF(H21&gt;'[1]Score Thresholds'!$D11,'[1]Score Thresholds'!$G11,0))))</f>
        <v>10</v>
      </c>
      <c r="I57" s="25">
        <f>IF(I21="",0,IF(I21&gt;'[1]Score Thresholds'!$B11,'[1]Score Thresholds'!$E11,IF(I21&gt;'[1]Score Thresholds'!$C11,'[1]Score Thresholds'!$F11,IF(I21&gt;'[1]Score Thresholds'!$D11,'[1]Score Thresholds'!$G11,0))))</f>
        <v>10</v>
      </c>
      <c r="J57" s="25">
        <f>IF(J21="",0,IF(J21&gt;'[1]Score Thresholds'!$B11,'[1]Score Thresholds'!$E11,IF(J21&gt;'[1]Score Thresholds'!$C11,'[1]Score Thresholds'!$F11,IF(J21&gt;'[1]Score Thresholds'!$D11,'[1]Score Thresholds'!$G11,0))))</f>
        <v>5</v>
      </c>
      <c r="K57" s="25">
        <f>IF(K21="",0,IF(K21&gt;'[1]Score Thresholds'!$B11,'[1]Score Thresholds'!$E11,IF(K21&gt;'[1]Score Thresholds'!$C11,'[1]Score Thresholds'!$F11,IF(K21&gt;'[1]Score Thresholds'!$D11,'[1]Score Thresholds'!$G11,0))))</f>
        <v>10</v>
      </c>
      <c r="L57" s="25">
        <f>IF(L21="",0,IF(L21&gt;'[1]Score Thresholds'!$B11,'[1]Score Thresholds'!$E11,IF(L21&gt;'[1]Score Thresholds'!$C11,'[1]Score Thresholds'!$F11,IF(L21&gt;'[1]Score Thresholds'!$D11,'[1]Score Thresholds'!$G11,0))))</f>
        <v>10</v>
      </c>
      <c r="M57" s="25">
        <f>IF(M21="",0,IF(M21&gt;'[1]Score Thresholds'!$B11,'[1]Score Thresholds'!$E11,IF(M21&gt;'[1]Score Thresholds'!$C11,'[1]Score Thresholds'!$F11,IF(M21&gt;'[1]Score Thresholds'!$D11,'[1]Score Thresholds'!$G11,0))))</f>
        <v>0</v>
      </c>
      <c r="N57" s="25">
        <f>IF(N21="",0,IF(N21&gt;'[1]Score Thresholds'!$B11,'[1]Score Thresholds'!$E11,IF(N21&gt;'[1]Score Thresholds'!$C11,'[1]Score Thresholds'!$F11,IF(N21&gt;'[1]Score Thresholds'!$D11,'[1]Score Thresholds'!$G11,0))))</f>
        <v>10</v>
      </c>
      <c r="O57" s="25">
        <v>10</v>
      </c>
      <c r="P57" s="25">
        <f>IF(P21="",0,IF(P21&gt;'[1]Score Thresholds'!$B11,'[1]Score Thresholds'!$E11,IF(P21&gt;'[1]Score Thresholds'!$C11,'[1]Score Thresholds'!$F11,IF(P21&gt;'[1]Score Thresholds'!$D11,'[1]Score Thresholds'!$G11,0))))</f>
        <v>10</v>
      </c>
      <c r="Q57" s="25">
        <f>IF(Q21="",0,IF(Q21&gt;'[1]Score Thresholds'!$B11,'[1]Score Thresholds'!$E11,IF(Q21&gt;'[1]Score Thresholds'!$C11,'[1]Score Thresholds'!$F11,IF(Q21&gt;'[1]Score Thresholds'!$D11,'[1]Score Thresholds'!$G11,0))))</f>
        <v>0</v>
      </c>
      <c r="R57" s="25">
        <f>IF(R21="",0,IF(R21&gt;'[1]Score Thresholds'!$B11,'[1]Score Thresholds'!$E11,IF(R21&gt;'[1]Score Thresholds'!$C11,'[1]Score Thresholds'!$F11,IF(R21&gt;'[1]Score Thresholds'!$D11,'[1]Score Thresholds'!$G11,0))))</f>
        <v>10</v>
      </c>
      <c r="S57" s="25">
        <v>10</v>
      </c>
      <c r="T57" s="25">
        <f>IF(T21="",0,IF(T21&gt;'[1]Score Thresholds'!$B11,'[1]Score Thresholds'!$E11,IF(T21&gt;'[1]Score Thresholds'!$C11,'[1]Score Thresholds'!$F11,IF(T21&gt;'[1]Score Thresholds'!$D11,'[1]Score Thresholds'!$G11,0))))</f>
        <v>10</v>
      </c>
      <c r="U57" s="25">
        <f>IF(U21="",0,IF(U21&gt;'[1]Score Thresholds'!$B11,'[1]Score Thresholds'!$E11,IF(U21&gt;'[1]Score Thresholds'!$C11,'[1]Score Thresholds'!$F11,IF(U21&gt;'[1]Score Thresholds'!$D11,'[1]Score Thresholds'!$G11,0))))</f>
        <v>10</v>
      </c>
      <c r="V57" s="25">
        <f>IF(V21="",0,IF(V21&gt;'[1]Score Thresholds'!$B11,'[1]Score Thresholds'!$E11,IF(V21&gt;'[1]Score Thresholds'!$C11,'[1]Score Thresholds'!$F11,IF(V21&gt;'[1]Score Thresholds'!$D11,'[1]Score Thresholds'!$G11,0))))</f>
        <v>10</v>
      </c>
      <c r="W57" s="25">
        <f>IF(W21="",0,IF(W21&gt;'[1]Score Thresholds'!$B11,'[1]Score Thresholds'!$E11,IF(W21&gt;'[1]Score Thresholds'!$C11,'[1]Score Thresholds'!$F11,IF(W21&gt;'[1]Score Thresholds'!$D11,'[1]Score Thresholds'!$G11,0))))</f>
        <v>5</v>
      </c>
      <c r="X57" s="25">
        <f>IF(X21="",0,IF(X21&gt;'[1]Score Thresholds'!$B11,'[1]Score Thresholds'!$E11,IF(X21&gt;'[1]Score Thresholds'!$C11,'[1]Score Thresholds'!$F11,IF(X21&gt;'[1]Score Thresholds'!$D11,'[1]Score Thresholds'!$G11,0))))</f>
        <v>10</v>
      </c>
      <c r="Y57" s="25">
        <f>IF(Y21="",0,IF(Y21&gt;'[1]Score Thresholds'!$B11,'[1]Score Thresholds'!$E11,IF(Y21&gt;'[1]Score Thresholds'!$C11,'[1]Score Thresholds'!$F11,IF(Y21&gt;'[1]Score Thresholds'!$D11,'[1]Score Thresholds'!$G11,0))))</f>
        <v>10</v>
      </c>
      <c r="Z57" s="25">
        <f>IF(Z21="",0,IF(Z21&gt;'[1]Score Thresholds'!$B11,'[1]Score Thresholds'!$E11,IF(Z21&gt;'[1]Score Thresholds'!$C11,'[1]Score Thresholds'!$F11,IF(Z21&gt;'[1]Score Thresholds'!$D11,'[1]Score Thresholds'!$G11,0))))</f>
        <v>10</v>
      </c>
      <c r="AA57" s="25">
        <f>IF(AA21="",0,IF(AA21&gt;'[1]Score Thresholds'!$B11,'[1]Score Thresholds'!$E11,IF(AA21&gt;'[1]Score Thresholds'!$C11,'[1]Score Thresholds'!$F11,IF(AA21&gt;'[1]Score Thresholds'!$D11,'[1]Score Thresholds'!$G11,0))))</f>
        <v>10</v>
      </c>
      <c r="AB57" s="25">
        <f>IF(AB21="",0,IF(AB21&gt;'[1]Score Thresholds'!$B11,'[1]Score Thresholds'!$E11,IF(AB21&gt;'[1]Score Thresholds'!$C11,'[1]Score Thresholds'!$F11,IF(AB21&gt;'[1]Score Thresholds'!$D11,'[1]Score Thresholds'!$G11,0))))</f>
        <v>10</v>
      </c>
      <c r="AC57" s="25">
        <f>IF(AC21="",0,IF(AC21&gt;'[1]Score Thresholds'!$B11,'[1]Score Thresholds'!$E11,IF(AC21&gt;'[1]Score Thresholds'!$C11,'[1]Score Thresholds'!$F11,IF(AC21&gt;'[1]Score Thresholds'!$D11,'[1]Score Thresholds'!$G11,0))))</f>
        <v>10</v>
      </c>
      <c r="AD57" s="25">
        <f>IF(AD21="",0,IF(AD21&gt;'[1]Score Thresholds'!$B11,'[1]Score Thresholds'!$E11,IF(AD21&gt;'[1]Score Thresholds'!$C11,'[1]Score Thresholds'!$F11,IF(AD21&gt;'[1]Score Thresholds'!$D11,'[1]Score Thresholds'!$G11,0))))</f>
        <v>10</v>
      </c>
      <c r="AE57" s="25">
        <f>IF(AE21="",0,IF(AE21&gt;'[1]Score Thresholds'!$B11,'[1]Score Thresholds'!$E11,IF(AE21&gt;'[1]Score Thresholds'!$C11,'[1]Score Thresholds'!$F11,IF(AE21&gt;'[1]Score Thresholds'!$D11,'[1]Score Thresholds'!$G11,0))))</f>
        <v>10</v>
      </c>
      <c r="AF57" s="25">
        <f>IF(AF21="",0,IF(AF21&gt;'[1]Score Thresholds'!$B11,'[1]Score Thresholds'!$E11,IF(AF21&gt;'[1]Score Thresholds'!$C11,'[1]Score Thresholds'!$F11,IF(AF21&gt;'[1]Score Thresholds'!$D11,'[1]Score Thresholds'!$G11,0))))</f>
        <v>10</v>
      </c>
      <c r="AG57" s="25">
        <f>IF(AG21="",0,IF(AG21&gt;'[1]Score Thresholds'!$B11,'[1]Score Thresholds'!$E11,IF(AG21&gt;'[1]Score Thresholds'!$C11,'[1]Score Thresholds'!$F11,IF(AG21&gt;'[1]Score Thresholds'!$D11,'[1]Score Thresholds'!$G11,0))))</f>
        <v>0</v>
      </c>
    </row>
    <row r="58" spans="1:33" x14ac:dyDescent="0.3">
      <c r="A58" s="24" t="s">
        <v>59</v>
      </c>
      <c r="B58" s="25">
        <f>IF(B22="",0,IF(B22&gt;'[1]Score Thresholds'!$B12,'[1]Score Thresholds'!$E12,IF(B22&gt;'[1]Score Thresholds'!$C12,'[1]Score Thresholds'!$F12,IF(B22&gt;'[1]Score Thresholds'!$D12,'[1]Score Thresholds'!$G12,0))))</f>
        <v>5</v>
      </c>
      <c r="C58" s="25">
        <f>IF(C22="",0,IF(C22&gt;'[1]Score Thresholds'!$B12,'[1]Score Thresholds'!$E12,IF(C22&gt;'[1]Score Thresholds'!$C12,'[1]Score Thresholds'!$F12,IF(C22&gt;'[1]Score Thresholds'!$D12,'[1]Score Thresholds'!$G12,0))))</f>
        <v>5</v>
      </c>
      <c r="D58" s="25">
        <f>IF(D22="",0,IF(D22&gt;'[1]Score Thresholds'!$B12,'[1]Score Thresholds'!$E12,IF(D22&gt;'[1]Score Thresholds'!$C12,'[1]Score Thresholds'!$F12,IF(D22&gt;'[1]Score Thresholds'!$D12,'[1]Score Thresholds'!$G12,0))))</f>
        <v>10</v>
      </c>
      <c r="E58" s="25">
        <f>IF(E22="",0,IF(E22&gt;'[1]Score Thresholds'!$B12,'[1]Score Thresholds'!$E12,IF(E22&gt;'[1]Score Thresholds'!$C12,'[1]Score Thresholds'!$F12,IF(E22&gt;'[1]Score Thresholds'!$D12,'[1]Score Thresholds'!$G12,0))))</f>
        <v>10</v>
      </c>
      <c r="F58" s="25">
        <v>5</v>
      </c>
      <c r="G58" s="25">
        <f>IF(G22="",0,IF(G22&gt;'[1]Score Thresholds'!$B12,'[1]Score Thresholds'!$E12,IF(G22&gt;'[1]Score Thresholds'!$C12,'[1]Score Thresholds'!$F12,IF(G22&gt;'[1]Score Thresholds'!$D12,'[1]Score Thresholds'!$G12,0))))</f>
        <v>10</v>
      </c>
      <c r="H58" s="25">
        <f>IF(H22="",0,IF(H22&gt;'[1]Score Thresholds'!$B12,'[1]Score Thresholds'!$E12,IF(H22&gt;'[1]Score Thresholds'!$C12,'[1]Score Thresholds'!$F12,IF(H22&gt;'[1]Score Thresholds'!$D12,'[1]Score Thresholds'!$G12,0))))</f>
        <v>10</v>
      </c>
      <c r="I58" s="25">
        <f>IF(I22="",0,IF(I22&gt;'[1]Score Thresholds'!$B12,'[1]Score Thresholds'!$E12,IF(I22&gt;'[1]Score Thresholds'!$C12,'[1]Score Thresholds'!$F12,IF(I22&gt;'[1]Score Thresholds'!$D12,'[1]Score Thresholds'!$G12,0))))</f>
        <v>10</v>
      </c>
      <c r="J58" s="25">
        <f>IF(J22="",0,IF(J22&gt;'[1]Score Thresholds'!$B12,'[1]Score Thresholds'!$E12,IF(J22&gt;'[1]Score Thresholds'!$C12,'[1]Score Thresholds'!$F12,IF(J22&gt;'[1]Score Thresholds'!$D12,'[1]Score Thresholds'!$G12,0))))</f>
        <v>5</v>
      </c>
      <c r="K58" s="25">
        <f>IF(K22="",0,IF(K22&gt;'[1]Score Thresholds'!$B12,'[1]Score Thresholds'!$E12,IF(K22&gt;'[1]Score Thresholds'!$C12,'[1]Score Thresholds'!$F12,IF(K22&gt;'[1]Score Thresholds'!$D12,'[1]Score Thresholds'!$G12,0))))</f>
        <v>10</v>
      </c>
      <c r="L58" s="25">
        <f>IF(L22="",0,IF(L22&gt;'[1]Score Thresholds'!$B12,'[1]Score Thresholds'!$E12,IF(L22&gt;'[1]Score Thresholds'!$C12,'[1]Score Thresholds'!$F12,IF(L22&gt;'[1]Score Thresholds'!$D12,'[1]Score Thresholds'!$G12,0))))</f>
        <v>10</v>
      </c>
      <c r="M58" s="25">
        <f>IF(M22="",0,IF(M22&gt;'[1]Score Thresholds'!$B12,'[1]Score Thresholds'!$E12,IF(M22&gt;'[1]Score Thresholds'!$C12,'[1]Score Thresholds'!$F12,IF(M22&gt;'[1]Score Thresholds'!$D12,'[1]Score Thresholds'!$G12,0))))</f>
        <v>10</v>
      </c>
      <c r="N58" s="25">
        <f>IF(N22="",0,IF(N22&gt;'[1]Score Thresholds'!$B12,'[1]Score Thresholds'!$E12,IF(N22&gt;'[1]Score Thresholds'!$C12,'[1]Score Thresholds'!$F12,IF(N22&gt;'[1]Score Thresholds'!$D12,'[1]Score Thresholds'!$G12,0))))</f>
        <v>10</v>
      </c>
      <c r="O58" s="25">
        <v>10</v>
      </c>
      <c r="P58" s="25">
        <f>IF(P22="",0,IF(P22&gt;'[1]Score Thresholds'!$B12,'[1]Score Thresholds'!$E12,IF(P22&gt;'[1]Score Thresholds'!$C12,'[1]Score Thresholds'!$F12,IF(P22&gt;'[1]Score Thresholds'!$D12,'[1]Score Thresholds'!$G12,0))))</f>
        <v>10</v>
      </c>
      <c r="Q58" s="25">
        <f>IF(Q22="",0,IF(Q22&gt;'[1]Score Thresholds'!$B12,'[1]Score Thresholds'!$E12,IF(Q22&gt;'[1]Score Thresholds'!$C12,'[1]Score Thresholds'!$F12,IF(Q22&gt;'[1]Score Thresholds'!$D12,'[1]Score Thresholds'!$G12,0))))</f>
        <v>0</v>
      </c>
      <c r="R58" s="25">
        <f>IF(R22="",0,IF(R22&gt;'[1]Score Thresholds'!$B12,'[1]Score Thresholds'!$E12,IF(R22&gt;'[1]Score Thresholds'!$C12,'[1]Score Thresholds'!$F12,IF(R22&gt;'[1]Score Thresholds'!$D12,'[1]Score Thresholds'!$G12,0))))</f>
        <v>10</v>
      </c>
      <c r="S58" s="25">
        <v>10</v>
      </c>
      <c r="T58" s="25">
        <f>IF(T22="",0,IF(T22&gt;'[1]Score Thresholds'!$B12,'[1]Score Thresholds'!$E12,IF(T22&gt;'[1]Score Thresholds'!$C12,'[1]Score Thresholds'!$F12,IF(T22&gt;'[1]Score Thresholds'!$D12,'[1]Score Thresholds'!$G12,0))))</f>
        <v>10</v>
      </c>
      <c r="U58" s="25">
        <f>IF(U22="",0,IF(U22&gt;'[1]Score Thresholds'!$B12,'[1]Score Thresholds'!$E12,IF(U22&gt;'[1]Score Thresholds'!$C12,'[1]Score Thresholds'!$F12,IF(U22&gt;'[1]Score Thresholds'!$D12,'[1]Score Thresholds'!$G12,0))))</f>
        <v>10</v>
      </c>
      <c r="V58" s="25">
        <f>IF(V22="",0,IF(V22&gt;'[1]Score Thresholds'!$B12,'[1]Score Thresholds'!$E12,IF(V22&gt;'[1]Score Thresholds'!$C12,'[1]Score Thresholds'!$F12,IF(V22&gt;'[1]Score Thresholds'!$D12,'[1]Score Thresholds'!$G12,0))))</f>
        <v>10</v>
      </c>
      <c r="W58" s="25">
        <f>IF(W22="",0,IF(W22&gt;'[1]Score Thresholds'!$B12,'[1]Score Thresholds'!$E12,IF(W22&gt;'[1]Score Thresholds'!$C12,'[1]Score Thresholds'!$F12,IF(W22&gt;'[1]Score Thresholds'!$D12,'[1]Score Thresholds'!$G12,0))))</f>
        <v>5</v>
      </c>
      <c r="X58" s="25">
        <f>IF(X22="",0,IF(X22&gt;'[1]Score Thresholds'!$B12,'[1]Score Thresholds'!$E12,IF(X22&gt;'[1]Score Thresholds'!$C12,'[1]Score Thresholds'!$F12,IF(X22&gt;'[1]Score Thresholds'!$D12,'[1]Score Thresholds'!$G12,0))))</f>
        <v>10</v>
      </c>
      <c r="Y58" s="25">
        <f>IF(Y22="",0,IF(Y22&gt;'[1]Score Thresholds'!$B12,'[1]Score Thresholds'!$E12,IF(Y22&gt;'[1]Score Thresholds'!$C12,'[1]Score Thresholds'!$F12,IF(Y22&gt;'[1]Score Thresholds'!$D12,'[1]Score Thresholds'!$G12,0))))</f>
        <v>10</v>
      </c>
      <c r="Z58" s="25">
        <f>IF(Z22="",0,IF(Z22&gt;'[1]Score Thresholds'!$B12,'[1]Score Thresholds'!$E12,IF(Z22&gt;'[1]Score Thresholds'!$C12,'[1]Score Thresholds'!$F12,IF(Z22&gt;'[1]Score Thresholds'!$D12,'[1]Score Thresholds'!$G12,0))))</f>
        <v>10</v>
      </c>
      <c r="AA58" s="25">
        <f>IF(AA22="",0,IF(AA22&gt;'[1]Score Thresholds'!$B12,'[1]Score Thresholds'!$E12,IF(AA22&gt;'[1]Score Thresholds'!$C12,'[1]Score Thresholds'!$F12,IF(AA22&gt;'[1]Score Thresholds'!$D12,'[1]Score Thresholds'!$G12,0))))</f>
        <v>10</v>
      </c>
      <c r="AB58" s="25">
        <f>IF(AB22="",0,IF(AB22&gt;'[1]Score Thresholds'!$B12,'[1]Score Thresholds'!$E12,IF(AB22&gt;'[1]Score Thresholds'!$C12,'[1]Score Thresholds'!$F12,IF(AB22&gt;'[1]Score Thresholds'!$D12,'[1]Score Thresholds'!$G12,0))))</f>
        <v>10</v>
      </c>
      <c r="AC58" s="25">
        <f>IF(AC22="",0,IF(AC22&gt;'[1]Score Thresholds'!$B12,'[1]Score Thresholds'!$E12,IF(AC22&gt;'[1]Score Thresholds'!$C12,'[1]Score Thresholds'!$F12,IF(AC22&gt;'[1]Score Thresholds'!$D12,'[1]Score Thresholds'!$G12,0))))</f>
        <v>10</v>
      </c>
      <c r="AD58" s="25">
        <f>IF(AD22="",0,IF(AD22&gt;'[1]Score Thresholds'!$B12,'[1]Score Thresholds'!$E12,IF(AD22&gt;'[1]Score Thresholds'!$C12,'[1]Score Thresholds'!$F12,IF(AD22&gt;'[1]Score Thresholds'!$D12,'[1]Score Thresholds'!$G12,0))))</f>
        <v>10</v>
      </c>
      <c r="AE58" s="25">
        <f>IF(AE22="",0,IF(AE22&gt;'[1]Score Thresholds'!$B12,'[1]Score Thresholds'!$E12,IF(AE22&gt;'[1]Score Thresholds'!$C12,'[1]Score Thresholds'!$F12,IF(AE22&gt;'[1]Score Thresholds'!$D12,'[1]Score Thresholds'!$G12,0))))</f>
        <v>10</v>
      </c>
      <c r="AF58" s="25">
        <f>IF(AF22="",0,IF(AF22&gt;'[1]Score Thresholds'!$B12,'[1]Score Thresholds'!$E12,IF(AF22&gt;'[1]Score Thresholds'!$C12,'[1]Score Thresholds'!$F12,IF(AF22&gt;'[1]Score Thresholds'!$D12,'[1]Score Thresholds'!$G12,0))))</f>
        <v>10</v>
      </c>
      <c r="AG58" s="25">
        <f>IF(AG22="",0,IF(AG22&gt;'[1]Score Thresholds'!$B12,'[1]Score Thresholds'!$E12,IF(AG22&gt;'[1]Score Thresholds'!$C12,'[1]Score Thresholds'!$F12,IF(AG22&gt;'[1]Score Thresholds'!$D12,'[1]Score Thresholds'!$G12,0))))</f>
        <v>0</v>
      </c>
    </row>
    <row r="59" spans="1:33" x14ac:dyDescent="0.3">
      <c r="A59" s="24" t="s">
        <v>60</v>
      </c>
      <c r="B59" s="25">
        <f>IF(B23="",0,IF(B23&gt;'[1]Score Thresholds'!$B13,'[1]Score Thresholds'!$E13,IF(B23&gt;'[1]Score Thresholds'!$C13,'[1]Score Thresholds'!$F13,IF(B23&gt;'[1]Score Thresholds'!$D13,'[1]Score Thresholds'!$G13,0))))</f>
        <v>5</v>
      </c>
      <c r="C59" s="25">
        <f>IF(C23="",0,IF(C23&gt;'[1]Score Thresholds'!$B13,'[1]Score Thresholds'!$E13,IF(C23&gt;'[1]Score Thresholds'!$C13,'[1]Score Thresholds'!$F13,IF(C23&gt;'[1]Score Thresholds'!$D13,'[1]Score Thresholds'!$G13,0))))</f>
        <v>5</v>
      </c>
      <c r="D59" s="25">
        <f>IF(D23="",0,IF(D23&gt;'[1]Score Thresholds'!$B13,'[1]Score Thresholds'!$E13,IF(D23&gt;'[1]Score Thresholds'!$C13,'[1]Score Thresholds'!$F13,IF(D23&gt;'[1]Score Thresholds'!$D13,'[1]Score Thresholds'!$G13,0))))</f>
        <v>10</v>
      </c>
      <c r="E59" s="25">
        <f>IF(E23="",0,IF(E23&gt;'[1]Score Thresholds'!$B13,'[1]Score Thresholds'!$E13,IF(E23&gt;'[1]Score Thresholds'!$C13,'[1]Score Thresholds'!$F13,IF(E23&gt;'[1]Score Thresholds'!$D13,'[1]Score Thresholds'!$G13,0))))</f>
        <v>10</v>
      </c>
      <c r="F59" s="25">
        <v>5</v>
      </c>
      <c r="G59" s="25">
        <f>IF(G23="",0,IF(G23&gt;'[1]Score Thresholds'!$B13,'[1]Score Thresholds'!$E13,IF(G23&gt;'[1]Score Thresholds'!$C13,'[1]Score Thresholds'!$F13,IF(G23&gt;'[1]Score Thresholds'!$D13,'[1]Score Thresholds'!$G13,0))))</f>
        <v>10</v>
      </c>
      <c r="H59" s="25">
        <f>IF(H23="",0,IF(H23&gt;'[1]Score Thresholds'!$B13,'[1]Score Thresholds'!$E13,IF(H23&gt;'[1]Score Thresholds'!$C13,'[1]Score Thresholds'!$F13,IF(H23&gt;'[1]Score Thresholds'!$D13,'[1]Score Thresholds'!$G13,0))))</f>
        <v>10</v>
      </c>
      <c r="I59" s="25">
        <f>IF(I23="",0,IF(I23&gt;'[1]Score Thresholds'!$B13,'[1]Score Thresholds'!$E13,IF(I23&gt;'[1]Score Thresholds'!$C13,'[1]Score Thresholds'!$F13,IF(I23&gt;'[1]Score Thresholds'!$D13,'[1]Score Thresholds'!$G13,0))))</f>
        <v>10</v>
      </c>
      <c r="J59" s="25">
        <f>IF(J23="",0,IF(J23&gt;'[1]Score Thresholds'!$B13,'[1]Score Thresholds'!$E13,IF(J23&gt;'[1]Score Thresholds'!$C13,'[1]Score Thresholds'!$F13,IF(J23&gt;'[1]Score Thresholds'!$D13,'[1]Score Thresholds'!$G13,0))))</f>
        <v>5</v>
      </c>
      <c r="K59" s="25">
        <f>IF(K23="",0,IF(K23&gt;'[1]Score Thresholds'!$B13,'[1]Score Thresholds'!$E13,IF(K23&gt;'[1]Score Thresholds'!$C13,'[1]Score Thresholds'!$F13,IF(K23&gt;'[1]Score Thresholds'!$D13,'[1]Score Thresholds'!$G13,0))))</f>
        <v>10</v>
      </c>
      <c r="L59" s="25">
        <f>IF(L23="",0,IF(L23&gt;'[1]Score Thresholds'!$B13,'[1]Score Thresholds'!$E13,IF(L23&gt;'[1]Score Thresholds'!$C13,'[1]Score Thresholds'!$F13,IF(L23&gt;'[1]Score Thresholds'!$D13,'[1]Score Thresholds'!$G13,0))))</f>
        <v>10</v>
      </c>
      <c r="M59" s="25">
        <f>IF(M23="",0,IF(M23&gt;'[1]Score Thresholds'!$B13,'[1]Score Thresholds'!$E13,IF(M23&gt;'[1]Score Thresholds'!$C13,'[1]Score Thresholds'!$F13,IF(M23&gt;'[1]Score Thresholds'!$D13,'[1]Score Thresholds'!$G13,0))))</f>
        <v>10</v>
      </c>
      <c r="N59" s="25">
        <f>IF(N23="",0,IF(N23&gt;'[1]Score Thresholds'!$B13,'[1]Score Thresholds'!$E13,IF(N23&gt;'[1]Score Thresholds'!$C13,'[1]Score Thresholds'!$F13,IF(N23&gt;'[1]Score Thresholds'!$D13,'[1]Score Thresholds'!$G13,0))))</f>
        <v>10</v>
      </c>
      <c r="O59" s="25">
        <v>10</v>
      </c>
      <c r="P59" s="25">
        <f>IF(P23="",0,IF(P23&gt;'[1]Score Thresholds'!$B13,'[1]Score Thresholds'!$E13,IF(P23&gt;'[1]Score Thresholds'!$C13,'[1]Score Thresholds'!$F13,IF(P23&gt;'[1]Score Thresholds'!$D13,'[1]Score Thresholds'!$G13,0))))</f>
        <v>10</v>
      </c>
      <c r="Q59" s="25">
        <f>IF(Q23="",0,IF(Q23&gt;'[1]Score Thresholds'!$B13,'[1]Score Thresholds'!$E13,IF(Q23&gt;'[1]Score Thresholds'!$C13,'[1]Score Thresholds'!$F13,IF(Q23&gt;'[1]Score Thresholds'!$D13,'[1]Score Thresholds'!$G13,0))))</f>
        <v>10</v>
      </c>
      <c r="R59" s="25">
        <f>IF(R23="",0,IF(R23&gt;'[1]Score Thresholds'!$B13,'[1]Score Thresholds'!$E13,IF(R23&gt;'[1]Score Thresholds'!$C13,'[1]Score Thresholds'!$F13,IF(R23&gt;'[1]Score Thresholds'!$D13,'[1]Score Thresholds'!$G13,0))))</f>
        <v>10</v>
      </c>
      <c r="S59" s="25">
        <v>10</v>
      </c>
      <c r="T59" s="25">
        <f>IF(T23="",0,IF(T23&gt;'[1]Score Thresholds'!$B13,'[1]Score Thresholds'!$E13,IF(T23&gt;'[1]Score Thresholds'!$C13,'[1]Score Thresholds'!$F13,IF(T23&gt;'[1]Score Thresholds'!$D13,'[1]Score Thresholds'!$G13,0))))</f>
        <v>10</v>
      </c>
      <c r="U59" s="25">
        <f>IF(U23="",0,IF(U23&gt;'[1]Score Thresholds'!$B13,'[1]Score Thresholds'!$E13,IF(U23&gt;'[1]Score Thresholds'!$C13,'[1]Score Thresholds'!$F13,IF(U23&gt;'[1]Score Thresholds'!$D13,'[1]Score Thresholds'!$G13,0))))</f>
        <v>10</v>
      </c>
      <c r="V59" s="25">
        <f>IF(V23="",0,IF(V23&gt;'[1]Score Thresholds'!$B13,'[1]Score Thresholds'!$E13,IF(V23&gt;'[1]Score Thresholds'!$C13,'[1]Score Thresholds'!$F13,IF(V23&gt;'[1]Score Thresholds'!$D13,'[1]Score Thresholds'!$G13,0))))</f>
        <v>0</v>
      </c>
      <c r="W59" s="25">
        <f>IF(W23="",0,IF(W23&gt;'[1]Score Thresholds'!$B13,'[1]Score Thresholds'!$E13,IF(W23&gt;'[1]Score Thresholds'!$C13,'[1]Score Thresholds'!$F13,IF(W23&gt;'[1]Score Thresholds'!$D13,'[1]Score Thresholds'!$G13,0))))</f>
        <v>5</v>
      </c>
      <c r="X59" s="25">
        <f>IF(X23="",0,IF(X23&gt;'[1]Score Thresholds'!$B13,'[1]Score Thresholds'!$E13,IF(X23&gt;'[1]Score Thresholds'!$C13,'[1]Score Thresholds'!$F13,IF(X23&gt;'[1]Score Thresholds'!$D13,'[1]Score Thresholds'!$G13,0))))</f>
        <v>10</v>
      </c>
      <c r="Y59" s="25">
        <f>IF(Y23="",0,IF(Y23&gt;'[1]Score Thresholds'!$B13,'[1]Score Thresholds'!$E13,IF(Y23&gt;'[1]Score Thresholds'!$C13,'[1]Score Thresholds'!$F13,IF(Y23&gt;'[1]Score Thresholds'!$D13,'[1]Score Thresholds'!$G13,0))))</f>
        <v>10</v>
      </c>
      <c r="Z59" s="25">
        <f>IF(Z23="",0,IF(Z23&gt;'[1]Score Thresholds'!$B13,'[1]Score Thresholds'!$E13,IF(Z23&gt;'[1]Score Thresholds'!$C13,'[1]Score Thresholds'!$F13,IF(Z23&gt;'[1]Score Thresholds'!$D13,'[1]Score Thresholds'!$G13,0))))</f>
        <v>10</v>
      </c>
      <c r="AA59" s="25">
        <f>IF(AA23="",0,IF(AA23&gt;'[1]Score Thresholds'!$B13,'[1]Score Thresholds'!$E13,IF(AA23&gt;'[1]Score Thresholds'!$C13,'[1]Score Thresholds'!$F13,IF(AA23&gt;'[1]Score Thresholds'!$D13,'[1]Score Thresholds'!$G13,0))))</f>
        <v>10</v>
      </c>
      <c r="AB59" s="25">
        <f>IF(AB23="",0,IF(AB23&gt;'[1]Score Thresholds'!$B13,'[1]Score Thresholds'!$E13,IF(AB23&gt;'[1]Score Thresholds'!$C13,'[1]Score Thresholds'!$F13,IF(AB23&gt;'[1]Score Thresholds'!$D13,'[1]Score Thresholds'!$G13,0))))</f>
        <v>10</v>
      </c>
      <c r="AC59" s="25">
        <f>IF(AC23="",0,IF(AC23&gt;'[1]Score Thresholds'!$B13,'[1]Score Thresholds'!$E13,IF(AC23&gt;'[1]Score Thresholds'!$C13,'[1]Score Thresholds'!$F13,IF(AC23&gt;'[1]Score Thresholds'!$D13,'[1]Score Thresholds'!$G13,0))))</f>
        <v>10</v>
      </c>
      <c r="AD59" s="25">
        <f>IF(AD23="",0,IF(AD23&gt;'[1]Score Thresholds'!$B13,'[1]Score Thresholds'!$E13,IF(AD23&gt;'[1]Score Thresholds'!$C13,'[1]Score Thresholds'!$F13,IF(AD23&gt;'[1]Score Thresholds'!$D13,'[1]Score Thresholds'!$G13,0))))</f>
        <v>10</v>
      </c>
      <c r="AE59" s="25">
        <f>IF(AE23="",0,IF(AE23&gt;'[1]Score Thresholds'!$B13,'[1]Score Thresholds'!$E13,IF(AE23&gt;'[1]Score Thresholds'!$C13,'[1]Score Thresholds'!$F13,IF(AE23&gt;'[1]Score Thresholds'!$D13,'[1]Score Thresholds'!$G13,0))))</f>
        <v>10</v>
      </c>
      <c r="AF59" s="25">
        <f>IF(AF23="",0,IF(AF23&gt;'[1]Score Thresholds'!$B13,'[1]Score Thresholds'!$E13,IF(AF23&gt;'[1]Score Thresholds'!$C13,'[1]Score Thresholds'!$F13,IF(AF23&gt;'[1]Score Thresholds'!$D13,'[1]Score Thresholds'!$G13,0))))</f>
        <v>10</v>
      </c>
      <c r="AG59" s="25">
        <f>IF(AG23="",0,IF(AG23&gt;'[1]Score Thresholds'!$B13,'[1]Score Thresholds'!$E13,IF(AG23&gt;'[1]Score Thresholds'!$C13,'[1]Score Thresholds'!$F13,IF(AG23&gt;'[1]Score Thresholds'!$D13,'[1]Score Thresholds'!$G13,0))))</f>
        <v>0</v>
      </c>
    </row>
    <row r="60" spans="1:33" x14ac:dyDescent="0.3">
      <c r="A60" s="24" t="s">
        <v>61</v>
      </c>
      <c r="B60" s="25">
        <f>IF(B24="",0,IF(B24&gt;'[1]Score Thresholds'!$B14,'[1]Score Thresholds'!$E14,IF(B24&gt;'[1]Score Thresholds'!$C14,'[1]Score Thresholds'!$F14,IF(B24&gt;'[1]Score Thresholds'!$D14,'[1]Score Thresholds'!$G14,0))))</f>
        <v>10</v>
      </c>
      <c r="C60" s="25">
        <f>IF(C24="",0,IF(C24&gt;'[1]Score Thresholds'!$B14,'[1]Score Thresholds'!$E14,IF(C24&gt;'[1]Score Thresholds'!$C14,'[1]Score Thresholds'!$F14,IF(C24&gt;'[1]Score Thresholds'!$D14,'[1]Score Thresholds'!$G14,0))))</f>
        <v>0</v>
      </c>
      <c r="D60" s="25">
        <f>IF(D24="",0,IF(D24&gt;'[1]Score Thresholds'!$B14,'[1]Score Thresholds'!$E14,IF(D24&gt;'[1]Score Thresholds'!$C14,'[1]Score Thresholds'!$F14,IF(D24&gt;'[1]Score Thresholds'!$D14,'[1]Score Thresholds'!$G14,0))))</f>
        <v>10</v>
      </c>
      <c r="E60" s="25">
        <f>IF(E24="",0,IF(E24&gt;'[1]Score Thresholds'!$B14,'[1]Score Thresholds'!$E14,IF(E24&gt;'[1]Score Thresholds'!$C14,'[1]Score Thresholds'!$F14,IF(E24&gt;'[1]Score Thresholds'!$D14,'[1]Score Thresholds'!$G14,0))))</f>
        <v>5</v>
      </c>
      <c r="F60" s="25">
        <v>5</v>
      </c>
      <c r="G60" s="25">
        <f>IF(G24="",0,IF(G24&gt;'[1]Score Thresholds'!$B14,'[1]Score Thresholds'!$E14,IF(G24&gt;'[1]Score Thresholds'!$C14,'[1]Score Thresholds'!$F14,IF(G24&gt;'[1]Score Thresholds'!$D14,'[1]Score Thresholds'!$G14,0))))</f>
        <v>0</v>
      </c>
      <c r="H60" s="25">
        <f>IF(H24="",0,IF(H24&gt;'[1]Score Thresholds'!$B14,'[1]Score Thresholds'!$E14,IF(H24&gt;'[1]Score Thresholds'!$C14,'[1]Score Thresholds'!$F14,IF(H24&gt;'[1]Score Thresholds'!$D14,'[1]Score Thresholds'!$G14,0))))</f>
        <v>10</v>
      </c>
      <c r="I60" s="25">
        <f>IF(I24="",0,IF(I24&gt;'[1]Score Thresholds'!$B14,'[1]Score Thresholds'!$E14,IF(I24&gt;'[1]Score Thresholds'!$C14,'[1]Score Thresholds'!$F14,IF(I24&gt;'[1]Score Thresholds'!$D14,'[1]Score Thresholds'!$G14,0))))</f>
        <v>0</v>
      </c>
      <c r="J60" s="25">
        <f>IF(J24="",0,IF(J24&gt;'[1]Score Thresholds'!$B14,'[1]Score Thresholds'!$E14,IF(J24&gt;'[1]Score Thresholds'!$C14,'[1]Score Thresholds'!$F14,IF(J24&gt;'[1]Score Thresholds'!$D14,'[1]Score Thresholds'!$G14,0))))</f>
        <v>10</v>
      </c>
      <c r="K60" s="25">
        <f>IF(K24="",0,IF(K24&gt;'[1]Score Thresholds'!$B14,'[1]Score Thresholds'!$E14,IF(K24&gt;'[1]Score Thresholds'!$C14,'[1]Score Thresholds'!$F14,IF(K24&gt;'[1]Score Thresholds'!$D14,'[1]Score Thresholds'!$G14,0))))</f>
        <v>0</v>
      </c>
      <c r="L60" s="25">
        <f>IF(L24="",0,IF(L24&gt;'[1]Score Thresholds'!$B14,'[1]Score Thresholds'!$E14,IF(L24&gt;'[1]Score Thresholds'!$C14,'[1]Score Thresholds'!$F14,IF(L24&gt;'[1]Score Thresholds'!$D14,'[1]Score Thresholds'!$G14,0))))</f>
        <v>0</v>
      </c>
      <c r="M60" s="25">
        <f>IF(M24="",0,IF(M24&gt;'[1]Score Thresholds'!$B14,'[1]Score Thresholds'!$E14,IF(M24&gt;'[1]Score Thresholds'!$C14,'[1]Score Thresholds'!$F14,IF(M24&gt;'[1]Score Thresholds'!$D14,'[1]Score Thresholds'!$G14,0))))</f>
        <v>0</v>
      </c>
      <c r="N60" s="25">
        <f>IF(N24="",0,IF(N24&gt;'[1]Score Thresholds'!$B14,'[1]Score Thresholds'!$E14,IF(N24&gt;'[1]Score Thresholds'!$C14,'[1]Score Thresholds'!$F14,IF(N24&gt;'[1]Score Thresholds'!$D14,'[1]Score Thresholds'!$G14,0))))</f>
        <v>5</v>
      </c>
      <c r="O60" s="25">
        <v>10</v>
      </c>
      <c r="P60" s="25">
        <f>IF(P24="",0,IF(P24&gt;'[1]Score Thresholds'!$B14,'[1]Score Thresholds'!$E14,IF(P24&gt;'[1]Score Thresholds'!$C14,'[1]Score Thresholds'!$F14,IF(P24&gt;'[1]Score Thresholds'!$D14,'[1]Score Thresholds'!$G14,0))))</f>
        <v>10</v>
      </c>
      <c r="Q60" s="25">
        <f>IF(Q24="",0,IF(Q24&gt;'[1]Score Thresholds'!$B14,'[1]Score Thresholds'!$E14,IF(Q24&gt;'[1]Score Thresholds'!$C14,'[1]Score Thresholds'!$F14,IF(Q24&gt;'[1]Score Thresholds'!$D14,'[1]Score Thresholds'!$G14,0))))</f>
        <v>0</v>
      </c>
      <c r="R60" s="25">
        <f>IF(R24="",0,IF(R24&gt;'[1]Score Thresholds'!$B14,'[1]Score Thresholds'!$E14,IF(R24&gt;'[1]Score Thresholds'!$C14,'[1]Score Thresholds'!$F14,IF(R24&gt;'[1]Score Thresholds'!$D14,'[1]Score Thresholds'!$G14,0))))</f>
        <v>10</v>
      </c>
      <c r="S60" s="25">
        <v>1</v>
      </c>
      <c r="T60" s="25">
        <f>IF(T24="",0,IF(T24&gt;'[1]Score Thresholds'!$B14,'[1]Score Thresholds'!$E14,IF(T24&gt;'[1]Score Thresholds'!$C14,'[1]Score Thresholds'!$F14,IF(T24&gt;'[1]Score Thresholds'!$D14,'[1]Score Thresholds'!$G14,0))))</f>
        <v>10</v>
      </c>
      <c r="U60" s="25">
        <f>IF(U24="",0,IF(U24&gt;'[1]Score Thresholds'!$B14,'[1]Score Thresholds'!$E14,IF(U24&gt;'[1]Score Thresholds'!$C14,'[1]Score Thresholds'!$F14,IF(U24&gt;'[1]Score Thresholds'!$D14,'[1]Score Thresholds'!$G14,0))))</f>
        <v>5</v>
      </c>
      <c r="V60" s="25">
        <f>IF(V24="",0,IF(V24&gt;'[1]Score Thresholds'!$B14,'[1]Score Thresholds'!$E14,IF(V24&gt;'[1]Score Thresholds'!$C14,'[1]Score Thresholds'!$F14,IF(V24&gt;'[1]Score Thresholds'!$D14,'[1]Score Thresholds'!$G14,0))))</f>
        <v>10</v>
      </c>
      <c r="W60" s="25">
        <f>IF(W24="",0,IF(W24&gt;'[1]Score Thresholds'!$B14,'[1]Score Thresholds'!$E14,IF(W24&gt;'[1]Score Thresholds'!$C14,'[1]Score Thresholds'!$F14,IF(W24&gt;'[1]Score Thresholds'!$D14,'[1]Score Thresholds'!$G14,0))))</f>
        <v>10</v>
      </c>
      <c r="X60" s="25">
        <f>IF(X24="",0,IF(X24&gt;'[1]Score Thresholds'!$B14,'[1]Score Thresholds'!$E14,IF(X24&gt;'[1]Score Thresholds'!$C14,'[1]Score Thresholds'!$F14,IF(X24&gt;'[1]Score Thresholds'!$D14,'[1]Score Thresholds'!$G14,0))))</f>
        <v>5</v>
      </c>
      <c r="Y60" s="25">
        <f>IF(Y24="",0,IF(Y24&gt;'[1]Score Thresholds'!$B14,'[1]Score Thresholds'!$E14,IF(Y24&gt;'[1]Score Thresholds'!$C14,'[1]Score Thresholds'!$F14,IF(Y24&gt;'[1]Score Thresholds'!$D14,'[1]Score Thresholds'!$G14,0))))</f>
        <v>10</v>
      </c>
      <c r="Z60" s="25">
        <f>IF(Z24="",0,IF(Z24&gt;'[1]Score Thresholds'!$B14,'[1]Score Thresholds'!$E14,IF(Z24&gt;'[1]Score Thresholds'!$C14,'[1]Score Thresholds'!$F14,IF(Z24&gt;'[1]Score Thresholds'!$D14,'[1]Score Thresholds'!$G14,0))))</f>
        <v>5</v>
      </c>
      <c r="AA60" s="25">
        <f>IF(AA24="",0,IF(AA24&gt;'[1]Score Thresholds'!$B14,'[1]Score Thresholds'!$E14,IF(AA24&gt;'[1]Score Thresholds'!$C14,'[1]Score Thresholds'!$F14,IF(AA24&gt;'[1]Score Thresholds'!$D14,'[1]Score Thresholds'!$G14,0))))</f>
        <v>10</v>
      </c>
      <c r="AB60" s="25">
        <f>IF(AB24="",0,IF(AB24&gt;'[1]Score Thresholds'!$B14,'[1]Score Thresholds'!$E14,IF(AB24&gt;'[1]Score Thresholds'!$C14,'[1]Score Thresholds'!$F14,IF(AB24&gt;'[1]Score Thresholds'!$D14,'[1]Score Thresholds'!$G14,0))))</f>
        <v>10</v>
      </c>
      <c r="AC60" s="25">
        <f>IF(AC24="",0,IF(AC24&gt;'[1]Score Thresholds'!$B14,'[1]Score Thresholds'!$E14,IF(AC24&gt;'[1]Score Thresholds'!$C14,'[1]Score Thresholds'!$F14,IF(AC24&gt;'[1]Score Thresholds'!$D14,'[1]Score Thresholds'!$G14,0))))</f>
        <v>10</v>
      </c>
      <c r="AD60" s="25">
        <f>IF(AD24="",0,IF(AD24&gt;'[1]Score Thresholds'!$B14,'[1]Score Thresholds'!$E14,IF(AD24&gt;'[1]Score Thresholds'!$C14,'[1]Score Thresholds'!$F14,IF(AD24&gt;'[1]Score Thresholds'!$D14,'[1]Score Thresholds'!$G14,0))))</f>
        <v>10</v>
      </c>
      <c r="AE60" s="25">
        <f>IF(AE24="",0,IF(AE24&gt;'[1]Score Thresholds'!$B14,'[1]Score Thresholds'!$E14,IF(AE24&gt;'[1]Score Thresholds'!$C14,'[1]Score Thresholds'!$F14,IF(AE24&gt;'[1]Score Thresholds'!$D14,'[1]Score Thresholds'!$G14,0))))</f>
        <v>0</v>
      </c>
      <c r="AF60" s="25">
        <f>IF(AF24="",0,IF(AF24&gt;'[1]Score Thresholds'!$B14,'[1]Score Thresholds'!$E14,IF(AF24&gt;'[1]Score Thresholds'!$C14,'[1]Score Thresholds'!$F14,IF(AF24&gt;'[1]Score Thresholds'!$D14,'[1]Score Thresholds'!$G14,0))))</f>
        <v>10</v>
      </c>
      <c r="AG60" s="25">
        <f>IF(AG24="",0,IF(AG24&gt;'[1]Score Thresholds'!$B14,'[1]Score Thresholds'!$E14,IF(AG24&gt;'[1]Score Thresholds'!$C14,'[1]Score Thresholds'!$F14,IF(AG24&gt;'[1]Score Thresholds'!$D14,'[1]Score Thresholds'!$G14,0))))</f>
        <v>0</v>
      </c>
    </row>
    <row r="61" spans="1:33" x14ac:dyDescent="0.3">
      <c r="A61" s="24" t="s">
        <v>62</v>
      </c>
      <c r="B61" s="25">
        <f>IF(B25="",0,IF(B25&gt;'[1]Score Thresholds'!$B15,'[1]Score Thresholds'!$E15,IF(B25&gt;'[1]Score Thresholds'!$C15,'[1]Score Thresholds'!$F15,IF(B25&gt;'[1]Score Thresholds'!$D15,'[1]Score Thresholds'!$G15,0))))</f>
        <v>5</v>
      </c>
      <c r="C61" s="25">
        <f>IF(C25="",0,IF(C25&gt;'[1]Score Thresholds'!$B15,'[1]Score Thresholds'!$E15,IF(C25&gt;'[1]Score Thresholds'!$C15,'[1]Score Thresholds'!$F15,IF(C25&gt;'[1]Score Thresholds'!$D15,'[1]Score Thresholds'!$G15,0))))</f>
        <v>0</v>
      </c>
      <c r="D61" s="25">
        <f>IF(D25="",0,IF(D25&gt;'[1]Score Thresholds'!$B15,'[1]Score Thresholds'!$E15,IF(D25&gt;'[1]Score Thresholds'!$C15,'[1]Score Thresholds'!$F15,IF(D25&gt;'[1]Score Thresholds'!$D15,'[1]Score Thresholds'!$G15,0))))</f>
        <v>10</v>
      </c>
      <c r="E61" s="25">
        <f>IF(E25="",0,IF(E25&gt;'[1]Score Thresholds'!$B15,'[1]Score Thresholds'!$E15,IF(E25&gt;'[1]Score Thresholds'!$C15,'[1]Score Thresholds'!$F15,IF(E25&gt;'[1]Score Thresholds'!$D15,'[1]Score Thresholds'!$G15,0))))</f>
        <v>1</v>
      </c>
      <c r="F61" s="25">
        <v>5</v>
      </c>
      <c r="G61" s="25">
        <f>IF(G25="",0,IF(G25&gt;'[1]Score Thresholds'!$B15,'[1]Score Thresholds'!$E15,IF(G25&gt;'[1]Score Thresholds'!$C15,'[1]Score Thresholds'!$F15,IF(G25&gt;'[1]Score Thresholds'!$D15,'[1]Score Thresholds'!$G15,0))))</f>
        <v>0</v>
      </c>
      <c r="H61" s="25">
        <f>IF(H25="",0,IF(H25&gt;'[1]Score Thresholds'!$B15,'[1]Score Thresholds'!$E15,IF(H25&gt;'[1]Score Thresholds'!$C15,'[1]Score Thresholds'!$F15,IF(H25&gt;'[1]Score Thresholds'!$D15,'[1]Score Thresholds'!$G15,0))))</f>
        <v>10</v>
      </c>
      <c r="I61" s="25">
        <f>IF(I25="",0,IF(I25&gt;'[1]Score Thresholds'!$B15,'[1]Score Thresholds'!$E15,IF(I25&gt;'[1]Score Thresholds'!$C15,'[1]Score Thresholds'!$F15,IF(I25&gt;'[1]Score Thresholds'!$D15,'[1]Score Thresholds'!$G15,0))))</f>
        <v>10</v>
      </c>
      <c r="J61" s="25">
        <f>IF(J25="",0,IF(J25&gt;'[1]Score Thresholds'!$B15,'[1]Score Thresholds'!$E15,IF(J25&gt;'[1]Score Thresholds'!$C15,'[1]Score Thresholds'!$F15,IF(J25&gt;'[1]Score Thresholds'!$D15,'[1]Score Thresholds'!$G15,0))))</f>
        <v>5</v>
      </c>
      <c r="K61" s="25">
        <f>IF(K25="",0,IF(K25&gt;'[1]Score Thresholds'!$B15,'[1]Score Thresholds'!$E15,IF(K25&gt;'[1]Score Thresholds'!$C15,'[1]Score Thresholds'!$F15,IF(K25&gt;'[1]Score Thresholds'!$D15,'[1]Score Thresholds'!$G15,0))))</f>
        <v>0</v>
      </c>
      <c r="L61" s="25">
        <f>IF(L25="",0,IF(L25&gt;'[1]Score Thresholds'!$B15,'[1]Score Thresholds'!$E15,IF(L25&gt;'[1]Score Thresholds'!$C15,'[1]Score Thresholds'!$F15,IF(L25&gt;'[1]Score Thresholds'!$D15,'[1]Score Thresholds'!$G15,0))))</f>
        <v>0</v>
      </c>
      <c r="M61" s="25">
        <f>IF(M25="",0,IF(M25&gt;'[1]Score Thresholds'!$B15,'[1]Score Thresholds'!$E15,IF(M25&gt;'[1]Score Thresholds'!$C15,'[1]Score Thresholds'!$F15,IF(M25&gt;'[1]Score Thresholds'!$D15,'[1]Score Thresholds'!$G15,0))))</f>
        <v>0</v>
      </c>
      <c r="N61" s="25">
        <f>IF(N25="",0,IF(N25&gt;'[1]Score Thresholds'!$B15,'[1]Score Thresholds'!$E15,IF(N25&gt;'[1]Score Thresholds'!$C15,'[1]Score Thresholds'!$F15,IF(N25&gt;'[1]Score Thresholds'!$D15,'[1]Score Thresholds'!$G15,0))))</f>
        <v>5</v>
      </c>
      <c r="O61" s="25">
        <v>10</v>
      </c>
      <c r="P61" s="25">
        <f>IF(P25="",0,IF(P25&gt;'[1]Score Thresholds'!$B15,'[1]Score Thresholds'!$E15,IF(P25&gt;'[1]Score Thresholds'!$C15,'[1]Score Thresholds'!$F15,IF(P25&gt;'[1]Score Thresholds'!$D15,'[1]Score Thresholds'!$G15,0))))</f>
        <v>10</v>
      </c>
      <c r="Q61" s="25">
        <f>IF(Q25="",0,IF(Q25&gt;'[1]Score Thresholds'!$B15,'[1]Score Thresholds'!$E15,IF(Q25&gt;'[1]Score Thresholds'!$C15,'[1]Score Thresholds'!$F15,IF(Q25&gt;'[1]Score Thresholds'!$D15,'[1]Score Thresholds'!$G15,0))))</f>
        <v>0</v>
      </c>
      <c r="R61" s="25">
        <f>IF(R25="",0,IF(R25&gt;'[1]Score Thresholds'!$B15,'[1]Score Thresholds'!$E15,IF(R25&gt;'[1]Score Thresholds'!$C15,'[1]Score Thresholds'!$F15,IF(R25&gt;'[1]Score Thresholds'!$D15,'[1]Score Thresholds'!$G15,0))))</f>
        <v>10</v>
      </c>
      <c r="S61" s="25">
        <v>1</v>
      </c>
      <c r="T61" s="25">
        <f>IF(T25="",0,IF(T25&gt;'[1]Score Thresholds'!$B15,'[1]Score Thresholds'!$E15,IF(T25&gt;'[1]Score Thresholds'!$C15,'[1]Score Thresholds'!$F15,IF(T25&gt;'[1]Score Thresholds'!$D15,'[1]Score Thresholds'!$G15,0))))</f>
        <v>10</v>
      </c>
      <c r="U61" s="25">
        <f>IF(U25="",0,IF(U25&gt;'[1]Score Thresholds'!$B15,'[1]Score Thresholds'!$E15,IF(U25&gt;'[1]Score Thresholds'!$C15,'[1]Score Thresholds'!$F15,IF(U25&gt;'[1]Score Thresholds'!$D15,'[1]Score Thresholds'!$G15,0))))</f>
        <v>5</v>
      </c>
      <c r="V61" s="25">
        <f>IF(V25="",0,IF(V25&gt;'[1]Score Thresholds'!$B15,'[1]Score Thresholds'!$E15,IF(V25&gt;'[1]Score Thresholds'!$C15,'[1]Score Thresholds'!$F15,IF(V25&gt;'[1]Score Thresholds'!$D15,'[1]Score Thresholds'!$G15,0))))</f>
        <v>10</v>
      </c>
      <c r="W61" s="25">
        <f>IF(W25="",0,IF(W25&gt;'[1]Score Thresholds'!$B15,'[1]Score Thresholds'!$E15,IF(W25&gt;'[1]Score Thresholds'!$C15,'[1]Score Thresholds'!$F15,IF(W25&gt;'[1]Score Thresholds'!$D15,'[1]Score Thresholds'!$G15,0))))</f>
        <v>1</v>
      </c>
      <c r="X61" s="25">
        <f>IF(X25="",0,IF(X25&gt;'[1]Score Thresholds'!$B15,'[1]Score Thresholds'!$E15,IF(X25&gt;'[1]Score Thresholds'!$C15,'[1]Score Thresholds'!$F15,IF(X25&gt;'[1]Score Thresholds'!$D15,'[1]Score Thresholds'!$G15,0))))</f>
        <v>0</v>
      </c>
      <c r="Y61" s="25">
        <f>IF(Y25="",0,IF(Y25&gt;'[1]Score Thresholds'!$B15,'[1]Score Thresholds'!$E15,IF(Y25&gt;'[1]Score Thresholds'!$C15,'[1]Score Thresholds'!$F15,IF(Y25&gt;'[1]Score Thresholds'!$D15,'[1]Score Thresholds'!$G15,0))))</f>
        <v>10</v>
      </c>
      <c r="Z61" s="25">
        <f>IF(Z25="",0,IF(Z25&gt;'[1]Score Thresholds'!$B15,'[1]Score Thresholds'!$E15,IF(Z25&gt;'[1]Score Thresholds'!$C15,'[1]Score Thresholds'!$F15,IF(Z25&gt;'[1]Score Thresholds'!$D15,'[1]Score Thresholds'!$G15,0))))</f>
        <v>5</v>
      </c>
      <c r="AA61" s="25">
        <f>IF(AA25="",0,IF(AA25&gt;'[1]Score Thresholds'!$B15,'[1]Score Thresholds'!$E15,IF(AA25&gt;'[1]Score Thresholds'!$C15,'[1]Score Thresholds'!$F15,IF(AA25&gt;'[1]Score Thresholds'!$D15,'[1]Score Thresholds'!$G15,0))))</f>
        <v>10</v>
      </c>
      <c r="AB61" s="25">
        <f>IF(AB25="",0,IF(AB25&gt;'[1]Score Thresholds'!$B15,'[1]Score Thresholds'!$E15,IF(AB25&gt;'[1]Score Thresholds'!$C15,'[1]Score Thresholds'!$F15,IF(AB25&gt;'[1]Score Thresholds'!$D15,'[1]Score Thresholds'!$G15,0))))</f>
        <v>10</v>
      </c>
      <c r="AC61" s="25">
        <f>IF(AC25="",0,IF(AC25&gt;'[1]Score Thresholds'!$B15,'[1]Score Thresholds'!$E15,IF(AC25&gt;'[1]Score Thresholds'!$C15,'[1]Score Thresholds'!$F15,IF(AC25&gt;'[1]Score Thresholds'!$D15,'[1]Score Thresholds'!$G15,0))))</f>
        <v>10</v>
      </c>
      <c r="AD61" s="25">
        <f>IF(AD25="",0,IF(AD25&gt;'[1]Score Thresholds'!$B15,'[1]Score Thresholds'!$E15,IF(AD25&gt;'[1]Score Thresholds'!$C15,'[1]Score Thresholds'!$F15,IF(AD25&gt;'[1]Score Thresholds'!$D15,'[1]Score Thresholds'!$G15,0))))</f>
        <v>5</v>
      </c>
      <c r="AE61" s="25">
        <f>IF(AE25="",0,IF(AE25&gt;'[1]Score Thresholds'!$B15,'[1]Score Thresholds'!$E15,IF(AE25&gt;'[1]Score Thresholds'!$C15,'[1]Score Thresholds'!$F15,IF(AE25&gt;'[1]Score Thresholds'!$D15,'[1]Score Thresholds'!$G15,0))))</f>
        <v>1</v>
      </c>
      <c r="AF61" s="25">
        <f>IF(AF25="",0,IF(AF25&gt;'[1]Score Thresholds'!$B15,'[1]Score Thresholds'!$E15,IF(AF25&gt;'[1]Score Thresholds'!$C15,'[1]Score Thresholds'!$F15,IF(AF25&gt;'[1]Score Thresholds'!$D15,'[1]Score Thresholds'!$G15,0))))</f>
        <v>10</v>
      </c>
      <c r="AG61" s="25">
        <f>IF(AG25="",0,IF(AG25&gt;'[1]Score Thresholds'!$B15,'[1]Score Thresholds'!$E15,IF(AG25&gt;'[1]Score Thresholds'!$C15,'[1]Score Thresholds'!$F15,IF(AG25&gt;'[1]Score Thresholds'!$D15,'[1]Score Thresholds'!$G15,0))))</f>
        <v>0</v>
      </c>
    </row>
    <row r="62" spans="1:33" x14ac:dyDescent="0.3">
      <c r="A62" s="24" t="s">
        <v>63</v>
      </c>
      <c r="B62" s="25">
        <f>IF(B26="",0,IF(B26&gt;'[1]Score Thresholds'!$B16,'[1]Score Thresholds'!$E16,IF(B26&gt;'[1]Score Thresholds'!$C16,'[1]Score Thresholds'!$F16,IF(B26&gt;'[1]Score Thresholds'!$D16,'[1]Score Thresholds'!$G16,0))))</f>
        <v>10</v>
      </c>
      <c r="C62" s="25">
        <f>IF(C26="",0,IF(C26&gt;'[1]Score Thresholds'!$B16,'[1]Score Thresholds'!$E16,IF(C26&gt;'[1]Score Thresholds'!$C16,'[1]Score Thresholds'!$F16,IF(C26&gt;'[1]Score Thresholds'!$D16,'[1]Score Thresholds'!$G16,0))))</f>
        <v>0</v>
      </c>
      <c r="D62" s="25">
        <f>IF(D26="",0,IF(D26&gt;'[1]Score Thresholds'!$B16,'[1]Score Thresholds'!$E16,IF(D26&gt;'[1]Score Thresholds'!$C16,'[1]Score Thresholds'!$F16,IF(D26&gt;'[1]Score Thresholds'!$D16,'[1]Score Thresholds'!$G16,0))))</f>
        <v>10</v>
      </c>
      <c r="E62" s="25">
        <f>IF(E26="",0,IF(E26&gt;'[1]Score Thresholds'!$B16,'[1]Score Thresholds'!$E16,IF(E26&gt;'[1]Score Thresholds'!$C16,'[1]Score Thresholds'!$F16,IF(E26&gt;'[1]Score Thresholds'!$D16,'[1]Score Thresholds'!$G16,0))))</f>
        <v>0</v>
      </c>
      <c r="F62" s="25">
        <v>5</v>
      </c>
      <c r="G62" s="25">
        <f>IF(G26="",0,IF(G26&gt;'[1]Score Thresholds'!$B16,'[1]Score Thresholds'!$E16,IF(G26&gt;'[1]Score Thresholds'!$C16,'[1]Score Thresholds'!$F16,IF(G26&gt;'[1]Score Thresholds'!$D16,'[1]Score Thresholds'!$G16,0))))</f>
        <v>0</v>
      </c>
      <c r="H62" s="25">
        <f>IF(H26="",0,IF(H26&gt;'[1]Score Thresholds'!$B16,'[1]Score Thresholds'!$E16,IF(H26&gt;'[1]Score Thresholds'!$C16,'[1]Score Thresholds'!$F16,IF(H26&gt;'[1]Score Thresholds'!$D16,'[1]Score Thresholds'!$G16,0))))</f>
        <v>10</v>
      </c>
      <c r="I62" s="25">
        <f>IF(I26="",0,IF(I26&gt;'[1]Score Thresholds'!$B16,'[1]Score Thresholds'!$E16,IF(I26&gt;'[1]Score Thresholds'!$C16,'[1]Score Thresholds'!$F16,IF(I26&gt;'[1]Score Thresholds'!$D16,'[1]Score Thresholds'!$G16,0))))</f>
        <v>10</v>
      </c>
      <c r="J62" s="25">
        <f>IF(J26="",0,IF(J26&gt;'[1]Score Thresholds'!$B16,'[1]Score Thresholds'!$E16,IF(J26&gt;'[1]Score Thresholds'!$C16,'[1]Score Thresholds'!$F16,IF(J26&gt;'[1]Score Thresholds'!$D16,'[1]Score Thresholds'!$G16,0))))</f>
        <v>5</v>
      </c>
      <c r="K62" s="25">
        <f>IF(K26="",0,IF(K26&gt;'[1]Score Thresholds'!$B16,'[1]Score Thresholds'!$E16,IF(K26&gt;'[1]Score Thresholds'!$C16,'[1]Score Thresholds'!$F16,IF(K26&gt;'[1]Score Thresholds'!$D16,'[1]Score Thresholds'!$G16,0))))</f>
        <v>1</v>
      </c>
      <c r="L62" s="25">
        <f>IF(L26="",0,IF(L26&gt;'[1]Score Thresholds'!$B16,'[1]Score Thresholds'!$E16,IF(L26&gt;'[1]Score Thresholds'!$C16,'[1]Score Thresholds'!$F16,IF(L26&gt;'[1]Score Thresholds'!$D16,'[1]Score Thresholds'!$G16,0))))</f>
        <v>0</v>
      </c>
      <c r="M62" s="25">
        <f>IF(M26="",0,IF(M26&gt;'[1]Score Thresholds'!$B16,'[1]Score Thresholds'!$E16,IF(M26&gt;'[1]Score Thresholds'!$C16,'[1]Score Thresholds'!$F16,IF(M26&gt;'[1]Score Thresholds'!$D16,'[1]Score Thresholds'!$G16,0))))</f>
        <v>1</v>
      </c>
      <c r="N62" s="25">
        <f>IF(N26="",0,IF(N26&gt;'[1]Score Thresholds'!$B16,'[1]Score Thresholds'!$E16,IF(N26&gt;'[1]Score Thresholds'!$C16,'[1]Score Thresholds'!$F16,IF(N26&gt;'[1]Score Thresholds'!$D16,'[1]Score Thresholds'!$G16,0))))</f>
        <v>1</v>
      </c>
      <c r="O62" s="25">
        <v>10</v>
      </c>
      <c r="P62" s="25">
        <f>IF(P26="",0,IF(P26&gt;'[1]Score Thresholds'!$B16,'[1]Score Thresholds'!$E16,IF(P26&gt;'[1]Score Thresholds'!$C16,'[1]Score Thresholds'!$F16,IF(P26&gt;'[1]Score Thresholds'!$D16,'[1]Score Thresholds'!$G16,0))))</f>
        <v>10</v>
      </c>
      <c r="Q62" s="25">
        <f>IF(Q26="",0,IF(Q26&gt;'[1]Score Thresholds'!$B16,'[1]Score Thresholds'!$E16,IF(Q26&gt;'[1]Score Thresholds'!$C16,'[1]Score Thresholds'!$F16,IF(Q26&gt;'[1]Score Thresholds'!$D16,'[1]Score Thresholds'!$G16,0))))</f>
        <v>0</v>
      </c>
      <c r="R62" s="25">
        <f>IF(R26="",0,IF(R26&gt;'[1]Score Thresholds'!$B16,'[1]Score Thresholds'!$E16,IF(R26&gt;'[1]Score Thresholds'!$C16,'[1]Score Thresholds'!$F16,IF(R26&gt;'[1]Score Thresholds'!$D16,'[1]Score Thresholds'!$G16,0))))</f>
        <v>10</v>
      </c>
      <c r="S62" s="25">
        <v>1</v>
      </c>
      <c r="T62" s="25">
        <f>IF(T26="",0,IF(T26&gt;'[1]Score Thresholds'!$B16,'[1]Score Thresholds'!$E16,IF(T26&gt;'[1]Score Thresholds'!$C16,'[1]Score Thresholds'!$F16,IF(T26&gt;'[1]Score Thresholds'!$D16,'[1]Score Thresholds'!$G16,0))))</f>
        <v>10</v>
      </c>
      <c r="U62" s="25">
        <f>IF(U26="",0,IF(U26&gt;'[1]Score Thresholds'!$B16,'[1]Score Thresholds'!$E16,IF(U26&gt;'[1]Score Thresholds'!$C16,'[1]Score Thresholds'!$F16,IF(U26&gt;'[1]Score Thresholds'!$D16,'[1]Score Thresholds'!$G16,0))))</f>
        <v>5</v>
      </c>
      <c r="V62" s="25">
        <f>IF(V26="",0,IF(V26&gt;'[1]Score Thresholds'!$B16,'[1]Score Thresholds'!$E16,IF(V26&gt;'[1]Score Thresholds'!$C16,'[1]Score Thresholds'!$F16,IF(V26&gt;'[1]Score Thresholds'!$D16,'[1]Score Thresholds'!$G16,0))))</f>
        <v>0</v>
      </c>
      <c r="W62" s="25">
        <f>IF(W26="",0,IF(W26&gt;'[1]Score Thresholds'!$B16,'[1]Score Thresholds'!$E16,IF(W26&gt;'[1]Score Thresholds'!$C16,'[1]Score Thresholds'!$F16,IF(W26&gt;'[1]Score Thresholds'!$D16,'[1]Score Thresholds'!$G16,0))))</f>
        <v>5</v>
      </c>
      <c r="X62" s="25">
        <f>IF(X26="",0,IF(X26&gt;'[1]Score Thresholds'!$B16,'[1]Score Thresholds'!$E16,IF(X26&gt;'[1]Score Thresholds'!$C16,'[1]Score Thresholds'!$F16,IF(X26&gt;'[1]Score Thresholds'!$D16,'[1]Score Thresholds'!$G16,0))))</f>
        <v>0</v>
      </c>
      <c r="Y62" s="25">
        <f>IF(Y26="",0,IF(Y26&gt;'[1]Score Thresholds'!$B16,'[1]Score Thresholds'!$E16,IF(Y26&gt;'[1]Score Thresholds'!$C16,'[1]Score Thresholds'!$F16,IF(Y26&gt;'[1]Score Thresholds'!$D16,'[1]Score Thresholds'!$G16,0))))</f>
        <v>10</v>
      </c>
      <c r="Z62" s="25">
        <f>IF(Z26="",0,IF(Z26&gt;'[1]Score Thresholds'!$B16,'[1]Score Thresholds'!$E16,IF(Z26&gt;'[1]Score Thresholds'!$C16,'[1]Score Thresholds'!$F16,IF(Z26&gt;'[1]Score Thresholds'!$D16,'[1]Score Thresholds'!$G16,0))))</f>
        <v>10</v>
      </c>
      <c r="AA62" s="25">
        <f>IF(AA26="",0,IF(AA26&gt;'[1]Score Thresholds'!$B16,'[1]Score Thresholds'!$E16,IF(AA26&gt;'[1]Score Thresholds'!$C16,'[1]Score Thresholds'!$F16,IF(AA26&gt;'[1]Score Thresholds'!$D16,'[1]Score Thresholds'!$G16,0))))</f>
        <v>10</v>
      </c>
      <c r="AB62" s="25">
        <f>IF(AB26="",0,IF(AB26&gt;'[1]Score Thresholds'!$B16,'[1]Score Thresholds'!$E16,IF(AB26&gt;'[1]Score Thresholds'!$C16,'[1]Score Thresholds'!$F16,IF(AB26&gt;'[1]Score Thresholds'!$D16,'[1]Score Thresholds'!$G16,0))))</f>
        <v>10</v>
      </c>
      <c r="AC62" s="25">
        <f>IF(AC26="",0,IF(AC26&gt;'[1]Score Thresholds'!$B16,'[1]Score Thresholds'!$E16,IF(AC26&gt;'[1]Score Thresholds'!$C16,'[1]Score Thresholds'!$F16,IF(AC26&gt;'[1]Score Thresholds'!$D16,'[1]Score Thresholds'!$G16,0))))</f>
        <v>10</v>
      </c>
      <c r="AD62" s="25">
        <f>IF(AD26="",0,IF(AD26&gt;'[1]Score Thresholds'!$B16,'[1]Score Thresholds'!$E16,IF(AD26&gt;'[1]Score Thresholds'!$C16,'[1]Score Thresholds'!$F16,IF(AD26&gt;'[1]Score Thresholds'!$D16,'[1]Score Thresholds'!$G16,0))))</f>
        <v>5</v>
      </c>
      <c r="AE62" s="25">
        <f>IF(AE26="",0,IF(AE26&gt;'[1]Score Thresholds'!$B16,'[1]Score Thresholds'!$E16,IF(AE26&gt;'[1]Score Thresholds'!$C16,'[1]Score Thresholds'!$F16,IF(AE26&gt;'[1]Score Thresholds'!$D16,'[1]Score Thresholds'!$G16,0))))</f>
        <v>0</v>
      </c>
      <c r="AF62" s="25">
        <f>IF(AF26="",0,IF(AF26&gt;'[1]Score Thresholds'!$B16,'[1]Score Thresholds'!$E16,IF(AF26&gt;'[1]Score Thresholds'!$C16,'[1]Score Thresholds'!$F16,IF(AF26&gt;'[1]Score Thresholds'!$D16,'[1]Score Thresholds'!$G16,0))))</f>
        <v>5</v>
      </c>
      <c r="AG62" s="25">
        <f>IF(AG26="",0,IF(AG26&gt;'[1]Score Thresholds'!$B16,'[1]Score Thresholds'!$E16,IF(AG26&gt;'[1]Score Thresholds'!$C16,'[1]Score Thresholds'!$F16,IF(AG26&gt;'[1]Score Thresholds'!$D16,'[1]Score Thresholds'!$G16,0))))</f>
        <v>0</v>
      </c>
    </row>
    <row r="63" spans="1:33" ht="15.6" x14ac:dyDescent="0.3">
      <c r="A63" s="36" t="s">
        <v>65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</row>
    <row r="64" spans="1:33" x14ac:dyDescent="0.3">
      <c r="A64" s="24" t="s">
        <v>66</v>
      </c>
      <c r="B64" s="25">
        <f>IF(B29="N/A",1,IF(B29&gt;'[1]Score Thresholds'!$B18,'[1]Score Thresholds'!$E18,IF(B29&gt;'[1]Score Thresholds'!$C18,'[1]Score Thresholds'!$F18,IF(B29&gt;'[1]Score Thresholds'!$D18,'[1]Score Thresholds'!$G18,0))))</f>
        <v>0</v>
      </c>
      <c r="C64" s="25">
        <f>IF(C29="N/A",1,IF(C29&gt;'[1]Score Thresholds'!$B18,'[1]Score Thresholds'!$E18,IF(C29&gt;'[1]Score Thresholds'!$C18,'[1]Score Thresholds'!$F18,IF(C29&gt;'[1]Score Thresholds'!$D18,'[1]Score Thresholds'!$G18,0))))</f>
        <v>0</v>
      </c>
      <c r="D64" s="25">
        <f>IF(D29="N/A",1,IF(D29&gt;'[1]Score Thresholds'!$B18,'[1]Score Thresholds'!$E18,IF(D29&gt;'[1]Score Thresholds'!$C18,'[1]Score Thresholds'!$F18,IF(D29&gt;'[1]Score Thresholds'!$D18,'[1]Score Thresholds'!$G18,0))))</f>
        <v>1</v>
      </c>
      <c r="E64" s="25">
        <f>IF(E29="N/A",1,IF(E29&gt;'[1]Score Thresholds'!$B18,'[1]Score Thresholds'!$E18,IF(E29&gt;'[1]Score Thresholds'!$C18,'[1]Score Thresholds'!$F18,IF(E29&gt;'[1]Score Thresholds'!$D18,'[1]Score Thresholds'!$G18,0))))</f>
        <v>5</v>
      </c>
      <c r="F64" s="25">
        <f>IF(F29="N/A",1,IF(F29&gt;'[1]Score Thresholds'!$B18,'[1]Score Thresholds'!$E18,IF(F29&gt;'[1]Score Thresholds'!$C18,'[1]Score Thresholds'!$F18,IF(F29&gt;'[1]Score Thresholds'!$D18,'[1]Score Thresholds'!$G18,0))))</f>
        <v>1</v>
      </c>
      <c r="G64" s="25">
        <f>IF(G29="N/A",1,IF(G29&gt;'[1]Score Thresholds'!$B18,'[1]Score Thresholds'!$E18,IF(G29&gt;'[1]Score Thresholds'!$C18,'[1]Score Thresholds'!$F18,IF(G29&gt;'[1]Score Thresholds'!$D18,'[1]Score Thresholds'!$G18,0))))</f>
        <v>1</v>
      </c>
      <c r="H64" s="25">
        <f>IF(H29="N/A",1,IF(H29&gt;'[1]Score Thresholds'!$B18,'[1]Score Thresholds'!$E18,IF(H29&gt;'[1]Score Thresholds'!$C18,'[1]Score Thresholds'!$F18,IF(H29&gt;'[1]Score Thresholds'!$D18,'[1]Score Thresholds'!$G18,0))))</f>
        <v>3</v>
      </c>
      <c r="I64" s="25">
        <f>IF(I29="N/A",1,IF(I29&gt;'[1]Score Thresholds'!$B18,'[1]Score Thresholds'!$E18,IF(I29&gt;'[1]Score Thresholds'!$C18,'[1]Score Thresholds'!$F18,IF(I29&gt;'[1]Score Thresholds'!$D18,'[1]Score Thresholds'!$G18,0))))</f>
        <v>5</v>
      </c>
      <c r="J64" s="25">
        <f>IF(J29="N/A",1,IF(J29&gt;'[1]Score Thresholds'!$B18,'[1]Score Thresholds'!$E18,IF(J29&gt;'[1]Score Thresholds'!$C18,'[1]Score Thresholds'!$F18,IF(J29&gt;'[1]Score Thresholds'!$D18,'[1]Score Thresholds'!$G18,0))))</f>
        <v>0</v>
      </c>
      <c r="K64" s="25">
        <f>IF(K29="N/A",1,IF(K29&gt;'[1]Score Thresholds'!$B18,'[1]Score Thresholds'!$E18,IF(K29&gt;'[1]Score Thresholds'!$C18,'[1]Score Thresholds'!$F18,IF(K29&gt;'[1]Score Thresholds'!$D18,'[1]Score Thresholds'!$G18,0))))</f>
        <v>0</v>
      </c>
      <c r="L64" s="25">
        <f>IF(L29="N/A",1,IF(L29&gt;'[1]Score Thresholds'!$B18,'[1]Score Thresholds'!$E18,IF(L29&gt;'[1]Score Thresholds'!$C18,'[1]Score Thresholds'!$F18,IF(L29&gt;'[1]Score Thresholds'!$D18,'[1]Score Thresholds'!$G18,0))))</f>
        <v>1</v>
      </c>
      <c r="M64" s="25">
        <f>IF(M29="N/A",1,IF(M29&gt;'[1]Score Thresholds'!$B18,'[1]Score Thresholds'!$E18,IF(M29&gt;'[1]Score Thresholds'!$C18,'[1]Score Thresholds'!$F18,IF(M29&gt;'[1]Score Thresholds'!$D18,'[1]Score Thresholds'!$G18,0))))</f>
        <v>1</v>
      </c>
      <c r="N64" s="25">
        <f>IF(N29="N/A",1,IF(N29&gt;'[1]Score Thresholds'!$B18,'[1]Score Thresholds'!$E18,IF(N29&gt;'[1]Score Thresholds'!$C18,'[1]Score Thresholds'!$F18,IF(N29&gt;'[1]Score Thresholds'!$D18,'[1]Score Thresholds'!$G18,0))))</f>
        <v>5</v>
      </c>
      <c r="O64" s="25">
        <v>0</v>
      </c>
      <c r="P64" s="25">
        <f>IF(P29="N/A",1,IF(P29&gt;'[1]Score Thresholds'!$B18,'[1]Score Thresholds'!$E18,IF(P29&gt;'[1]Score Thresholds'!$C18,'[1]Score Thresholds'!$F18,IF(P29&gt;'[1]Score Thresholds'!$D18,'[1]Score Thresholds'!$G18,0))))</f>
        <v>3</v>
      </c>
      <c r="Q64" s="25">
        <f>IF(Q29="N/A",1,IF(Q29&gt;'[1]Score Thresholds'!$B18,'[1]Score Thresholds'!$E18,IF(Q29&gt;'[1]Score Thresholds'!$C18,'[1]Score Thresholds'!$F18,IF(Q29&gt;'[1]Score Thresholds'!$D18,'[1]Score Thresholds'!$G18,0))))</f>
        <v>0</v>
      </c>
      <c r="R64" s="25">
        <f>IF(R29="N/A",1,IF(R29&gt;'[1]Score Thresholds'!$B18,'[1]Score Thresholds'!$E18,IF(R29&gt;'[1]Score Thresholds'!$C18,'[1]Score Thresholds'!$F18,IF(R29&gt;'[1]Score Thresholds'!$D18,'[1]Score Thresholds'!$G18,0))))</f>
        <v>3</v>
      </c>
      <c r="S64" s="25">
        <v>1</v>
      </c>
      <c r="T64" s="25">
        <f>IF(T29="N/A",1,IF(T29&gt;'[1]Score Thresholds'!$B18,'[1]Score Thresholds'!$E18,IF(T29&gt;'[1]Score Thresholds'!$C18,'[1]Score Thresholds'!$F18,IF(T29&gt;'[1]Score Thresholds'!$D18,'[1]Score Thresholds'!$G18,0))))</f>
        <v>1</v>
      </c>
      <c r="U64" s="25">
        <f>IF(U29="N/A",1,IF(U29&gt;'[1]Score Thresholds'!$B18,'[1]Score Thresholds'!$E18,IF(U29&gt;'[1]Score Thresholds'!$C18,'[1]Score Thresholds'!$F18,IF(U29&gt;'[1]Score Thresholds'!$D18,'[1]Score Thresholds'!$G18,0))))</f>
        <v>5</v>
      </c>
      <c r="V64" s="25">
        <f>IF(V29="N/A",1,IF(V29&gt;'[1]Score Thresholds'!$B18,'[1]Score Thresholds'!$E18,IF(V29&gt;'[1]Score Thresholds'!$C18,'[1]Score Thresholds'!$F18,IF(V29&gt;'[1]Score Thresholds'!$D18,'[1]Score Thresholds'!$G18,0))))</f>
        <v>0</v>
      </c>
      <c r="W64" s="25">
        <f>IF(W29="N/A",1,IF(W29&gt;'[1]Score Thresholds'!$B18,'[1]Score Thresholds'!$E18,IF(W29&gt;'[1]Score Thresholds'!$C18,'[1]Score Thresholds'!$F18,IF(W29&gt;'[1]Score Thresholds'!$D18,'[1]Score Thresholds'!$G18,0))))</f>
        <v>3</v>
      </c>
      <c r="X64" s="25">
        <f>IF(X29="N/A",1,IF(X29&gt;'[1]Score Thresholds'!$B18,'[1]Score Thresholds'!$E18,IF(X29&gt;'[1]Score Thresholds'!$C18,'[1]Score Thresholds'!$F18,IF(X29&gt;'[1]Score Thresholds'!$D18,'[1]Score Thresholds'!$G18,0))))</f>
        <v>1</v>
      </c>
      <c r="Y64" s="25">
        <f>IF(Y29="N/A",1,IF(Y29&gt;'[1]Score Thresholds'!$B18,'[1]Score Thresholds'!$E18,IF(Y29&gt;'[1]Score Thresholds'!$C18,'[1]Score Thresholds'!$F18,IF(Y29&gt;'[1]Score Thresholds'!$D18,'[1]Score Thresholds'!$G18,0))))</f>
        <v>0</v>
      </c>
      <c r="Z64" s="25">
        <f>IF(Z29="N/A",1,IF(Z29&gt;'[1]Score Thresholds'!$B18,'[1]Score Thresholds'!$E18,IF(Z29&gt;'[1]Score Thresholds'!$C18,'[1]Score Thresholds'!$F18,IF(Z29&gt;'[1]Score Thresholds'!$D18,'[1]Score Thresholds'!$G18,0))))</f>
        <v>5</v>
      </c>
      <c r="AA64" s="25">
        <f>IF(AA29="N/A",1,IF(AA29&gt;'[1]Score Thresholds'!$B18,'[1]Score Thresholds'!$E18,IF(AA29&gt;'[1]Score Thresholds'!$C18,'[1]Score Thresholds'!$F18,IF(AA29&gt;'[1]Score Thresholds'!$D18,'[1]Score Thresholds'!$G18,0))))</f>
        <v>0</v>
      </c>
      <c r="AB64" s="25">
        <f>IF(AB29="N/A",1,IF(AB29&gt;'[1]Score Thresholds'!$B18,'[1]Score Thresholds'!$E18,IF(AB29&gt;'[1]Score Thresholds'!$C18,'[1]Score Thresholds'!$F18,IF(AB29&gt;'[1]Score Thresholds'!$D18,'[1]Score Thresholds'!$G18,0))))</f>
        <v>0</v>
      </c>
      <c r="AC64" s="25">
        <f>IF(AC29="N/A",1,IF(AC29&gt;'[1]Score Thresholds'!$B18,'[1]Score Thresholds'!$E18,IF(AC29&gt;'[1]Score Thresholds'!$C18,'[1]Score Thresholds'!$F18,IF(AC29&gt;'[1]Score Thresholds'!$D18,'[1]Score Thresholds'!$G18,0))))</f>
        <v>5</v>
      </c>
      <c r="AD64" s="25">
        <f>IF(AD29="N/A",1,IF(AD29&gt;'[1]Score Thresholds'!$B18,'[1]Score Thresholds'!$E18,IF(AD29&gt;'[1]Score Thresholds'!$C18,'[1]Score Thresholds'!$F18,IF(AD29&gt;'[1]Score Thresholds'!$D18,'[1]Score Thresholds'!$G18,0))))</f>
        <v>5</v>
      </c>
      <c r="AE64" s="25">
        <f>IF(AE29="N/A",1,IF(AE29&gt;'[1]Score Thresholds'!$B18,'[1]Score Thresholds'!$E18,IF(AE29&gt;'[1]Score Thresholds'!$C18,'[1]Score Thresholds'!$F18,IF(AE29&gt;'[1]Score Thresholds'!$D18,'[1]Score Thresholds'!$G18,0))))</f>
        <v>3</v>
      </c>
      <c r="AF64" s="25">
        <f>IF(AF29="N/A",1,IF(AF29&gt;'[1]Score Thresholds'!$B18,'[1]Score Thresholds'!$E18,IF(AF29&gt;'[1]Score Thresholds'!$C18,'[1]Score Thresholds'!$F18,IF(AF29&gt;'[1]Score Thresholds'!$D18,'[1]Score Thresholds'!$G18,0))))</f>
        <v>1</v>
      </c>
      <c r="AG64" s="25">
        <f>IF(AG29="N/A",1,IF(AG29&gt;'[1]Score Thresholds'!$B18,'[1]Score Thresholds'!$E18,IF(AG29&gt;'[1]Score Thresholds'!$C18,'[1]Score Thresholds'!$F18,IF(AG29&gt;'[1]Score Thresholds'!$D18,'[1]Score Thresholds'!$G18,0))))</f>
        <v>0</v>
      </c>
    </row>
    <row r="65" spans="1:33" x14ac:dyDescent="0.3">
      <c r="A65" s="24" t="s">
        <v>67</v>
      </c>
      <c r="B65" s="25">
        <f>IF(B30="N/A",3,IF((B29+B30)&gt;'[1]Score Thresholds'!$B19,'[1]Score Thresholds'!$E19,IF((B29+B30)&gt;'[1]Score Thresholds'!$C19,'[1]Score Thresholds'!$F19,IF((B29+B30)&gt;'[1]Score Thresholds'!$D19,'[1]Score Thresholds'!$G19,0))))</f>
        <v>3</v>
      </c>
      <c r="C65" s="25">
        <f>IF(C30="N/A",3,IF((C29+C30)&gt;'[1]Score Thresholds'!$B19,'[1]Score Thresholds'!$E19,IF((C29+C30)&gt;'[1]Score Thresholds'!$C19,'[1]Score Thresholds'!$F19,IF((C29+C30)&gt;'[1]Score Thresholds'!$D19,'[1]Score Thresholds'!$G19,0))))</f>
        <v>0</v>
      </c>
      <c r="D65" s="25">
        <f>IF(D30="N/A",3,IF((D29+D30)&gt;'[1]Score Thresholds'!$B19,'[1]Score Thresholds'!$E19,IF((D29+D30)&gt;'[1]Score Thresholds'!$C19,'[1]Score Thresholds'!$F19,IF((D29+D30)&gt;'[1]Score Thresholds'!$D19,'[1]Score Thresholds'!$G19,0))))</f>
        <v>5</v>
      </c>
      <c r="E65" s="25">
        <f>IF(E30="N/A",3,IF((E29+E30)&gt;'[1]Score Thresholds'!$B19,'[1]Score Thresholds'!$E19,IF((E29+E30)&gt;'[1]Score Thresholds'!$C19,'[1]Score Thresholds'!$F19,IF((E29+E30)&gt;'[1]Score Thresholds'!$D19,'[1]Score Thresholds'!$G19,0))))</f>
        <v>5</v>
      </c>
      <c r="F65" s="25">
        <f>IF(F30="N/A",3,IF((F29+F30)&gt;'[1]Score Thresholds'!$B19,'[1]Score Thresholds'!$E19,IF((F29+F30)&gt;'[1]Score Thresholds'!$C19,'[1]Score Thresholds'!$F19,IF((F29+F30)&gt;'[1]Score Thresholds'!$D19,'[1]Score Thresholds'!$G19,0))))</f>
        <v>3</v>
      </c>
      <c r="G65" s="25">
        <f>IF(G30="N/A",3,IF((G29+G30)&gt;'[1]Score Thresholds'!$B19,'[1]Score Thresholds'!$E19,IF((G29+G30)&gt;'[1]Score Thresholds'!$C19,'[1]Score Thresholds'!$F19,IF((G29+G30)&gt;'[1]Score Thresholds'!$D19,'[1]Score Thresholds'!$G19,0))))</f>
        <v>1</v>
      </c>
      <c r="H65" s="25">
        <f>IF(H30="N/A",3,IF((H29+H30)&gt;'[1]Score Thresholds'!$B19,'[1]Score Thresholds'!$E19,IF((H29+H30)&gt;'[1]Score Thresholds'!$C19,'[1]Score Thresholds'!$F19,IF((H29+H30)&gt;'[1]Score Thresholds'!$D19,'[1]Score Thresholds'!$G19,0))))</f>
        <v>5</v>
      </c>
      <c r="I65" s="25">
        <f>IF(I30="N/A",3,IF((I29+I30)&gt;'[1]Score Thresholds'!$B19,'[1]Score Thresholds'!$E19,IF((I29+I30)&gt;'[1]Score Thresholds'!$C19,'[1]Score Thresholds'!$F19,IF((I29+I30)&gt;'[1]Score Thresholds'!$D19,'[1]Score Thresholds'!$G19,0))))</f>
        <v>5</v>
      </c>
      <c r="J65" s="25">
        <f>IF(J30="N/A",3,IF((J29+J30)&gt;'[1]Score Thresholds'!$B19,'[1]Score Thresholds'!$E19,IF((J29+J30)&gt;'[1]Score Thresholds'!$C19,'[1]Score Thresholds'!$F19,IF((J29+J30)&gt;'[1]Score Thresholds'!$D19,'[1]Score Thresholds'!$G19,0))))</f>
        <v>5</v>
      </c>
      <c r="K65" s="25">
        <f>IF(K30="N/A",3,IF((K29+K30)&gt;'[1]Score Thresholds'!$B19,'[1]Score Thresholds'!$E19,IF((K29+K30)&gt;'[1]Score Thresholds'!$C19,'[1]Score Thresholds'!$F19,IF((K29+K30)&gt;'[1]Score Thresholds'!$D19,'[1]Score Thresholds'!$G19,0))))</f>
        <v>5</v>
      </c>
      <c r="L65" s="25">
        <f>IF(L30="N/A",3,IF((L29+L30)&gt;'[1]Score Thresholds'!$B19,'[1]Score Thresholds'!$E19,IF((L29+L30)&gt;'[1]Score Thresholds'!$C19,'[1]Score Thresholds'!$F19,IF((L29+L30)&gt;'[1]Score Thresholds'!$D19,'[1]Score Thresholds'!$G19,0))))</f>
        <v>3</v>
      </c>
      <c r="M65" s="25">
        <f>IF(M30="N/A",3,IF((M29+M30)&gt;'[1]Score Thresholds'!$B19,'[1]Score Thresholds'!$E19,IF((M29+M30)&gt;'[1]Score Thresholds'!$C19,'[1]Score Thresholds'!$F19,IF((M29+M30)&gt;'[1]Score Thresholds'!$D19,'[1]Score Thresholds'!$G19,0))))</f>
        <v>3</v>
      </c>
      <c r="N65" s="25">
        <f>IF(N30="N/A",3,IF((N29+N30)&gt;'[1]Score Thresholds'!$B19,'[1]Score Thresholds'!$E19,IF((N29+N30)&gt;'[1]Score Thresholds'!$C19,'[1]Score Thresholds'!$F19,IF((N29+N30)&gt;'[1]Score Thresholds'!$D19,'[1]Score Thresholds'!$G19,0))))</f>
        <v>5</v>
      </c>
      <c r="O65" s="25">
        <v>5</v>
      </c>
      <c r="P65" s="25">
        <f>IF(P30="N/A",3,IF((P29+P30)&gt;'[1]Score Thresholds'!$B19,'[1]Score Thresholds'!$E19,IF((P29+P30)&gt;'[1]Score Thresholds'!$C19,'[1]Score Thresholds'!$F19,IF((P29+P30)&gt;'[1]Score Thresholds'!$D19,'[1]Score Thresholds'!$G19,0))))</f>
        <v>5</v>
      </c>
      <c r="Q65" s="25">
        <f>IF(Q30="N/A",3,IF((Q29+Q30)&gt;'[1]Score Thresholds'!$B19,'[1]Score Thresholds'!$E19,IF((Q29+Q30)&gt;'[1]Score Thresholds'!$C19,'[1]Score Thresholds'!$F19,IF((Q29+Q30)&gt;'[1]Score Thresholds'!$D19,'[1]Score Thresholds'!$G19,0))))</f>
        <v>0</v>
      </c>
      <c r="R65" s="25">
        <f>IF(R30="N/A",3,IF((R29+R30)&gt;'[1]Score Thresholds'!$B19,'[1]Score Thresholds'!$E19,IF((R29+R30)&gt;'[1]Score Thresholds'!$C19,'[1]Score Thresholds'!$F19,IF((R29+R30)&gt;'[1]Score Thresholds'!$D19,'[1]Score Thresholds'!$G19,0))))</f>
        <v>5</v>
      </c>
      <c r="S65" s="25">
        <v>3</v>
      </c>
      <c r="T65" s="25">
        <f>IF(T30="N/A",3,IF((T29+T30)&gt;'[1]Score Thresholds'!$B19,'[1]Score Thresholds'!$E19,IF((T29+T30)&gt;'[1]Score Thresholds'!$C19,'[1]Score Thresholds'!$F19,IF((T29+T30)&gt;'[1]Score Thresholds'!$D19,'[1]Score Thresholds'!$G19,0))))</f>
        <v>5</v>
      </c>
      <c r="U65" s="25">
        <f>IF(U30="N/A",3,IF((U29+U30)&gt;'[1]Score Thresholds'!$B19,'[1]Score Thresholds'!$E19,IF((U29+U30)&gt;'[1]Score Thresholds'!$C19,'[1]Score Thresholds'!$F19,IF((U29+U30)&gt;'[1]Score Thresholds'!$D19,'[1]Score Thresholds'!$G19,0))))</f>
        <v>5</v>
      </c>
      <c r="V65" s="25">
        <f>IF(V30="N/A",3,IF((V29+V30)&gt;'[1]Score Thresholds'!$B19,'[1]Score Thresholds'!$E19,IF((V29+V30)&gt;'[1]Score Thresholds'!$C19,'[1]Score Thresholds'!$F19,IF((V29+V30)&gt;'[1]Score Thresholds'!$D19,'[1]Score Thresholds'!$G19,0))))</f>
        <v>0</v>
      </c>
      <c r="W65" s="25">
        <f>IF(W30="N/A",3,IF((W29+W30)&gt;'[1]Score Thresholds'!$B19,'[1]Score Thresholds'!$E19,IF((W29+W30)&gt;'[1]Score Thresholds'!$C19,'[1]Score Thresholds'!$F19,IF((W29+W30)&gt;'[1]Score Thresholds'!$D19,'[1]Score Thresholds'!$G19,0))))</f>
        <v>5</v>
      </c>
      <c r="X65" s="25">
        <f>IF(X30="N/A",3,IF((X29+X30)&gt;'[1]Score Thresholds'!$B19,'[1]Score Thresholds'!$E19,IF((X29+X30)&gt;'[1]Score Thresholds'!$C19,'[1]Score Thresholds'!$F19,IF((X29+X30)&gt;'[1]Score Thresholds'!$D19,'[1]Score Thresholds'!$G19,0))))</f>
        <v>1</v>
      </c>
      <c r="Y65" s="25">
        <f>IF(Y30="N/A",3,IF((Y29+Y30)&gt;'[1]Score Thresholds'!$B19,'[1]Score Thresholds'!$E19,IF((Y29+Y30)&gt;'[1]Score Thresholds'!$C19,'[1]Score Thresholds'!$F19,IF((Y29+Y30)&gt;'[1]Score Thresholds'!$D19,'[1]Score Thresholds'!$G19,0))))</f>
        <v>1</v>
      </c>
      <c r="Z65" s="25">
        <f>IF(Z30="N/A",3,IF((Z29+Z30)&gt;'[1]Score Thresholds'!$B19,'[1]Score Thresholds'!$E19,IF((Z29+Z30)&gt;'[1]Score Thresholds'!$C19,'[1]Score Thresholds'!$F19,IF((Z29+Z30)&gt;'[1]Score Thresholds'!$D19,'[1]Score Thresholds'!$G19,0))))</f>
        <v>3</v>
      </c>
      <c r="AA65" s="25">
        <f>IF(AA30="N/A",3,IF((AA29+AA30)&gt;'[1]Score Thresholds'!$B19,'[1]Score Thresholds'!$E19,IF((AA29+AA30)&gt;'[1]Score Thresholds'!$C19,'[1]Score Thresholds'!$F19,IF((AA29+AA30)&gt;'[1]Score Thresholds'!$D19,'[1]Score Thresholds'!$G19,0))))</f>
        <v>3</v>
      </c>
      <c r="AB65" s="25">
        <f>IF(AB30="N/A",3,IF((AB29+AB30)&gt;'[1]Score Thresholds'!$B19,'[1]Score Thresholds'!$E19,IF((AB29+AB30)&gt;'[1]Score Thresholds'!$C19,'[1]Score Thresholds'!$F19,IF((AB29+AB30)&gt;'[1]Score Thresholds'!$D19,'[1]Score Thresholds'!$G19,0))))</f>
        <v>3</v>
      </c>
      <c r="AC65" s="25">
        <f>IF(AC30="N/A",3,IF((AC29+AC30)&gt;'[1]Score Thresholds'!$B19,'[1]Score Thresholds'!$E19,IF((AC29+AC30)&gt;'[1]Score Thresholds'!$C19,'[1]Score Thresholds'!$F19,IF((AC29+AC30)&gt;'[1]Score Thresholds'!$D19,'[1]Score Thresholds'!$G19,0))))</f>
        <v>5</v>
      </c>
      <c r="AD65" s="25">
        <f>IF(AD30="N/A",3,IF((AD29+AD30)&gt;'[1]Score Thresholds'!$B19,'[1]Score Thresholds'!$E19,IF((AD29+AD30)&gt;'[1]Score Thresholds'!$C19,'[1]Score Thresholds'!$F19,IF((AD29+AD30)&gt;'[1]Score Thresholds'!$D19,'[1]Score Thresholds'!$G19,0))))</f>
        <v>5</v>
      </c>
      <c r="AE65" s="25">
        <f>IF(AE30="N/A",3,IF((AE29+AE30)&gt;'[1]Score Thresholds'!$B19,'[1]Score Thresholds'!$E19,IF((AE29+AE30)&gt;'[1]Score Thresholds'!$C19,'[1]Score Thresholds'!$F19,IF((AE29+AE30)&gt;'[1]Score Thresholds'!$D19,'[1]Score Thresholds'!$G19,0))))</f>
        <v>5</v>
      </c>
      <c r="AF65" s="25">
        <f>IF(AF30="N/A",3,IF((AF29+AF30)&gt;'[1]Score Thresholds'!$B19,'[1]Score Thresholds'!$E19,IF((AF29+AF30)&gt;'[1]Score Thresholds'!$C19,'[1]Score Thresholds'!$F19,IF((AF29+AF30)&gt;'[1]Score Thresholds'!$D19,'[1]Score Thresholds'!$G19,0))))</f>
        <v>1</v>
      </c>
      <c r="AG65" s="25">
        <f>IF(AG30="N/A",3,IF((AG29+AG30)&gt;'[1]Score Thresholds'!$B19,'[1]Score Thresholds'!$E19,IF((AG29+AG30)&gt;'[1]Score Thresholds'!$C19,'[1]Score Thresholds'!$F19,IF((AG29+AG30)&gt;'[1]Score Thresholds'!$D19,'[1]Score Thresholds'!$G19,0))))</f>
        <v>0</v>
      </c>
    </row>
    <row r="66" spans="1:33" x14ac:dyDescent="0.3">
      <c r="A66" s="24" t="s">
        <v>68</v>
      </c>
      <c r="B66" s="25">
        <f>IF(B31="N/A",3,IF((B29+B30+B31)&gt;'[1]Score Thresholds'!$B20,'[1]Score Thresholds'!$E20,IF((B29+B30+B31)&gt;'[1]Score Thresholds'!$C20,'[1]Score Thresholds'!$F20,IF((B29+B30+B31)&gt;'[1]Score Thresholds'!$D20,'[1]Score Thresholds'!$G20,0))))</f>
        <v>5</v>
      </c>
      <c r="C66" s="25">
        <f>IF(C31="N/A",3,IF((C29+C30+C31)&gt;'[1]Score Thresholds'!$B20,'[1]Score Thresholds'!$E20,IF((C29+C30+C31)&gt;'[1]Score Thresholds'!$C20,'[1]Score Thresholds'!$F20,IF((C29+C30+C31)&gt;'[1]Score Thresholds'!$D20,'[1]Score Thresholds'!$G20,0))))</f>
        <v>5</v>
      </c>
      <c r="D66" s="25">
        <f>IF(D31="N/A",3,IF((D29+D30+D31)&gt;'[1]Score Thresholds'!$B20,'[1]Score Thresholds'!$E20,IF((D29+D30+D31)&gt;'[1]Score Thresholds'!$C20,'[1]Score Thresholds'!$F20,IF((D29+D30+D31)&gt;'[1]Score Thresholds'!$D20,'[1]Score Thresholds'!$G20,0))))</f>
        <v>5</v>
      </c>
      <c r="E66" s="25">
        <f>IF(E31="N/A",3,IF((E29+E30+E31)&gt;'[1]Score Thresholds'!$B20,'[1]Score Thresholds'!$E20,IF((E29+E30+E31)&gt;'[1]Score Thresholds'!$C20,'[1]Score Thresholds'!$F20,IF((E29+E30+E31)&gt;'[1]Score Thresholds'!$D20,'[1]Score Thresholds'!$G20,0))))</f>
        <v>5</v>
      </c>
      <c r="F66" s="25">
        <f>IF(F31="N/A",3,IF((F29+F30+F31)&gt;'[1]Score Thresholds'!$B20,'[1]Score Thresholds'!$E20,IF((F29+F30+F31)&gt;'[1]Score Thresholds'!$C20,'[1]Score Thresholds'!$F20,IF((F29+F30+F31)&gt;'[1]Score Thresholds'!$D20,'[1]Score Thresholds'!$G20,0))))</f>
        <v>1</v>
      </c>
      <c r="G66" s="25">
        <f>IF(G31="N/A",3,IF((G29+G30+G31)&gt;'[1]Score Thresholds'!$B20,'[1]Score Thresholds'!$E20,IF((G29+G30+G31)&gt;'[1]Score Thresholds'!$C20,'[1]Score Thresholds'!$F20,IF((G29+G30+G31)&gt;'[1]Score Thresholds'!$D20,'[1]Score Thresholds'!$G20,0))))</f>
        <v>3</v>
      </c>
      <c r="H66" s="25">
        <f>IF(H31="N/A",3,IF((H29+H30+H31)&gt;'[1]Score Thresholds'!$B20,'[1]Score Thresholds'!$E20,IF((H29+H30+H31)&gt;'[1]Score Thresholds'!$C20,'[1]Score Thresholds'!$F20,IF((H29+H30+H31)&gt;'[1]Score Thresholds'!$D20,'[1]Score Thresholds'!$G20,0))))</f>
        <v>5</v>
      </c>
      <c r="I66" s="25">
        <f>IF(I31="N/A",3,IF((I29+I30+I31)&gt;'[1]Score Thresholds'!$B20,'[1]Score Thresholds'!$E20,IF((I29+I30+I31)&gt;'[1]Score Thresholds'!$C20,'[1]Score Thresholds'!$F20,IF((I29+I30+I31)&gt;'[1]Score Thresholds'!$D20,'[1]Score Thresholds'!$G20,0))))</f>
        <v>5</v>
      </c>
      <c r="J66" s="25">
        <f>IF(J31="N/A",3,IF((J29+J30+J31)&gt;'[1]Score Thresholds'!$B20,'[1]Score Thresholds'!$E20,IF((J29+J30+J31)&gt;'[1]Score Thresholds'!$C20,'[1]Score Thresholds'!$F20,IF((J29+J30+J31)&gt;'[1]Score Thresholds'!$D20,'[1]Score Thresholds'!$G20,0))))</f>
        <v>5</v>
      </c>
      <c r="K66" s="25">
        <f>IF(K31="N/A",3,IF((K29+K30+K31)&gt;'[1]Score Thresholds'!$B20,'[1]Score Thresholds'!$E20,IF((K29+K30+K31)&gt;'[1]Score Thresholds'!$C20,'[1]Score Thresholds'!$F20,IF((K29+K30+K31)&gt;'[1]Score Thresholds'!$D20,'[1]Score Thresholds'!$G20,0))))</f>
        <v>5</v>
      </c>
      <c r="L66" s="25">
        <f>IF(L31="N/A",3,IF((L29+L30+L31)&gt;'[1]Score Thresholds'!$B20,'[1]Score Thresholds'!$E20,IF((L29+L30+L31)&gt;'[1]Score Thresholds'!$C20,'[1]Score Thresholds'!$F20,IF((L29+L30+L31)&gt;'[1]Score Thresholds'!$D20,'[1]Score Thresholds'!$G20,0))))</f>
        <v>3</v>
      </c>
      <c r="M66" s="25">
        <f>IF(M31="N/A",3,IF((M29+M30+M31)&gt;'[1]Score Thresholds'!$B20,'[1]Score Thresholds'!$E20,IF((M29+M30+M31)&gt;'[1]Score Thresholds'!$C20,'[1]Score Thresholds'!$F20,IF((M29+M30+M31)&gt;'[1]Score Thresholds'!$D20,'[1]Score Thresholds'!$G20,0))))</f>
        <v>1</v>
      </c>
      <c r="N66" s="25">
        <f>IF(N31="N/A",3,IF((N29+N30+N31)&gt;'[1]Score Thresholds'!$B20,'[1]Score Thresholds'!$E20,IF((N29+N30+N31)&gt;'[1]Score Thresholds'!$C20,'[1]Score Thresholds'!$F20,IF((N29+N30+N31)&gt;'[1]Score Thresholds'!$D20,'[1]Score Thresholds'!$G20,0))))</f>
        <v>5</v>
      </c>
      <c r="O66" s="25">
        <v>5</v>
      </c>
      <c r="P66" s="25">
        <f>IF(P31="N/A",3,IF((P29+P30+P31)&gt;'[1]Score Thresholds'!$B20,'[1]Score Thresholds'!$E20,IF((P29+P30+P31)&gt;'[1]Score Thresholds'!$C20,'[1]Score Thresholds'!$F20,IF((P29+P30+P31)&gt;'[1]Score Thresholds'!$D20,'[1]Score Thresholds'!$G20,0))))</f>
        <v>5</v>
      </c>
      <c r="Q66" s="25">
        <f>IF(Q31="N/A",3,IF((Q29+Q30+Q31)&gt;'[1]Score Thresholds'!$B20,'[1]Score Thresholds'!$E20,IF((Q29+Q30+Q31)&gt;'[1]Score Thresholds'!$C20,'[1]Score Thresholds'!$F20,IF((Q29+Q30+Q31)&gt;'[1]Score Thresholds'!$D20,'[1]Score Thresholds'!$G20,0))))</f>
        <v>0</v>
      </c>
      <c r="R66" s="25">
        <f>IF(R31="N/A",3,IF((R29+R30+R31)&gt;'[1]Score Thresholds'!$B20,'[1]Score Thresholds'!$E20,IF((R29+R30+R31)&gt;'[1]Score Thresholds'!$C20,'[1]Score Thresholds'!$F20,IF((R29+R30+R31)&gt;'[1]Score Thresholds'!$D20,'[1]Score Thresholds'!$G20,0))))</f>
        <v>5</v>
      </c>
      <c r="S66" s="25">
        <v>3</v>
      </c>
      <c r="T66" s="25">
        <f>IF(T31="N/A",3,IF((T29+T30+T31)&gt;'[1]Score Thresholds'!$B20,'[1]Score Thresholds'!$E20,IF((T29+T30+T31)&gt;'[1]Score Thresholds'!$C20,'[1]Score Thresholds'!$F20,IF((T29+T30+T31)&gt;'[1]Score Thresholds'!$D20,'[1]Score Thresholds'!$G20,0))))</f>
        <v>5</v>
      </c>
      <c r="U66" s="25">
        <f>IF(U31="N/A",3,IF((U29+U30+U31)&gt;'[1]Score Thresholds'!$B20,'[1]Score Thresholds'!$E20,IF((U29+U30+U31)&gt;'[1]Score Thresholds'!$C20,'[1]Score Thresholds'!$F20,IF((U29+U30+U31)&gt;'[1]Score Thresholds'!$D20,'[1]Score Thresholds'!$G20,0))))</f>
        <v>5</v>
      </c>
      <c r="V66" s="25">
        <f>IF(V31="N/A",3,IF((V29+V30+V31)&gt;'[1]Score Thresholds'!$B20,'[1]Score Thresholds'!$E20,IF((V29+V30+V31)&gt;'[1]Score Thresholds'!$C20,'[1]Score Thresholds'!$F20,IF((V29+V30+V31)&gt;'[1]Score Thresholds'!$D20,'[1]Score Thresholds'!$G20,0))))</f>
        <v>0</v>
      </c>
      <c r="W66" s="25">
        <f>IF(W31="N/A",3,IF((W29+W30+W31)&gt;'[1]Score Thresholds'!$B20,'[1]Score Thresholds'!$E20,IF((W29+W30+W31)&gt;'[1]Score Thresholds'!$C20,'[1]Score Thresholds'!$F20,IF((W29+W30+W31)&gt;'[1]Score Thresholds'!$D20,'[1]Score Thresholds'!$G20,0))))</f>
        <v>5</v>
      </c>
      <c r="X66" s="25">
        <f>IF(X31="N/A",3,IF((X29+X30+X31)&gt;'[1]Score Thresholds'!$B20,'[1]Score Thresholds'!$E20,IF((X29+X30+X31)&gt;'[1]Score Thresholds'!$C20,'[1]Score Thresholds'!$F20,IF((X29+X30+X31)&gt;'[1]Score Thresholds'!$D20,'[1]Score Thresholds'!$G20,0))))</f>
        <v>1</v>
      </c>
      <c r="Y66" s="25">
        <f>IF(Y31="N/A",3,IF((Y29+Y30+Y31)&gt;'[1]Score Thresholds'!$B20,'[1]Score Thresholds'!$E20,IF((Y29+Y30+Y31)&gt;'[1]Score Thresholds'!$C20,'[1]Score Thresholds'!$F20,IF((Y29+Y30+Y31)&gt;'[1]Score Thresholds'!$D20,'[1]Score Thresholds'!$G20,0))))</f>
        <v>5</v>
      </c>
      <c r="Z66" s="25">
        <f>IF(Z31="N/A",3,IF((Z29+Z30+Z31)&gt;'[1]Score Thresholds'!$B20,'[1]Score Thresholds'!$E20,IF((Z29+Z30+Z31)&gt;'[1]Score Thresholds'!$C20,'[1]Score Thresholds'!$F20,IF((Z29+Z30+Z31)&gt;'[1]Score Thresholds'!$D20,'[1]Score Thresholds'!$G20,0))))</f>
        <v>3</v>
      </c>
      <c r="AA66" s="25">
        <f>IF(AA31="N/A",3,IF((AA29+AA30+AA31)&gt;'[1]Score Thresholds'!$B20,'[1]Score Thresholds'!$E20,IF((AA29+AA30+AA31)&gt;'[1]Score Thresholds'!$C20,'[1]Score Thresholds'!$F20,IF((AA29+AA30+AA31)&gt;'[1]Score Thresholds'!$D20,'[1]Score Thresholds'!$G20,0))))</f>
        <v>3</v>
      </c>
      <c r="AB66" s="25">
        <f>IF(AB31="N/A",3,IF((AB29+AB30+AB31)&gt;'[1]Score Thresholds'!$B20,'[1]Score Thresholds'!$E20,IF((AB29+AB30+AB31)&gt;'[1]Score Thresholds'!$C20,'[1]Score Thresholds'!$F20,IF((AB29+AB30+AB31)&gt;'[1]Score Thresholds'!$D20,'[1]Score Thresholds'!$G20,0))))</f>
        <v>3</v>
      </c>
      <c r="AC66" s="25">
        <f>IF(AC31="N/A",3,IF((AC29+AC30+AC31)&gt;'[1]Score Thresholds'!$B20,'[1]Score Thresholds'!$E20,IF((AC29+AC30+AC31)&gt;'[1]Score Thresholds'!$C20,'[1]Score Thresholds'!$F20,IF((AC29+AC30+AC31)&gt;'[1]Score Thresholds'!$D20,'[1]Score Thresholds'!$G20,0))))</f>
        <v>5</v>
      </c>
      <c r="AD66" s="25">
        <f>IF(AD31="N/A",3,IF((AD29+AD30+AD31)&gt;'[1]Score Thresholds'!$B20,'[1]Score Thresholds'!$E20,IF((AD29+AD30+AD31)&gt;'[1]Score Thresholds'!$C20,'[1]Score Thresholds'!$F20,IF((AD29+AD30+AD31)&gt;'[1]Score Thresholds'!$D20,'[1]Score Thresholds'!$G20,0))))</f>
        <v>5</v>
      </c>
      <c r="AE66" s="25">
        <f>IF(AE31="N/A",3,IF((AE29+AE30+AE31)&gt;'[1]Score Thresholds'!$B20,'[1]Score Thresholds'!$E20,IF((AE29+AE30+AE31)&gt;'[1]Score Thresholds'!$C20,'[1]Score Thresholds'!$F20,IF((AE29+AE30+AE31)&gt;'[1]Score Thresholds'!$D20,'[1]Score Thresholds'!$G20,0))))</f>
        <v>5</v>
      </c>
      <c r="AF66" s="25">
        <f>IF(AF31="N/A",3,IF((AF29+AF30+AF31)&gt;'[1]Score Thresholds'!$B20,'[1]Score Thresholds'!$E20,IF((AF29+AF30+AF31)&gt;'[1]Score Thresholds'!$C20,'[1]Score Thresholds'!$F20,IF((AF29+AF30+AF31)&gt;'[1]Score Thresholds'!$D20,'[1]Score Thresholds'!$G20,0))))</f>
        <v>1</v>
      </c>
      <c r="AG66" s="25">
        <f>IF(AG31="N/A",3,IF((AG29+AG30+AG31)&gt;'[1]Score Thresholds'!$B20,'[1]Score Thresholds'!$E20,IF((AG29+AG30+AG31)&gt;'[1]Score Thresholds'!$C20,'[1]Score Thresholds'!$F20,IF((AG29+AG30+AG31)&gt;'[1]Score Thresholds'!$D20,'[1]Score Thresholds'!$G20,0))))</f>
        <v>0</v>
      </c>
    </row>
    <row r="67" spans="1:33" x14ac:dyDescent="0.3">
      <c r="A67" s="24" t="s">
        <v>69</v>
      </c>
      <c r="B67" s="25">
        <f>IF(B32="N/A",3,IF((B29+B30+B31+B32)&gt;'[1]Score Thresholds'!$B21,'[1]Score Thresholds'!$E21,IF((B29+B30+B31+B32)&gt;'[1]Score Thresholds'!$C21,'[1]Score Thresholds'!$F21,IF((B29+B30+B31+B32)&gt;'[1]Score Thresholds'!$D21,'[1]Score Thresholds'!$G21,0))))</f>
        <v>5</v>
      </c>
      <c r="C67" s="25">
        <f>IF(C32="N/A",3,IF((C29+C30+C31+C32)&gt;'[1]Score Thresholds'!$B21,'[1]Score Thresholds'!$E21,IF((C29+C30+C31+C32)&gt;'[1]Score Thresholds'!$C21,'[1]Score Thresholds'!$F21,IF((C29+C30+C31+C32)&gt;'[1]Score Thresholds'!$D21,'[1]Score Thresholds'!$G21,0))))</f>
        <v>5</v>
      </c>
      <c r="D67" s="25">
        <f>IF(D32="N/A",3,IF((D29+D30+D31+D32)&gt;'[1]Score Thresholds'!$B21,'[1]Score Thresholds'!$E21,IF((D29+D30+D31+D32)&gt;'[1]Score Thresholds'!$C21,'[1]Score Thresholds'!$F21,IF((D29+D30+D31+D32)&gt;'[1]Score Thresholds'!$D21,'[1]Score Thresholds'!$G21,0))))</f>
        <v>5</v>
      </c>
      <c r="E67" s="25">
        <f>IF(E32="N/A",3,IF((E29+E30+E31+E32)&gt;'[1]Score Thresholds'!$B21,'[1]Score Thresholds'!$E21,IF((E29+E30+E31+E32)&gt;'[1]Score Thresholds'!$C21,'[1]Score Thresholds'!$F21,IF((E29+E30+E31+E32)&gt;'[1]Score Thresholds'!$D21,'[1]Score Thresholds'!$G21,0))))</f>
        <v>5</v>
      </c>
      <c r="F67" s="25">
        <f>IF(F32="N/A",3,IF((F29+F30+F31+F32)&gt;'[1]Score Thresholds'!$B21,'[1]Score Thresholds'!$E21,IF((F29+F30+F31+F32)&gt;'[1]Score Thresholds'!$C21,'[1]Score Thresholds'!$F21,IF((F29+F30+F31+F32)&gt;'[1]Score Thresholds'!$D21,'[1]Score Thresholds'!$G21,0))))</f>
        <v>0</v>
      </c>
      <c r="G67" s="25">
        <f>IF(G32="N/A",3,IF((G29+G30+G31+G32)&gt;'[1]Score Thresholds'!$B21,'[1]Score Thresholds'!$E21,IF((G29+G30+G31+G32)&gt;'[1]Score Thresholds'!$C21,'[1]Score Thresholds'!$F21,IF((G29+G30+G31+G32)&gt;'[1]Score Thresholds'!$D21,'[1]Score Thresholds'!$G21,0))))</f>
        <v>5</v>
      </c>
      <c r="H67" s="25">
        <f>IF(H32="N/A",3,IF((H29+H30+H31+H32)&gt;'[1]Score Thresholds'!$B21,'[1]Score Thresholds'!$E21,IF((H29+H30+H31+H32)&gt;'[1]Score Thresholds'!$C21,'[1]Score Thresholds'!$F21,IF((H29+H30+H31+H32)&gt;'[1]Score Thresholds'!$D21,'[1]Score Thresholds'!$G21,0))))</f>
        <v>5</v>
      </c>
      <c r="I67" s="25">
        <f>IF(I32="N/A",3,IF((I29+I30+I31+I32)&gt;'[1]Score Thresholds'!$B21,'[1]Score Thresholds'!$E21,IF((I29+I30+I31+I32)&gt;'[1]Score Thresholds'!$C21,'[1]Score Thresholds'!$F21,IF((I29+I30+I31+I32)&gt;'[1]Score Thresholds'!$D21,'[1]Score Thresholds'!$G21,0))))</f>
        <v>5</v>
      </c>
      <c r="J67" s="25">
        <f>IF(J32="N/A",3,IF((J29+J30+J31+J32)&gt;'[1]Score Thresholds'!$B21,'[1]Score Thresholds'!$E21,IF((J29+J30+J31+J32)&gt;'[1]Score Thresholds'!$C21,'[1]Score Thresholds'!$F21,IF((J29+J30+J31+J32)&gt;'[1]Score Thresholds'!$D21,'[1]Score Thresholds'!$G21,0))))</f>
        <v>5</v>
      </c>
      <c r="K67" s="25">
        <f>IF(K32="N/A",3,IF((K29+K30+K31+K32)&gt;'[1]Score Thresholds'!$B21,'[1]Score Thresholds'!$E21,IF((K29+K30+K31+K32)&gt;'[1]Score Thresholds'!$C21,'[1]Score Thresholds'!$F21,IF((K29+K30+K31+K32)&gt;'[1]Score Thresholds'!$D21,'[1]Score Thresholds'!$G21,0))))</f>
        <v>5</v>
      </c>
      <c r="L67" s="25">
        <f>IF(L32="N/A",3,IF((L29+L30+L31+L32)&gt;'[1]Score Thresholds'!$B21,'[1]Score Thresholds'!$E21,IF((L29+L30+L31+L32)&gt;'[1]Score Thresholds'!$C21,'[1]Score Thresholds'!$F21,IF((L29+L30+L31+L32)&gt;'[1]Score Thresholds'!$D21,'[1]Score Thresholds'!$G21,0))))</f>
        <v>1</v>
      </c>
      <c r="M67" s="25">
        <f>IF(M32="N/A",3,IF((M29+M30+M31+M32)&gt;'[1]Score Thresholds'!$B21,'[1]Score Thresholds'!$E21,IF((M29+M30+M31+M32)&gt;'[1]Score Thresholds'!$C21,'[1]Score Thresholds'!$F21,IF((M29+M30+M31+M32)&gt;'[1]Score Thresholds'!$D21,'[1]Score Thresholds'!$G21,0))))</f>
        <v>0</v>
      </c>
      <c r="N67" s="25">
        <f>IF(N32="N/A",3,IF((N29+N30+N31+N32)&gt;'[1]Score Thresholds'!$B21,'[1]Score Thresholds'!$E21,IF((N29+N30+N31+N32)&gt;'[1]Score Thresholds'!$C21,'[1]Score Thresholds'!$F21,IF((N29+N30+N31+N32)&gt;'[1]Score Thresholds'!$D21,'[1]Score Thresholds'!$G21,0))))</f>
        <v>5</v>
      </c>
      <c r="O67" s="25">
        <v>5</v>
      </c>
      <c r="P67" s="25">
        <f>IF(P32="N/A",3,IF((P29+P30+P31+P32)&gt;'[1]Score Thresholds'!$B21,'[1]Score Thresholds'!$E21,IF((P29+P30+P31+P32)&gt;'[1]Score Thresholds'!$C21,'[1]Score Thresholds'!$F21,IF((P29+P30+P31+P32)&gt;'[1]Score Thresholds'!$D21,'[1]Score Thresholds'!$G21,0))))</f>
        <v>5</v>
      </c>
      <c r="Q67" s="25">
        <f>IF(Q32="N/A",3,IF((Q29+Q30+Q31+Q32)&gt;'[1]Score Thresholds'!$B21,'[1]Score Thresholds'!$E21,IF((Q29+Q30+Q31+Q32)&gt;'[1]Score Thresholds'!$C21,'[1]Score Thresholds'!$F21,IF((Q29+Q30+Q31+Q32)&gt;'[1]Score Thresholds'!$D21,'[1]Score Thresholds'!$G21,0))))</f>
        <v>0</v>
      </c>
      <c r="R67" s="25">
        <f>IF(R32="N/A",3,IF((R29+R30+R31+R32)&gt;'[1]Score Thresholds'!$B21,'[1]Score Thresholds'!$E21,IF((R29+R30+R31+R32)&gt;'[1]Score Thresholds'!$C21,'[1]Score Thresholds'!$F21,IF((R29+R30+R31+R32)&gt;'[1]Score Thresholds'!$D21,'[1]Score Thresholds'!$G21,0))))</f>
        <v>5</v>
      </c>
      <c r="S67" s="25">
        <v>1</v>
      </c>
      <c r="T67" s="25">
        <f>IF(T32="N/A",3,IF((T29+T30+T31+T32)&gt;'[1]Score Thresholds'!$B21,'[1]Score Thresholds'!$E21,IF((T29+T30+T31+T32)&gt;'[1]Score Thresholds'!$C21,'[1]Score Thresholds'!$F21,IF((T29+T30+T31+T32)&gt;'[1]Score Thresholds'!$D21,'[1]Score Thresholds'!$G21,0))))</f>
        <v>5</v>
      </c>
      <c r="U67" s="25">
        <f>IF(U32="N/A",3,IF((U29+U30+U31+U32)&gt;'[1]Score Thresholds'!$B21,'[1]Score Thresholds'!$E21,IF((U29+U30+U31+U32)&gt;'[1]Score Thresholds'!$C21,'[1]Score Thresholds'!$F21,IF((U29+U30+U31+U32)&gt;'[1]Score Thresholds'!$D21,'[1]Score Thresholds'!$G21,0))))</f>
        <v>5</v>
      </c>
      <c r="V67" s="25">
        <f>IF(V32="N/A",3,IF((V29+V30+V31+V32)&gt;'[1]Score Thresholds'!$B21,'[1]Score Thresholds'!$E21,IF((V29+V30+V31+V32)&gt;'[1]Score Thresholds'!$C21,'[1]Score Thresholds'!$F21,IF((V29+V30+V31+V32)&gt;'[1]Score Thresholds'!$D21,'[1]Score Thresholds'!$G21,0))))</f>
        <v>0</v>
      </c>
      <c r="W67" s="25">
        <f>IF(W32="N/A",3,IF((W29+W30+W31+W32)&gt;'[1]Score Thresholds'!$B21,'[1]Score Thresholds'!$E21,IF((W29+W30+W31+W32)&gt;'[1]Score Thresholds'!$C21,'[1]Score Thresholds'!$F21,IF((W29+W30+W31+W32)&gt;'[1]Score Thresholds'!$D21,'[1]Score Thresholds'!$G21,0))))</f>
        <v>5</v>
      </c>
      <c r="X67" s="25">
        <f>IF(X32="N/A",3,IF((X29+X30+X31+X32)&gt;'[1]Score Thresholds'!$B21,'[1]Score Thresholds'!$E21,IF((X29+X30+X31+X32)&gt;'[1]Score Thresholds'!$C21,'[1]Score Thresholds'!$F21,IF((X29+X30+X31+X32)&gt;'[1]Score Thresholds'!$D21,'[1]Score Thresholds'!$G21,0))))</f>
        <v>0</v>
      </c>
      <c r="Y67" s="25">
        <f>IF(Y32="N/A",3,IF((Y29+Y30+Y31+Y32)&gt;'[1]Score Thresholds'!$B21,'[1]Score Thresholds'!$E21,IF((Y29+Y30+Y31+Y32)&gt;'[1]Score Thresholds'!$C21,'[1]Score Thresholds'!$F21,IF((Y29+Y30+Y31+Y32)&gt;'[1]Score Thresholds'!$D21,'[1]Score Thresholds'!$G21,0))))</f>
        <v>5</v>
      </c>
      <c r="Z67" s="25">
        <f>IF(Z32="N/A",3,IF((Z29+Z30+Z31+Z32)&gt;'[1]Score Thresholds'!$B21,'[1]Score Thresholds'!$E21,IF((Z29+Z30+Z31+Z32)&gt;'[1]Score Thresholds'!$C21,'[1]Score Thresholds'!$F21,IF((Z29+Z30+Z31+Z32)&gt;'[1]Score Thresholds'!$D21,'[1]Score Thresholds'!$G21,0))))</f>
        <v>1</v>
      </c>
      <c r="AA67" s="25">
        <f>IF(AA32="N/A",3,IF((AA29+AA30+AA31+AA32)&gt;'[1]Score Thresholds'!$B21,'[1]Score Thresholds'!$E21,IF((AA29+AA30+AA31+AA32)&gt;'[1]Score Thresholds'!$C21,'[1]Score Thresholds'!$F21,IF((AA29+AA30+AA31+AA32)&gt;'[1]Score Thresholds'!$D21,'[1]Score Thresholds'!$G21,0))))</f>
        <v>5</v>
      </c>
      <c r="AB67" s="25">
        <f>IF(AB32="N/A",3,IF((AB29+AB30+AB31+AB32)&gt;'[1]Score Thresholds'!$B21,'[1]Score Thresholds'!$E21,IF((AB29+AB30+AB31+AB32)&gt;'[1]Score Thresholds'!$C21,'[1]Score Thresholds'!$F21,IF((AB29+AB30+AB31+AB32)&gt;'[1]Score Thresholds'!$D21,'[1]Score Thresholds'!$G21,0))))</f>
        <v>5</v>
      </c>
      <c r="AC67" s="25">
        <f>IF(AC32="N/A",3,IF((AC29+AC30+AC31+AC32)&gt;'[1]Score Thresholds'!$B21,'[1]Score Thresholds'!$E21,IF((AC29+AC30+AC31+AC32)&gt;'[1]Score Thresholds'!$C21,'[1]Score Thresholds'!$F21,IF((AC29+AC30+AC31+AC32)&gt;'[1]Score Thresholds'!$D21,'[1]Score Thresholds'!$G21,0))))</f>
        <v>5</v>
      </c>
      <c r="AD67" s="25">
        <f>IF(AD32="N/A",3,IF((AD29+AD30+AD31+AD32)&gt;'[1]Score Thresholds'!$B21,'[1]Score Thresholds'!$E21,IF((AD29+AD30+AD31+AD32)&gt;'[1]Score Thresholds'!$C21,'[1]Score Thresholds'!$F21,IF((AD29+AD30+AD31+AD32)&gt;'[1]Score Thresholds'!$D21,'[1]Score Thresholds'!$G21,0))))</f>
        <v>5</v>
      </c>
      <c r="AE67" s="25">
        <f>IF(AE32="N/A",3,IF((AE29+AE30+AE31+AE32)&gt;'[1]Score Thresholds'!$B21,'[1]Score Thresholds'!$E21,IF((AE29+AE30+AE31+AE32)&gt;'[1]Score Thresholds'!$C21,'[1]Score Thresholds'!$F21,IF((AE29+AE30+AE31+AE32)&gt;'[1]Score Thresholds'!$D21,'[1]Score Thresholds'!$G21,0))))</f>
        <v>5</v>
      </c>
      <c r="AF67" s="25">
        <f>IF(AF32="N/A",3,IF((AF29+AF30+AF31+AF32)&gt;'[1]Score Thresholds'!$B21,'[1]Score Thresholds'!$E21,IF((AF29+AF30+AF31+AF32)&gt;'[1]Score Thresholds'!$C21,'[1]Score Thresholds'!$F21,IF((AF29+AF30+AF31+AF32)&gt;'[1]Score Thresholds'!$D21,'[1]Score Thresholds'!$G21,0))))</f>
        <v>3</v>
      </c>
      <c r="AG67" s="25">
        <f>IF(AG32="N/A",3,IF((AG29+AG30+AG31+AG32)&gt;'[1]Score Thresholds'!$B21,'[1]Score Thresholds'!$E21,IF((AG29+AG30+AG31+AG32)&gt;'[1]Score Thresholds'!$C21,'[1]Score Thresholds'!$F21,IF((AG29+AG30+AG31+AG32)&gt;'[1]Score Thresholds'!$D21,'[1]Score Thresholds'!$G21,0))))</f>
        <v>0</v>
      </c>
    </row>
    <row r="68" spans="1:33" ht="15.6" x14ac:dyDescent="0.3">
      <c r="A68" s="36" t="s">
        <v>70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</row>
    <row r="69" spans="1:33" x14ac:dyDescent="0.3">
      <c r="A69" s="24" t="s">
        <v>71</v>
      </c>
      <c r="B69" s="25">
        <f>IF(B34="",0,IF(B34&lt;'[1]Score Thresholds'!$B23,'[1]Score Thresholds'!$E23,IF(B34&lt;'[1]Score Thresholds'!$C23,'[1]Score Thresholds'!$F23,IF(B34&lt;'[1]Score Thresholds'!$D23,'[1]Score Thresholds'!$G23,0))))</f>
        <v>1</v>
      </c>
      <c r="C69" s="25">
        <f>IF(C34="",0,IF(C34&lt;'[1]Score Thresholds'!$B23,'[1]Score Thresholds'!$E23,IF(C34&lt;'[1]Score Thresholds'!$C23,'[1]Score Thresholds'!$F23,IF(C34&lt;'[1]Score Thresholds'!$D23,'[1]Score Thresholds'!$G23,0))))</f>
        <v>0</v>
      </c>
      <c r="D69" s="25">
        <f>IF(D34="",0,IF(D34&lt;'[1]Score Thresholds'!$B23,'[1]Score Thresholds'!$E23,IF(D34&lt;'[1]Score Thresholds'!$C23,'[1]Score Thresholds'!$F23,IF(D34&lt;'[1]Score Thresholds'!$D23,'[1]Score Thresholds'!$G23,0))))</f>
        <v>5</v>
      </c>
      <c r="E69" s="25">
        <f>IF(E34="",0,IF(E34&lt;'[1]Score Thresholds'!$B23,'[1]Score Thresholds'!$E23,IF(E34&lt;'[1]Score Thresholds'!$C23,'[1]Score Thresholds'!$F23,IF(E34&lt;'[1]Score Thresholds'!$D23,'[1]Score Thresholds'!$G23,0))))</f>
        <v>0</v>
      </c>
      <c r="F69" s="25">
        <f>IF(F34="",0,IF(F34&lt;'[1]Score Thresholds'!$B23,'[1]Score Thresholds'!$E23,IF(F34&lt;'[1]Score Thresholds'!$C23,'[1]Score Thresholds'!$F23,IF(F34&lt;'[1]Score Thresholds'!$D23,'[1]Score Thresholds'!$G23,0))))</f>
        <v>3</v>
      </c>
      <c r="G69" s="25">
        <f>IF(G34="",0,IF(G34&lt;'[1]Score Thresholds'!$B23,'[1]Score Thresholds'!$E23,IF(G34&lt;'[1]Score Thresholds'!$C23,'[1]Score Thresholds'!$F23,IF(G34&lt;'[1]Score Thresholds'!$D23,'[1]Score Thresholds'!$G23,0))))</f>
        <v>0</v>
      </c>
      <c r="H69" s="25">
        <f>IF(H34="",0,IF(H34&lt;'[1]Score Thresholds'!$B23,'[1]Score Thresholds'!$E23,IF(H34&lt;'[1]Score Thresholds'!$C23,'[1]Score Thresholds'!$F23,IF(H34&lt;'[1]Score Thresholds'!$D23,'[1]Score Thresholds'!$G23,0))))</f>
        <v>0</v>
      </c>
      <c r="I69" s="25">
        <f>IF(I34="",0,IF(I34&lt;'[1]Score Thresholds'!$B23,'[1]Score Thresholds'!$E23,IF(I34&lt;'[1]Score Thresholds'!$C23,'[1]Score Thresholds'!$F23,IF(I34&lt;'[1]Score Thresholds'!$D23,'[1]Score Thresholds'!$G23,0))))</f>
        <v>0</v>
      </c>
      <c r="J69" s="25">
        <f>IF(J34="",0,IF(J34&lt;'[1]Score Thresholds'!$B23,'[1]Score Thresholds'!$E23,IF(J34&lt;'[1]Score Thresholds'!$C23,'[1]Score Thresholds'!$F23,IF(J34&lt;'[1]Score Thresholds'!$D23,'[1]Score Thresholds'!$G23,0))))</f>
        <v>0</v>
      </c>
      <c r="K69" s="25">
        <f>IF(K34="",0,IF(K34&lt;'[1]Score Thresholds'!$B23,'[1]Score Thresholds'!$E23,IF(K34&lt;'[1]Score Thresholds'!$C23,'[1]Score Thresholds'!$F23,IF(K34&lt;'[1]Score Thresholds'!$D23,'[1]Score Thresholds'!$G23,0))))</f>
        <v>0</v>
      </c>
      <c r="L69" s="25">
        <f>IF(L34="",0,IF(L34&lt;'[1]Score Thresholds'!$B23,'[1]Score Thresholds'!$E23,IF(L34&lt;'[1]Score Thresholds'!$C23,'[1]Score Thresholds'!$F23,IF(L34&lt;'[1]Score Thresholds'!$D23,'[1]Score Thresholds'!$G23,0))))</f>
        <v>3</v>
      </c>
      <c r="M69" s="25">
        <f>IF(M34="",0,IF(M34&lt;'[1]Score Thresholds'!$B23,'[1]Score Thresholds'!$E23,IF(M34&lt;'[1]Score Thresholds'!$C23,'[1]Score Thresholds'!$F23,IF(M34&lt;'[1]Score Thresholds'!$D23,'[1]Score Thresholds'!$G23,0))))</f>
        <v>0</v>
      </c>
      <c r="N69" s="25">
        <f>IF(N34="",0,IF(N34&lt;'[1]Score Thresholds'!$B23,'[1]Score Thresholds'!$E23,IF(N34&lt;'[1]Score Thresholds'!$C23,'[1]Score Thresholds'!$F23,IF(N34&lt;'[1]Score Thresholds'!$D23,'[1]Score Thresholds'!$G23,0))))</f>
        <v>0</v>
      </c>
      <c r="O69" s="25">
        <v>3</v>
      </c>
      <c r="P69" s="25">
        <f>IF(P34="",0,IF(P34&lt;'[1]Score Thresholds'!$B23,'[1]Score Thresholds'!$E23,IF(P34&lt;'[1]Score Thresholds'!$C23,'[1]Score Thresholds'!$F23,IF(P34&lt;'[1]Score Thresholds'!$D23,'[1]Score Thresholds'!$G23,0))))</f>
        <v>0</v>
      </c>
      <c r="Q69" s="25">
        <f>IF(Q34="",0,IF(Q34&lt;'[1]Score Thresholds'!$B23,'[1]Score Thresholds'!$E23,IF(Q34&lt;'[1]Score Thresholds'!$C23,'[1]Score Thresholds'!$F23,IF(Q34&lt;'[1]Score Thresholds'!$D23,'[1]Score Thresholds'!$G23,0))))</f>
        <v>0</v>
      </c>
      <c r="R69" s="25">
        <f>IF(R34="",0,IF(R34&lt;'[1]Score Thresholds'!$B23,'[1]Score Thresholds'!$E23,IF(R34&lt;'[1]Score Thresholds'!$C23,'[1]Score Thresholds'!$F23,IF(R34&lt;'[1]Score Thresholds'!$D23,'[1]Score Thresholds'!$G23,0))))</f>
        <v>0</v>
      </c>
      <c r="S69" s="25">
        <f>IF(S34="",0,IF(S34&lt;'[1]Score Thresholds'!$B23,'[1]Score Thresholds'!$E23,IF(S34&lt;'[1]Score Thresholds'!$C23,'[1]Score Thresholds'!$F23,IF(S34&lt;'[1]Score Thresholds'!$D23,'[1]Score Thresholds'!$G23,0))))</f>
        <v>5</v>
      </c>
      <c r="T69" s="25">
        <f>IF(T34="",0,IF(T34&lt;'[1]Score Thresholds'!$B23,'[1]Score Thresholds'!$E23,IF(T34&lt;'[1]Score Thresholds'!$C23,'[1]Score Thresholds'!$F23,IF(T34&lt;'[1]Score Thresholds'!$D23,'[1]Score Thresholds'!$G23,0))))</f>
        <v>5</v>
      </c>
      <c r="U69" s="25">
        <f>IF(U34="",0,IF(U34&lt;'[1]Score Thresholds'!$B23,'[1]Score Thresholds'!$E23,IF(U34&lt;'[1]Score Thresholds'!$C23,'[1]Score Thresholds'!$F23,IF(U34&lt;'[1]Score Thresholds'!$D23,'[1]Score Thresholds'!$G23,0))))</f>
        <v>0</v>
      </c>
      <c r="V69" s="25">
        <f>IF(V34="",0,IF(V34&lt;'[1]Score Thresholds'!$B23,'[1]Score Thresholds'!$E23,IF(V34&lt;'[1]Score Thresholds'!$C23,'[1]Score Thresholds'!$F23,IF(V34&lt;'[1]Score Thresholds'!$D23,'[1]Score Thresholds'!$G23,0))))</f>
        <v>5</v>
      </c>
      <c r="W69" s="25">
        <f>IF(W34="",0,IF(W34&lt;'[1]Score Thresholds'!$B23,'[1]Score Thresholds'!$E23,IF(W34&lt;'[1]Score Thresholds'!$C23,'[1]Score Thresholds'!$F23,IF(W34&lt;'[1]Score Thresholds'!$D23,'[1]Score Thresholds'!$G23,0))))</f>
        <v>0</v>
      </c>
      <c r="X69" s="25">
        <f>IF(X34="",0,IF(X34&lt;'[1]Score Thresholds'!$B23,'[1]Score Thresholds'!$E23,IF(X34&lt;'[1]Score Thresholds'!$C23,'[1]Score Thresholds'!$F23,IF(X34&lt;'[1]Score Thresholds'!$D23,'[1]Score Thresholds'!$G23,0))))</f>
        <v>3</v>
      </c>
      <c r="Y69" s="25">
        <f>IF(Y34="",0,IF(Y34&lt;'[1]Score Thresholds'!$B23,'[1]Score Thresholds'!$E23,IF(Y34&lt;'[1]Score Thresholds'!$C23,'[1]Score Thresholds'!$F23,IF(Y34&lt;'[1]Score Thresholds'!$D23,'[1]Score Thresholds'!$G23,0))))</f>
        <v>0</v>
      </c>
      <c r="Z69" s="25">
        <f>IF(Z34="",0,IF(Z34&lt;'[1]Score Thresholds'!$B23,'[1]Score Thresholds'!$E23,IF(Z34&lt;'[1]Score Thresholds'!$C23,'[1]Score Thresholds'!$F23,IF(Z34&lt;'[1]Score Thresholds'!$D23,'[1]Score Thresholds'!$G23,0))))</f>
        <v>3</v>
      </c>
      <c r="AA69" s="25">
        <f>IF(AA34="",0,IF(AA34&lt;'[1]Score Thresholds'!$B23,'[1]Score Thresholds'!$E23,IF(AA34&lt;'[1]Score Thresholds'!$C23,'[1]Score Thresholds'!$F23,IF(AA34&lt;'[1]Score Thresholds'!$D23,'[1]Score Thresholds'!$G23,0))))</f>
        <v>0</v>
      </c>
      <c r="AB69" s="25">
        <f>IF(AB34="",0,IF(AB34&lt;'[1]Score Thresholds'!$B23,'[1]Score Thresholds'!$E23,IF(AB34&lt;'[1]Score Thresholds'!$C23,'[1]Score Thresholds'!$F23,IF(AB34&lt;'[1]Score Thresholds'!$D23,'[1]Score Thresholds'!$G23,0))))</f>
        <v>3</v>
      </c>
      <c r="AC69" s="25">
        <f>IF(AC34="",0,IF(AC34&lt;'[1]Score Thresholds'!$B23,'[1]Score Thresholds'!$E23,IF(AC34&lt;'[1]Score Thresholds'!$C23,'[1]Score Thresholds'!$F23,IF(AC34&lt;'[1]Score Thresholds'!$D23,'[1]Score Thresholds'!$G23,0))))</f>
        <v>0</v>
      </c>
      <c r="AD69" s="25">
        <f>IF(AD34="",0,IF(AD34&lt;'[1]Score Thresholds'!$B23,'[1]Score Thresholds'!$E23,IF(AD34&lt;'[1]Score Thresholds'!$C23,'[1]Score Thresholds'!$F23,IF(AD34&lt;'[1]Score Thresholds'!$D23,'[1]Score Thresholds'!$G23,0))))</f>
        <v>0</v>
      </c>
      <c r="AE69" s="25">
        <f>IF(AE34="",0,IF(AE34&lt;'[1]Score Thresholds'!$B23,'[1]Score Thresholds'!$E23,IF(AE34&lt;'[1]Score Thresholds'!$C23,'[1]Score Thresholds'!$F23,IF(AE34&lt;'[1]Score Thresholds'!$D23,'[1]Score Thresholds'!$G23,0))))</f>
        <v>0</v>
      </c>
      <c r="AF69" s="25">
        <f>IF(AF34="",0,IF(AF34&lt;'[1]Score Thresholds'!$B23,'[1]Score Thresholds'!$E23,IF(AF34&lt;'[1]Score Thresholds'!$C23,'[1]Score Thresholds'!$F23,IF(AF34&lt;'[1]Score Thresholds'!$D23,'[1]Score Thresholds'!$G23,0))))</f>
        <v>0</v>
      </c>
      <c r="AG69" s="25">
        <f>IF(AG34="",0,IF(AG34&lt;'[1]Score Thresholds'!$B23,'[1]Score Thresholds'!$E23,IF(AG34&lt;'[1]Score Thresholds'!$C23,'[1]Score Thresholds'!$F23,IF(AG34&lt;'[1]Score Thresholds'!$D23,'[1]Score Thresholds'!$G23,0))))</f>
        <v>0</v>
      </c>
    </row>
    <row r="70" spans="1:33" x14ac:dyDescent="0.3">
      <c r="A70" s="24" t="s">
        <v>72</v>
      </c>
      <c r="B70" s="25">
        <f>IF(B35="",0,IF(B35&lt;'[1]Score Thresholds'!$B24,'[1]Score Thresholds'!$E24,IF(B35&lt;'[1]Score Thresholds'!$C24,'[1]Score Thresholds'!$F24,IF(B35&lt;'[1]Score Thresholds'!$D24,'[1]Score Thresholds'!$G24,0))))</f>
        <v>0</v>
      </c>
      <c r="C70" s="25">
        <f>IF(C35="",0,IF(C35&lt;'[1]Score Thresholds'!$B24,'[1]Score Thresholds'!$E24,IF(C35&lt;'[1]Score Thresholds'!$C24,'[1]Score Thresholds'!$F24,IF(C35&lt;'[1]Score Thresholds'!$D24,'[1]Score Thresholds'!$G24,0))))</f>
        <v>0</v>
      </c>
      <c r="D70" s="25">
        <f>IF(D35="",0,IF(D35&lt;'[1]Score Thresholds'!$B24,'[1]Score Thresholds'!$E24,IF(D35&lt;'[1]Score Thresholds'!$C24,'[1]Score Thresholds'!$F24,IF(D35&lt;'[1]Score Thresholds'!$D24,'[1]Score Thresholds'!$G24,0))))</f>
        <v>5</v>
      </c>
      <c r="E70" s="25">
        <f>IF(E35="",0,IF(E35&lt;'[1]Score Thresholds'!$B24,'[1]Score Thresholds'!$E24,IF(E35&lt;'[1]Score Thresholds'!$C24,'[1]Score Thresholds'!$F24,IF(E35&lt;'[1]Score Thresholds'!$D24,'[1]Score Thresholds'!$G24,0))))</f>
        <v>0</v>
      </c>
      <c r="F70" s="25">
        <f>IF(F35="",0,IF(F35&lt;'[1]Score Thresholds'!$B24,'[1]Score Thresholds'!$E24,IF(F35&lt;'[1]Score Thresholds'!$C24,'[1]Score Thresholds'!$F24,IF(F35&lt;'[1]Score Thresholds'!$D24,'[1]Score Thresholds'!$G24,0))))</f>
        <v>1</v>
      </c>
      <c r="G70" s="25">
        <f>IF(G35="",0,IF(G35&lt;'[1]Score Thresholds'!$B24,'[1]Score Thresholds'!$E24,IF(G35&lt;'[1]Score Thresholds'!$C24,'[1]Score Thresholds'!$F24,IF(G35&lt;'[1]Score Thresholds'!$D24,'[1]Score Thresholds'!$G24,0))))</f>
        <v>0</v>
      </c>
      <c r="H70" s="25">
        <f>IF(H35="",0,IF(H35&lt;'[1]Score Thresholds'!$B24,'[1]Score Thresholds'!$E24,IF(H35&lt;'[1]Score Thresholds'!$C24,'[1]Score Thresholds'!$F24,IF(H35&lt;'[1]Score Thresholds'!$D24,'[1]Score Thresholds'!$G24,0))))</f>
        <v>0</v>
      </c>
      <c r="I70" s="25">
        <f>IF(I35="",0,IF(I35&lt;'[1]Score Thresholds'!$B24,'[1]Score Thresholds'!$E24,IF(I35&lt;'[1]Score Thresholds'!$C24,'[1]Score Thresholds'!$F24,IF(I35&lt;'[1]Score Thresholds'!$D24,'[1]Score Thresholds'!$G24,0))))</f>
        <v>0</v>
      </c>
      <c r="J70" s="25">
        <f>IF(J35="",0,IF(J35&lt;'[1]Score Thresholds'!$B24,'[1]Score Thresholds'!$E24,IF(J35&lt;'[1]Score Thresholds'!$C24,'[1]Score Thresholds'!$F24,IF(J35&lt;'[1]Score Thresholds'!$D24,'[1]Score Thresholds'!$G24,0))))</f>
        <v>0</v>
      </c>
      <c r="K70" s="25">
        <f>IF(K35="",0,IF(K35&lt;'[1]Score Thresholds'!$B24,'[1]Score Thresholds'!$E24,IF(K35&lt;'[1]Score Thresholds'!$C24,'[1]Score Thresholds'!$F24,IF(K35&lt;'[1]Score Thresholds'!$D24,'[1]Score Thresholds'!$G24,0))))</f>
        <v>0</v>
      </c>
      <c r="L70" s="25">
        <f>IF(L35="",0,IF(L35&lt;'[1]Score Thresholds'!$B24,'[1]Score Thresholds'!$E24,IF(L35&lt;'[1]Score Thresholds'!$C24,'[1]Score Thresholds'!$F24,IF(L35&lt;'[1]Score Thresholds'!$D24,'[1]Score Thresholds'!$G24,0))))</f>
        <v>3</v>
      </c>
      <c r="M70" s="25">
        <f>IF(M35="",0,IF(M35&lt;'[1]Score Thresholds'!$B24,'[1]Score Thresholds'!$E24,IF(M35&lt;'[1]Score Thresholds'!$C24,'[1]Score Thresholds'!$F24,IF(M35&lt;'[1]Score Thresholds'!$D24,'[1]Score Thresholds'!$G24,0))))</f>
        <v>0</v>
      </c>
      <c r="N70" s="25">
        <f>IF(N35="",0,IF(N35&lt;'[1]Score Thresholds'!$B24,'[1]Score Thresholds'!$E24,IF(N35&lt;'[1]Score Thresholds'!$C24,'[1]Score Thresholds'!$F24,IF(N35&lt;'[1]Score Thresholds'!$D24,'[1]Score Thresholds'!$G24,0))))</f>
        <v>0</v>
      </c>
      <c r="O70" s="25">
        <v>1</v>
      </c>
      <c r="P70" s="25">
        <f>IF(P35="",0,IF(P35&lt;'[1]Score Thresholds'!$B24,'[1]Score Thresholds'!$E24,IF(P35&lt;'[1]Score Thresholds'!$C24,'[1]Score Thresholds'!$F24,IF(P35&lt;'[1]Score Thresholds'!$D24,'[1]Score Thresholds'!$G24,0))))</f>
        <v>0</v>
      </c>
      <c r="Q70" s="25">
        <f>IF(Q35="",0,IF(Q35&lt;'[1]Score Thresholds'!$B24,'[1]Score Thresholds'!$E24,IF(Q35&lt;'[1]Score Thresholds'!$C24,'[1]Score Thresholds'!$F24,IF(Q35&lt;'[1]Score Thresholds'!$D24,'[1]Score Thresholds'!$G24,0))))</f>
        <v>0</v>
      </c>
      <c r="R70" s="25">
        <f>IF(R35="",0,IF(R35&lt;'[1]Score Thresholds'!$B24,'[1]Score Thresholds'!$E24,IF(R35&lt;'[1]Score Thresholds'!$C24,'[1]Score Thresholds'!$F24,IF(R35&lt;'[1]Score Thresholds'!$D24,'[1]Score Thresholds'!$G24,0))))</f>
        <v>0</v>
      </c>
      <c r="S70" s="25">
        <f>IF(S35="",0,IF(S35&lt;'[1]Score Thresholds'!$B24,'[1]Score Thresholds'!$E24,IF(S35&lt;'[1]Score Thresholds'!$C24,'[1]Score Thresholds'!$F24,IF(S35&lt;'[1]Score Thresholds'!$D24,'[1]Score Thresholds'!$G24,0))))</f>
        <v>5</v>
      </c>
      <c r="T70" s="25">
        <f>IF(T35="",0,IF(T35&lt;'[1]Score Thresholds'!$B24,'[1]Score Thresholds'!$E24,IF(T35&lt;'[1]Score Thresholds'!$C24,'[1]Score Thresholds'!$F24,IF(T35&lt;'[1]Score Thresholds'!$D24,'[1]Score Thresholds'!$G24,0))))</f>
        <v>3</v>
      </c>
      <c r="U70" s="25">
        <f>IF(U35="",0,IF(U35&lt;'[1]Score Thresholds'!$B24,'[1]Score Thresholds'!$E24,IF(U35&lt;'[1]Score Thresholds'!$C24,'[1]Score Thresholds'!$F24,IF(U35&lt;'[1]Score Thresholds'!$D24,'[1]Score Thresholds'!$G24,0))))</f>
        <v>0</v>
      </c>
      <c r="V70" s="25">
        <f>IF(V35="",0,IF(V35&lt;'[1]Score Thresholds'!$B24,'[1]Score Thresholds'!$E24,IF(V35&lt;'[1]Score Thresholds'!$C24,'[1]Score Thresholds'!$F24,IF(V35&lt;'[1]Score Thresholds'!$D24,'[1]Score Thresholds'!$G24,0))))</f>
        <v>5</v>
      </c>
      <c r="W70" s="25">
        <f>IF(W35="",0,IF(W35&lt;'[1]Score Thresholds'!$B24,'[1]Score Thresholds'!$E24,IF(W35&lt;'[1]Score Thresholds'!$C24,'[1]Score Thresholds'!$F24,IF(W35&lt;'[1]Score Thresholds'!$D24,'[1]Score Thresholds'!$G24,0))))</f>
        <v>0</v>
      </c>
      <c r="X70" s="25">
        <f>IF(X35="",0,IF(X35&lt;'[1]Score Thresholds'!$B24,'[1]Score Thresholds'!$E24,IF(X35&lt;'[1]Score Thresholds'!$C24,'[1]Score Thresholds'!$F24,IF(X35&lt;'[1]Score Thresholds'!$D24,'[1]Score Thresholds'!$G24,0))))</f>
        <v>1</v>
      </c>
      <c r="Y70" s="25">
        <f>IF(Y35="",0,IF(Y35&lt;'[1]Score Thresholds'!$B24,'[1]Score Thresholds'!$E24,IF(Y35&lt;'[1]Score Thresholds'!$C24,'[1]Score Thresholds'!$F24,IF(Y35&lt;'[1]Score Thresholds'!$D24,'[1]Score Thresholds'!$G24,0))))</f>
        <v>0</v>
      </c>
      <c r="Z70" s="25">
        <f>IF(Z35="",0,IF(Z35&lt;'[1]Score Thresholds'!$B24,'[1]Score Thresholds'!$E24,IF(Z35&lt;'[1]Score Thresholds'!$C24,'[1]Score Thresholds'!$F24,IF(Z35&lt;'[1]Score Thresholds'!$D24,'[1]Score Thresholds'!$G24,0))))</f>
        <v>1</v>
      </c>
      <c r="AA70" s="25">
        <f>IF(AA35="",0,IF(AA35&lt;'[1]Score Thresholds'!$B24,'[1]Score Thresholds'!$E24,IF(AA35&lt;'[1]Score Thresholds'!$C24,'[1]Score Thresholds'!$F24,IF(AA35&lt;'[1]Score Thresholds'!$D24,'[1]Score Thresholds'!$G24,0))))</f>
        <v>0</v>
      </c>
      <c r="AB70" s="25">
        <f>IF(AB35="",0,IF(AB35&lt;'[1]Score Thresholds'!$B24,'[1]Score Thresholds'!$E24,IF(AB35&lt;'[1]Score Thresholds'!$C24,'[1]Score Thresholds'!$F24,IF(AB35&lt;'[1]Score Thresholds'!$D24,'[1]Score Thresholds'!$G24,0))))</f>
        <v>3</v>
      </c>
      <c r="AC70" s="25">
        <f>IF(AC35="",0,IF(AC35&lt;'[1]Score Thresholds'!$B24,'[1]Score Thresholds'!$E24,IF(AC35&lt;'[1]Score Thresholds'!$C24,'[1]Score Thresholds'!$F24,IF(AC35&lt;'[1]Score Thresholds'!$D24,'[1]Score Thresholds'!$G24,0))))</f>
        <v>0</v>
      </c>
      <c r="AD70" s="25">
        <f>IF(AD35="",0,IF(AD35&lt;'[1]Score Thresholds'!$B24,'[1]Score Thresholds'!$E24,IF(AD35&lt;'[1]Score Thresholds'!$C24,'[1]Score Thresholds'!$F24,IF(AD35&lt;'[1]Score Thresholds'!$D24,'[1]Score Thresholds'!$G24,0))))</f>
        <v>0</v>
      </c>
      <c r="AE70" s="25">
        <f>IF(AE35="",0,IF(AE35&lt;'[1]Score Thresholds'!$B24,'[1]Score Thresholds'!$E24,IF(AE35&lt;'[1]Score Thresholds'!$C24,'[1]Score Thresholds'!$F24,IF(AE35&lt;'[1]Score Thresholds'!$D24,'[1]Score Thresholds'!$G24,0))))</f>
        <v>0</v>
      </c>
      <c r="AF70" s="25">
        <f>IF(AF35="",0,IF(AF35&lt;'[1]Score Thresholds'!$B24,'[1]Score Thresholds'!$E24,IF(AF35&lt;'[1]Score Thresholds'!$C24,'[1]Score Thresholds'!$F24,IF(AF35&lt;'[1]Score Thresholds'!$D24,'[1]Score Thresholds'!$G24,0))))</f>
        <v>0</v>
      </c>
      <c r="AG70" s="25">
        <f>IF(AG35="",0,IF(AG35&lt;'[1]Score Thresholds'!$B24,'[1]Score Thresholds'!$E24,IF(AG35&lt;'[1]Score Thresholds'!$C24,'[1]Score Thresholds'!$F24,IF(AG35&lt;'[1]Score Thresholds'!$D24,'[1]Score Thresholds'!$G24,0))))</f>
        <v>0</v>
      </c>
    </row>
    <row r="71" spans="1:33" x14ac:dyDescent="0.3">
      <c r="A71" s="24" t="s">
        <v>73</v>
      </c>
      <c r="B71" s="25">
        <f>IF(B36="",0,IF(B36&lt;'[1]Score Thresholds'!$B25,'[1]Score Thresholds'!$E25,IF(B36&lt;'[1]Score Thresholds'!$C25,'[1]Score Thresholds'!$F25,IF(B36&lt;'[1]Score Thresholds'!$D25,'[1]Score Thresholds'!$G25,0))))</f>
        <v>0</v>
      </c>
      <c r="C71" s="25">
        <f>IF(C36="",0,IF(C36&lt;'[1]Score Thresholds'!$B25,'[1]Score Thresholds'!$E25,IF(C36&lt;'[1]Score Thresholds'!$C25,'[1]Score Thresholds'!$F25,IF(C36&lt;'[1]Score Thresholds'!$D25,'[1]Score Thresholds'!$G25,0))))</f>
        <v>0</v>
      </c>
      <c r="D71" s="25">
        <f>IF(D36="",0,IF(D36&lt;'[1]Score Thresholds'!$B25,'[1]Score Thresholds'!$E25,IF(D36&lt;'[1]Score Thresholds'!$C25,'[1]Score Thresholds'!$F25,IF(D36&lt;'[1]Score Thresholds'!$D25,'[1]Score Thresholds'!$G25,0))))</f>
        <v>5</v>
      </c>
      <c r="E71" s="25">
        <f>IF(E36="",0,IF(E36&lt;'[1]Score Thresholds'!$B25,'[1]Score Thresholds'!$E25,IF(E36&lt;'[1]Score Thresholds'!$C25,'[1]Score Thresholds'!$F25,IF(E36&lt;'[1]Score Thresholds'!$D25,'[1]Score Thresholds'!$G25,0))))</f>
        <v>0</v>
      </c>
      <c r="F71" s="25">
        <f>IF(F36="",0,IF(F36&lt;'[1]Score Thresholds'!$B25,'[1]Score Thresholds'!$E25,IF(F36&lt;'[1]Score Thresholds'!$C25,'[1]Score Thresholds'!$F25,IF(F36&lt;'[1]Score Thresholds'!$D25,'[1]Score Thresholds'!$G25,0))))</f>
        <v>0</v>
      </c>
      <c r="G71" s="25">
        <f>IF(G36="",0,IF(G36&lt;'[1]Score Thresholds'!$B25,'[1]Score Thresholds'!$E25,IF(G36&lt;'[1]Score Thresholds'!$C25,'[1]Score Thresholds'!$F25,IF(G36&lt;'[1]Score Thresholds'!$D25,'[1]Score Thresholds'!$G25,0))))</f>
        <v>0</v>
      </c>
      <c r="H71" s="25">
        <f>IF(H36="",0,IF(H36&lt;'[1]Score Thresholds'!$B25,'[1]Score Thresholds'!$E25,IF(H36&lt;'[1]Score Thresholds'!$C25,'[1]Score Thresholds'!$F25,IF(H36&lt;'[1]Score Thresholds'!$D25,'[1]Score Thresholds'!$G25,0))))</f>
        <v>0</v>
      </c>
      <c r="I71" s="25">
        <f>IF(I36="",0,IF(I36&lt;'[1]Score Thresholds'!$B25,'[1]Score Thresholds'!$E25,IF(I36&lt;'[1]Score Thresholds'!$C25,'[1]Score Thresholds'!$F25,IF(I36&lt;'[1]Score Thresholds'!$D25,'[1]Score Thresholds'!$G25,0))))</f>
        <v>0</v>
      </c>
      <c r="J71" s="25">
        <f>IF(J36="",0,IF(J36&lt;'[1]Score Thresholds'!$B25,'[1]Score Thresholds'!$E25,IF(J36&lt;'[1]Score Thresholds'!$C25,'[1]Score Thresholds'!$F25,IF(J36&lt;'[1]Score Thresholds'!$D25,'[1]Score Thresholds'!$G25,0))))</f>
        <v>0</v>
      </c>
      <c r="K71" s="25">
        <f>IF(K36="",0,IF(K36&lt;'[1]Score Thresholds'!$B25,'[1]Score Thresholds'!$E25,IF(K36&lt;'[1]Score Thresholds'!$C25,'[1]Score Thresholds'!$F25,IF(K36&lt;'[1]Score Thresholds'!$D25,'[1]Score Thresholds'!$G25,0))))</f>
        <v>0</v>
      </c>
      <c r="L71" s="25">
        <f>IF(L36="",0,IF(L36&lt;'[1]Score Thresholds'!$B25,'[1]Score Thresholds'!$E25,IF(L36&lt;'[1]Score Thresholds'!$C25,'[1]Score Thresholds'!$F25,IF(L36&lt;'[1]Score Thresholds'!$D25,'[1]Score Thresholds'!$G25,0))))</f>
        <v>3</v>
      </c>
      <c r="M71" s="25">
        <f>IF(M36="",0,IF(M36&lt;'[1]Score Thresholds'!$B25,'[1]Score Thresholds'!$E25,IF(M36&lt;'[1]Score Thresholds'!$C25,'[1]Score Thresholds'!$F25,IF(M36&lt;'[1]Score Thresholds'!$D25,'[1]Score Thresholds'!$G25,0))))</f>
        <v>0</v>
      </c>
      <c r="N71" s="25">
        <f>IF(N36="",0,IF(N36&lt;'[1]Score Thresholds'!$B25,'[1]Score Thresholds'!$E25,IF(N36&lt;'[1]Score Thresholds'!$C25,'[1]Score Thresholds'!$F25,IF(N36&lt;'[1]Score Thresholds'!$D25,'[1]Score Thresholds'!$G25,0))))</f>
        <v>0</v>
      </c>
      <c r="O71" s="25">
        <v>1</v>
      </c>
      <c r="P71" s="25">
        <f>IF(P36="",0,IF(P36&lt;'[1]Score Thresholds'!$B25,'[1]Score Thresholds'!$E25,IF(P36&lt;'[1]Score Thresholds'!$C25,'[1]Score Thresholds'!$F25,IF(P36&lt;'[1]Score Thresholds'!$D25,'[1]Score Thresholds'!$G25,0))))</f>
        <v>0</v>
      </c>
      <c r="Q71" s="25">
        <f>IF(Q36="",0,IF(Q36&lt;'[1]Score Thresholds'!$B25,'[1]Score Thresholds'!$E25,IF(Q36&lt;'[1]Score Thresholds'!$C25,'[1]Score Thresholds'!$F25,IF(Q36&lt;'[1]Score Thresholds'!$D25,'[1]Score Thresholds'!$G25,0))))</f>
        <v>0</v>
      </c>
      <c r="R71" s="25">
        <f>IF(R36="",0,IF(R36&lt;'[1]Score Thresholds'!$B25,'[1]Score Thresholds'!$E25,IF(R36&lt;'[1]Score Thresholds'!$C25,'[1]Score Thresholds'!$F25,IF(R36&lt;'[1]Score Thresholds'!$D25,'[1]Score Thresholds'!$G25,0))))</f>
        <v>0</v>
      </c>
      <c r="S71" s="25">
        <f>IF(S36="",0,IF(S36&lt;'[1]Score Thresholds'!$B25,'[1]Score Thresholds'!$E25,IF(S36&lt;'[1]Score Thresholds'!$C25,'[1]Score Thresholds'!$F25,IF(S36&lt;'[1]Score Thresholds'!$D25,'[1]Score Thresholds'!$G25,0))))</f>
        <v>5</v>
      </c>
      <c r="T71" s="25">
        <f>IF(T36="",0,IF(T36&lt;'[1]Score Thresholds'!$B25,'[1]Score Thresholds'!$E25,IF(T36&lt;'[1]Score Thresholds'!$C25,'[1]Score Thresholds'!$F25,IF(T36&lt;'[1]Score Thresholds'!$D25,'[1]Score Thresholds'!$G25,0))))</f>
        <v>3</v>
      </c>
      <c r="U71" s="25">
        <f>IF(U36="",0,IF(U36&lt;'[1]Score Thresholds'!$B25,'[1]Score Thresholds'!$E25,IF(U36&lt;'[1]Score Thresholds'!$C25,'[1]Score Thresholds'!$F25,IF(U36&lt;'[1]Score Thresholds'!$D25,'[1]Score Thresholds'!$G25,0))))</f>
        <v>0</v>
      </c>
      <c r="V71" s="25">
        <f>IF(V36="",0,IF(V36&lt;'[1]Score Thresholds'!$B25,'[1]Score Thresholds'!$E25,IF(V36&lt;'[1]Score Thresholds'!$C25,'[1]Score Thresholds'!$F25,IF(V36&lt;'[1]Score Thresholds'!$D25,'[1]Score Thresholds'!$G25,0))))</f>
        <v>5</v>
      </c>
      <c r="W71" s="25">
        <f>IF(W36="",0,IF(W36&lt;'[1]Score Thresholds'!$B25,'[1]Score Thresholds'!$E25,IF(W36&lt;'[1]Score Thresholds'!$C25,'[1]Score Thresholds'!$F25,IF(W36&lt;'[1]Score Thresholds'!$D25,'[1]Score Thresholds'!$G25,0))))</f>
        <v>0</v>
      </c>
      <c r="X71" s="25">
        <f>IF(X36="",0,IF(X36&lt;'[1]Score Thresholds'!$B25,'[1]Score Thresholds'!$E25,IF(X36&lt;'[1]Score Thresholds'!$C25,'[1]Score Thresholds'!$F25,IF(X36&lt;'[1]Score Thresholds'!$D25,'[1]Score Thresholds'!$G25,0))))</f>
        <v>0</v>
      </c>
      <c r="Y71" s="25">
        <f>IF(Y36="",0,IF(Y36&lt;'[1]Score Thresholds'!$B25,'[1]Score Thresholds'!$E25,IF(Y36&lt;'[1]Score Thresholds'!$C25,'[1]Score Thresholds'!$F25,IF(Y36&lt;'[1]Score Thresholds'!$D25,'[1]Score Thresholds'!$G25,0))))</f>
        <v>0</v>
      </c>
      <c r="Z71" s="25">
        <f>IF(Z36="",0,IF(Z36&lt;'[1]Score Thresholds'!$B25,'[1]Score Thresholds'!$E25,IF(Z36&lt;'[1]Score Thresholds'!$C25,'[1]Score Thresholds'!$F25,IF(Z36&lt;'[1]Score Thresholds'!$D25,'[1]Score Thresholds'!$G25,0))))</f>
        <v>0</v>
      </c>
      <c r="AA71" s="25">
        <f>IF(AA36="",0,IF(AA36&lt;'[1]Score Thresholds'!$B25,'[1]Score Thresholds'!$E25,IF(AA36&lt;'[1]Score Thresholds'!$C25,'[1]Score Thresholds'!$F25,IF(AA36&lt;'[1]Score Thresholds'!$D25,'[1]Score Thresholds'!$G25,0))))</f>
        <v>0</v>
      </c>
      <c r="AB71" s="25">
        <f>IF(AB36="",0,IF(AB36&lt;'[1]Score Thresholds'!$B25,'[1]Score Thresholds'!$E25,IF(AB36&lt;'[1]Score Thresholds'!$C25,'[1]Score Thresholds'!$F25,IF(AB36&lt;'[1]Score Thresholds'!$D25,'[1]Score Thresholds'!$G25,0))))</f>
        <v>1</v>
      </c>
      <c r="AC71" s="25">
        <f>IF(AC36="",0,IF(AC36&lt;'[1]Score Thresholds'!$B25,'[1]Score Thresholds'!$E25,IF(AC36&lt;'[1]Score Thresholds'!$C25,'[1]Score Thresholds'!$F25,IF(AC36&lt;'[1]Score Thresholds'!$D25,'[1]Score Thresholds'!$G25,0))))</f>
        <v>0</v>
      </c>
      <c r="AD71" s="25">
        <f>IF(AD36="",0,IF(AD36&lt;'[1]Score Thresholds'!$B25,'[1]Score Thresholds'!$E25,IF(AD36&lt;'[1]Score Thresholds'!$C25,'[1]Score Thresholds'!$F25,IF(AD36&lt;'[1]Score Thresholds'!$D25,'[1]Score Thresholds'!$G25,0))))</f>
        <v>0</v>
      </c>
      <c r="AE71" s="25">
        <f>IF(AE36="",0,IF(AE36&lt;'[1]Score Thresholds'!$B25,'[1]Score Thresholds'!$E25,IF(AE36&lt;'[1]Score Thresholds'!$C25,'[1]Score Thresholds'!$F25,IF(AE36&lt;'[1]Score Thresholds'!$D25,'[1]Score Thresholds'!$G25,0))))</f>
        <v>0</v>
      </c>
      <c r="AF71" s="25">
        <f>IF(AF36="",0,IF(AF36&lt;'[1]Score Thresholds'!$B25,'[1]Score Thresholds'!$E25,IF(AF36&lt;'[1]Score Thresholds'!$C25,'[1]Score Thresholds'!$F25,IF(AF36&lt;'[1]Score Thresholds'!$D25,'[1]Score Thresholds'!$G25,0))))</f>
        <v>0</v>
      </c>
      <c r="AG71" s="25">
        <f>IF(AG36="",0,IF(AG36&lt;'[1]Score Thresholds'!$B25,'[1]Score Thresholds'!$E25,IF(AG36&lt;'[1]Score Thresholds'!$C25,'[1]Score Thresholds'!$F25,IF(AG36&lt;'[1]Score Thresholds'!$D25,'[1]Score Thresholds'!$G25,0))))</f>
        <v>0</v>
      </c>
    </row>
    <row r="72" spans="1:33" x14ac:dyDescent="0.3">
      <c r="A72" s="24" t="s">
        <v>74</v>
      </c>
      <c r="B72" s="25">
        <f>IF(B37="",0,IF(B37&lt;'[1]Score Thresholds'!$B26,'[1]Score Thresholds'!$E26,IF(B37&lt;'[1]Score Thresholds'!$C26,'[1]Score Thresholds'!$F26,IF(B37&lt;'[1]Score Thresholds'!$D26,'[1]Score Thresholds'!$G26,0))))</f>
        <v>0</v>
      </c>
      <c r="C72" s="25">
        <f>IF(C37="",0,IF(C37&lt;'[1]Score Thresholds'!$B26,'[1]Score Thresholds'!$E26,IF(C37&lt;'[1]Score Thresholds'!$C26,'[1]Score Thresholds'!$F26,IF(C37&lt;'[1]Score Thresholds'!$D26,'[1]Score Thresholds'!$G26,0))))</f>
        <v>0</v>
      </c>
      <c r="D72" s="25">
        <f>IF(D37="",0,IF(D37&lt;'[1]Score Thresholds'!$B26,'[1]Score Thresholds'!$E26,IF(D37&lt;'[1]Score Thresholds'!$C26,'[1]Score Thresholds'!$F26,IF(D37&lt;'[1]Score Thresholds'!$D26,'[1]Score Thresholds'!$G26,0))))</f>
        <v>5</v>
      </c>
      <c r="E72" s="25">
        <f>IF(E37="",0,IF(E37&lt;'[1]Score Thresholds'!$B26,'[1]Score Thresholds'!$E26,IF(E37&lt;'[1]Score Thresholds'!$C26,'[1]Score Thresholds'!$F26,IF(E37&lt;'[1]Score Thresholds'!$D26,'[1]Score Thresholds'!$G26,0))))</f>
        <v>0</v>
      </c>
      <c r="F72" s="25">
        <f>IF(F37="",0,IF(F37&lt;'[1]Score Thresholds'!$B26,'[1]Score Thresholds'!$E26,IF(F37&lt;'[1]Score Thresholds'!$C26,'[1]Score Thresholds'!$F26,IF(F37&lt;'[1]Score Thresholds'!$D26,'[1]Score Thresholds'!$G26,0))))</f>
        <v>0</v>
      </c>
      <c r="G72" s="25">
        <f>IF(G37="",0,IF(G37&lt;'[1]Score Thresholds'!$B26,'[1]Score Thresholds'!$E26,IF(G37&lt;'[1]Score Thresholds'!$C26,'[1]Score Thresholds'!$F26,IF(G37&lt;'[1]Score Thresholds'!$D26,'[1]Score Thresholds'!$G26,0))))</f>
        <v>0</v>
      </c>
      <c r="H72" s="25">
        <f>IF(H37="",0,IF(H37&lt;'[1]Score Thresholds'!$B26,'[1]Score Thresholds'!$E26,IF(H37&lt;'[1]Score Thresholds'!$C26,'[1]Score Thresholds'!$F26,IF(H37&lt;'[1]Score Thresholds'!$D26,'[1]Score Thresholds'!$G26,0))))</f>
        <v>0</v>
      </c>
      <c r="I72" s="25">
        <f>IF(I37="",0,IF(I37&lt;'[1]Score Thresholds'!$B26,'[1]Score Thresholds'!$E26,IF(I37&lt;'[1]Score Thresholds'!$C26,'[1]Score Thresholds'!$F26,IF(I37&lt;'[1]Score Thresholds'!$D26,'[1]Score Thresholds'!$G26,0))))</f>
        <v>0</v>
      </c>
      <c r="J72" s="25">
        <f>IF(J37="",0,IF(J37&lt;'[1]Score Thresholds'!$B26,'[1]Score Thresholds'!$E26,IF(J37&lt;'[1]Score Thresholds'!$C26,'[1]Score Thresholds'!$F26,IF(J37&lt;'[1]Score Thresholds'!$D26,'[1]Score Thresholds'!$G26,0))))</f>
        <v>0</v>
      </c>
      <c r="K72" s="25">
        <f>IF(K37="",0,IF(K37&lt;'[1]Score Thresholds'!$B26,'[1]Score Thresholds'!$E26,IF(K37&lt;'[1]Score Thresholds'!$C26,'[1]Score Thresholds'!$F26,IF(K37&lt;'[1]Score Thresholds'!$D26,'[1]Score Thresholds'!$G26,0))))</f>
        <v>0</v>
      </c>
      <c r="L72" s="25">
        <f>IF(L37="",0,IF(L37&lt;'[1]Score Thresholds'!$B26,'[1]Score Thresholds'!$E26,IF(L37&lt;'[1]Score Thresholds'!$C26,'[1]Score Thresholds'!$F26,IF(L37&lt;'[1]Score Thresholds'!$D26,'[1]Score Thresholds'!$G26,0))))</f>
        <v>3</v>
      </c>
      <c r="M72" s="25">
        <f>IF(M37="",0,IF(M37&lt;'[1]Score Thresholds'!$B26,'[1]Score Thresholds'!$E26,IF(M37&lt;'[1]Score Thresholds'!$C26,'[1]Score Thresholds'!$F26,IF(M37&lt;'[1]Score Thresholds'!$D26,'[1]Score Thresholds'!$G26,0))))</f>
        <v>0</v>
      </c>
      <c r="N72" s="25">
        <f>IF(N37="",0,IF(N37&lt;'[1]Score Thresholds'!$B26,'[1]Score Thresholds'!$E26,IF(N37&lt;'[1]Score Thresholds'!$C26,'[1]Score Thresholds'!$F26,IF(N37&lt;'[1]Score Thresholds'!$D26,'[1]Score Thresholds'!$G26,0))))</f>
        <v>0</v>
      </c>
      <c r="O72" s="25">
        <v>1</v>
      </c>
      <c r="P72" s="25">
        <f>IF(P37="",0,IF(P37&lt;'[1]Score Thresholds'!$B26,'[1]Score Thresholds'!$E26,IF(P37&lt;'[1]Score Thresholds'!$C26,'[1]Score Thresholds'!$F26,IF(P37&lt;'[1]Score Thresholds'!$D26,'[1]Score Thresholds'!$G26,0))))</f>
        <v>0</v>
      </c>
      <c r="Q72" s="25">
        <f>IF(Q37="",0,IF(Q37&lt;'[1]Score Thresholds'!$B26,'[1]Score Thresholds'!$E26,IF(Q37&lt;'[1]Score Thresholds'!$C26,'[1]Score Thresholds'!$F26,IF(Q37&lt;'[1]Score Thresholds'!$D26,'[1]Score Thresholds'!$G26,0))))</f>
        <v>0</v>
      </c>
      <c r="R72" s="25">
        <f>IF(R37="",0,IF(R37&lt;'[1]Score Thresholds'!$B26,'[1]Score Thresholds'!$E26,IF(R37&lt;'[1]Score Thresholds'!$C26,'[1]Score Thresholds'!$F26,IF(R37&lt;'[1]Score Thresholds'!$D26,'[1]Score Thresholds'!$G26,0))))</f>
        <v>0</v>
      </c>
      <c r="S72" s="25">
        <f>IF(S37="",0,IF(S37&lt;'[1]Score Thresholds'!$B26,'[1]Score Thresholds'!$E26,IF(S37&lt;'[1]Score Thresholds'!$C26,'[1]Score Thresholds'!$F26,IF(S37&lt;'[1]Score Thresholds'!$D26,'[1]Score Thresholds'!$G26,0))))</f>
        <v>5</v>
      </c>
      <c r="T72" s="25">
        <f>IF(T37="",0,IF(T37&lt;'[1]Score Thresholds'!$B26,'[1]Score Thresholds'!$E26,IF(T37&lt;'[1]Score Thresholds'!$C26,'[1]Score Thresholds'!$F26,IF(T37&lt;'[1]Score Thresholds'!$D26,'[1]Score Thresholds'!$G26,0))))</f>
        <v>5</v>
      </c>
      <c r="U72" s="25">
        <f>IF(U37="",0,IF(U37&lt;'[1]Score Thresholds'!$B26,'[1]Score Thresholds'!$E26,IF(U37&lt;'[1]Score Thresholds'!$C26,'[1]Score Thresholds'!$F26,IF(U37&lt;'[1]Score Thresholds'!$D26,'[1]Score Thresholds'!$G26,0))))</f>
        <v>0</v>
      </c>
      <c r="V72" s="25">
        <f>IF(V37="",0,IF(V37&lt;'[1]Score Thresholds'!$B26,'[1]Score Thresholds'!$E26,IF(V37&lt;'[1]Score Thresholds'!$C26,'[1]Score Thresholds'!$F26,IF(V37&lt;'[1]Score Thresholds'!$D26,'[1]Score Thresholds'!$G26,0))))</f>
        <v>5</v>
      </c>
      <c r="W72" s="25">
        <f>IF(W37="",0,IF(W37&lt;'[1]Score Thresholds'!$B26,'[1]Score Thresholds'!$E26,IF(W37&lt;'[1]Score Thresholds'!$C26,'[1]Score Thresholds'!$F26,IF(W37&lt;'[1]Score Thresholds'!$D26,'[1]Score Thresholds'!$G26,0))))</f>
        <v>0</v>
      </c>
      <c r="X72" s="25">
        <f>IF(X37="",0,IF(X37&lt;'[1]Score Thresholds'!$B26,'[1]Score Thresholds'!$E26,IF(X37&lt;'[1]Score Thresholds'!$C26,'[1]Score Thresholds'!$F26,IF(X37&lt;'[1]Score Thresholds'!$D26,'[1]Score Thresholds'!$G26,0))))</f>
        <v>0</v>
      </c>
      <c r="Y72" s="25">
        <f>IF(Y37="",0,IF(Y37&lt;'[1]Score Thresholds'!$B26,'[1]Score Thresholds'!$E26,IF(Y37&lt;'[1]Score Thresholds'!$C26,'[1]Score Thresholds'!$F26,IF(Y37&lt;'[1]Score Thresholds'!$D26,'[1]Score Thresholds'!$G26,0))))</f>
        <v>0</v>
      </c>
      <c r="Z72" s="25">
        <f>IF(Z37="",0,IF(Z37&lt;'[1]Score Thresholds'!$B26,'[1]Score Thresholds'!$E26,IF(Z37&lt;'[1]Score Thresholds'!$C26,'[1]Score Thresholds'!$F26,IF(Z37&lt;'[1]Score Thresholds'!$D26,'[1]Score Thresholds'!$G26,0))))</f>
        <v>1</v>
      </c>
      <c r="AA72" s="25">
        <f>IF(AA37="",0,IF(AA37&lt;'[1]Score Thresholds'!$B26,'[1]Score Thresholds'!$E26,IF(AA37&lt;'[1]Score Thresholds'!$C26,'[1]Score Thresholds'!$F26,IF(AA37&lt;'[1]Score Thresholds'!$D26,'[1]Score Thresholds'!$G26,0))))</f>
        <v>0</v>
      </c>
      <c r="AB72" s="25">
        <f>IF(AB37="",0,IF(AB37&lt;'[1]Score Thresholds'!$B26,'[1]Score Thresholds'!$E26,IF(AB37&lt;'[1]Score Thresholds'!$C26,'[1]Score Thresholds'!$F26,IF(AB37&lt;'[1]Score Thresholds'!$D26,'[1]Score Thresholds'!$G26,0))))</f>
        <v>1</v>
      </c>
      <c r="AC72" s="25">
        <f>IF(AC37="",0,IF(AC37&lt;'[1]Score Thresholds'!$B26,'[1]Score Thresholds'!$E26,IF(AC37&lt;'[1]Score Thresholds'!$C26,'[1]Score Thresholds'!$F26,IF(AC37&lt;'[1]Score Thresholds'!$D26,'[1]Score Thresholds'!$G26,0))))</f>
        <v>0</v>
      </c>
      <c r="AD72" s="25">
        <f>IF(AD37="",0,IF(AD37&lt;'[1]Score Thresholds'!$B26,'[1]Score Thresholds'!$E26,IF(AD37&lt;'[1]Score Thresholds'!$C26,'[1]Score Thresholds'!$F26,IF(AD37&lt;'[1]Score Thresholds'!$D26,'[1]Score Thresholds'!$G26,0))))</f>
        <v>0</v>
      </c>
      <c r="AE72" s="25">
        <f>IF(AE37="",0,IF(AE37&lt;'[1]Score Thresholds'!$B26,'[1]Score Thresholds'!$E26,IF(AE37&lt;'[1]Score Thresholds'!$C26,'[1]Score Thresholds'!$F26,IF(AE37&lt;'[1]Score Thresholds'!$D26,'[1]Score Thresholds'!$G26,0))))</f>
        <v>0</v>
      </c>
      <c r="AF72" s="25">
        <f>IF(AF37="",0,IF(AF37&lt;'[1]Score Thresholds'!$B26,'[1]Score Thresholds'!$E26,IF(AF37&lt;'[1]Score Thresholds'!$C26,'[1]Score Thresholds'!$F26,IF(AF37&lt;'[1]Score Thresholds'!$D26,'[1]Score Thresholds'!$G26,0))))</f>
        <v>1</v>
      </c>
      <c r="AG72" s="25">
        <f>IF(AG37="",0,IF(AG37&lt;'[1]Score Thresholds'!$B26,'[1]Score Thresholds'!$E26,IF(AG37&lt;'[1]Score Thresholds'!$C26,'[1]Score Thresholds'!$F26,IF(AG37&lt;'[1]Score Thresholds'!$D26,'[1]Score Thresholds'!$G26,0))))</f>
        <v>0</v>
      </c>
    </row>
    <row r="73" spans="1:33" x14ac:dyDescent="0.3">
      <c r="A73" s="24" t="s">
        <v>75</v>
      </c>
      <c r="B73" s="25">
        <f>IF(B38="",0,IF(B38&lt;'[1]Score Thresholds'!$B27,'[1]Score Thresholds'!$E27,IF(B38&lt;'[1]Score Thresholds'!$C27,'[1]Score Thresholds'!$F27,IF(B38&lt;'[1]Score Thresholds'!$D27,'[1]Score Thresholds'!$G27,0))))</f>
        <v>0</v>
      </c>
      <c r="C73" s="25">
        <f>IF(C38="",0,IF(C38&lt;'[1]Score Thresholds'!$B27,'[1]Score Thresholds'!$E27,IF(C38&lt;'[1]Score Thresholds'!$C27,'[1]Score Thresholds'!$F27,IF(C38&lt;'[1]Score Thresholds'!$D27,'[1]Score Thresholds'!$G27,0))))</f>
        <v>0</v>
      </c>
      <c r="D73" s="25">
        <f>IF(D38="",0,IF(D38&lt;'[1]Score Thresholds'!$B27,'[1]Score Thresholds'!$E27,IF(D38&lt;'[1]Score Thresholds'!$C27,'[1]Score Thresholds'!$F27,IF(D38&lt;'[1]Score Thresholds'!$D27,'[1]Score Thresholds'!$G27,0))))</f>
        <v>5</v>
      </c>
      <c r="E73" s="25">
        <f>IF(E38="",0,IF(E38&lt;'[1]Score Thresholds'!$B27,'[1]Score Thresholds'!$E27,IF(E38&lt;'[1]Score Thresholds'!$C27,'[1]Score Thresholds'!$F27,IF(E38&lt;'[1]Score Thresholds'!$D27,'[1]Score Thresholds'!$G27,0))))</f>
        <v>0</v>
      </c>
      <c r="F73" s="25">
        <f>IF(F38="",0,IF(F38&lt;'[1]Score Thresholds'!$B27,'[1]Score Thresholds'!$E27,IF(F38&lt;'[1]Score Thresholds'!$C27,'[1]Score Thresholds'!$F27,IF(F38&lt;'[1]Score Thresholds'!$D27,'[1]Score Thresholds'!$G27,0))))</f>
        <v>0</v>
      </c>
      <c r="G73" s="25">
        <f>IF(G38="",0,IF(G38&lt;'[1]Score Thresholds'!$B27,'[1]Score Thresholds'!$E27,IF(G38&lt;'[1]Score Thresholds'!$C27,'[1]Score Thresholds'!$F27,IF(G38&lt;'[1]Score Thresholds'!$D27,'[1]Score Thresholds'!$G27,0))))</f>
        <v>0</v>
      </c>
      <c r="H73" s="25">
        <f>IF(H38="",0,IF(H38&lt;'[1]Score Thresholds'!$B27,'[1]Score Thresholds'!$E27,IF(H38&lt;'[1]Score Thresholds'!$C27,'[1]Score Thresholds'!$F27,IF(H38&lt;'[1]Score Thresholds'!$D27,'[1]Score Thresholds'!$G27,0))))</f>
        <v>0</v>
      </c>
      <c r="I73" s="25">
        <f>IF(I38="",0,IF(I38&lt;'[1]Score Thresholds'!$B27,'[1]Score Thresholds'!$E27,IF(I38&lt;'[1]Score Thresholds'!$C27,'[1]Score Thresholds'!$F27,IF(I38&lt;'[1]Score Thresholds'!$D27,'[1]Score Thresholds'!$G27,0))))</f>
        <v>0</v>
      </c>
      <c r="J73" s="25">
        <f>IF(J38="",0,IF(J38&lt;'[1]Score Thresholds'!$B27,'[1]Score Thresholds'!$E27,IF(J38&lt;'[1]Score Thresholds'!$C27,'[1]Score Thresholds'!$F27,IF(J38&lt;'[1]Score Thresholds'!$D27,'[1]Score Thresholds'!$G27,0))))</f>
        <v>0</v>
      </c>
      <c r="K73" s="25">
        <f>IF(K38="",0,IF(K38&lt;'[1]Score Thresholds'!$B27,'[1]Score Thresholds'!$E27,IF(K38&lt;'[1]Score Thresholds'!$C27,'[1]Score Thresholds'!$F27,IF(K38&lt;'[1]Score Thresholds'!$D27,'[1]Score Thresholds'!$G27,0))))</f>
        <v>0</v>
      </c>
      <c r="L73" s="25">
        <f>IF(L38="",0,IF(L38&lt;'[1]Score Thresholds'!$B27,'[1]Score Thresholds'!$E27,IF(L38&lt;'[1]Score Thresholds'!$C27,'[1]Score Thresholds'!$F27,IF(L38&lt;'[1]Score Thresholds'!$D27,'[1]Score Thresholds'!$G27,0))))</f>
        <v>5</v>
      </c>
      <c r="M73" s="25">
        <f>IF(M38="",0,IF(M38&lt;'[1]Score Thresholds'!$B27,'[1]Score Thresholds'!$E27,IF(M38&lt;'[1]Score Thresholds'!$C27,'[1]Score Thresholds'!$F27,IF(M38&lt;'[1]Score Thresholds'!$D27,'[1]Score Thresholds'!$G27,0))))</f>
        <v>0</v>
      </c>
      <c r="N73" s="25">
        <f>IF(N38="",0,IF(N38&lt;'[1]Score Thresholds'!$B27,'[1]Score Thresholds'!$E27,IF(N38&lt;'[1]Score Thresholds'!$C27,'[1]Score Thresholds'!$F27,IF(N38&lt;'[1]Score Thresholds'!$D27,'[1]Score Thresholds'!$G27,0))))</f>
        <v>0</v>
      </c>
      <c r="O73" s="25">
        <v>1</v>
      </c>
      <c r="P73" s="25">
        <f>IF(P38="",0,IF(P38&lt;'[1]Score Thresholds'!$B27,'[1]Score Thresholds'!$E27,IF(P38&lt;'[1]Score Thresholds'!$C27,'[1]Score Thresholds'!$F27,IF(P38&lt;'[1]Score Thresholds'!$D27,'[1]Score Thresholds'!$G27,0))))</f>
        <v>0</v>
      </c>
      <c r="Q73" s="25">
        <f>IF(Q38="",0,IF(Q38&lt;'[1]Score Thresholds'!$B27,'[1]Score Thresholds'!$E27,IF(Q38&lt;'[1]Score Thresholds'!$C27,'[1]Score Thresholds'!$F27,IF(Q38&lt;'[1]Score Thresholds'!$D27,'[1]Score Thresholds'!$G27,0))))</f>
        <v>0</v>
      </c>
      <c r="R73" s="25">
        <f>IF(R38="",0,IF(R38&lt;'[1]Score Thresholds'!$B27,'[1]Score Thresholds'!$E27,IF(R38&lt;'[1]Score Thresholds'!$C27,'[1]Score Thresholds'!$F27,IF(R38&lt;'[1]Score Thresholds'!$D27,'[1]Score Thresholds'!$G27,0))))</f>
        <v>0</v>
      </c>
      <c r="S73" s="25">
        <f>IF(S38="",0,IF(S38&lt;'[1]Score Thresholds'!$B27,'[1]Score Thresholds'!$E27,IF(S38&lt;'[1]Score Thresholds'!$C27,'[1]Score Thresholds'!$F27,IF(S38&lt;'[1]Score Thresholds'!$D27,'[1]Score Thresholds'!$G27,0))))</f>
        <v>5</v>
      </c>
      <c r="T73" s="25">
        <f>IF(T38="",0,IF(T38&lt;'[1]Score Thresholds'!$B27,'[1]Score Thresholds'!$E27,IF(T38&lt;'[1]Score Thresholds'!$C27,'[1]Score Thresholds'!$F27,IF(T38&lt;'[1]Score Thresholds'!$D27,'[1]Score Thresholds'!$G27,0))))</f>
        <v>5</v>
      </c>
      <c r="U73" s="25">
        <f>IF(U38="",0,IF(U38&lt;'[1]Score Thresholds'!$B27,'[1]Score Thresholds'!$E27,IF(U38&lt;'[1]Score Thresholds'!$C27,'[1]Score Thresholds'!$F27,IF(U38&lt;'[1]Score Thresholds'!$D27,'[1]Score Thresholds'!$G27,0))))</f>
        <v>0</v>
      </c>
      <c r="V73" s="25">
        <f>IF(V38="",0,IF(V38&lt;'[1]Score Thresholds'!$B27,'[1]Score Thresholds'!$E27,IF(V38&lt;'[1]Score Thresholds'!$C27,'[1]Score Thresholds'!$F27,IF(V38&lt;'[1]Score Thresholds'!$D27,'[1]Score Thresholds'!$G27,0))))</f>
        <v>5</v>
      </c>
      <c r="W73" s="25">
        <f>IF(W38="",0,IF(W38&lt;'[1]Score Thresholds'!$B27,'[1]Score Thresholds'!$E27,IF(W38&lt;'[1]Score Thresholds'!$C27,'[1]Score Thresholds'!$F27,IF(W38&lt;'[1]Score Thresholds'!$D27,'[1]Score Thresholds'!$G27,0))))</f>
        <v>0</v>
      </c>
      <c r="X73" s="25">
        <f>IF(X38="",0,IF(X38&lt;'[1]Score Thresholds'!$B27,'[1]Score Thresholds'!$E27,IF(X38&lt;'[1]Score Thresholds'!$C27,'[1]Score Thresholds'!$F27,IF(X38&lt;'[1]Score Thresholds'!$D27,'[1]Score Thresholds'!$G27,0))))</f>
        <v>0</v>
      </c>
      <c r="Y73" s="25">
        <f>IF(Y38="",0,IF(Y38&lt;'[1]Score Thresholds'!$B27,'[1]Score Thresholds'!$E27,IF(Y38&lt;'[1]Score Thresholds'!$C27,'[1]Score Thresholds'!$F27,IF(Y38&lt;'[1]Score Thresholds'!$D27,'[1]Score Thresholds'!$G27,0))))</f>
        <v>0</v>
      </c>
      <c r="Z73" s="25">
        <f>IF(Z38="",0,IF(Z38&lt;'[1]Score Thresholds'!$B27,'[1]Score Thresholds'!$E27,IF(Z38&lt;'[1]Score Thresholds'!$C27,'[1]Score Thresholds'!$F27,IF(Z38&lt;'[1]Score Thresholds'!$D27,'[1]Score Thresholds'!$G27,0))))</f>
        <v>1</v>
      </c>
      <c r="AA73" s="25">
        <f>IF(AA38="",0,IF(AA38&lt;'[1]Score Thresholds'!$B27,'[1]Score Thresholds'!$E27,IF(AA38&lt;'[1]Score Thresholds'!$C27,'[1]Score Thresholds'!$F27,IF(AA38&lt;'[1]Score Thresholds'!$D27,'[1]Score Thresholds'!$G27,0))))</f>
        <v>0</v>
      </c>
      <c r="AB73" s="25">
        <f>IF(AB38="",0,IF(AB38&lt;'[1]Score Thresholds'!$B27,'[1]Score Thresholds'!$E27,IF(AB38&lt;'[1]Score Thresholds'!$C27,'[1]Score Thresholds'!$F27,IF(AB38&lt;'[1]Score Thresholds'!$D27,'[1]Score Thresholds'!$G27,0))))</f>
        <v>3</v>
      </c>
      <c r="AC73" s="25">
        <f>IF(AC38="",0,IF(AC38&lt;'[1]Score Thresholds'!$B27,'[1]Score Thresholds'!$E27,IF(AC38&lt;'[1]Score Thresholds'!$C27,'[1]Score Thresholds'!$F27,IF(AC38&lt;'[1]Score Thresholds'!$D27,'[1]Score Thresholds'!$G27,0))))</f>
        <v>0</v>
      </c>
      <c r="AD73" s="25">
        <f>IF(AD38="",0,IF(AD38&lt;'[1]Score Thresholds'!$B27,'[1]Score Thresholds'!$E27,IF(AD38&lt;'[1]Score Thresholds'!$C27,'[1]Score Thresholds'!$F27,IF(AD38&lt;'[1]Score Thresholds'!$D27,'[1]Score Thresholds'!$G27,0))))</f>
        <v>0</v>
      </c>
      <c r="AE73" s="25">
        <f>IF(AE38="",0,IF(AE38&lt;'[1]Score Thresholds'!$B27,'[1]Score Thresholds'!$E27,IF(AE38&lt;'[1]Score Thresholds'!$C27,'[1]Score Thresholds'!$F27,IF(AE38&lt;'[1]Score Thresholds'!$D27,'[1]Score Thresholds'!$G27,0))))</f>
        <v>0</v>
      </c>
      <c r="AF73" s="25">
        <f>IF(AF38="",0,IF(AF38&lt;'[1]Score Thresholds'!$B27,'[1]Score Thresholds'!$E27,IF(AF38&lt;'[1]Score Thresholds'!$C27,'[1]Score Thresholds'!$F27,IF(AF38&lt;'[1]Score Thresholds'!$D27,'[1]Score Thresholds'!$G27,0))))</f>
        <v>1</v>
      </c>
      <c r="AG73" s="25">
        <f>IF(AG38="",0,IF(AG38&lt;'[1]Score Thresholds'!$B27,'[1]Score Thresholds'!$E27,IF(AG38&lt;'[1]Score Thresholds'!$C27,'[1]Score Thresholds'!$F27,IF(AG38&lt;'[1]Score Thresholds'!$D27,'[1]Score Thresholds'!$G27,0))))</f>
        <v>0</v>
      </c>
    </row>
    <row r="74" spans="1:33" ht="15.6" x14ac:dyDescent="0.3">
      <c r="A74" s="36" t="s">
        <v>76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</row>
    <row r="75" spans="1:33" x14ac:dyDescent="0.3">
      <c r="A75" s="24" t="s">
        <v>77</v>
      </c>
      <c r="B75" s="25">
        <f>IF(B40="N/A",3,IF((B40)&gt;'[1]Score Thresholds'!$B29,'[1]Score Thresholds'!$E29,IF((B40)&gt;'[1]Score Thresholds'!$C29,'[1]Score Thresholds'!$F29,IF((B40)&gt;'[1]Score Thresholds'!$D29,'[1]Score Thresholds'!$G29,0))))</f>
        <v>1</v>
      </c>
      <c r="C75" s="25">
        <f>IF(C40="N/A",3,IF((C40)&gt;'[1]Score Thresholds'!$B29,'[1]Score Thresholds'!$E29,IF((C40)&gt;'[1]Score Thresholds'!$C29,'[1]Score Thresholds'!$F29,IF((C40)&gt;'[1]Score Thresholds'!$D29,'[1]Score Thresholds'!$G29,0))))</f>
        <v>0</v>
      </c>
      <c r="D75" s="25">
        <f>IF(D40="N/A",3,IF((D40)&gt;'[1]Score Thresholds'!$B29,'[1]Score Thresholds'!$E29,IF((D40)&gt;'[1]Score Thresholds'!$C29,'[1]Score Thresholds'!$F29,IF((D40)&gt;'[1]Score Thresholds'!$D29,'[1]Score Thresholds'!$G29,0))))</f>
        <v>5</v>
      </c>
      <c r="E75" s="25">
        <f>IF(E40="N/A",3,IF((E40)&gt;'[1]Score Thresholds'!$B29,'[1]Score Thresholds'!$E29,IF((E40)&gt;'[1]Score Thresholds'!$C29,'[1]Score Thresholds'!$F29,IF((E40)&gt;'[1]Score Thresholds'!$D29,'[1]Score Thresholds'!$G29,0))))</f>
        <v>0</v>
      </c>
      <c r="F75" s="25">
        <f>IF(F40="N/A",3,IF((F40)&gt;'[1]Score Thresholds'!$B29,'[1]Score Thresholds'!$E29,IF((F40)&gt;'[1]Score Thresholds'!$C29,'[1]Score Thresholds'!$F29,IF((F40)&gt;'[1]Score Thresholds'!$D29,'[1]Score Thresholds'!$G29,0))))</f>
        <v>1</v>
      </c>
      <c r="G75" s="25">
        <f>IF(G40="N/A",3,IF((G40)&gt;'[1]Score Thresholds'!$B29,'[1]Score Thresholds'!$E29,IF((G40)&gt;'[1]Score Thresholds'!$C29,'[1]Score Thresholds'!$F29,IF((G40)&gt;'[1]Score Thresholds'!$D29,'[1]Score Thresholds'!$G29,0))))</f>
        <v>0</v>
      </c>
      <c r="H75" s="25">
        <f>IF(H40="N/A",3,IF((H40)&gt;'[1]Score Thresholds'!$B29,'[1]Score Thresholds'!$E29,IF((H40)&gt;'[1]Score Thresholds'!$C29,'[1]Score Thresholds'!$F29,IF((H40)&gt;'[1]Score Thresholds'!$D29,'[1]Score Thresholds'!$G29,0))))</f>
        <v>3</v>
      </c>
      <c r="I75" s="25">
        <f>IF(I40="N/A",3,IF((I40)&gt;'[1]Score Thresholds'!$B29,'[1]Score Thresholds'!$E29,IF((I40)&gt;'[1]Score Thresholds'!$C29,'[1]Score Thresholds'!$F29,IF((I40)&gt;'[1]Score Thresholds'!$D29,'[1]Score Thresholds'!$G29,0))))</f>
        <v>5</v>
      </c>
      <c r="J75" s="25">
        <f>IF(J40="N/A",3,IF((J40)&gt;'[1]Score Thresholds'!$B29,'[1]Score Thresholds'!$E29,IF((J40)&gt;'[1]Score Thresholds'!$C29,'[1]Score Thresholds'!$F29,IF((J40)&gt;'[1]Score Thresholds'!$D29,'[1]Score Thresholds'!$G29,0))))</f>
        <v>3</v>
      </c>
      <c r="K75" s="25">
        <f>IF(K40="N/A",3,IF((K40)&gt;'[1]Score Thresholds'!$B29,'[1]Score Thresholds'!$E29,IF((K40)&gt;'[1]Score Thresholds'!$C29,'[1]Score Thresholds'!$F29,IF((K40)&gt;'[1]Score Thresholds'!$D29,'[1]Score Thresholds'!$G29,0))))</f>
        <v>5</v>
      </c>
      <c r="L75" s="25">
        <f>IF(L40="N/A",3,IF((L40)&gt;'[1]Score Thresholds'!$B29,'[1]Score Thresholds'!$E29,IF((L40)&gt;'[1]Score Thresholds'!$C29,'[1]Score Thresholds'!$F29,IF((L40)&gt;'[1]Score Thresholds'!$D29,'[1]Score Thresholds'!$G29,0))))</f>
        <v>5</v>
      </c>
      <c r="M75" s="25">
        <f>IF(M40="N/A",3,IF((M40)&gt;'[1]Score Thresholds'!$B29,'[1]Score Thresholds'!$E29,IF((M40)&gt;'[1]Score Thresholds'!$C29,'[1]Score Thresholds'!$F29,IF((M40)&gt;'[1]Score Thresholds'!$D29,'[1]Score Thresholds'!$G29,0))))</f>
        <v>5</v>
      </c>
      <c r="N75" s="25">
        <f>IF(N40="N/A",3,IF((N40)&gt;'[1]Score Thresholds'!$B29,'[1]Score Thresholds'!$E29,IF((N40)&gt;'[1]Score Thresholds'!$C29,'[1]Score Thresholds'!$F29,IF((N40)&gt;'[1]Score Thresholds'!$D29,'[1]Score Thresholds'!$G29,0))))</f>
        <v>3</v>
      </c>
      <c r="O75" s="25">
        <v>1</v>
      </c>
      <c r="P75" s="25">
        <f>IF(P40="N/A",3,IF((P40)&gt;'[1]Score Thresholds'!$B29,'[1]Score Thresholds'!$E29,IF((P40)&gt;'[1]Score Thresholds'!$C29,'[1]Score Thresholds'!$F29,IF((P40)&gt;'[1]Score Thresholds'!$D29,'[1]Score Thresholds'!$G29,0))))</f>
        <v>5</v>
      </c>
      <c r="Q75" s="25">
        <f>IF(Q40="N/A",3,IF((Q40)&gt;'[1]Score Thresholds'!$B29,'[1]Score Thresholds'!$E29,IF((Q40)&gt;'[1]Score Thresholds'!$C29,'[1]Score Thresholds'!$F29,IF((Q40)&gt;'[1]Score Thresholds'!$D29,'[1]Score Thresholds'!$G29,0))))</f>
        <v>0</v>
      </c>
      <c r="R75" s="25">
        <f>IF(R40="N/A",3,IF((R40)&gt;'[1]Score Thresholds'!$B29,'[1]Score Thresholds'!$E29,IF((R40)&gt;'[1]Score Thresholds'!$C29,'[1]Score Thresholds'!$F29,IF((R40)&gt;'[1]Score Thresholds'!$D29,'[1]Score Thresholds'!$G29,0))))</f>
        <v>0</v>
      </c>
      <c r="S75" s="25">
        <f>IF(S40="N/A",3,IF((S40)&gt;'[1]Score Thresholds'!$B29,'[1]Score Thresholds'!$E29,IF((S40)&gt;'[1]Score Thresholds'!$C29,'[1]Score Thresholds'!$F29,IF((S40)&gt;'[1]Score Thresholds'!$D29,'[1]Score Thresholds'!$G29,0))))</f>
        <v>0</v>
      </c>
      <c r="T75" s="25">
        <f>IF(T40="N/A",3,IF((T40)&gt;'[1]Score Thresholds'!$B29,'[1]Score Thresholds'!$E29,IF((T40)&gt;'[1]Score Thresholds'!$C29,'[1]Score Thresholds'!$F29,IF((T40)&gt;'[1]Score Thresholds'!$D29,'[1]Score Thresholds'!$G29,0))))</f>
        <v>3</v>
      </c>
      <c r="U75" s="25">
        <f>IF(U40="N/A",3,IF((U40)&gt;'[1]Score Thresholds'!$B29,'[1]Score Thresholds'!$E29,IF((U40)&gt;'[1]Score Thresholds'!$C29,'[1]Score Thresholds'!$F29,IF((U40)&gt;'[1]Score Thresholds'!$D29,'[1]Score Thresholds'!$G29,0))))</f>
        <v>0</v>
      </c>
      <c r="V75" s="25">
        <f>IF(V40="N/A",3,IF((V40)&gt;'[1]Score Thresholds'!$B29,'[1]Score Thresholds'!$E29,IF((V40)&gt;'[1]Score Thresholds'!$C29,'[1]Score Thresholds'!$F29,IF((V40)&gt;'[1]Score Thresholds'!$D29,'[1]Score Thresholds'!$G29,0))))</f>
        <v>0</v>
      </c>
      <c r="W75" s="25">
        <f>IF(W40="N/A",3,IF((W40)&gt;'[1]Score Thresholds'!$B29,'[1]Score Thresholds'!$E29,IF((W40)&gt;'[1]Score Thresholds'!$C29,'[1]Score Thresholds'!$F29,IF((W40)&gt;'[1]Score Thresholds'!$D29,'[1]Score Thresholds'!$G29,0))))</f>
        <v>0</v>
      </c>
      <c r="X75" s="25">
        <f>IF(X40="N/A",3,IF((X40)&gt;'[1]Score Thresholds'!$B29,'[1]Score Thresholds'!$E29,IF((X40)&gt;'[1]Score Thresholds'!$C29,'[1]Score Thresholds'!$F29,IF((X40)&gt;'[1]Score Thresholds'!$D29,'[1]Score Thresholds'!$G29,0))))</f>
        <v>0</v>
      </c>
      <c r="Y75" s="25">
        <f>IF(Y40="N/A",3,IF((Y40)&gt;'[1]Score Thresholds'!$B29,'[1]Score Thresholds'!$E29,IF((Y40)&gt;'[1]Score Thresholds'!$C29,'[1]Score Thresholds'!$F29,IF((Y40)&gt;'[1]Score Thresholds'!$D29,'[1]Score Thresholds'!$G29,0))))</f>
        <v>0</v>
      </c>
      <c r="Z75" s="25">
        <f>IF(Z40="N/A",3,IF((Z40)&gt;'[1]Score Thresholds'!$B29,'[1]Score Thresholds'!$E29,IF((Z40)&gt;'[1]Score Thresholds'!$C29,'[1]Score Thresholds'!$F29,IF((Z40)&gt;'[1]Score Thresholds'!$D29,'[1]Score Thresholds'!$G29,0))))</f>
        <v>1</v>
      </c>
      <c r="AA75" s="25">
        <f>IF(AA40="N/A",3,IF((AA40)&gt;'[1]Score Thresholds'!$B29,'[1]Score Thresholds'!$E29,IF((AA40)&gt;'[1]Score Thresholds'!$C29,'[1]Score Thresholds'!$F29,IF((AA40)&gt;'[1]Score Thresholds'!$D29,'[1]Score Thresholds'!$G29,0))))</f>
        <v>3</v>
      </c>
      <c r="AB75" s="25">
        <f>IF(AB40="N/A",3,IF((AB40)&gt;'[1]Score Thresholds'!$B29,'[1]Score Thresholds'!$E29,IF((AB40)&gt;'[1]Score Thresholds'!$C29,'[1]Score Thresholds'!$F29,IF((AB40)&gt;'[1]Score Thresholds'!$D29,'[1]Score Thresholds'!$G29,0))))</f>
        <v>0</v>
      </c>
      <c r="AC75" s="25">
        <f>IF(AC40="N/A",3,IF((AC40)&gt;'[1]Score Thresholds'!$B29,'[1]Score Thresholds'!$E29,IF((AC40)&gt;'[1]Score Thresholds'!$C29,'[1]Score Thresholds'!$F29,IF((AC40)&gt;'[1]Score Thresholds'!$D29,'[1]Score Thresholds'!$G29,0))))</f>
        <v>0</v>
      </c>
      <c r="AD75" s="25">
        <f>IF(AD40="N/A",3,IF((AD40)&gt;'[1]Score Thresholds'!$B29,'[1]Score Thresholds'!$E29,IF((AD40)&gt;'[1]Score Thresholds'!$C29,'[1]Score Thresholds'!$F29,IF((AD40)&gt;'[1]Score Thresholds'!$D29,'[1]Score Thresholds'!$G29,0))))</f>
        <v>1</v>
      </c>
      <c r="AE75" s="25">
        <f>IF(AE40="N/A",3,IF((AE40)&gt;'[1]Score Thresholds'!$B29,'[1]Score Thresholds'!$E29,IF((AE40)&gt;'[1]Score Thresholds'!$C29,'[1]Score Thresholds'!$F29,IF((AE40)&gt;'[1]Score Thresholds'!$D29,'[1]Score Thresholds'!$G29,0))))</f>
        <v>0</v>
      </c>
      <c r="AF75" s="25">
        <f>IF(AF40="N/A",3,IF((AF40)&gt;'[1]Score Thresholds'!$B29,'[1]Score Thresholds'!$E29,IF((AF40)&gt;'[1]Score Thresholds'!$C29,'[1]Score Thresholds'!$F29,IF((AF40)&gt;'[1]Score Thresholds'!$D29,'[1]Score Thresholds'!$G29,0))))</f>
        <v>3</v>
      </c>
      <c r="AG75" s="25">
        <f>IF(AG40="N/A",3,IF((AG40)&gt;'[1]Score Thresholds'!$B29,'[1]Score Thresholds'!$E29,IF((AG40)&gt;'[1]Score Thresholds'!$C29,'[1]Score Thresholds'!$F29,IF((AG40)&gt;'[1]Score Thresholds'!$D29,'[1]Score Thresholds'!$G29,0))))</f>
        <v>0</v>
      </c>
    </row>
    <row r="76" spans="1:33" x14ac:dyDescent="0.3">
      <c r="A76" s="24" t="s">
        <v>78</v>
      </c>
      <c r="B76" s="25">
        <f>IF(B41="N/A",3,IF((B40+B41)&gt;'[1]Score Thresholds'!$B30,'[1]Score Thresholds'!$E30,IF((B40+B41)&gt;'[1]Score Thresholds'!$C30,'[1]Score Thresholds'!$F30,IF((B40+B41)&gt;'[1]Score Thresholds'!$D30,'[1]Score Thresholds'!$G30,0))))</f>
        <v>5</v>
      </c>
      <c r="C76" s="25">
        <f>IF(C41="N/A",3,IF((C40+C41)&gt;'[1]Score Thresholds'!$B30,'[1]Score Thresholds'!$E30,IF((C40+C41)&gt;'[1]Score Thresholds'!$C30,'[1]Score Thresholds'!$F30,IF((C40+C41)&gt;'[1]Score Thresholds'!$D30,'[1]Score Thresholds'!$G30,0))))</f>
        <v>3</v>
      </c>
      <c r="D76" s="25">
        <f>IF(D41="N/A",3,IF((D40+D41)&gt;'[1]Score Thresholds'!$B30,'[1]Score Thresholds'!$E30,IF((D40+D41)&gt;'[1]Score Thresholds'!$C30,'[1]Score Thresholds'!$F30,IF((D40+D41)&gt;'[1]Score Thresholds'!$D30,'[1]Score Thresholds'!$G30,0))))</f>
        <v>5</v>
      </c>
      <c r="E76" s="25">
        <f>IF(E41="N/A",3,IF((E40+E41)&gt;'[1]Score Thresholds'!$B30,'[1]Score Thresholds'!$E30,IF((E40+E41)&gt;'[1]Score Thresholds'!$C30,'[1]Score Thresholds'!$F30,IF((E40+E41)&gt;'[1]Score Thresholds'!$D30,'[1]Score Thresholds'!$G30,0))))</f>
        <v>0</v>
      </c>
      <c r="F76" s="25">
        <f>IF(F41="N/A",3,IF((F40+F41)&gt;'[1]Score Thresholds'!$B30,'[1]Score Thresholds'!$E30,IF((F40+F41)&gt;'[1]Score Thresholds'!$C30,'[1]Score Thresholds'!$F30,IF((F40+F41)&gt;'[1]Score Thresholds'!$D30,'[1]Score Thresholds'!$G30,0))))</f>
        <v>3</v>
      </c>
      <c r="G76" s="25">
        <f>IF(G41="N/A",3,IF((G40+G41)&gt;'[1]Score Thresholds'!$B30,'[1]Score Thresholds'!$E30,IF((G40+G41)&gt;'[1]Score Thresholds'!$C30,'[1]Score Thresholds'!$F30,IF((G40+G41)&gt;'[1]Score Thresholds'!$D30,'[1]Score Thresholds'!$G30,0))))</f>
        <v>0</v>
      </c>
      <c r="H76" s="25">
        <f>IF(H41="N/A",3,IF((H40+H41)&gt;'[1]Score Thresholds'!$B30,'[1]Score Thresholds'!$E30,IF((H40+H41)&gt;'[1]Score Thresholds'!$C30,'[1]Score Thresholds'!$F30,IF((H40+H41)&gt;'[1]Score Thresholds'!$D30,'[1]Score Thresholds'!$G30,0))))</f>
        <v>3</v>
      </c>
      <c r="I76" s="25">
        <f>IF(I41="N/A",3,IF((I40+I41)&gt;'[1]Score Thresholds'!$B30,'[1]Score Thresholds'!$E30,IF((I40+I41)&gt;'[1]Score Thresholds'!$C30,'[1]Score Thresholds'!$F30,IF((I40+I41)&gt;'[1]Score Thresholds'!$D30,'[1]Score Thresholds'!$G30,0))))</f>
        <v>5</v>
      </c>
      <c r="J76" s="25">
        <f>IF(J41="N/A",3,IF((J40+J41)&gt;'[1]Score Thresholds'!$B30,'[1]Score Thresholds'!$E30,IF((J40+J41)&gt;'[1]Score Thresholds'!$C30,'[1]Score Thresholds'!$F30,IF((J40+J41)&gt;'[1]Score Thresholds'!$D30,'[1]Score Thresholds'!$G30,0))))</f>
        <v>3</v>
      </c>
      <c r="K76" s="25">
        <f>IF(K41="N/A",3,IF((K40+K41)&gt;'[1]Score Thresholds'!$B30,'[1]Score Thresholds'!$E30,IF((K40+K41)&gt;'[1]Score Thresholds'!$C30,'[1]Score Thresholds'!$F30,IF((K40+K41)&gt;'[1]Score Thresholds'!$D30,'[1]Score Thresholds'!$G30,0))))</f>
        <v>5</v>
      </c>
      <c r="L76" s="25">
        <f>IF(L41="N/A",3,IF((L40+L41)&gt;'[1]Score Thresholds'!$B30,'[1]Score Thresholds'!$E30,IF((L40+L41)&gt;'[1]Score Thresholds'!$C30,'[1]Score Thresholds'!$F30,IF((L40+L41)&gt;'[1]Score Thresholds'!$D30,'[1]Score Thresholds'!$G30,0))))</f>
        <v>5</v>
      </c>
      <c r="M76" s="25">
        <f>IF(M41="N/A",3,IF((M40+M41)&gt;'[1]Score Thresholds'!$B30,'[1]Score Thresholds'!$E30,IF((M40+M41)&gt;'[1]Score Thresholds'!$C30,'[1]Score Thresholds'!$F30,IF((M40+M41)&gt;'[1]Score Thresholds'!$D30,'[1]Score Thresholds'!$G30,0))))</f>
        <v>5</v>
      </c>
      <c r="N76" s="25">
        <f>IF(N41="N/A",3,IF((N40+N41)&gt;'[1]Score Thresholds'!$B30,'[1]Score Thresholds'!$E30,IF((N40+N41)&gt;'[1]Score Thresholds'!$C30,'[1]Score Thresholds'!$F30,IF((N40+N41)&gt;'[1]Score Thresholds'!$D30,'[1]Score Thresholds'!$G30,0))))</f>
        <v>5</v>
      </c>
      <c r="O76" s="25">
        <v>3</v>
      </c>
      <c r="P76" s="25">
        <f>IF(P41="N/A",3,IF((P40+P41)&gt;'[1]Score Thresholds'!$B30,'[1]Score Thresholds'!$E30,IF((P40+P41)&gt;'[1]Score Thresholds'!$C30,'[1]Score Thresholds'!$F30,IF((P40+P41)&gt;'[1]Score Thresholds'!$D30,'[1]Score Thresholds'!$G30,0))))</f>
        <v>5</v>
      </c>
      <c r="Q76" s="25">
        <f>IF(Q41="N/A",3,IF((Q40+Q41)&gt;'[1]Score Thresholds'!$B30,'[1]Score Thresholds'!$E30,IF((Q40+Q41)&gt;'[1]Score Thresholds'!$C30,'[1]Score Thresholds'!$F30,IF((Q40+Q41)&gt;'[1]Score Thresholds'!$D30,'[1]Score Thresholds'!$G30,0))))</f>
        <v>0</v>
      </c>
      <c r="R76" s="25">
        <f>IF(R41="N/A",3,IF((R40+R41)&gt;'[1]Score Thresholds'!$B30,'[1]Score Thresholds'!$E30,IF((R40+R41)&gt;'[1]Score Thresholds'!$C30,'[1]Score Thresholds'!$F30,IF((R40+R41)&gt;'[1]Score Thresholds'!$D30,'[1]Score Thresholds'!$G30,0))))</f>
        <v>5</v>
      </c>
      <c r="S76" s="25">
        <f>IF(S41="N/A",3,IF((S40+S41)&gt;'[1]Score Thresholds'!$B30,'[1]Score Thresholds'!$E30,IF((S40+S41)&gt;'[1]Score Thresholds'!$C30,'[1]Score Thresholds'!$F30,IF((S40+S41)&gt;'[1]Score Thresholds'!$D30,'[1]Score Thresholds'!$G30,0))))</f>
        <v>1</v>
      </c>
      <c r="T76" s="25">
        <f>IF(T41="N/A",3,IF((T40+T41)&gt;'[1]Score Thresholds'!$B30,'[1]Score Thresholds'!$E30,IF((T40+T41)&gt;'[1]Score Thresholds'!$C30,'[1]Score Thresholds'!$F30,IF((T40+T41)&gt;'[1]Score Thresholds'!$D30,'[1]Score Thresholds'!$G30,0))))</f>
        <v>3</v>
      </c>
      <c r="U76" s="25">
        <f>IF(U41="N/A",3,IF((U40+U41)&gt;'[1]Score Thresholds'!$B30,'[1]Score Thresholds'!$E30,IF((U40+U41)&gt;'[1]Score Thresholds'!$C30,'[1]Score Thresholds'!$F30,IF((U40+U41)&gt;'[1]Score Thresholds'!$D30,'[1]Score Thresholds'!$G30,0))))</f>
        <v>1</v>
      </c>
      <c r="V76" s="25">
        <f>IF(V41="N/A",3,IF((V40+V41)&gt;'[1]Score Thresholds'!$B30,'[1]Score Thresholds'!$E30,IF((V40+V41)&gt;'[1]Score Thresholds'!$C30,'[1]Score Thresholds'!$F30,IF((V40+V41)&gt;'[1]Score Thresholds'!$D30,'[1]Score Thresholds'!$G30,0))))</f>
        <v>0</v>
      </c>
      <c r="W76" s="25">
        <f>IF(W41="N/A",3,IF((W40+W41)&gt;'[1]Score Thresholds'!$B30,'[1]Score Thresholds'!$E30,IF((W40+W41)&gt;'[1]Score Thresholds'!$C30,'[1]Score Thresholds'!$F30,IF((W40+W41)&gt;'[1]Score Thresholds'!$D30,'[1]Score Thresholds'!$G30,0))))</f>
        <v>0</v>
      </c>
      <c r="X76" s="25">
        <f>IF(X41="N/A",3,IF((X40+X41)&gt;'[1]Score Thresholds'!$B30,'[1]Score Thresholds'!$E30,IF((X40+X41)&gt;'[1]Score Thresholds'!$C30,'[1]Score Thresholds'!$F30,IF((X40+X41)&gt;'[1]Score Thresholds'!$D30,'[1]Score Thresholds'!$G30,0))))</f>
        <v>0</v>
      </c>
      <c r="Y76" s="25">
        <f>IF(Y41="N/A",3,IF((Y40+Y41)&gt;'[1]Score Thresholds'!$B30,'[1]Score Thresholds'!$E30,IF((Y40+Y41)&gt;'[1]Score Thresholds'!$C30,'[1]Score Thresholds'!$F30,IF((Y40+Y41)&gt;'[1]Score Thresholds'!$D30,'[1]Score Thresholds'!$G30,0))))</f>
        <v>0</v>
      </c>
      <c r="Z76" s="25">
        <f>IF(Z41="N/A",3,IF((Z40+Z41)&gt;'[1]Score Thresholds'!$B30,'[1]Score Thresholds'!$E30,IF((Z40+Z41)&gt;'[1]Score Thresholds'!$C30,'[1]Score Thresholds'!$F30,IF((Z40+Z41)&gt;'[1]Score Thresholds'!$D30,'[1]Score Thresholds'!$G30,0))))</f>
        <v>1</v>
      </c>
      <c r="AA76" s="25">
        <f>IF(AA41="N/A",3,IF((AA40+AA41)&gt;'[1]Score Thresholds'!$B30,'[1]Score Thresholds'!$E30,IF((AA40+AA41)&gt;'[1]Score Thresholds'!$C30,'[1]Score Thresholds'!$F30,IF((AA40+AA41)&gt;'[1]Score Thresholds'!$D30,'[1]Score Thresholds'!$G30,0))))</f>
        <v>5</v>
      </c>
      <c r="AB76" s="25">
        <f>IF(AB41="N/A",3,IF((AB40+AB41)&gt;'[1]Score Thresholds'!$B30,'[1]Score Thresholds'!$E30,IF((AB40+AB41)&gt;'[1]Score Thresholds'!$C30,'[1]Score Thresholds'!$F30,IF((AB40+AB41)&gt;'[1]Score Thresholds'!$D30,'[1]Score Thresholds'!$G30,0))))</f>
        <v>3</v>
      </c>
      <c r="AC76" s="25">
        <f>IF(AC41="N/A",3,IF((AC40+AC41)&gt;'[1]Score Thresholds'!$B30,'[1]Score Thresholds'!$E30,IF((AC40+AC41)&gt;'[1]Score Thresholds'!$C30,'[1]Score Thresholds'!$F30,IF((AC40+AC41)&gt;'[1]Score Thresholds'!$D30,'[1]Score Thresholds'!$G30,0))))</f>
        <v>0</v>
      </c>
      <c r="AD76" s="25">
        <f>IF(AD41="N/A",3,IF((AD40+AD41)&gt;'[1]Score Thresholds'!$B30,'[1]Score Thresholds'!$E30,IF((AD40+AD41)&gt;'[1]Score Thresholds'!$C30,'[1]Score Thresholds'!$F30,IF((AD40+AD41)&gt;'[1]Score Thresholds'!$D30,'[1]Score Thresholds'!$G30,0))))</f>
        <v>3</v>
      </c>
      <c r="AE76" s="25">
        <f>IF(AE41="N/A",3,IF((AE40+AE41)&gt;'[1]Score Thresholds'!$B30,'[1]Score Thresholds'!$E30,IF((AE40+AE41)&gt;'[1]Score Thresholds'!$C30,'[1]Score Thresholds'!$F30,IF((AE40+AE41)&gt;'[1]Score Thresholds'!$D30,'[1]Score Thresholds'!$G30,0))))</f>
        <v>0</v>
      </c>
      <c r="AF76" s="25">
        <f>IF(AF41="N/A",3,IF((AF40+AF41)&gt;'[1]Score Thresholds'!$B30,'[1]Score Thresholds'!$E30,IF((AF40+AF41)&gt;'[1]Score Thresholds'!$C30,'[1]Score Thresholds'!$F30,IF((AF40+AF41)&gt;'[1]Score Thresholds'!$D30,'[1]Score Thresholds'!$G30,0))))</f>
        <v>3</v>
      </c>
      <c r="AG76" s="25">
        <f>IF(AG41="N/A",3,IF((AG40+AG41)&gt;'[1]Score Thresholds'!$B30,'[1]Score Thresholds'!$E30,IF((AG40+AG41)&gt;'[1]Score Thresholds'!$C30,'[1]Score Thresholds'!$F30,IF((AG40+AG41)&gt;'[1]Score Thresholds'!$D30,'[1]Score Thresholds'!$G30,0))))</f>
        <v>0</v>
      </c>
    </row>
    <row r="77" spans="1:33" x14ac:dyDescent="0.3">
      <c r="A77" s="24" t="s">
        <v>79</v>
      </c>
      <c r="B77" s="25">
        <f>IF(B42="N/A",3,IF((B40+B41+B42)&gt;'[1]Score Thresholds'!$B31,'[1]Score Thresholds'!$E31,IF((B40+B41+B42)&gt;'[1]Score Thresholds'!$C31,'[1]Score Thresholds'!$F31,IF((B40+B41+B42)&gt;'[1]Score Thresholds'!$D31,'[1]Score Thresholds'!$G31,0))))</f>
        <v>3</v>
      </c>
      <c r="C77" s="25">
        <f>IF(C42="N/A",3,IF((C40+C41+C42)&gt;'[1]Score Thresholds'!$B31,'[1]Score Thresholds'!$E31,IF((C40+C41+C42)&gt;'[1]Score Thresholds'!$C31,'[1]Score Thresholds'!$F31,IF((C40+C41+C42)&gt;'[1]Score Thresholds'!$D31,'[1]Score Thresholds'!$G31,0))))</f>
        <v>3</v>
      </c>
      <c r="D77" s="25">
        <f>IF(D42="N/A",3,IF((D40+D41+D42)&gt;'[1]Score Thresholds'!$B31,'[1]Score Thresholds'!$E31,IF((D40+D41+D42)&gt;'[1]Score Thresholds'!$C31,'[1]Score Thresholds'!$F31,IF((D40+D41+D42)&gt;'[1]Score Thresholds'!$D31,'[1]Score Thresholds'!$G31,0))))</f>
        <v>5</v>
      </c>
      <c r="E77" s="25">
        <f>IF(E42="N/A",3,IF((E40+E41+E42)&gt;'[1]Score Thresholds'!$B31,'[1]Score Thresholds'!$E31,IF((E40+E41+E42)&gt;'[1]Score Thresholds'!$C31,'[1]Score Thresholds'!$F31,IF((E40+E41+E42)&gt;'[1]Score Thresholds'!$D31,'[1]Score Thresholds'!$G31,0))))</f>
        <v>0</v>
      </c>
      <c r="F77" s="25">
        <f>IF(F42="N/A",3,IF((F40+F41+F42)&gt;'[1]Score Thresholds'!$B31,'[1]Score Thresholds'!$E31,IF((F40+F41+F42)&gt;'[1]Score Thresholds'!$C31,'[1]Score Thresholds'!$F31,IF((F40+F41+F42)&gt;'[1]Score Thresholds'!$D31,'[1]Score Thresholds'!$G31,0))))</f>
        <v>3</v>
      </c>
      <c r="G77" s="25">
        <f>IF(G42="N/A",3,IF((G40+G41+G42)&gt;'[1]Score Thresholds'!$B31,'[1]Score Thresholds'!$E31,IF((G40+G41+G42)&gt;'[1]Score Thresholds'!$C31,'[1]Score Thresholds'!$F31,IF((G40+G41+G42)&gt;'[1]Score Thresholds'!$D31,'[1]Score Thresholds'!$G31,0))))</f>
        <v>0</v>
      </c>
      <c r="H77" s="25">
        <f>IF(H42="N/A",3,IF((H40+H41+H42)&gt;'[1]Score Thresholds'!$B31,'[1]Score Thresholds'!$E31,IF((H40+H41+H42)&gt;'[1]Score Thresholds'!$C31,'[1]Score Thresholds'!$F31,IF((H40+H41+H42)&gt;'[1]Score Thresholds'!$D31,'[1]Score Thresholds'!$G31,0))))</f>
        <v>5</v>
      </c>
      <c r="I77" s="25">
        <f>IF(I42="N/A",3,IF((I40+I41+I42)&gt;'[1]Score Thresholds'!$B31,'[1]Score Thresholds'!$E31,IF((I40+I41+I42)&gt;'[1]Score Thresholds'!$C31,'[1]Score Thresholds'!$F31,IF((I40+I41+I42)&gt;'[1]Score Thresholds'!$D31,'[1]Score Thresholds'!$G31,0))))</f>
        <v>5</v>
      </c>
      <c r="J77" s="25">
        <f>IF(J42="N/A",3,IF((J40+J41+J42)&gt;'[1]Score Thresholds'!$B31,'[1]Score Thresholds'!$E31,IF((J40+J41+J42)&gt;'[1]Score Thresholds'!$C31,'[1]Score Thresholds'!$F31,IF((J40+J41+J42)&gt;'[1]Score Thresholds'!$D31,'[1]Score Thresholds'!$G31,0))))</f>
        <v>3</v>
      </c>
      <c r="K77" s="25">
        <f>IF(K42="N/A",3,IF((K40+K41+K42)&gt;'[1]Score Thresholds'!$B31,'[1]Score Thresholds'!$E31,IF((K40+K41+K42)&gt;'[1]Score Thresholds'!$C31,'[1]Score Thresholds'!$F31,IF((K40+K41+K42)&gt;'[1]Score Thresholds'!$D31,'[1]Score Thresholds'!$G31,0))))</f>
        <v>5</v>
      </c>
      <c r="L77" s="25">
        <f>IF(L42="N/A",3,IF((L40+L41+L42)&gt;'[1]Score Thresholds'!$B31,'[1]Score Thresholds'!$E31,IF((L40+L41+L42)&gt;'[1]Score Thresholds'!$C31,'[1]Score Thresholds'!$F31,IF((L40+L41+L42)&gt;'[1]Score Thresholds'!$D31,'[1]Score Thresholds'!$G31,0))))</f>
        <v>5</v>
      </c>
      <c r="M77" s="25">
        <f>IF(M42="N/A",3,IF((M40+M41+M42)&gt;'[1]Score Thresholds'!$B31,'[1]Score Thresholds'!$E31,IF((M40+M41+M42)&gt;'[1]Score Thresholds'!$C31,'[1]Score Thresholds'!$F31,IF((M40+M41+M42)&gt;'[1]Score Thresholds'!$D31,'[1]Score Thresholds'!$G31,0))))</f>
        <v>5</v>
      </c>
      <c r="N77" s="25">
        <f>IF(N42="N/A",3,IF((N40+N41+N42)&gt;'[1]Score Thresholds'!$B31,'[1]Score Thresholds'!$E31,IF((N40+N41+N42)&gt;'[1]Score Thresholds'!$C31,'[1]Score Thresholds'!$F31,IF((N40+N41+N42)&gt;'[1]Score Thresholds'!$D31,'[1]Score Thresholds'!$G31,0))))</f>
        <v>5</v>
      </c>
      <c r="O77" s="25">
        <v>3</v>
      </c>
      <c r="P77" s="25">
        <f>IF(P42="N/A",3,IF((P40+P41+P42)&gt;'[1]Score Thresholds'!$B31,'[1]Score Thresholds'!$E31,IF((P40+P41+P42)&gt;'[1]Score Thresholds'!$C31,'[1]Score Thresholds'!$F31,IF((P40+P41+P42)&gt;'[1]Score Thresholds'!$D31,'[1]Score Thresholds'!$G31,0))))</f>
        <v>5</v>
      </c>
      <c r="Q77" s="25">
        <f>IF(Q42="N/A",3,IF((Q40+Q41+Q42)&gt;'[1]Score Thresholds'!$B31,'[1]Score Thresholds'!$E31,IF((Q40+Q41+Q42)&gt;'[1]Score Thresholds'!$C31,'[1]Score Thresholds'!$F31,IF((Q40+Q41+Q42)&gt;'[1]Score Thresholds'!$D31,'[1]Score Thresholds'!$G31,0))))</f>
        <v>0</v>
      </c>
      <c r="R77" s="25">
        <f>IF(R42="N/A",3,IF((R40+R41+R42)&gt;'[1]Score Thresholds'!$B31,'[1]Score Thresholds'!$E31,IF((R40+R41+R42)&gt;'[1]Score Thresholds'!$C31,'[1]Score Thresholds'!$F31,IF((R40+R41+R42)&gt;'[1]Score Thresholds'!$D31,'[1]Score Thresholds'!$G31,0))))</f>
        <v>5</v>
      </c>
      <c r="S77" s="25">
        <f>IF(S42="N/A",3,IF((S40+S41+S42)&gt;'[1]Score Thresholds'!$B31,'[1]Score Thresholds'!$E31,IF((S40+S41+S42)&gt;'[1]Score Thresholds'!$C31,'[1]Score Thresholds'!$F31,IF((S40+S41+S42)&gt;'[1]Score Thresholds'!$D31,'[1]Score Thresholds'!$G31,0))))</f>
        <v>3</v>
      </c>
      <c r="T77" s="25">
        <f>IF(T42="N/A",3,IF((T40+T41+T42)&gt;'[1]Score Thresholds'!$B31,'[1]Score Thresholds'!$E31,IF((T40+T41+T42)&gt;'[1]Score Thresholds'!$C31,'[1]Score Thresholds'!$F31,IF((T40+T41+T42)&gt;'[1]Score Thresholds'!$D31,'[1]Score Thresholds'!$G31,0))))</f>
        <v>5</v>
      </c>
      <c r="U77" s="25">
        <f>IF(U42="N/A",3,IF((U40+U41+U42)&gt;'[1]Score Thresholds'!$B31,'[1]Score Thresholds'!$E31,IF((U40+U41+U42)&gt;'[1]Score Thresholds'!$C31,'[1]Score Thresholds'!$F31,IF((U40+U41+U42)&gt;'[1]Score Thresholds'!$D31,'[1]Score Thresholds'!$G31,0))))</f>
        <v>0</v>
      </c>
      <c r="V77" s="25">
        <f>IF(V42="N/A",3,IF((V40+V41+V42)&gt;'[1]Score Thresholds'!$B31,'[1]Score Thresholds'!$E31,IF((V40+V41+V42)&gt;'[1]Score Thresholds'!$C31,'[1]Score Thresholds'!$F31,IF((V40+V41+V42)&gt;'[1]Score Thresholds'!$D31,'[1]Score Thresholds'!$G31,0))))</f>
        <v>0</v>
      </c>
      <c r="W77" s="25">
        <f>IF(W42="N/A",3,IF((W40+W41+W42)&gt;'[1]Score Thresholds'!$B31,'[1]Score Thresholds'!$E31,IF((W40+W41+W42)&gt;'[1]Score Thresholds'!$C31,'[1]Score Thresholds'!$F31,IF((W40+W41+W42)&gt;'[1]Score Thresholds'!$D31,'[1]Score Thresholds'!$G31,0))))</f>
        <v>0</v>
      </c>
      <c r="X77" s="25">
        <f>IF(X42="N/A",3,IF((X40+X41+X42)&gt;'[1]Score Thresholds'!$B31,'[1]Score Thresholds'!$E31,IF((X40+X41+X42)&gt;'[1]Score Thresholds'!$C31,'[1]Score Thresholds'!$F31,IF((X40+X41+X42)&gt;'[1]Score Thresholds'!$D31,'[1]Score Thresholds'!$G31,0))))</f>
        <v>0</v>
      </c>
      <c r="Y77" s="25">
        <f>IF(Y42="N/A",3,IF((Y40+Y41+Y42)&gt;'[1]Score Thresholds'!$B31,'[1]Score Thresholds'!$E31,IF((Y40+Y41+Y42)&gt;'[1]Score Thresholds'!$C31,'[1]Score Thresholds'!$F31,IF((Y40+Y41+Y42)&gt;'[1]Score Thresholds'!$D31,'[1]Score Thresholds'!$G31,0))))</f>
        <v>5</v>
      </c>
      <c r="Z77" s="25">
        <f>IF(Z42="N/A",3,IF((Z40+Z41+Z42)&gt;'[1]Score Thresholds'!$B31,'[1]Score Thresholds'!$E31,IF((Z40+Z41+Z42)&gt;'[1]Score Thresholds'!$C31,'[1]Score Thresholds'!$F31,IF((Z40+Z41+Z42)&gt;'[1]Score Thresholds'!$D31,'[1]Score Thresholds'!$G31,0))))</f>
        <v>0</v>
      </c>
      <c r="AA77" s="25">
        <f>IF(AA42="N/A",3,IF((AA40+AA41+AA42)&gt;'[1]Score Thresholds'!$B31,'[1]Score Thresholds'!$E31,IF((AA40+AA41+AA42)&gt;'[1]Score Thresholds'!$C31,'[1]Score Thresholds'!$F31,IF((AA40+AA41+AA42)&gt;'[1]Score Thresholds'!$D31,'[1]Score Thresholds'!$G31,0))))</f>
        <v>5</v>
      </c>
      <c r="AB77" s="25">
        <f>IF(AB42="N/A",3,IF((AB40+AB41+AB42)&gt;'[1]Score Thresholds'!$B31,'[1]Score Thresholds'!$E31,IF((AB40+AB41+AB42)&gt;'[1]Score Thresholds'!$C31,'[1]Score Thresholds'!$F31,IF((AB40+AB41+AB42)&gt;'[1]Score Thresholds'!$D31,'[1]Score Thresholds'!$G31,0))))</f>
        <v>3</v>
      </c>
      <c r="AC77" s="25">
        <f>IF(AC42="N/A",3,IF((AC40+AC41+AC42)&gt;'[1]Score Thresholds'!$B31,'[1]Score Thresholds'!$E31,IF((AC40+AC41+AC42)&gt;'[1]Score Thresholds'!$C31,'[1]Score Thresholds'!$F31,IF((AC40+AC41+AC42)&gt;'[1]Score Thresholds'!$D31,'[1]Score Thresholds'!$G31,0))))</f>
        <v>0</v>
      </c>
      <c r="AD77" s="25">
        <f>IF(AD42="N/A",3,IF((AD40+AD41+AD42)&gt;'[1]Score Thresholds'!$B31,'[1]Score Thresholds'!$E31,IF((AD40+AD41+AD42)&gt;'[1]Score Thresholds'!$C31,'[1]Score Thresholds'!$F31,IF((AD40+AD41+AD42)&gt;'[1]Score Thresholds'!$D31,'[1]Score Thresholds'!$G31,0))))</f>
        <v>5</v>
      </c>
      <c r="AE77" s="25">
        <f>IF(AE42="N/A",3,IF((AE40+AE41+AE42)&gt;'[1]Score Thresholds'!$B31,'[1]Score Thresholds'!$E31,IF((AE40+AE41+AE42)&gt;'[1]Score Thresholds'!$C31,'[1]Score Thresholds'!$F31,IF((AE40+AE41+AE42)&gt;'[1]Score Thresholds'!$D31,'[1]Score Thresholds'!$G31,0))))</f>
        <v>0</v>
      </c>
      <c r="AF77" s="25">
        <f>IF(AF42="N/A",3,IF((AF40+AF41+AF42)&gt;'[1]Score Thresholds'!$B31,'[1]Score Thresholds'!$E31,IF((AF40+AF41+AF42)&gt;'[1]Score Thresholds'!$C31,'[1]Score Thresholds'!$F31,IF((AF40+AF41+AF42)&gt;'[1]Score Thresholds'!$D31,'[1]Score Thresholds'!$G31,0))))</f>
        <v>5</v>
      </c>
      <c r="AG77" s="25">
        <f>IF(AG42="N/A",3,IF((AG40+AG41+AG42)&gt;'[1]Score Thresholds'!$B31,'[1]Score Thresholds'!$E31,IF((AG40+AG41+AG42)&gt;'[1]Score Thresholds'!$C31,'[1]Score Thresholds'!$F31,IF((AG40+AG41+AG42)&gt;'[1]Score Thresholds'!$D31,'[1]Score Thresholds'!$G31,0))))</f>
        <v>0</v>
      </c>
    </row>
    <row r="78" spans="1:33" ht="15" thickBot="1" x14ac:dyDescent="0.35">
      <c r="A78" s="38" t="s">
        <v>80</v>
      </c>
      <c r="B78" s="39">
        <f>IF(B43="N/A",3,IF((B40+B41+B42+B43)&gt;'[1]Score Thresholds'!$B32,'[1]Score Thresholds'!$E32,IF((B40+B41+B42+B43)&gt;'[1]Score Thresholds'!$C32,'[1]Score Thresholds'!$F32,IF((B40+B41+B42+B43)&gt;'[1]Score Thresholds'!$D32,'[1]Score Thresholds'!$G32,0))))</f>
        <v>1</v>
      </c>
      <c r="C78" s="39">
        <f>IF(C43="N/A",3,IF((C40+C41+C42+C43)&gt;'[1]Score Thresholds'!$B32,'[1]Score Thresholds'!$E32,IF((C40+C41+C42+C43)&gt;'[1]Score Thresholds'!$C32,'[1]Score Thresholds'!$F32,IF((C40+C41+C42+C43)&gt;'[1]Score Thresholds'!$D32,'[1]Score Thresholds'!$G32,0))))</f>
        <v>1</v>
      </c>
      <c r="D78" s="39">
        <f>IF(D43="N/A",3,IF((D40+D41+D42+D43)&gt;'[1]Score Thresholds'!$B32,'[1]Score Thresholds'!$E32,IF((D40+D41+D42+D43)&gt;'[1]Score Thresholds'!$C32,'[1]Score Thresholds'!$F32,IF((D40+D41+D42+D43)&gt;'[1]Score Thresholds'!$D32,'[1]Score Thresholds'!$G32,0))))</f>
        <v>5</v>
      </c>
      <c r="E78" s="39">
        <f>IF(E43="N/A",3,IF((E40+E41+E42+E43)&gt;'[1]Score Thresholds'!$B32,'[1]Score Thresholds'!$E32,IF((E40+E41+E42+E43)&gt;'[1]Score Thresholds'!$C32,'[1]Score Thresholds'!$F32,IF((E40+E41+E42+E43)&gt;'[1]Score Thresholds'!$D32,'[1]Score Thresholds'!$G32,0))))</f>
        <v>5</v>
      </c>
      <c r="F78" s="39">
        <f>IF(F43="N/A",3,IF((F40+F41+F42+F43)&gt;'[1]Score Thresholds'!$B32,'[1]Score Thresholds'!$E32,IF((F40+F41+F42+F43)&gt;'[1]Score Thresholds'!$C32,'[1]Score Thresholds'!$F32,IF((F40+F41+F42+F43)&gt;'[1]Score Thresholds'!$D32,'[1]Score Thresholds'!$G32,0))))</f>
        <v>3</v>
      </c>
      <c r="G78" s="39">
        <f>IF(G43="N/A",3,IF((G40+G41+G42+G43)&gt;'[1]Score Thresholds'!$B32,'[1]Score Thresholds'!$E32,IF((G40+G41+G42+G43)&gt;'[1]Score Thresholds'!$C32,'[1]Score Thresholds'!$F32,IF((G40+G41+G42+G43)&gt;'[1]Score Thresholds'!$D32,'[1]Score Thresholds'!$G32,0))))</f>
        <v>0</v>
      </c>
      <c r="H78" s="39">
        <f>IF(H43="N/A",3,IF((H40+H41+H42+H43)&gt;'[1]Score Thresholds'!$B32,'[1]Score Thresholds'!$E32,IF((H40+H41+H42+H43)&gt;'[1]Score Thresholds'!$C32,'[1]Score Thresholds'!$F32,IF((H40+H41+H42+H43)&gt;'[1]Score Thresholds'!$D32,'[1]Score Thresholds'!$G32,0))))</f>
        <v>5</v>
      </c>
      <c r="I78" s="39">
        <f>IF(I43="N/A",3,IF((I40+I41+I42+I43)&gt;'[1]Score Thresholds'!$B32,'[1]Score Thresholds'!$E32,IF((I40+I41+I42+I43)&gt;'[1]Score Thresholds'!$C32,'[1]Score Thresholds'!$F32,IF((I40+I41+I42+I43)&gt;'[1]Score Thresholds'!$D32,'[1]Score Thresholds'!$G32,0))))</f>
        <v>5</v>
      </c>
      <c r="J78" s="39">
        <f>IF(J43="N/A",3,IF((J40+J41+J42+J43)&gt;'[1]Score Thresholds'!$B32,'[1]Score Thresholds'!$E32,IF((J40+J41+J42+J43)&gt;'[1]Score Thresholds'!$C32,'[1]Score Thresholds'!$F32,IF((J40+J41+J42+J43)&gt;'[1]Score Thresholds'!$D32,'[1]Score Thresholds'!$G32,0))))</f>
        <v>5</v>
      </c>
      <c r="K78" s="39">
        <f>IF(K43="N/A",3,IF((K40+K41+K42+K43)&gt;'[1]Score Thresholds'!$B32,'[1]Score Thresholds'!$E32,IF((K40+K41+K42+K43)&gt;'[1]Score Thresholds'!$C32,'[1]Score Thresholds'!$F32,IF((K40+K41+K42+K43)&gt;'[1]Score Thresholds'!$D32,'[1]Score Thresholds'!$G32,0))))</f>
        <v>5</v>
      </c>
      <c r="L78" s="39">
        <f>IF(L43="N/A",3,IF((L40+L41+L42+L43)&gt;'[1]Score Thresholds'!$B32,'[1]Score Thresholds'!$E32,IF((L40+L41+L42+L43)&gt;'[1]Score Thresholds'!$C32,'[1]Score Thresholds'!$F32,IF((L40+L41+L42+L43)&gt;'[1]Score Thresholds'!$D32,'[1]Score Thresholds'!$G32,0))))</f>
        <v>5</v>
      </c>
      <c r="M78" s="39">
        <f>IF(M43="N/A",3,IF((M40+M41+M42+M43)&gt;'[1]Score Thresholds'!$B32,'[1]Score Thresholds'!$E32,IF((M40+M41+M42+M43)&gt;'[1]Score Thresholds'!$C32,'[1]Score Thresholds'!$F32,IF((M40+M41+M42+M43)&gt;'[1]Score Thresholds'!$D32,'[1]Score Thresholds'!$G32,0))))</f>
        <v>5</v>
      </c>
      <c r="N78" s="39">
        <f>IF(N43="N/A",3,IF((N40+N41+N42+N43)&gt;'[1]Score Thresholds'!$B32,'[1]Score Thresholds'!$E32,IF((N40+N41+N42+N43)&gt;'[1]Score Thresholds'!$C32,'[1]Score Thresholds'!$F32,IF((N40+N41+N42+N43)&gt;'[1]Score Thresholds'!$D32,'[1]Score Thresholds'!$G32,0))))</f>
        <v>5</v>
      </c>
      <c r="O78" s="39">
        <v>5</v>
      </c>
      <c r="P78" s="39">
        <f>IF(P43="N/A",3,IF((P40+P41+P42+P43)&gt;'[1]Score Thresholds'!$B32,'[1]Score Thresholds'!$E32,IF((P40+P41+P42+P43)&gt;'[1]Score Thresholds'!$C32,'[1]Score Thresholds'!$F32,IF((P40+P41+P42+P43)&gt;'[1]Score Thresholds'!$D32,'[1]Score Thresholds'!$G32,0))))</f>
        <v>5</v>
      </c>
      <c r="Q78" s="39">
        <f>IF(Q43="N/A",3,IF((Q40+Q41+Q42+Q43)&gt;'[1]Score Thresholds'!$B32,'[1]Score Thresholds'!$E32,IF((Q40+Q41+Q42+Q43)&gt;'[1]Score Thresholds'!$C32,'[1]Score Thresholds'!$F32,IF((Q40+Q41+Q42+Q43)&gt;'[1]Score Thresholds'!$D32,'[1]Score Thresholds'!$G32,0))))</f>
        <v>0</v>
      </c>
      <c r="R78" s="39">
        <f>IF(R43="N/A",3,IF((R40+R41+R42+R43)&gt;'[1]Score Thresholds'!$B32,'[1]Score Thresholds'!$E32,IF((R40+R41+R42+R43)&gt;'[1]Score Thresholds'!$C32,'[1]Score Thresholds'!$F32,IF((R40+R41+R42+R43)&gt;'[1]Score Thresholds'!$D32,'[1]Score Thresholds'!$G32,0))))</f>
        <v>5</v>
      </c>
      <c r="S78" s="39">
        <f>IF(S43="N/A",3,IF((S40+S41+S42+S43)&gt;'[1]Score Thresholds'!$B32,'[1]Score Thresholds'!$E32,IF((S40+S41+S42+S43)&gt;'[1]Score Thresholds'!$C32,'[1]Score Thresholds'!$F32,IF((S40+S41+S42+S43)&gt;'[1]Score Thresholds'!$D32,'[1]Score Thresholds'!$G32,0))))</f>
        <v>5</v>
      </c>
      <c r="T78" s="39">
        <f>IF(T43="N/A",3,IF((T40+T41+T42+T43)&gt;'[1]Score Thresholds'!$B32,'[1]Score Thresholds'!$E32,IF((T40+T41+T42+T43)&gt;'[1]Score Thresholds'!$C32,'[1]Score Thresholds'!$F32,IF((T40+T41+T42+T43)&gt;'[1]Score Thresholds'!$D32,'[1]Score Thresholds'!$G32,0))))</f>
        <v>5</v>
      </c>
      <c r="U78" s="39">
        <f>IF(U43="N/A",3,IF((U40+U41+U42+U43)&gt;'[1]Score Thresholds'!$B32,'[1]Score Thresholds'!$E32,IF((U40+U41+U42+U43)&gt;'[1]Score Thresholds'!$C32,'[1]Score Thresholds'!$F32,IF((U40+U41+U42+U43)&gt;'[1]Score Thresholds'!$D32,'[1]Score Thresholds'!$G32,0))))</f>
        <v>1</v>
      </c>
      <c r="V78" s="39">
        <f>IF(V43="N/A",3,IF((V40+V41+V42+V43)&gt;'[1]Score Thresholds'!$B32,'[1]Score Thresholds'!$E32,IF((V40+V41+V42+V43)&gt;'[1]Score Thresholds'!$C32,'[1]Score Thresholds'!$F32,IF((V40+V41+V42+V43)&gt;'[1]Score Thresholds'!$D32,'[1]Score Thresholds'!$G32,0))))</f>
        <v>0</v>
      </c>
      <c r="W78" s="39">
        <f>IF(W43="N/A",3,IF((W40+W41+W42+W43)&gt;'[1]Score Thresholds'!$B32,'[1]Score Thresholds'!$E32,IF((W40+W41+W42+W43)&gt;'[1]Score Thresholds'!$C32,'[1]Score Thresholds'!$F32,IF((W40+W41+W42+W43)&gt;'[1]Score Thresholds'!$D32,'[1]Score Thresholds'!$G32,0))))</f>
        <v>5</v>
      </c>
      <c r="X78" s="39">
        <f>IF(X43="N/A",3,IF((X40+X41+X42+X43)&gt;'[1]Score Thresholds'!$B32,'[1]Score Thresholds'!$E32,IF((X40+X41+X42+X43)&gt;'[1]Score Thresholds'!$C32,'[1]Score Thresholds'!$F32,IF((X40+X41+X42+X43)&gt;'[1]Score Thresholds'!$D32,'[1]Score Thresholds'!$G32,0))))</f>
        <v>0</v>
      </c>
      <c r="Y78" s="39">
        <f>IF(Y43="N/A",3,IF((Y40+Y41+Y42+Y43)&gt;'[1]Score Thresholds'!$B32,'[1]Score Thresholds'!$E32,IF((Y40+Y41+Y42+Y43)&gt;'[1]Score Thresholds'!$C32,'[1]Score Thresholds'!$F32,IF((Y40+Y41+Y42+Y43)&gt;'[1]Score Thresholds'!$D32,'[1]Score Thresholds'!$G32,0))))</f>
        <v>5</v>
      </c>
      <c r="Z78" s="39">
        <f>IF(Z43="N/A",3,IF((Z40+Z41+Z42+Z43)&gt;'[1]Score Thresholds'!$B32,'[1]Score Thresholds'!$E32,IF((Z40+Z41+Z42+Z43)&gt;'[1]Score Thresholds'!$C32,'[1]Score Thresholds'!$F32,IF((Z40+Z41+Z42+Z43)&gt;'[1]Score Thresholds'!$D32,'[1]Score Thresholds'!$G32,0))))</f>
        <v>0</v>
      </c>
      <c r="AA78" s="39">
        <f>IF(AA43="N/A",3,IF((AA40+AA41+AA42+AA43)&gt;'[1]Score Thresholds'!$B32,'[1]Score Thresholds'!$E32,IF((AA40+AA41+AA42+AA43)&gt;'[1]Score Thresholds'!$C32,'[1]Score Thresholds'!$F32,IF((AA40+AA41+AA42+AA43)&gt;'[1]Score Thresholds'!$D32,'[1]Score Thresholds'!$G32,0))))</f>
        <v>5</v>
      </c>
      <c r="AB78" s="39">
        <f>IF(AB43="N/A",3,IF((AB40+AB41+AB42+AB43)&gt;'[1]Score Thresholds'!$B32,'[1]Score Thresholds'!$E32,IF((AB40+AB41+AB42+AB43)&gt;'[1]Score Thresholds'!$C32,'[1]Score Thresholds'!$F32,IF((AB40+AB41+AB42+AB43)&gt;'[1]Score Thresholds'!$D32,'[1]Score Thresholds'!$G32,0))))</f>
        <v>5</v>
      </c>
      <c r="AC78" s="39">
        <f>IF(AC43="N/A",3,IF((AC40+AC41+AC42+AC43)&gt;'[1]Score Thresholds'!$B32,'[1]Score Thresholds'!$E32,IF((AC40+AC41+AC42+AC43)&gt;'[1]Score Thresholds'!$C32,'[1]Score Thresholds'!$F32,IF((AC40+AC41+AC42+AC43)&gt;'[1]Score Thresholds'!$D32,'[1]Score Thresholds'!$G32,0))))</f>
        <v>0</v>
      </c>
      <c r="AD78" s="39">
        <f>IF(AD43="N/A",3,IF((AD40+AD41+AD42+AD43)&gt;'[1]Score Thresholds'!$B32,'[1]Score Thresholds'!$E32,IF((AD40+AD41+AD42+AD43)&gt;'[1]Score Thresholds'!$C32,'[1]Score Thresholds'!$F32,IF((AD40+AD41+AD42+AD43)&gt;'[1]Score Thresholds'!$D32,'[1]Score Thresholds'!$G32,0))))</f>
        <v>5</v>
      </c>
      <c r="AE78" s="39">
        <f>IF(AE43="N/A",3,IF((AE40+AE41+AE42+AE43)&gt;'[1]Score Thresholds'!$B32,'[1]Score Thresholds'!$E32,IF((AE40+AE41+AE42+AE43)&gt;'[1]Score Thresholds'!$C32,'[1]Score Thresholds'!$F32,IF((AE40+AE41+AE42+AE43)&gt;'[1]Score Thresholds'!$D32,'[1]Score Thresholds'!$G32,0))))</f>
        <v>0</v>
      </c>
      <c r="AF78" s="39">
        <f>IF(AF43="N/A",3,IF((AF40+AF41+AF42+AF43)&gt;'[1]Score Thresholds'!$B32,'[1]Score Thresholds'!$E32,IF((AF40+AF41+AF42+AF43)&gt;'[1]Score Thresholds'!$C32,'[1]Score Thresholds'!$F32,IF((AF40+AF41+AF42+AF43)&gt;'[1]Score Thresholds'!$D32,'[1]Score Thresholds'!$G32,0))))</f>
        <v>3</v>
      </c>
      <c r="AG78" s="39">
        <f>IF(AG43="N/A",3,IF((AG40+AG41+AG42+AG43)&gt;'[1]Score Thresholds'!$B32,'[1]Score Thresholds'!$E32,IF((AG40+AG41+AG42+AG43)&gt;'[1]Score Thresholds'!$C32,'[1]Score Thresholds'!$F32,IF((AG40+AG41+AG42+AG43)&gt;'[1]Score Thresholds'!$D32,'[1]Score Thresholds'!$G32,0))))</f>
        <v>0</v>
      </c>
    </row>
    <row r="79" spans="1:33" ht="15.6" x14ac:dyDescent="0.3">
      <c r="A79" s="40" t="s">
        <v>86</v>
      </c>
      <c r="B79" s="41">
        <f>SUM(B47:B78)</f>
        <v>124</v>
      </c>
      <c r="C79" s="41">
        <f t="shared" ref="C79:AG79" si="2">SUM(C47:C78)</f>
        <v>55</v>
      </c>
      <c r="D79" s="41">
        <f t="shared" si="2"/>
        <v>163</v>
      </c>
      <c r="E79" s="41">
        <f t="shared" si="2"/>
        <v>73</v>
      </c>
      <c r="F79" s="41">
        <f t="shared" si="2"/>
        <v>109</v>
      </c>
      <c r="G79" s="41">
        <f t="shared" si="2"/>
        <v>51</v>
      </c>
      <c r="H79" s="41">
        <f t="shared" si="2"/>
        <v>111</v>
      </c>
      <c r="I79" s="41">
        <f t="shared" si="2"/>
        <v>115</v>
      </c>
      <c r="J79" s="41">
        <f t="shared" si="2"/>
        <v>122</v>
      </c>
      <c r="K79" s="41">
        <f>SUM(K47:K78)</f>
        <v>88</v>
      </c>
      <c r="L79" s="41">
        <f t="shared" si="2"/>
        <v>100</v>
      </c>
      <c r="M79" s="41">
        <f t="shared" si="2"/>
        <v>103</v>
      </c>
      <c r="N79" s="41">
        <f t="shared" si="2"/>
        <v>124</v>
      </c>
      <c r="O79" s="41">
        <f t="shared" si="2"/>
        <v>139</v>
      </c>
      <c r="P79" s="41">
        <f t="shared" si="2"/>
        <v>128</v>
      </c>
      <c r="Q79" s="41">
        <f t="shared" si="2"/>
        <v>20</v>
      </c>
      <c r="R79" s="41">
        <f t="shared" si="2"/>
        <v>139</v>
      </c>
      <c r="S79" s="41">
        <f t="shared" si="2"/>
        <v>99</v>
      </c>
      <c r="T79" s="41">
        <f t="shared" si="2"/>
        <v>152</v>
      </c>
      <c r="U79" s="41">
        <f t="shared" si="2"/>
        <v>118</v>
      </c>
      <c r="V79" s="41">
        <f t="shared" si="2"/>
        <v>95</v>
      </c>
      <c r="W79" s="41">
        <f t="shared" si="2"/>
        <v>114</v>
      </c>
      <c r="X79" s="41">
        <f t="shared" si="2"/>
        <v>72</v>
      </c>
      <c r="Y79" s="41">
        <f t="shared" si="2"/>
        <v>131</v>
      </c>
      <c r="Z79" s="41">
        <f t="shared" si="2"/>
        <v>106</v>
      </c>
      <c r="AA79" s="41">
        <f t="shared" si="2"/>
        <v>126</v>
      </c>
      <c r="AB79" s="41">
        <f t="shared" si="2"/>
        <v>125</v>
      </c>
      <c r="AC79" s="41">
        <f t="shared" si="2"/>
        <v>120</v>
      </c>
      <c r="AD79" s="41">
        <f t="shared" si="2"/>
        <v>139</v>
      </c>
      <c r="AE79" s="41">
        <f t="shared" si="2"/>
        <v>84</v>
      </c>
      <c r="AF79" s="41">
        <f t="shared" si="2"/>
        <v>110</v>
      </c>
      <c r="AG79" s="41">
        <f t="shared" si="2"/>
        <v>15</v>
      </c>
    </row>
    <row r="80" spans="1:33" ht="15.6" x14ac:dyDescent="0.3">
      <c r="A80" s="42" t="s">
        <v>87</v>
      </c>
      <c r="B80" s="43" t="str">
        <f>IF(B79&lt;'[1]Eligibility Requirements'!$B$2,"Fails Underwriting",IF(B54&lt;'[1]Eligibility Requirements'!$C$2,"Fails Underwriting",IF(B79&lt;'[1]Eligibility Requirements'!$B$3,"Invoice Financing",IF(B79&lt;'[1]Eligibility Requirements'!$B$4,"Purchase Money Financing",IF(B79&lt;'[1]Eligibility Requirements'!$B$5,IF(SUM(B60:B62)&gt;='[1]Eligibility Requirements'!$D$4,"Inventory Financing","Purchase Money Financing"),IF(SUM(B60:B62)&gt;='[1]Eligibility Requirements'!$D$5,IF(B47&gt;='[1]Eligibility Requirements'!$E$5,"Line of Credit","Inventory Financing"),"Inventory Financing"))))))</f>
        <v>Inventory Financing</v>
      </c>
      <c r="C80" s="43" t="str">
        <f>IF(C79&lt;'[1]Eligibility Requirements'!$B$2,"Fails Underwriting",IF(C54&lt;'[1]Eligibility Requirements'!$C$2,"Fails Underwriting",IF(C79&lt;'[1]Eligibility Requirements'!$B$3,"Invoice Financing",IF(C79&lt;'[1]Eligibility Requirements'!$B$4,"Purchase Money Financing",IF(C79&lt;'[1]Eligibility Requirements'!$B$5,IF(SUM(C60:C62)&gt;='[1]Eligibility Requirements'!$D$4,"Inventory Financing","Purchase Money Financing"),IF(SUM(C60:C62)&gt;='[1]Eligibility Requirements'!$D$5,IF(C47&gt;='[1]Eligibility Requirements'!$E$5,"Line of Credit","Inventory Financing"),"Inventory Financing"))))))</f>
        <v>Purchase Money Financing</v>
      </c>
      <c r="D80" s="43" t="str">
        <f>IF(D79&lt;'[1]Eligibility Requirements'!$B$2,"Fails Underwriting",IF(D54&lt;'[1]Eligibility Requirements'!$C$2,"Fails Underwriting",IF(D79&lt;'[1]Eligibility Requirements'!$B$3,"Invoice Financing",IF(D79&lt;'[1]Eligibility Requirements'!$B$4,"Purchase Money Financing",IF(D79&lt;'[1]Eligibility Requirements'!$B$5,IF(SUM(D60:D62)&gt;='[1]Eligibility Requirements'!$D$4,"Inventory Financing","Purchase Money Financing"),IF(SUM(D60:D62)&gt;='[1]Eligibility Requirements'!$D$5,IF(D47&gt;='[1]Eligibility Requirements'!$E$5,"Line of Credit","Inventory Financing"),"Inventory Financing"))))))</f>
        <v>Line of Credit</v>
      </c>
      <c r="E80" s="43" t="str">
        <f>IF(E79&lt;'[1]Eligibility Requirements'!$B$2,"Fails Underwriting",IF(E54&lt;'[1]Eligibility Requirements'!$C$2,"Fails Underwriting",IF(E79&lt;'[1]Eligibility Requirements'!$B$3,"Invoice Financing",IF(E79&lt;'[1]Eligibility Requirements'!$B$4,"Purchase Money Financing",IF(E79&lt;'[1]Eligibility Requirements'!$B$5,IF(SUM(E60:E62)&gt;='[1]Eligibility Requirements'!$D$4,"Inventory Financing","Purchase Money Financing"),IF(SUM(E60:E62)&gt;='[1]Eligibility Requirements'!$D$5,IF(E47&gt;='[1]Eligibility Requirements'!$E$5,"Line of Credit","Inventory Financing"),"Inventory Financing"))))))</f>
        <v>Fails Underwriting</v>
      </c>
      <c r="F80" s="43" t="str">
        <f>IF(F79&lt;'[1]Eligibility Requirements'!$B$2,"Fails Underwriting",IF(F54&lt;'[1]Eligibility Requirements'!$C$2,"Fails Underwriting",IF(F79&lt;'[1]Eligibility Requirements'!$B$3,"Invoice Financing",IF(F79&lt;'[1]Eligibility Requirements'!$B$4,"Purchase Money Financing",IF(F79&lt;'[1]Eligibility Requirements'!$B$5,IF(SUM(F60:F62)&gt;='[1]Eligibility Requirements'!$D$4,"Inventory Financing","Purchase Money Financing"),IF(SUM(F60:F62)&gt;='[1]Eligibility Requirements'!$D$5,IF(F47&gt;='[1]Eligibility Requirements'!$E$5,"Line of Credit","Inventory Financing"),"Inventory Financing"))))))</f>
        <v>Inventory Financing</v>
      </c>
      <c r="G80" s="43" t="str">
        <f>IF(G79&lt;'[1]Eligibility Requirements'!$B$2,"Fails Underwriting",IF(G54&lt;'[1]Eligibility Requirements'!$C$2,"Fails Underwriting",IF(G79&lt;'[1]Eligibility Requirements'!$B$3,"Invoice Financing",IF(G79&lt;'[1]Eligibility Requirements'!$B$4,"Purchase Money Financing",IF(G79&lt;'[1]Eligibility Requirements'!$B$5,IF(SUM(G60:G62)&gt;='[1]Eligibility Requirements'!$D$4,"Inventory Financing","Purchase Money Financing"),IF(SUM(G60:G62)&gt;='[1]Eligibility Requirements'!$D$5,IF(G47&gt;='[1]Eligibility Requirements'!$E$5,"Line of Credit","Inventory Financing"),"Inventory Financing"))))))</f>
        <v>Fails Underwriting</v>
      </c>
      <c r="H80" s="43" t="str">
        <f>IF(H79&lt;'[1]Eligibility Requirements'!$B$2,"Fails Underwriting",IF(H54&lt;'[1]Eligibility Requirements'!$C$2,"Fails Underwriting",IF(H79&lt;'[1]Eligibility Requirements'!$B$3,"Invoice Financing",IF(H79&lt;'[1]Eligibility Requirements'!$B$4,"Purchase Money Financing",IF(H79&lt;'[1]Eligibility Requirements'!$B$5,IF(SUM(H60:H62)&gt;='[1]Eligibility Requirements'!$D$4,"Inventory Financing","Purchase Money Financing"),IF(SUM(H60:H62)&gt;='[1]Eligibility Requirements'!$D$5,IF(H47&gt;='[1]Eligibility Requirements'!$E$5,"Line of Credit","Inventory Financing"),"Inventory Financing"))))))</f>
        <v>Inventory Financing</v>
      </c>
      <c r="I80" s="43" t="str">
        <f>IF(I79&lt;'[1]Eligibility Requirements'!$B$2,"Fails Underwriting",IF(I54&lt;'[1]Eligibility Requirements'!$C$2,"Fails Underwriting",IF(I79&lt;'[1]Eligibility Requirements'!$B$3,"Invoice Financing",IF(I79&lt;'[1]Eligibility Requirements'!$B$4,"Purchase Money Financing",IF(I79&lt;'[1]Eligibility Requirements'!$B$5,IF(SUM(I60:I62)&gt;='[1]Eligibility Requirements'!$D$4,"Inventory Financing","Purchase Money Financing"),IF(SUM(I60:I62)&gt;='[1]Eligibility Requirements'!$D$5,IF(I47&gt;='[1]Eligibility Requirements'!$E$5,"Line of Credit","Inventory Financing"),"Inventory Financing"))))))</f>
        <v>Inventory Financing</v>
      </c>
      <c r="J80" s="43" t="str">
        <f>IF(J79&lt;'[1]Eligibility Requirements'!$B$2,"Fails Underwriting",IF(J54&lt;'[1]Eligibility Requirements'!$C$2,"Fails Underwriting",IF(J79&lt;'[1]Eligibility Requirements'!$B$3,"Invoice Financing",IF(J79&lt;'[1]Eligibility Requirements'!$B$4,"Purchase Money Financing",IF(J79&lt;'[1]Eligibility Requirements'!$B$5,IF(SUM(J60:J62)&gt;='[1]Eligibility Requirements'!$D$4,"Inventory Financing","Purchase Money Financing"),IF(SUM(J60:J62)&gt;='[1]Eligibility Requirements'!$D$5,IF(J47&gt;='[1]Eligibility Requirements'!$E$5,"Line of Credit","Inventory Financing"),"Inventory Financing"))))))</f>
        <v>Inventory Financing</v>
      </c>
      <c r="K80" s="43" t="str">
        <f>IF(K79&lt;'[1]Eligibility Requirements'!$B$2,"Fails Underwriting",IF(K54&lt;'[1]Eligibility Requirements'!$C$2,"Fails Underwriting",IF(K79&lt;'[1]Eligibility Requirements'!$B$3,"Invoice Financing",IF(K79&lt;'[1]Eligibility Requirements'!$B$4,"Purchase Money Financing",IF(K79&lt;'[1]Eligibility Requirements'!$B$5,IF(SUM(K60:K62)&gt;='[1]Eligibility Requirements'!$D$4,"Inventory Financing","Purchase Money Financing"),IF(SUM(K60:K62)&gt;='[1]Eligibility Requirements'!$D$5,IF(K47&gt;='[1]Eligibility Requirements'!$E$5,"Line of Credit","Inventory Financing"),"Inventory Financing"))))))</f>
        <v>Purchase Money Financing</v>
      </c>
      <c r="L80" s="43" t="str">
        <f>IF(L79&lt;'[1]Eligibility Requirements'!$B$2,"Fails Underwriting",IF(L54&lt;'[1]Eligibility Requirements'!$C$2,"Fails Underwriting",IF(L79&lt;'[1]Eligibility Requirements'!$B$3,"Invoice Financing",IF(L79&lt;'[1]Eligibility Requirements'!$B$4,"Purchase Money Financing",IF(L79&lt;'[1]Eligibility Requirements'!$B$5,IF(SUM(L60:L62)&gt;='[1]Eligibility Requirements'!$D$4,"Inventory Financing","Purchase Money Financing"),IF(SUM(L60:L62)&gt;='[1]Eligibility Requirements'!$D$5,IF(L47&gt;='[1]Eligibility Requirements'!$E$5,"Line of Credit","Inventory Financing"),"Inventory Financing"))))))</f>
        <v>Purchase Money Financing</v>
      </c>
      <c r="M80" s="43" t="str">
        <f>IF(M79&lt;'[1]Eligibility Requirements'!$B$2,"Fails Underwriting",IF(M54&lt;'[1]Eligibility Requirements'!$C$2,"Fails Underwriting",IF(M79&lt;'[1]Eligibility Requirements'!$B$3,"Invoice Financing",IF(M79&lt;'[1]Eligibility Requirements'!$B$4,"Purchase Money Financing",IF(M79&lt;'[1]Eligibility Requirements'!$B$5,IF(SUM(M60:M62)&gt;='[1]Eligibility Requirements'!$D$4,"Inventory Financing","Purchase Money Financing"),IF(SUM(M60:M62)&gt;='[1]Eligibility Requirements'!$D$5,IF(M47&gt;='[1]Eligibility Requirements'!$E$5,"Line of Credit","Inventory Financing"),"Inventory Financing"))))))</f>
        <v>Purchase Money Financing</v>
      </c>
      <c r="N80" s="43" t="str">
        <f>IF(N79&lt;'[1]Eligibility Requirements'!$B$2,"Fails Underwriting",IF(N54&lt;'[1]Eligibility Requirements'!$C$2,"Fails Underwriting",IF(N79&lt;'[1]Eligibility Requirements'!$B$3,"Invoice Financing",IF(N79&lt;'[1]Eligibility Requirements'!$B$4,"Purchase Money Financing",IF(N79&lt;'[1]Eligibility Requirements'!$B$5,IF(SUM(N60:N62)&gt;='[1]Eligibility Requirements'!$D$4,"Inventory Financing","Purchase Money Financing"),IF(SUM(N60:N62)&gt;='[1]Eligibility Requirements'!$D$5,IF(N47&gt;='[1]Eligibility Requirements'!$E$5,"Line of Credit","Inventory Financing"),"Inventory Financing"))))))</f>
        <v>Fails Underwriting</v>
      </c>
      <c r="O80" s="43" t="str">
        <f>IF(O79&lt;'[1]Eligibility Requirements'!$B$2,"Fails Underwriting",IF(O54&lt;'[1]Eligibility Requirements'!$C$2,"Fails Underwriting",IF(O79&lt;'[1]Eligibility Requirements'!$B$3,"Invoice Financing",IF(O79&lt;'[1]Eligibility Requirements'!$B$4,"Purchase Money Financing",IF(O79&lt;'[1]Eligibility Requirements'!$B$5,IF(SUM(O60:O62)&gt;='[1]Eligibility Requirements'!$D$4,"Inventory Financing","Purchase Money Financing"),IF(SUM(O60:O62)&gt;='[1]Eligibility Requirements'!$D$5,IF(O47&gt;='[1]Eligibility Requirements'!$E$5,"Line of Credit","Inventory Financing"),"Inventory Financing"))))))</f>
        <v>Line of Credit</v>
      </c>
      <c r="P80" s="43" t="str">
        <f>IF(P79&lt;'[1]Eligibility Requirements'!$B$2,"Fails Underwriting",IF(P54&lt;'[1]Eligibility Requirements'!$C$2,"Fails Underwriting",IF(P79&lt;'[1]Eligibility Requirements'!$B$3,"Invoice Financing",IF(P79&lt;'[1]Eligibility Requirements'!$B$4,"Purchase Money Financing",IF(P79&lt;'[1]Eligibility Requirements'!$B$5,IF(SUM(P60:P62)&gt;='[1]Eligibility Requirements'!$D$4,"Inventory Financing","Purchase Money Financing"),IF(SUM(P60:P62)&gt;='[1]Eligibility Requirements'!$D$5,IF(P47&gt;='[1]Eligibility Requirements'!$E$5,IF('[1]All Applicants'!V51&gt;='[1]Eligibility Requirements'!$C$5,"Line of Credit","Inventory Financing"),"Inventory Financing"),"Inventory Financing"))))))</f>
        <v>Line of Credit</v>
      </c>
      <c r="Q80" s="43" t="str">
        <f>IF(Q79&lt;'[1]Eligibility Requirements'!$B$2,"Fails Underwriting",IF(Q54&lt;'[1]Eligibility Requirements'!$C$2,"Fails Underwriting",IF(Q79&lt;'[1]Eligibility Requirements'!$B$3,"Invoice Financing",IF(Q79&lt;'[1]Eligibility Requirements'!$B$4,"Purchase Money Financing",IF(Q79&lt;'[1]Eligibility Requirements'!$B$5,IF(SUM(Q60:Q62)&gt;='[1]Eligibility Requirements'!$D$4,"Inventory Financing","Purchase Money Financing"),IF(SUM(Q60:Q62)&gt;='[1]Eligibility Requirements'!$D$5,IF(Q47&gt;='[1]Eligibility Requirements'!$E$5,"Line of Credit","Inventory Financing"),"Inventory Financing"))))))</f>
        <v>Fails Underwriting</v>
      </c>
      <c r="R80" s="43" t="str">
        <f>IF(R79&lt;'[1]Eligibility Requirements'!$B$2,"Fails Underwriting",IF(R54&lt;'[1]Eligibility Requirements'!$C$2,"Fails Underwriting",IF(R79&lt;'[1]Eligibility Requirements'!$B$3,"Invoice Financing",IF(R79&lt;'[1]Eligibility Requirements'!$B$4,"Purchase Money Financing",IF(R79&lt;'[1]Eligibility Requirements'!$B$5,IF(SUM(R60:R62)&gt;='[1]Eligibility Requirements'!$D$4,"Inventory Financing","Purchase Money Financing"),IF(SUM(R60:R62)&gt;='[1]Eligibility Requirements'!$D$5,IF(R47&gt;='[1]Eligibility Requirements'!$E$5,IF('[1]All Applicants'!W51&gt;='[1]Eligibility Requirements'!$C$5,"Line of Credit","Inventory Financing"),"Inventory Financing"),"Inventory Financing"))))))</f>
        <v>Line of Credit</v>
      </c>
      <c r="S80" s="43" t="str">
        <f>IF(S79&lt;'[1]Eligibility Requirements'!$B$2,"Fails Underwriting",IF(S54&lt;'[1]Eligibility Requirements'!$C$2,"Fails Underwriting",IF(S79&lt;'[1]Eligibility Requirements'!$B$3,"Invoice Financing",IF(S79&lt;'[1]Eligibility Requirements'!$B$4,"Purchase Money Financing",IF(S79&lt;'[1]Eligibility Requirements'!$B$5,IF(SUM(S60:S62)&gt;='[1]Eligibility Requirements'!$D$4,"Inventory Financing","Purchase Money Financing"),IF(SUM(S60:S62)&gt;='[1]Eligibility Requirements'!$D$5,IF(S47&gt;='[1]Eligibility Requirements'!$E$5,IF('[1]All Applicants'!X51&gt;='[1]Eligibility Requirements'!$C$5,"Line of Credit","Inventory Financing"),"Inventory Financing"),"Inventory Financing"))))))</f>
        <v>Purchase Money Financing</v>
      </c>
      <c r="T80" s="43" t="str">
        <f>IF(T79&lt;'[1]Eligibility Requirements'!$B$2,"Fails Underwriting",IF(T54&lt;'[1]Eligibility Requirements'!$C$2,"Fails Underwriting",IF(T79&lt;'[1]Eligibility Requirements'!$B$3,"Invoice Financing",IF(T79&lt;'[1]Eligibility Requirements'!$B$4,"Purchase Money Financing",IF(T79&lt;'[1]Eligibility Requirements'!$B$5,IF(SUM(T60:T62)&gt;='[1]Eligibility Requirements'!$D$4,"Inventory Financing","Purchase Money Financing"),IF(SUM(T60:T62)&gt;='[1]Eligibility Requirements'!$D$5,IF(T47&gt;='[1]Eligibility Requirements'!$E$5,IF('[1]All Applicants'!Y51&gt;='[1]Eligibility Requirements'!$C$5,"Line of Credit","Inventory Financing"),"Inventory Financing"),"Inventory Financing"))))))</f>
        <v>Inventory Financing</v>
      </c>
      <c r="U80" s="43" t="str">
        <f>IF(U79&lt;'[1]Eligibility Requirements'!$B$2,"Fails Underwriting",IF(U54&lt;'[1]Eligibility Requirements'!$C$2,"Fails Underwriting",IF(U79&lt;'[1]Eligibility Requirements'!$B$3,"Invoice Financing",IF(T79&lt;'[1]Eligibility Requirements'!$B$4,"Purchase Money Financing",IF(U79&lt;'[1]Eligibility Requirements'!$B$5,IF(SUM(U60:U62)&gt;='[1]Eligibility Requirements'!$D$4,"Inventory Financing","Purchase Money Financing"),IF(SUM(U60:U62)&gt;='[1]Eligibility Requirements'!$D$5,IF(U47&gt;='[1]Eligibility Requirements'!$E$5,IF('[1]All Applicants'!Y51&gt;='[1]Eligibility Requirements'!$C$5,"Line of Credit","Inventory Financing"),"Inventory Financing"),"Inventory \Financing"))))))</f>
        <v>Inventory Financing</v>
      </c>
      <c r="V80" s="43" t="str">
        <f>IF(V79&lt;'[1]Eligibility Requirements'!$B$2,"Fails Underwriting",IF(V54&lt;'[1]Eligibility Requirements'!$C$2,"Fails Underwriting",IF(V79&lt;'[1]Eligibility Requirements'!$B$3,"Invoice Financing",IF(V79&lt;'[1]Eligibility Requirements'!$B$4,"Purchase Money Financing",IF(V79&lt;'[1]Eligibility Requirements'!$B$5,IF(SUM(V60:V62)&gt;='[1]Eligibility Requirements'!$D$4,"Inventory Financing","Purchase Money Financing"),IF(SUM(V60:V62)&gt;='[1]Eligibility Requirements'!$D$5,IF(V47&gt;='[1]Eligibility Requirements'!$E$5,IF('[1]All Applicants'!Z51&gt;='[1]Eligibility Requirements'!$C$5,"Line of Credit","Inventory Financing"),"Inventory Financing"),"Inventory Financing"))))))</f>
        <v>Inventory Financing</v>
      </c>
      <c r="W80" s="43" t="str">
        <f>IF(W79&lt;'[1]Eligibility Requirements'!$B$2,"Fails Underwriting",IF(W54&lt;'[1]Eligibility Requirements'!$C$2,"Fails Underwriting",IF(W79&lt;'[1]Eligibility Requirements'!$B$3,"Invoice Financing",IF(W79&lt;'[1]Eligibility Requirements'!$B$4,"Purchase Money Financing",IF(W79&lt;'[1]Eligibility Requirements'!$B$5,IF(SUM(W60:W62)&gt;='[1]Eligibility Requirements'!$D$4,"Inventory Financing","Purchase Money Financing"),IF(SUM(W60:W62)&gt;='[1]Eligibility Requirements'!$D$5,IF(W47&gt;='[1]Eligibility Requirements'!$E$5,IF('[1]All Applicants'!AA51&gt;='[1]Eligibility Requirements'!$C$5,"Line of Credit","Inventory Financing"),"Inventory Financing"),"Inventory Financing"))))))</f>
        <v>Inventory Financing</v>
      </c>
      <c r="X80" s="43" t="str">
        <f>IF(X79&lt;'[1]Eligibility Requirements'!$B$2,"Fails Underwriting",IF(X54&lt;'[1]Eligibility Requirements'!$C$2,"Fails Underwriting",IF(X79&lt;'[1]Eligibility Requirements'!$B$3,"Invoice Financing",IF(X79&lt;'[1]Eligibility Requirements'!$B$4,"Purchase Money Financing",IF(X79&lt;'[1]Eligibility Requirements'!$B$5,IF(SUM(X60:X62)&gt;='[1]Eligibility Requirements'!$D$4,"Inventory Financing","Purchase Money Financing"),IF(SUM(X60:X62)&gt;='[1]Eligibility Requirements'!$D$5,IF(X47&gt;='[1]Eligibility Requirements'!$E$5,IF('[1]All Applicants'!AB51&gt;='[1]Eligibility Requirements'!$C$5,"Line of Credit","Inventory Financing"),"Inventory Financing"),"Inventory Financing"))))))</f>
        <v>Fails Underwriting</v>
      </c>
      <c r="Y80" s="43" t="str">
        <f>IF(Y79&lt;'[1]Eligibility Requirements'!$B$2,"Fails Underwriting",IF(Y54&lt;'[1]Eligibility Requirements'!$C$2,"Fails Underwriting",IF(Y79&lt;'[1]Eligibility Requirements'!$B$3,"Invoice Financing",IF(Y79&lt;'[1]Eligibility Requirements'!$B$4,"Purchase Money Financing",IF(Y79&lt;'[1]Eligibility Requirements'!$B$5,IF(SUM(Y60:Y62)&gt;='[1]Eligibility Requirements'!$D$4,"Inventory Financing","Purchase Money Financing"),IF(SUM(Y60:Y62)&gt;='[1]Eligibility Requirements'!$D$5,IF(Y47&gt;='[1]Eligibility Requirements'!$E$5,IF('[1]All Applicants'!AC51&gt;='[1]Eligibility Requirements'!$C$5,"Line of Credit","Inventory Financing"),"Inventory Financing"),"Inventory Financing"))))))</f>
        <v>Line of Credit</v>
      </c>
      <c r="Z80" s="43" t="str">
        <f>IF(Z79&lt;'[1]Eligibility Requirements'!$B$2,"Fails Underwriting",IF(Z54&lt;'[1]Eligibility Requirements'!$C$2,"Fails Underwriting",IF(Z79&lt;'[1]Eligibility Requirements'!$B$3,"Invoice Financing",IF(Z79&lt;'[1]Eligibility Requirements'!$B$4,"Purchase Money Financing",IF(Z79&lt;'[1]Eligibility Requirements'!$B$5,IF(SUM(Z60:Z62)&gt;='[1]Eligibility Requirements'!$D$4,"Inventory Financing","Purchase Money Financing"),IF(SUM(Z60:Z62)&gt;='[1]Eligibility Requirements'!$D$5,IF(Z47&gt;='[1]Eligibility Requirements'!$E$5,IF('[1]All Applicants'!AD51&gt;='[1]Eligibility Requirements'!$C$5,"Line of Credit","Inventory Financing"),"Inventory Financing"),"Inventory Financing"))))))</f>
        <v>Inventory Financing</v>
      </c>
      <c r="AA80" s="43" t="str">
        <f>IF(AA79&lt;'[1]Eligibility Requirements'!$B$2,"Fails Underwriting",IF(AA54&lt;'[1]Eligibility Requirements'!$C$2,"Fails Underwriting",IF(AA79&lt;'[1]Eligibility Requirements'!$B$3,"Invoice Financing",IF(AA79&lt;'[1]Eligibility Requirements'!$B$4,"Purchase Money Financing",IF(AA79&lt;'[1]Eligibility Requirements'!$B$5,IF(SUM(AA60:AA62)&gt;='[1]Eligibility Requirements'!$D$4,"Inventory Financing","Purchase Money Financing"),IF(SUM(AA60:AA62)&gt;='[1]Eligibility Requirements'!$D$5,IF(AA47&gt;='[1]Eligibility Requirements'!$E$5,IF('[1]All Applicants'!AE51&gt;='[1]Eligibility Requirements'!$C$5,"Line of Credit","Inventory Financing"),"Inventory Financing"),"Inventory Financing"))))))</f>
        <v>Line of Credit</v>
      </c>
      <c r="AB80" s="43" t="str">
        <f>IF(AB79&lt;'[1]Eligibility Requirements'!$B$2,"Fails Underwriting",IF(AB54&lt;'[1]Eligibility Requirements'!$C$2,"Fails Underwriting",IF(AB79&lt;'[1]Eligibility Requirements'!$B$3,"Invoice Financing",IF(AA79&lt;'[1]Eligibility Requirements'!$B$4,"Purchase Money Financing",IF(AB79&lt;'[1]Eligibility Requirements'!$B$5,IF(SUM(AB60:AB62)&gt;='[1]Eligibility Requirements'!$D$4,"Inventory Financing","Purchase Money Financing"),IF(SUM(AB60:AB62)&gt;='[1]Eligibility Requirements'!$D$5,IF(AB47&gt;='[1]Eligibility Requirements'!$E$5,IF('[1]All Applicants'!AF51&gt;='[1]Eligibility Requirements'!$C$5,"Line of Credit","Inventory Financing"),"Inventory Financing"),"Inventory \Financing"))))))</f>
        <v>Line of Credit</v>
      </c>
      <c r="AC80" s="43" t="str">
        <f>IF(AC79&lt;'[1]Eligibility Requirements'!$B$2,"Fails Underwriting",IF(AC54&lt;'[1]Eligibility Requirements'!$C$2,"Fails Underwriting",IF(AC79&lt;'[1]Eligibility Requirements'!$B$3,"Invoice Financing",IF(AB79&lt;'[1]Eligibility Requirements'!$B$4,"Purchase Money Financing",IF(AC79&lt;'[1]Eligibility Requirements'!$B$5,IF(SUM(AC60:AC62)&gt;='[1]Eligibility Requirements'!$D$4,"Inventory Financing","Purchase Money Financing"),IF(SUM(AC60:AC62)&gt;='[1]Eligibility Requirements'!$D$5,IF(AC47&gt;='[1]Eligibility Requirements'!$E$5,IF('[1]All Applicants'!AK51&gt;='[1]Eligibility Requirements'!$C$5,"Line of Credit","Inventory Financing"),"Inventory Financing"),"Inventory \Financing"))))))</f>
        <v>Inventory Financing</v>
      </c>
      <c r="AD80" s="43" t="str">
        <f>IF(AD79&lt;'[1]Eligibility Requirements'!$B$2,"Fails Underwriting",IF(AD54&lt;'[1]Eligibility Requirements'!$C$2,"Fails Underwriting",IF(AD79&lt;'[1]Eligibility Requirements'!$B$3,"Invoice Financing",IF(AC79&lt;'[1]Eligibility Requirements'!$B$4,"Purchase Money Financing",IF(AD79&lt;'[1]Eligibility Requirements'!$B$5,IF(SUM(AD60:AD62)&gt;='[1]Eligibility Requirements'!$D$4,"Inventory Financing","Purchase Money Financing"),IF(SUM(AD60:AD62)&gt;='[1]Eligibility Requirements'!$D$5,IF(AD47&gt;='[1]Eligibility Requirements'!$E$5,IF('[1]All Applicants'!AL51&gt;='[1]Eligibility Requirements'!$C$5,"Line of Credit","Inventory Financing"),"Inventory Financing"),"Inventory \Financing"))))))</f>
        <v>Line of Credit</v>
      </c>
      <c r="AE80" s="43" t="str">
        <f>IF(AE79&lt;'[1]Eligibility Requirements'!$B$2,"Fails Underwriting",IF(AE54&lt;'[1]Eligibility Requirements'!$C$2,"Fails Underwriting",IF(AE79&lt;'[1]Eligibility Requirements'!$B$3,"Invoice Financing",IF(AD79&lt;'[1]Eligibility Requirements'!$B$4,"Purchase Money Financing",IF(AE79&lt;'[1]Eligibility Requirements'!$B$5,IF(SUM(AE60:AE62)&gt;='[1]Eligibility Requirements'!$D$4,"Inventory Financing","Purchase Money Financing"),IF(SUM(AE60:AE62)&gt;='[1]Eligibility Requirements'!$D$5,IF(AE47&gt;='[1]Eligibility Requirements'!$E$5,IF('[1]All Applicants'!AM51&gt;='[1]Eligibility Requirements'!$C$5,"Line of Credit","Inventory Financing"),"Inventory Financing"),"Inventory \Financing"))))))</f>
        <v>Purchase Money Financing</v>
      </c>
      <c r="AF80" s="43" t="str">
        <f>IF(AF79&lt;'[1]Eligibility Requirements'!$B$2,"Fails Underwriting",IF(AF54&lt;'[1]Eligibility Requirements'!$C$2,"Fails Underwriting",IF(AF79&lt;'[1]Eligibility Requirements'!$B$3,"Invoice Financing",IF(AE79&lt;'[1]Eligibility Requirements'!$B$4,"Purchase Money Financing",IF(AF79&lt;'[1]Eligibility Requirements'!$B$5,IF(SUM(AF60:AF62)&gt;='[1]Eligibility Requirements'!$D$4,"Inventory Financing","Purchase Money Financing"),IF(SUM(AF60:AF62)&gt;='[1]Eligibility Requirements'!$D$5,IF(AF47&gt;='[1]Eligibility Requirements'!$E$5,IF('[1]All Applicants'!AN51&gt;='[1]Eligibility Requirements'!$C$5,"Line of Credit","Inventory Financing"),"Inventory Financing"),"Inventory \Financing"))))))</f>
        <v>Inventory Financing</v>
      </c>
      <c r="AG80" s="43" t="str">
        <f>IF(AG79&lt;'[1]Eligibility Requirements'!$B$2,"Fails Underwriting",IF(AG54&lt;'[1]Eligibility Requirements'!$C$2,"Fails Underwriting",IF(AG79&lt;'[1]Eligibility Requirements'!$B$3,"Invoice Financing",IF(#REF!&lt;'[1]Eligibility Requirements'!$B$4,"Purchase Money Financing",IF(AG79&lt;'[1]Eligibility Requirements'!$B$5,IF(SUM(AG60:AG62)&gt;='[1]Eligibility Requirements'!$D$4,"Inventory Financing","Purchase Money Financing"),IF(SUM(AG60:AG62)&gt;='[1]Eligibility Requirements'!$D$5,IF(AG47&gt;='[1]Eligibility Requirements'!$E$5,IF('[1]All Applicants'!AP51&gt;='[1]Eligibility Requirements'!$C$5,"Line of Credit","Inventory Financing"),"Inventory Financing"),"Inventory \Financing"))))))</f>
        <v>Fails Underwriting</v>
      </c>
    </row>
    <row r="81" spans="1:33" ht="16.2" thickBot="1" x14ac:dyDescent="0.35">
      <c r="A81" s="44" t="s">
        <v>88</v>
      </c>
      <c r="B81" s="45" t="str">
        <f t="shared" ref="B81:AG81" si="3">B4</f>
        <v>LOC</v>
      </c>
      <c r="C81" s="45" t="str">
        <f t="shared" si="3"/>
        <v>Inventory</v>
      </c>
      <c r="D81" s="45" t="str">
        <f t="shared" si="3"/>
        <v>LOC</v>
      </c>
      <c r="E81" s="45" t="str">
        <f t="shared" si="3"/>
        <v>Inventory</v>
      </c>
      <c r="F81" s="45" t="str">
        <f t="shared" si="3"/>
        <v>Inventory</v>
      </c>
      <c r="G81" s="45" t="str">
        <f t="shared" si="3"/>
        <v>Invoice</v>
      </c>
      <c r="H81" s="45" t="str">
        <f t="shared" si="3"/>
        <v>LOC</v>
      </c>
      <c r="I81" s="45" t="str">
        <f t="shared" si="3"/>
        <v>LOC</v>
      </c>
      <c r="J81" s="45" t="str">
        <f t="shared" si="3"/>
        <v>Inventory</v>
      </c>
      <c r="K81" s="45" t="str">
        <f>K4</f>
        <v>LOC</v>
      </c>
      <c r="L81" s="45" t="str">
        <f t="shared" si="3"/>
        <v>Inventory</v>
      </c>
      <c r="M81" s="45" t="str">
        <f t="shared" si="3"/>
        <v>LOC</v>
      </c>
      <c r="N81" s="45" t="str">
        <f t="shared" si="3"/>
        <v>Inventory</v>
      </c>
      <c r="O81" s="45" t="str">
        <f t="shared" si="3"/>
        <v>LOC</v>
      </c>
      <c r="P81" s="45" t="str">
        <f t="shared" si="3"/>
        <v>Inventory</v>
      </c>
      <c r="Q81" s="45" t="str">
        <f t="shared" si="3"/>
        <v>Invoice</v>
      </c>
      <c r="R81" s="45" t="str">
        <f t="shared" si="3"/>
        <v>LOC</v>
      </c>
      <c r="S81" s="45" t="str">
        <f t="shared" si="3"/>
        <v>LOC</v>
      </c>
      <c r="T81" s="45" t="str">
        <f t="shared" si="3"/>
        <v>Inventory</v>
      </c>
      <c r="U81" s="45" t="str">
        <f t="shared" si="3"/>
        <v>Inventory</v>
      </c>
      <c r="V81" s="45" t="str">
        <f t="shared" si="3"/>
        <v>Inventory</v>
      </c>
      <c r="W81" s="45" t="str">
        <f t="shared" si="3"/>
        <v>Purchase Money Financing</v>
      </c>
      <c r="X81" s="45" t="str">
        <f t="shared" si="3"/>
        <v>Purchase Money Financing</v>
      </c>
      <c r="Y81" s="45" t="str">
        <f t="shared" si="3"/>
        <v>Inventory</v>
      </c>
      <c r="Z81" s="45" t="str">
        <f t="shared" si="3"/>
        <v>Inventory</v>
      </c>
      <c r="AA81" s="45" t="str">
        <f t="shared" si="3"/>
        <v>LOC</v>
      </c>
      <c r="AB81" s="45">
        <f t="shared" si="3"/>
        <v>0</v>
      </c>
      <c r="AC81" s="45">
        <f t="shared" si="3"/>
        <v>0</v>
      </c>
      <c r="AD81" s="45">
        <f t="shared" si="3"/>
        <v>0</v>
      </c>
      <c r="AE81" s="45">
        <f t="shared" si="3"/>
        <v>0</v>
      </c>
      <c r="AF81" s="45">
        <f t="shared" si="3"/>
        <v>0</v>
      </c>
      <c r="AG81" s="45">
        <f t="shared" si="3"/>
        <v>0</v>
      </c>
    </row>
    <row r="82" spans="1:33" s="49" customFormat="1" x14ac:dyDescent="0.3">
      <c r="A82" s="46" t="s">
        <v>89</v>
      </c>
      <c r="B82" s="47">
        <v>36122976.609999999</v>
      </c>
      <c r="C82" s="47">
        <v>1389778.1400000001</v>
      </c>
      <c r="D82" s="47">
        <v>12373729.799999999</v>
      </c>
      <c r="E82" s="47">
        <v>725920</v>
      </c>
      <c r="F82" s="47">
        <v>21715384.550000001</v>
      </c>
      <c r="G82" s="47">
        <v>1040114.69</v>
      </c>
      <c r="H82" s="47">
        <v>7087315.21</v>
      </c>
      <c r="I82" s="47">
        <v>498319</v>
      </c>
      <c r="J82" s="47">
        <v>570557.96000000008</v>
      </c>
      <c r="K82" s="47">
        <v>338106.88</v>
      </c>
      <c r="L82" s="48">
        <v>477092.22000000003</v>
      </c>
      <c r="M82" s="47">
        <v>886521.2699999999</v>
      </c>
      <c r="N82" s="47">
        <v>23498010.210000001</v>
      </c>
      <c r="O82" s="47">
        <v>2185063.9699999997</v>
      </c>
      <c r="P82" s="47">
        <v>2077226.88</v>
      </c>
      <c r="Q82" s="48">
        <v>39850.89</v>
      </c>
      <c r="R82" s="47">
        <v>2252497.69</v>
      </c>
      <c r="S82" s="47">
        <v>9568102.0399999991</v>
      </c>
      <c r="T82" s="47">
        <v>571360.25</v>
      </c>
      <c r="U82" s="47">
        <v>646947.57999999996</v>
      </c>
      <c r="V82" s="47">
        <v>93380.47</v>
      </c>
      <c r="W82" s="47">
        <v>92438.8</v>
      </c>
      <c r="X82" s="47">
        <v>853027.22</v>
      </c>
      <c r="Y82" s="47">
        <v>1273270.53</v>
      </c>
      <c r="Z82" s="47">
        <v>131110.81999999998</v>
      </c>
      <c r="AA82" s="47">
        <v>1453148.3900000001</v>
      </c>
      <c r="AB82" s="47">
        <v>376860.36</v>
      </c>
      <c r="AC82" s="47">
        <v>139163.95000000001</v>
      </c>
      <c r="AD82" s="47">
        <v>4206232.08</v>
      </c>
      <c r="AE82" s="47">
        <v>287830.99</v>
      </c>
      <c r="AF82" s="47">
        <v>17034089</v>
      </c>
      <c r="AG82" s="47"/>
    </row>
    <row r="83" spans="1:33" s="49" customFormat="1" x14ac:dyDescent="0.3">
      <c r="A83" s="46" t="s">
        <v>90</v>
      </c>
      <c r="B83" s="47">
        <v>3783931.05</v>
      </c>
      <c r="C83" s="47">
        <v>46815.48</v>
      </c>
      <c r="D83" s="47">
        <v>1547826.9600000007</v>
      </c>
      <c r="E83" s="47">
        <v>0</v>
      </c>
      <c r="F83" s="47">
        <v>923803.38</v>
      </c>
      <c r="G83" s="47">
        <v>412636.96</v>
      </c>
      <c r="H83" s="47">
        <v>3202262.1500000004</v>
      </c>
      <c r="I83" s="47">
        <v>0</v>
      </c>
      <c r="J83" s="47">
        <v>0</v>
      </c>
      <c r="K83" s="47">
        <v>40821.67</v>
      </c>
      <c r="L83" s="48">
        <v>715567.87000000011</v>
      </c>
      <c r="M83" s="47">
        <v>397096.64</v>
      </c>
      <c r="N83" s="47">
        <v>0</v>
      </c>
      <c r="O83" s="47">
        <v>542300</v>
      </c>
      <c r="P83" s="47">
        <v>618940.94000000006</v>
      </c>
      <c r="Q83" s="48">
        <v>122113.14</v>
      </c>
      <c r="R83" s="47">
        <v>704324.73</v>
      </c>
      <c r="S83" s="47">
        <v>2793696.0100000016</v>
      </c>
      <c r="T83" s="47">
        <v>82347.5</v>
      </c>
      <c r="U83" s="47">
        <v>8402.59</v>
      </c>
      <c r="V83" s="47">
        <v>-79012.36</v>
      </c>
      <c r="W83" s="47">
        <v>4330.3500000000004</v>
      </c>
      <c r="X83" s="47">
        <v>826374.30000000016</v>
      </c>
      <c r="Y83" s="47">
        <v>521358.5</v>
      </c>
      <c r="Z83" s="47">
        <v>59823</v>
      </c>
      <c r="AA83" s="47">
        <v>543492.81999999995</v>
      </c>
      <c r="AB83" s="47">
        <v>225696.22</v>
      </c>
      <c r="AC83" s="47">
        <v>16493.07</v>
      </c>
      <c r="AD83" s="47">
        <v>0.01</v>
      </c>
      <c r="AE83" s="47">
        <v>45452.05</v>
      </c>
      <c r="AF83" s="47">
        <v>11313737</v>
      </c>
      <c r="AG83" s="47"/>
    </row>
    <row r="84" spans="1:33" s="52" customFormat="1" x14ac:dyDescent="0.3">
      <c r="A84" s="50" t="s">
        <v>91</v>
      </c>
      <c r="B84" s="30">
        <f>B83/B82</f>
        <v>0.10475136340100186</v>
      </c>
      <c r="C84" s="30">
        <f t="shared" ref="C84:AF84" si="4">C83/C82</f>
        <v>3.3685578044852539E-2</v>
      </c>
      <c r="D84" s="30">
        <f t="shared" si="4"/>
        <v>0.1250897655773929</v>
      </c>
      <c r="E84" s="30">
        <f t="shared" si="4"/>
        <v>0</v>
      </c>
      <c r="F84" s="30">
        <f t="shared" si="4"/>
        <v>4.2541423932554764E-2</v>
      </c>
      <c r="G84" s="30">
        <f t="shared" si="4"/>
        <v>0.39672255758641389</v>
      </c>
      <c r="H84" s="30">
        <f t="shared" si="4"/>
        <v>0.45183007318225377</v>
      </c>
      <c r="I84" s="30">
        <f t="shared" si="4"/>
        <v>0</v>
      </c>
      <c r="J84" s="30">
        <f t="shared" si="4"/>
        <v>0</v>
      </c>
      <c r="K84" s="30">
        <f t="shared" si="4"/>
        <v>0.12073599330483899</v>
      </c>
      <c r="L84" s="51">
        <f t="shared" si="4"/>
        <v>1.4998523136679949</v>
      </c>
      <c r="M84" s="30">
        <f t="shared" si="4"/>
        <v>0.44792680495979531</v>
      </c>
      <c r="N84" s="30">
        <f t="shared" si="4"/>
        <v>0</v>
      </c>
      <c r="O84" s="30">
        <f t="shared" si="4"/>
        <v>0.24818495359657597</v>
      </c>
      <c r="P84" s="30">
        <f t="shared" si="4"/>
        <v>0.29796501574252693</v>
      </c>
      <c r="Q84" s="51">
        <f t="shared" si="4"/>
        <v>3.0642512626443223</v>
      </c>
      <c r="R84" s="30">
        <f t="shared" si="4"/>
        <v>0.31268610535178837</v>
      </c>
      <c r="S84" s="30">
        <f t="shared" si="4"/>
        <v>0.29198016475167127</v>
      </c>
      <c r="T84" s="30">
        <f t="shared" si="4"/>
        <v>0.14412535698799489</v>
      </c>
      <c r="U84" s="30">
        <f t="shared" si="4"/>
        <v>1.2988053838921541E-2</v>
      </c>
      <c r="V84" s="30">
        <f t="shared" si="4"/>
        <v>-0.84613367227644065</v>
      </c>
      <c r="W84" s="30">
        <f t="shared" si="4"/>
        <v>4.6845588648922319E-2</v>
      </c>
      <c r="X84" s="30">
        <f t="shared" si="4"/>
        <v>0.96875490092801519</v>
      </c>
      <c r="Y84" s="30">
        <f t="shared" si="4"/>
        <v>0.40946404374881745</v>
      </c>
      <c r="Z84" s="30">
        <f t="shared" si="4"/>
        <v>0.45627813173619086</v>
      </c>
      <c r="AA84" s="30">
        <f t="shared" si="4"/>
        <v>0.37401054409866558</v>
      </c>
      <c r="AB84" s="30">
        <f t="shared" si="4"/>
        <v>0.59888553946082312</v>
      </c>
      <c r="AC84" s="30">
        <f t="shared" si="4"/>
        <v>0.11851539137829875</v>
      </c>
      <c r="AD84" s="30">
        <f t="shared" si="4"/>
        <v>2.377424690270538E-9</v>
      </c>
      <c r="AE84" s="30">
        <f t="shared" si="4"/>
        <v>0.15791228734612631</v>
      </c>
      <c r="AF84" s="30">
        <f t="shared" si="4"/>
        <v>0.66418209978825404</v>
      </c>
      <c r="AG84" s="30"/>
    </row>
    <row r="85" spans="1:33" ht="15.6" x14ac:dyDescent="0.3">
      <c r="A85" s="36" t="s">
        <v>92</v>
      </c>
      <c r="B85" s="37">
        <f>IF(B84&lt;=20%,10,0)</f>
        <v>10</v>
      </c>
      <c r="C85" s="37">
        <f t="shared" ref="C85:AF85" si="5">IF(C84&lt;=20%,10,0)</f>
        <v>10</v>
      </c>
      <c r="D85" s="37">
        <f t="shared" si="5"/>
        <v>10</v>
      </c>
      <c r="E85" s="37">
        <f t="shared" si="5"/>
        <v>10</v>
      </c>
      <c r="F85" s="37">
        <f t="shared" si="5"/>
        <v>10</v>
      </c>
      <c r="G85" s="37">
        <f t="shared" si="5"/>
        <v>0</v>
      </c>
      <c r="H85" s="37">
        <f t="shared" si="5"/>
        <v>0</v>
      </c>
      <c r="I85" s="37">
        <f t="shared" si="5"/>
        <v>10</v>
      </c>
      <c r="J85" s="37">
        <f t="shared" si="5"/>
        <v>10</v>
      </c>
      <c r="K85" s="37">
        <f t="shared" si="5"/>
        <v>10</v>
      </c>
      <c r="L85" s="37">
        <f t="shared" si="5"/>
        <v>0</v>
      </c>
      <c r="M85" s="37">
        <f t="shared" si="5"/>
        <v>0</v>
      </c>
      <c r="N85" s="37">
        <f t="shared" si="5"/>
        <v>10</v>
      </c>
      <c r="O85" s="37">
        <f t="shared" si="5"/>
        <v>0</v>
      </c>
      <c r="P85" s="37">
        <f t="shared" si="5"/>
        <v>0</v>
      </c>
      <c r="Q85" s="37">
        <f t="shared" si="5"/>
        <v>0</v>
      </c>
      <c r="R85" s="37">
        <f t="shared" si="5"/>
        <v>0</v>
      </c>
      <c r="S85" s="37">
        <f t="shared" si="5"/>
        <v>0</v>
      </c>
      <c r="T85" s="37">
        <f t="shared" si="5"/>
        <v>10</v>
      </c>
      <c r="U85" s="37">
        <f t="shared" si="5"/>
        <v>10</v>
      </c>
      <c r="V85" s="37">
        <f t="shared" si="5"/>
        <v>10</v>
      </c>
      <c r="W85" s="37">
        <f t="shared" si="5"/>
        <v>10</v>
      </c>
      <c r="X85" s="37">
        <f t="shared" si="5"/>
        <v>0</v>
      </c>
      <c r="Y85" s="37">
        <f t="shared" si="5"/>
        <v>0</v>
      </c>
      <c r="Z85" s="37">
        <f t="shared" si="5"/>
        <v>0</v>
      </c>
      <c r="AA85" s="37">
        <f t="shared" si="5"/>
        <v>0</v>
      </c>
      <c r="AB85" s="37">
        <f t="shared" si="5"/>
        <v>0</v>
      </c>
      <c r="AC85" s="37">
        <f t="shared" si="5"/>
        <v>10</v>
      </c>
      <c r="AD85" s="37">
        <f t="shared" si="5"/>
        <v>10</v>
      </c>
      <c r="AE85" s="37">
        <f t="shared" si="5"/>
        <v>10</v>
      </c>
      <c r="AF85" s="37">
        <f t="shared" si="5"/>
        <v>0</v>
      </c>
      <c r="AG85" s="37"/>
    </row>
    <row r="86" spans="1:33" ht="15.6" x14ac:dyDescent="0.3">
      <c r="A86" s="36" t="s">
        <v>93</v>
      </c>
      <c r="B86" s="37">
        <f>IF(B85=0,SUM(B69:B73),SUM(B69:B73)*0.6)</f>
        <v>0.6</v>
      </c>
      <c r="C86" s="37">
        <f t="shared" ref="C86:AF86" si="6">IF(C85=0,SUM(C69:C73),SUM(C69:C73)*0.6)</f>
        <v>0</v>
      </c>
      <c r="D86" s="37">
        <f t="shared" si="6"/>
        <v>15</v>
      </c>
      <c r="E86" s="37">
        <f t="shared" si="6"/>
        <v>0</v>
      </c>
      <c r="F86" s="37">
        <f t="shared" si="6"/>
        <v>2.4</v>
      </c>
      <c r="G86" s="37">
        <f t="shared" si="6"/>
        <v>0</v>
      </c>
      <c r="H86" s="37">
        <f t="shared" si="6"/>
        <v>0</v>
      </c>
      <c r="I86" s="37">
        <f t="shared" si="6"/>
        <v>0</v>
      </c>
      <c r="J86" s="37">
        <f t="shared" si="6"/>
        <v>0</v>
      </c>
      <c r="K86" s="37">
        <f t="shared" si="6"/>
        <v>0</v>
      </c>
      <c r="L86" s="37">
        <f t="shared" si="6"/>
        <v>17</v>
      </c>
      <c r="M86" s="37">
        <f t="shared" si="6"/>
        <v>0</v>
      </c>
      <c r="N86" s="37">
        <f t="shared" si="6"/>
        <v>0</v>
      </c>
      <c r="O86" s="37">
        <f t="shared" si="6"/>
        <v>7</v>
      </c>
      <c r="P86" s="37">
        <f t="shared" si="6"/>
        <v>0</v>
      </c>
      <c r="Q86" s="37">
        <f t="shared" si="6"/>
        <v>0</v>
      </c>
      <c r="R86" s="37">
        <f t="shared" si="6"/>
        <v>0</v>
      </c>
      <c r="S86" s="37">
        <f t="shared" si="6"/>
        <v>25</v>
      </c>
      <c r="T86" s="37">
        <f t="shared" si="6"/>
        <v>12.6</v>
      </c>
      <c r="U86" s="37">
        <f t="shared" si="6"/>
        <v>0</v>
      </c>
      <c r="V86" s="37">
        <f t="shared" si="6"/>
        <v>15</v>
      </c>
      <c r="W86" s="37">
        <f t="shared" si="6"/>
        <v>0</v>
      </c>
      <c r="X86" s="37">
        <f t="shared" si="6"/>
        <v>4</v>
      </c>
      <c r="Y86" s="37">
        <f t="shared" si="6"/>
        <v>0</v>
      </c>
      <c r="Z86" s="37">
        <f t="shared" si="6"/>
        <v>6</v>
      </c>
      <c r="AA86" s="37">
        <f t="shared" si="6"/>
        <v>0</v>
      </c>
      <c r="AB86" s="37">
        <f t="shared" si="6"/>
        <v>11</v>
      </c>
      <c r="AC86" s="37">
        <f t="shared" si="6"/>
        <v>0</v>
      </c>
      <c r="AD86" s="37">
        <f t="shared" si="6"/>
        <v>0</v>
      </c>
      <c r="AE86" s="37">
        <f t="shared" si="6"/>
        <v>0</v>
      </c>
      <c r="AF86" s="37">
        <f t="shared" si="6"/>
        <v>2</v>
      </c>
      <c r="AG86" s="37"/>
    </row>
    <row r="87" spans="1:33" ht="15.6" x14ac:dyDescent="0.3">
      <c r="A87" s="36" t="s">
        <v>94</v>
      </c>
      <c r="B87" s="37" t="s">
        <v>95</v>
      </c>
      <c r="C87" s="37" t="s">
        <v>95</v>
      </c>
      <c r="D87" s="37" t="s">
        <v>96</v>
      </c>
      <c r="E87" s="37" t="s">
        <v>95</v>
      </c>
      <c r="F87" s="37" t="s">
        <v>95</v>
      </c>
      <c r="G87" s="37" t="s">
        <v>95</v>
      </c>
      <c r="H87" s="37" t="s">
        <v>95</v>
      </c>
      <c r="I87" s="37" t="s">
        <v>97</v>
      </c>
      <c r="J87" s="37" t="s">
        <v>95</v>
      </c>
      <c r="K87" s="37" t="s">
        <v>95</v>
      </c>
      <c r="L87" s="37" t="s">
        <v>98</v>
      </c>
      <c r="M87" s="37" t="s">
        <v>98</v>
      </c>
      <c r="N87" s="37" t="s">
        <v>99</v>
      </c>
      <c r="O87" s="37" t="s">
        <v>100</v>
      </c>
      <c r="P87" s="37" t="s">
        <v>100</v>
      </c>
      <c r="Q87" s="37" t="s">
        <v>98</v>
      </c>
      <c r="R87" s="37" t="s">
        <v>95</v>
      </c>
      <c r="S87" s="37" t="s">
        <v>97</v>
      </c>
      <c r="T87" s="37" t="s">
        <v>95</v>
      </c>
      <c r="U87" s="37" t="s">
        <v>95</v>
      </c>
      <c r="V87" s="37" t="s">
        <v>95</v>
      </c>
      <c r="W87" s="37" t="s">
        <v>101</v>
      </c>
      <c r="X87" s="37" t="s">
        <v>95</v>
      </c>
      <c r="Y87" s="37" t="s">
        <v>97</v>
      </c>
      <c r="Z87" s="37" t="s">
        <v>102</v>
      </c>
      <c r="AA87" s="37" t="s">
        <v>95</v>
      </c>
      <c r="AB87" s="37" t="s">
        <v>97</v>
      </c>
      <c r="AC87" s="37" t="s">
        <v>95</v>
      </c>
      <c r="AD87" s="37" t="s">
        <v>97</v>
      </c>
      <c r="AE87" s="37" t="s">
        <v>101</v>
      </c>
      <c r="AF87" s="37" t="s">
        <v>103</v>
      </c>
      <c r="AG87" s="3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5508-BDE5-45C5-A38D-18CA375C88D5}">
  <sheetPr codeName="Sheet4"/>
  <dimension ref="A1:AF72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61.77734375" bestFit="1" customWidth="1"/>
    <col min="2" max="2" width="16.88671875" bestFit="1" customWidth="1"/>
    <col min="3" max="3" width="22.77734375" bestFit="1" customWidth="1"/>
    <col min="4" max="4" width="12.6640625" bestFit="1" customWidth="1"/>
    <col min="5" max="5" width="15.6640625" bestFit="1" customWidth="1"/>
    <col min="6" max="6" width="16.88671875" bestFit="1" customWidth="1"/>
    <col min="7" max="7" width="15.6640625" bestFit="1" customWidth="1"/>
    <col min="8" max="10" width="16.88671875" bestFit="1" customWidth="1"/>
    <col min="11" max="13" width="22.77734375" bestFit="1" customWidth="1"/>
    <col min="14" max="14" width="17.88671875" bestFit="1" customWidth="1"/>
    <col min="15" max="16" width="12" bestFit="1" customWidth="1"/>
    <col min="17" max="17" width="15.6640625" bestFit="1" customWidth="1"/>
    <col min="18" max="18" width="12.6640625" bestFit="1" customWidth="1"/>
    <col min="19" max="19" width="22.77734375" bestFit="1" customWidth="1"/>
    <col min="20" max="22" width="16.88671875" bestFit="1" customWidth="1"/>
    <col min="23" max="24" width="22.77734375" bestFit="1" customWidth="1"/>
    <col min="25" max="25" width="20.109375" bestFit="1" customWidth="1"/>
    <col min="26" max="26" width="16.88671875" bestFit="1" customWidth="1"/>
    <col min="27" max="27" width="12.6640625" bestFit="1" customWidth="1"/>
    <col min="28" max="28" width="17" bestFit="1" customWidth="1"/>
    <col min="29" max="29" width="16.88671875" bestFit="1" customWidth="1"/>
    <col min="30" max="30" width="12" bestFit="1" customWidth="1"/>
    <col min="31" max="31" width="22.77734375" bestFit="1" customWidth="1"/>
    <col min="32" max="32" width="16.88671875" bestFit="1" customWidth="1"/>
  </cols>
  <sheetData>
    <row r="1" spans="1:32" s="53" customFormat="1" x14ac:dyDescent="0.3">
      <c r="B1" s="53" t="s">
        <v>12</v>
      </c>
      <c r="C1" s="53" t="s">
        <v>13</v>
      </c>
      <c r="D1" s="53" t="s">
        <v>14</v>
      </c>
      <c r="E1" s="53" t="s">
        <v>15</v>
      </c>
      <c r="F1" s="53" t="s">
        <v>16</v>
      </c>
      <c r="G1" s="53" t="s">
        <v>17</v>
      </c>
      <c r="H1" s="53" t="s">
        <v>18</v>
      </c>
      <c r="I1" s="53" t="s">
        <v>19</v>
      </c>
      <c r="J1" s="53" t="s">
        <v>20</v>
      </c>
      <c r="K1" s="53" t="s">
        <v>21</v>
      </c>
      <c r="L1" s="53" t="s">
        <v>22</v>
      </c>
      <c r="M1" s="53" t="s">
        <v>23</v>
      </c>
      <c r="N1" s="53" t="s">
        <v>24</v>
      </c>
      <c r="O1" s="53" t="s">
        <v>25</v>
      </c>
      <c r="P1" s="53" t="s">
        <v>26</v>
      </c>
      <c r="Q1" s="53" t="s">
        <v>27</v>
      </c>
      <c r="R1" s="53" t="s">
        <v>28</v>
      </c>
      <c r="S1" s="53" t="s">
        <v>29</v>
      </c>
      <c r="T1" s="53" t="s">
        <v>30</v>
      </c>
      <c r="U1" s="53" t="s">
        <v>31</v>
      </c>
      <c r="V1" s="53" t="s">
        <v>32</v>
      </c>
      <c r="W1" s="53" t="s">
        <v>33</v>
      </c>
      <c r="X1" s="53" t="s">
        <v>34</v>
      </c>
      <c r="Y1" s="53" t="s">
        <v>35</v>
      </c>
      <c r="Z1" s="53" t="s">
        <v>36</v>
      </c>
      <c r="AA1" s="53" t="s">
        <v>37</v>
      </c>
      <c r="AB1" s="53" t="s">
        <v>38</v>
      </c>
      <c r="AC1" s="53" t="s">
        <v>39</v>
      </c>
      <c r="AD1" s="53" t="s">
        <v>40</v>
      </c>
      <c r="AE1" s="53" t="s">
        <v>41</v>
      </c>
      <c r="AF1" s="53" t="s">
        <v>42</v>
      </c>
    </row>
    <row r="2" spans="1:32" x14ac:dyDescent="0.3">
      <c r="A2" t="s">
        <v>4</v>
      </c>
      <c r="B2" t="s">
        <v>5</v>
      </c>
      <c r="C2" t="s">
        <v>6</v>
      </c>
      <c r="D2" t="s">
        <v>5</v>
      </c>
      <c r="E2" t="s">
        <v>6</v>
      </c>
      <c r="F2" t="s">
        <v>6</v>
      </c>
      <c r="G2" t="s">
        <v>7</v>
      </c>
      <c r="H2" t="s">
        <v>5</v>
      </c>
      <c r="I2" t="s">
        <v>5</v>
      </c>
      <c r="J2" t="s">
        <v>6</v>
      </c>
      <c r="K2" t="s">
        <v>5</v>
      </c>
      <c r="L2" t="s">
        <v>6</v>
      </c>
      <c r="M2" t="s">
        <v>5</v>
      </c>
      <c r="N2" t="s">
        <v>6</v>
      </c>
      <c r="O2" t="s">
        <v>5</v>
      </c>
      <c r="P2" t="s">
        <v>6</v>
      </c>
      <c r="Q2" t="s">
        <v>7</v>
      </c>
      <c r="R2" t="s">
        <v>5</v>
      </c>
      <c r="S2" t="s">
        <v>5</v>
      </c>
      <c r="T2" t="s">
        <v>6</v>
      </c>
      <c r="U2" t="s">
        <v>6</v>
      </c>
      <c r="V2" t="s">
        <v>6</v>
      </c>
      <c r="W2" t="s">
        <v>8</v>
      </c>
      <c r="X2" t="s">
        <v>8</v>
      </c>
      <c r="Y2" t="s">
        <v>6</v>
      </c>
      <c r="Z2" t="s">
        <v>6</v>
      </c>
      <c r="AA2" t="s">
        <v>5</v>
      </c>
      <c r="AB2" t="s">
        <v>157</v>
      </c>
      <c r="AC2" t="s">
        <v>157</v>
      </c>
      <c r="AD2" t="s">
        <v>157</v>
      </c>
      <c r="AE2" t="s">
        <v>157</v>
      </c>
      <c r="AF2" t="s">
        <v>157</v>
      </c>
    </row>
    <row r="3" spans="1:32" x14ac:dyDescent="0.3">
      <c r="A3" t="s">
        <v>9</v>
      </c>
      <c r="B3">
        <v>3000000</v>
      </c>
      <c r="C3">
        <v>250000</v>
      </c>
      <c r="D3">
        <v>3000000</v>
      </c>
      <c r="E3">
        <v>500000</v>
      </c>
      <c r="F3">
        <v>1000000</v>
      </c>
      <c r="G3">
        <v>1000000</v>
      </c>
      <c r="H3">
        <v>3000000</v>
      </c>
      <c r="I3">
        <v>250000</v>
      </c>
      <c r="J3">
        <v>250000</v>
      </c>
      <c r="K3">
        <v>250000</v>
      </c>
      <c r="L3">
        <v>300000</v>
      </c>
      <c r="M3">
        <v>250000</v>
      </c>
      <c r="N3">
        <v>2000000</v>
      </c>
      <c r="O3">
        <v>150000</v>
      </c>
      <c r="P3">
        <v>300000</v>
      </c>
      <c r="Q3">
        <v>100000</v>
      </c>
      <c r="R3">
        <v>600000</v>
      </c>
      <c r="S3">
        <v>3000000</v>
      </c>
      <c r="T3">
        <v>250000</v>
      </c>
      <c r="U3" t="s">
        <v>157</v>
      </c>
      <c r="V3">
        <v>300000</v>
      </c>
      <c r="W3" t="s">
        <v>157</v>
      </c>
      <c r="X3" t="s">
        <v>157</v>
      </c>
      <c r="Y3" t="s">
        <v>157</v>
      </c>
      <c r="Z3" t="s">
        <v>157</v>
      </c>
      <c r="AA3">
        <v>200000</v>
      </c>
      <c r="AB3" t="s">
        <v>157</v>
      </c>
      <c r="AC3" t="s">
        <v>157</v>
      </c>
      <c r="AD3" t="s">
        <v>157</v>
      </c>
      <c r="AE3" t="s">
        <v>157</v>
      </c>
      <c r="AF3" t="s">
        <v>157</v>
      </c>
    </row>
    <row r="4" spans="1:32" x14ac:dyDescent="0.3">
      <c r="A4" t="s">
        <v>10</v>
      </c>
      <c r="B4">
        <v>2.76E-2</v>
      </c>
      <c r="C4">
        <v>2.76E-2</v>
      </c>
      <c r="D4">
        <v>2.8500000000000001E-2</v>
      </c>
      <c r="E4">
        <v>2.7300000000000001E-2</v>
      </c>
      <c r="F4">
        <v>0.03</v>
      </c>
      <c r="G4">
        <v>2.9700000000000001E-2</v>
      </c>
      <c r="H4">
        <v>2.8500000000000001E-2</v>
      </c>
      <c r="I4">
        <v>3.15E-2</v>
      </c>
      <c r="J4">
        <v>3.2500000000000001E-2</v>
      </c>
      <c r="K4">
        <v>3.2500000000000001E-2</v>
      </c>
      <c r="L4">
        <v>2.2499999999999999E-2</v>
      </c>
      <c r="M4">
        <v>3.1E-2</v>
      </c>
      <c r="N4">
        <v>3.2500000000000001E-2</v>
      </c>
      <c r="O4">
        <v>0.03</v>
      </c>
      <c r="P4">
        <v>3.2000000000000001E-2</v>
      </c>
      <c r="Q4">
        <v>2.4E-2</v>
      </c>
      <c r="R4">
        <v>3.15E-2</v>
      </c>
      <c r="S4">
        <v>2.9000000000000001E-2</v>
      </c>
      <c r="T4">
        <v>3.1E-2</v>
      </c>
      <c r="U4" t="s">
        <v>157</v>
      </c>
      <c r="V4">
        <v>3.0499999999999999E-2</v>
      </c>
      <c r="W4" t="s">
        <v>157</v>
      </c>
      <c r="X4" t="s">
        <v>157</v>
      </c>
      <c r="Y4" t="s">
        <v>157</v>
      </c>
      <c r="Z4" t="s">
        <v>157</v>
      </c>
      <c r="AA4" t="s">
        <v>157</v>
      </c>
      <c r="AB4" t="s">
        <v>157</v>
      </c>
      <c r="AC4" t="s">
        <v>157</v>
      </c>
      <c r="AD4" t="s">
        <v>157</v>
      </c>
      <c r="AE4" t="s">
        <v>157</v>
      </c>
      <c r="AF4" t="s">
        <v>157</v>
      </c>
    </row>
    <row r="5" spans="1:32" s="54" customFormat="1" x14ac:dyDescent="0.3">
      <c r="A5" s="54" t="s">
        <v>43</v>
      </c>
      <c r="B5" s="54">
        <v>44165</v>
      </c>
      <c r="C5" s="54">
        <v>44165</v>
      </c>
      <c r="D5" s="54">
        <v>44165</v>
      </c>
      <c r="E5" s="54">
        <v>44196</v>
      </c>
      <c r="F5" s="54">
        <v>44196</v>
      </c>
      <c r="G5" s="54">
        <v>44012</v>
      </c>
      <c r="H5" s="54">
        <v>44135</v>
      </c>
      <c r="I5" s="54">
        <v>44196</v>
      </c>
      <c r="J5" s="54">
        <v>44012</v>
      </c>
      <c r="K5" s="54">
        <v>44227</v>
      </c>
      <c r="L5" s="54">
        <v>44227</v>
      </c>
      <c r="M5" s="54">
        <v>44196</v>
      </c>
      <c r="N5" s="54">
        <v>44196</v>
      </c>
      <c r="O5" s="54">
        <v>44196</v>
      </c>
      <c r="P5" s="54">
        <v>44165</v>
      </c>
      <c r="Q5" s="54">
        <v>44165</v>
      </c>
      <c r="R5" s="54">
        <v>44561</v>
      </c>
      <c r="S5" s="54">
        <v>44227</v>
      </c>
      <c r="T5" s="54">
        <v>44227</v>
      </c>
      <c r="U5" s="54">
        <v>44227</v>
      </c>
      <c r="V5" s="54">
        <v>44196</v>
      </c>
      <c r="W5" s="54">
        <v>44227</v>
      </c>
      <c r="X5" s="54">
        <v>44227</v>
      </c>
      <c r="Y5" s="54">
        <v>44227</v>
      </c>
      <c r="Z5" s="54">
        <v>44227</v>
      </c>
      <c r="AA5" s="54">
        <v>44227</v>
      </c>
      <c r="AB5" s="54">
        <v>44165</v>
      </c>
      <c r="AC5" s="54">
        <v>44043</v>
      </c>
      <c r="AD5" s="54">
        <v>44227</v>
      </c>
      <c r="AE5" s="54">
        <v>44104</v>
      </c>
      <c r="AF5" s="54">
        <v>44104</v>
      </c>
    </row>
    <row r="6" spans="1:32" x14ac:dyDescent="0.3">
      <c r="A6" t="s">
        <v>46</v>
      </c>
      <c r="B6">
        <v>3.3249371510355523</v>
      </c>
      <c r="C6">
        <v>2.4543485146650483</v>
      </c>
      <c r="D6">
        <v>2.3598483498403944</v>
      </c>
      <c r="E6">
        <v>0.44290926345561438</v>
      </c>
      <c r="F6">
        <v>2.1125772506702498</v>
      </c>
      <c r="G6">
        <v>3.7796959863855215</v>
      </c>
      <c r="H6">
        <v>0.94546564234841557</v>
      </c>
      <c r="I6">
        <v>1.3130461851540056</v>
      </c>
      <c r="J6">
        <v>2.6058720540373828</v>
      </c>
      <c r="K6">
        <v>1.4125575154143317</v>
      </c>
      <c r="L6">
        <v>2.2501300582303316</v>
      </c>
      <c r="M6">
        <v>4.8661238935371598</v>
      </c>
      <c r="N6">
        <v>1.2086851916179358</v>
      </c>
      <c r="O6">
        <v>7.8234790163442991</v>
      </c>
      <c r="P6">
        <v>10.113804603667859</v>
      </c>
      <c r="Q6">
        <v>1.2878921569956854</v>
      </c>
      <c r="R6">
        <v>11.226846014654006</v>
      </c>
      <c r="S6">
        <v>1.2863269834836271</v>
      </c>
      <c r="T6">
        <v>1.3298856502989505</v>
      </c>
      <c r="U6">
        <v>1.024264205945036</v>
      </c>
      <c r="V6">
        <v>4.2473723798258129</v>
      </c>
      <c r="W6">
        <v>1.4157649539936716</v>
      </c>
      <c r="X6">
        <v>0.9737034733134583</v>
      </c>
      <c r="Y6">
        <v>4.9077661694229144</v>
      </c>
      <c r="Z6">
        <v>9.549228741131337</v>
      </c>
      <c r="AA6">
        <v>4.1329303475128008</v>
      </c>
      <c r="AB6">
        <v>4.3273935952510882</v>
      </c>
      <c r="AC6">
        <v>1.6978722858991691</v>
      </c>
      <c r="AD6">
        <v>1.9838653844347816</v>
      </c>
      <c r="AE6">
        <v>2.3838039825599551</v>
      </c>
      <c r="AF6">
        <v>4.1618225015279648</v>
      </c>
    </row>
    <row r="7" spans="1:32" x14ac:dyDescent="0.3">
      <c r="A7" t="s">
        <v>47</v>
      </c>
      <c r="B7">
        <v>1.0535193456709995</v>
      </c>
      <c r="C7">
        <v>0.16179993011647467</v>
      </c>
      <c r="D7">
        <v>0.80377154019869124</v>
      </c>
      <c r="E7">
        <v>-0.25495877052671112</v>
      </c>
      <c r="F7">
        <v>1.0151088998937454</v>
      </c>
      <c r="G7">
        <v>5.0364004055259363E-2</v>
      </c>
      <c r="H7">
        <v>-5.0821597564425733</v>
      </c>
      <c r="I7">
        <v>1.4281728262432745</v>
      </c>
      <c r="J7">
        <v>2.1807360239722819</v>
      </c>
      <c r="K7">
        <v>0.54626310556650803</v>
      </c>
      <c r="L7">
        <v>6.7015496632933699E-2</v>
      </c>
      <c r="M7">
        <v>0.30875532129842947</v>
      </c>
      <c r="N7">
        <v>11.458590715538893</v>
      </c>
      <c r="O7">
        <v>0.42567883830930575</v>
      </c>
      <c r="P7">
        <v>0.2632559284578132</v>
      </c>
      <c r="Q7">
        <v>0</v>
      </c>
      <c r="R7">
        <v>0.3281561875687215</v>
      </c>
      <c r="S7">
        <v>1.0443632227687956</v>
      </c>
      <c r="T7">
        <v>2.1070287188678702</v>
      </c>
      <c r="U7">
        <v>25.291668987942593</v>
      </c>
      <c r="V7">
        <v>0.12873413602804373</v>
      </c>
      <c r="W7">
        <v>7.1506425815444494</v>
      </c>
      <c r="X7">
        <v>-13.384121024069854</v>
      </c>
      <c r="Y7">
        <v>0.25408678313486582</v>
      </c>
      <c r="Z7">
        <v>0.31099970740703731</v>
      </c>
      <c r="AA7">
        <v>0.6917570937029921</v>
      </c>
      <c r="AB7">
        <v>0.50577134730453188</v>
      </c>
      <c r="AC7">
        <v>0.46283173897875624</v>
      </c>
      <c r="AD7">
        <v>1.1328780998298511</v>
      </c>
      <c r="AE7">
        <v>0.96791853572585007</v>
      </c>
      <c r="AF7">
        <v>1.4168327905662752</v>
      </c>
    </row>
    <row r="8" spans="1:32" x14ac:dyDescent="0.3">
      <c r="A8" t="s">
        <v>48</v>
      </c>
      <c r="B8">
        <v>32.095203398603928</v>
      </c>
      <c r="C8">
        <v>52.231946751222615</v>
      </c>
      <c r="D8">
        <v>28.482851144535267</v>
      </c>
      <c r="E8">
        <v>12</v>
      </c>
      <c r="F8">
        <v>110.13015726337582</v>
      </c>
      <c r="G8">
        <v>5.2662216197797793</v>
      </c>
      <c r="H8">
        <v>4.9583073515428797</v>
      </c>
      <c r="I8">
        <v>12</v>
      </c>
      <c r="J8">
        <v>12</v>
      </c>
      <c r="K8">
        <v>12</v>
      </c>
      <c r="L8">
        <v>1.4614916935676048</v>
      </c>
      <c r="M8">
        <v>2.0572017210702973</v>
      </c>
      <c r="N8">
        <v>12</v>
      </c>
      <c r="O8">
        <v>10.387047031611411</v>
      </c>
      <c r="P8">
        <v>2.0487913728286475</v>
      </c>
      <c r="Q8">
        <v>0</v>
      </c>
      <c r="R8">
        <v>19.2721504628384</v>
      </c>
      <c r="S8">
        <v>16.109891435584665</v>
      </c>
      <c r="T8">
        <v>24.805461461967074</v>
      </c>
      <c r="U8">
        <v>526.58989187763882</v>
      </c>
      <c r="V8">
        <v>-7.0953991302064994</v>
      </c>
      <c r="W8">
        <v>451.44015882482699</v>
      </c>
      <c r="X8">
        <v>24.722229056768356</v>
      </c>
      <c r="Y8">
        <v>12.80593351733769</v>
      </c>
      <c r="Z8">
        <v>9.2550425516044967</v>
      </c>
      <c r="AA8">
        <v>12.357930992775643</v>
      </c>
      <c r="AB8">
        <v>6.0218027577998701</v>
      </c>
      <c r="AC8">
        <v>107.2583629809113</v>
      </c>
      <c r="AD8">
        <v>12</v>
      </c>
      <c r="AE8">
        <v>38.672359260409166</v>
      </c>
      <c r="AF8">
        <v>8.462952831729929</v>
      </c>
    </row>
    <row r="9" spans="1:32" x14ac:dyDescent="0.3">
      <c r="A9" t="s">
        <v>49</v>
      </c>
      <c r="B9">
        <v>32.699009161508997</v>
      </c>
      <c r="C9">
        <v>4.0670416913317249</v>
      </c>
      <c r="D9">
        <v>7.418805335157213</v>
      </c>
      <c r="E9">
        <v>5.1048231589163588</v>
      </c>
      <c r="F9">
        <v>12.654505668741159</v>
      </c>
      <c r="G9">
        <v>0.66743979888199578</v>
      </c>
      <c r="H9">
        <v>3.4772628274967703</v>
      </c>
      <c r="I9">
        <v>1.6421328000000002</v>
      </c>
      <c r="J9">
        <v>12.985124436356873</v>
      </c>
      <c r="K9">
        <v>7.5746091732041307</v>
      </c>
      <c r="L9">
        <v>0.51389841139940595</v>
      </c>
      <c r="M9">
        <v>0</v>
      </c>
      <c r="N9">
        <v>33.231685300262988</v>
      </c>
      <c r="O9">
        <v>0</v>
      </c>
      <c r="P9">
        <v>1.2428492001920186</v>
      </c>
      <c r="Q9">
        <v>0</v>
      </c>
      <c r="R9">
        <v>6.1046859177306159</v>
      </c>
      <c r="S9">
        <v>3.7694590590946193</v>
      </c>
      <c r="T9">
        <v>0</v>
      </c>
      <c r="U9">
        <v>10.874530755409024</v>
      </c>
      <c r="V9">
        <v>0.37800915133932883</v>
      </c>
      <c r="W9">
        <v>45.64105775833697</v>
      </c>
      <c r="X9">
        <v>0</v>
      </c>
      <c r="Y9">
        <v>-5.7195325457524362</v>
      </c>
      <c r="Z9">
        <v>2.7551234343716571</v>
      </c>
      <c r="AA9">
        <v>4.5421560000000003</v>
      </c>
      <c r="AB9">
        <v>3.5879909136075812</v>
      </c>
      <c r="AC9">
        <v>1.1078230531379014</v>
      </c>
      <c r="AD9">
        <v>14.978806649476573</v>
      </c>
      <c r="AE9">
        <v>0.58806336165291495</v>
      </c>
      <c r="AF9">
        <v>4.3114808718621243</v>
      </c>
    </row>
    <row r="10" spans="1:32" x14ac:dyDescent="0.3">
      <c r="A10" t="s">
        <v>50</v>
      </c>
      <c r="B10">
        <v>22.534833596694892</v>
      </c>
      <c r="C10">
        <v>96.733882499294197</v>
      </c>
      <c r="D10">
        <v>62.014024395292182</v>
      </c>
      <c r="E10">
        <v>101.91767436807379</v>
      </c>
      <c r="F10">
        <v>32.157741715203827</v>
      </c>
      <c r="G10">
        <v>616.17545496059529</v>
      </c>
      <c r="H10">
        <v>178.58145022012502</v>
      </c>
      <c r="I10">
        <v>252.68858036329337</v>
      </c>
      <c r="J10">
        <v>58.525754245222444</v>
      </c>
      <c r="K10">
        <v>78.603971338598882</v>
      </c>
      <c r="L10">
        <v>960.00194272419412</v>
      </c>
      <c r="M10">
        <v>177.42547863031243</v>
      </c>
      <c r="N10">
        <v>41.400160182028991</v>
      </c>
      <c r="O10">
        <v>35.139919833729216</v>
      </c>
      <c r="P10">
        <v>471.83385311222276</v>
      </c>
      <c r="Q10" t="s">
        <v>51</v>
      </c>
      <c r="R10">
        <v>78.729381868338351</v>
      </c>
      <c r="S10">
        <v>119.48775759853707</v>
      </c>
      <c r="T10">
        <v>14.714501504422143</v>
      </c>
      <c r="U10">
        <v>34.257805687152363</v>
      </c>
      <c r="V10">
        <v>914.14330341045888</v>
      </c>
      <c r="W10">
        <v>8.8057089340516743</v>
      </c>
      <c r="X10">
        <v>14.764040862248695</v>
      </c>
      <c r="Y10">
        <v>-35.313991530077828</v>
      </c>
      <c r="Z10">
        <v>171.91841298339205</v>
      </c>
      <c r="AA10">
        <v>109.89400289675764</v>
      </c>
      <c r="AB10">
        <v>162.34131774032969</v>
      </c>
      <c r="AC10">
        <v>332.87799765884051</v>
      </c>
      <c r="AD10">
        <v>54.784428968528999</v>
      </c>
      <c r="AE10">
        <v>630.11968163531878</v>
      </c>
      <c r="AF10">
        <v>127.78684190322954</v>
      </c>
    </row>
    <row r="11" spans="1:32" x14ac:dyDescent="0.3">
      <c r="A11" t="s">
        <v>52</v>
      </c>
      <c r="B11">
        <v>20.475914553249851</v>
      </c>
      <c r="C11">
        <v>-13.912955868171119</v>
      </c>
      <c r="D11" t="s">
        <v>51</v>
      </c>
      <c r="E11">
        <v>1.1788542544229148</v>
      </c>
      <c r="F11">
        <v>17.19190537634427</v>
      </c>
      <c r="G11" t="s">
        <v>51</v>
      </c>
      <c r="H11">
        <v>140.8397582222222</v>
      </c>
      <c r="I11">
        <v>-10.295559135200012</v>
      </c>
      <c r="J11" t="s">
        <v>51</v>
      </c>
      <c r="K11">
        <v>-5.2773458860595301</v>
      </c>
      <c r="L11" t="s">
        <v>51</v>
      </c>
      <c r="M11">
        <v>-41.307694656598244</v>
      </c>
      <c r="N11" t="s">
        <v>51</v>
      </c>
      <c r="O11">
        <v>148.76313333333354</v>
      </c>
      <c r="P11" t="s">
        <v>51</v>
      </c>
      <c r="Q11" t="s">
        <v>51</v>
      </c>
      <c r="R11">
        <v>104.57465143910183</v>
      </c>
      <c r="S11">
        <v>-3.7745020684403494</v>
      </c>
      <c r="T11">
        <v>6.3804770589968252</v>
      </c>
      <c r="U11" t="s">
        <v>51</v>
      </c>
      <c r="V11" t="s">
        <v>51</v>
      </c>
      <c r="W11">
        <v>48.231161041557534</v>
      </c>
      <c r="X11" t="s">
        <v>51</v>
      </c>
      <c r="Y11">
        <v>91.049210440324288</v>
      </c>
      <c r="Z11" t="s">
        <v>51</v>
      </c>
      <c r="AA11">
        <v>27.335349269557835</v>
      </c>
      <c r="AB11">
        <v>210.89449906989097</v>
      </c>
      <c r="AC11" t="s">
        <v>51</v>
      </c>
      <c r="AD11">
        <v>13.804084347646716</v>
      </c>
      <c r="AE11">
        <v>-314.86850821409627</v>
      </c>
      <c r="AF11">
        <v>7.2691513087649025</v>
      </c>
    </row>
    <row r="12" spans="1:32" x14ac:dyDescent="0.3">
      <c r="A12" t="s">
        <v>53</v>
      </c>
      <c r="B12">
        <v>0</v>
      </c>
      <c r="C12">
        <v>-0.84864854296099823</v>
      </c>
      <c r="D12">
        <v>1.8313168205676611</v>
      </c>
      <c r="E12">
        <v>0</v>
      </c>
      <c r="F12">
        <v>9.2676501464594788E-2</v>
      </c>
      <c r="G12">
        <v>0.15663222147991548</v>
      </c>
      <c r="H12">
        <v>-0.31345515663510909</v>
      </c>
      <c r="I12">
        <v>0.16325460405618791</v>
      </c>
      <c r="J12">
        <v>0</v>
      </c>
      <c r="K12">
        <v>0.57246587960241102</v>
      </c>
      <c r="L12">
        <v>-1.9114371243544832</v>
      </c>
      <c r="M12">
        <v>0.19609149308675886</v>
      </c>
      <c r="N12">
        <v>0</v>
      </c>
      <c r="O12">
        <v>0</v>
      </c>
      <c r="P12">
        <v>0</v>
      </c>
      <c r="Q12">
        <v>-2.0997181112156516</v>
      </c>
      <c r="R12">
        <v>0.37107261246910428</v>
      </c>
      <c r="S12">
        <v>0.7176684857934944</v>
      </c>
      <c r="T12">
        <v>-1.1324888657469681</v>
      </c>
      <c r="U12">
        <v>1.8850350769560303E-2</v>
      </c>
      <c r="V12">
        <v>0</v>
      </c>
      <c r="W12">
        <v>0.17519865885426633</v>
      </c>
      <c r="X12">
        <v>0.19905558079690908</v>
      </c>
      <c r="Y12">
        <v>2.4478282202328245E-2</v>
      </c>
      <c r="Z12">
        <v>0.7446295156164201</v>
      </c>
      <c r="AA12">
        <v>-3.4593804119113023</v>
      </c>
      <c r="AB12">
        <v>3.5393600388470725E-2</v>
      </c>
      <c r="AC12">
        <v>0</v>
      </c>
      <c r="AD12">
        <v>0.41898849310859726</v>
      </c>
      <c r="AE12">
        <v>0</v>
      </c>
      <c r="AF12">
        <v>0</v>
      </c>
    </row>
    <row r="13" spans="1:32" x14ac:dyDescent="0.3">
      <c r="A13" t="s">
        <v>114</v>
      </c>
      <c r="B13" t="s">
        <v>51</v>
      </c>
      <c r="C13">
        <v>3.4147612455975183</v>
      </c>
      <c r="D13" t="s">
        <v>51</v>
      </c>
      <c r="E13">
        <v>-9.2069652202102539</v>
      </c>
      <c r="F13" t="s">
        <v>51</v>
      </c>
      <c r="G13">
        <v>2.6797786760119946</v>
      </c>
      <c r="H13" t="s">
        <v>51</v>
      </c>
      <c r="I13" t="s">
        <v>51</v>
      </c>
      <c r="J13" t="s">
        <v>51</v>
      </c>
      <c r="K13">
        <v>3.0510916617294921</v>
      </c>
      <c r="L13">
        <v>7.9758627860941926</v>
      </c>
      <c r="M13">
        <v>3.506438300498957</v>
      </c>
      <c r="N13">
        <v>0.66981615992420351</v>
      </c>
      <c r="O13" t="s">
        <v>51</v>
      </c>
      <c r="P13" t="s">
        <v>51</v>
      </c>
      <c r="Q13">
        <v>0.81385025714489934</v>
      </c>
      <c r="R13" t="s">
        <v>51</v>
      </c>
      <c r="S13">
        <v>7.6852415554417988</v>
      </c>
      <c r="T13" t="s">
        <v>51</v>
      </c>
      <c r="U13" t="s">
        <v>51</v>
      </c>
      <c r="V13">
        <v>7.2256575744156519</v>
      </c>
      <c r="W13" t="s">
        <v>51</v>
      </c>
      <c r="X13">
        <v>8.1007535699269759E-2</v>
      </c>
      <c r="Y13" t="s">
        <v>51</v>
      </c>
      <c r="Z13" t="s">
        <v>51</v>
      </c>
      <c r="AA13" t="s">
        <v>51</v>
      </c>
      <c r="AB13" t="s">
        <v>51</v>
      </c>
      <c r="AC13" t="s">
        <v>51</v>
      </c>
      <c r="AD13" t="s">
        <v>51</v>
      </c>
      <c r="AE13">
        <v>6.2561568861758978</v>
      </c>
      <c r="AF13" t="s">
        <v>51</v>
      </c>
    </row>
    <row r="14" spans="1:32" x14ac:dyDescent="0.3">
      <c r="A14" t="s">
        <v>56</v>
      </c>
      <c r="B14" t="s">
        <v>51</v>
      </c>
      <c r="C14" t="s">
        <v>51</v>
      </c>
      <c r="D14" t="s">
        <v>51</v>
      </c>
      <c r="E14" t="s">
        <v>51</v>
      </c>
      <c r="F14" t="s">
        <v>51</v>
      </c>
      <c r="G14" t="s">
        <v>51</v>
      </c>
      <c r="H14">
        <v>0</v>
      </c>
      <c r="I14" t="s">
        <v>51</v>
      </c>
      <c r="J14" t="s">
        <v>51</v>
      </c>
      <c r="K14" t="s">
        <v>51</v>
      </c>
      <c r="L14" t="s">
        <v>51</v>
      </c>
      <c r="M14">
        <v>1.034</v>
      </c>
      <c r="N14" t="s">
        <v>51</v>
      </c>
      <c r="O14" t="s">
        <v>51</v>
      </c>
      <c r="P14" t="s">
        <v>51</v>
      </c>
      <c r="Q14" t="s">
        <v>51</v>
      </c>
      <c r="R14" t="s">
        <v>51</v>
      </c>
      <c r="S14" t="s">
        <v>51</v>
      </c>
      <c r="T14" t="s">
        <v>51</v>
      </c>
      <c r="U14" t="s">
        <v>51</v>
      </c>
      <c r="V14" t="s">
        <v>51</v>
      </c>
      <c r="W14" t="s">
        <v>51</v>
      </c>
      <c r="X14" t="s">
        <v>51</v>
      </c>
      <c r="Y14" t="s">
        <v>51</v>
      </c>
      <c r="Z14" t="s">
        <v>51</v>
      </c>
      <c r="AA14" t="s">
        <v>51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</row>
    <row r="15" spans="1:32" x14ac:dyDescent="0.3">
      <c r="A15" t="s">
        <v>116</v>
      </c>
      <c r="B15">
        <v>0.1918826225632318</v>
      </c>
      <c r="C15">
        <v>2.5535631249772962E-2</v>
      </c>
      <c r="D15">
        <v>0.4708695699374027</v>
      </c>
      <c r="E15">
        <v>0.30724638634241297</v>
      </c>
      <c r="F15">
        <v>4.9378169239643929E-2</v>
      </c>
      <c r="G15">
        <v>-0.32561567702746647</v>
      </c>
      <c r="H15">
        <v>0.62870037172942073</v>
      </c>
      <c r="I15">
        <v>0.3129709957827696</v>
      </c>
      <c r="J15">
        <v>0.1986278133776278</v>
      </c>
      <c r="K15">
        <v>0.46626491655274543</v>
      </c>
      <c r="L15">
        <v>0.49182745016203927</v>
      </c>
      <c r="M15">
        <v>-0.34007866729109948</v>
      </c>
      <c r="N15">
        <v>0.33172100842608537</v>
      </c>
      <c r="O15">
        <v>0.1987630938242283</v>
      </c>
      <c r="P15">
        <v>0.26859463779162479</v>
      </c>
      <c r="Q15">
        <v>-0.2</v>
      </c>
      <c r="R15">
        <v>0.65582783797497557</v>
      </c>
      <c r="S15">
        <v>0.25819624110314915</v>
      </c>
      <c r="T15">
        <v>0.72821611753964555</v>
      </c>
      <c r="U15">
        <v>0.51758025037445221</v>
      </c>
      <c r="V15">
        <v>0.61086461680200288</v>
      </c>
      <c r="W15">
        <v>0.19337565574988066</v>
      </c>
      <c r="X15">
        <v>0.6058781453860751</v>
      </c>
      <c r="Y15">
        <v>2.0948776792952462</v>
      </c>
      <c r="Z15">
        <v>0.54380962928530641</v>
      </c>
      <c r="AA15">
        <v>0.9008134927170387</v>
      </c>
      <c r="AB15">
        <v>0.57856223049129707</v>
      </c>
      <c r="AC15">
        <v>0.60775143456007918</v>
      </c>
      <c r="AD15">
        <v>0.40699878533790412</v>
      </c>
      <c r="AE15">
        <v>0.78249670058112919</v>
      </c>
      <c r="AF15">
        <v>0.86041096767781355</v>
      </c>
    </row>
    <row r="16" spans="1:32" x14ac:dyDescent="0.3">
      <c r="A16" t="s">
        <v>117</v>
      </c>
      <c r="B16">
        <v>9.62748648036518E-2</v>
      </c>
      <c r="C16">
        <v>3.3968013339549373E-2</v>
      </c>
      <c r="D16">
        <v>0.47010382351170132</v>
      </c>
      <c r="E16">
        <v>0.30055914483299928</v>
      </c>
      <c r="F16">
        <v>8.3443858787005706E-2</v>
      </c>
      <c r="G16">
        <v>0.62420216841172282</v>
      </c>
      <c r="H16">
        <v>0.20136164924242522</v>
      </c>
      <c r="I16">
        <v>0.89689367654052932</v>
      </c>
      <c r="J16">
        <v>0.18927280297537227</v>
      </c>
      <c r="K16">
        <v>0.48219769875835311</v>
      </c>
      <c r="L16">
        <v>0.57813825865856949</v>
      </c>
      <c r="M16">
        <v>0.21908003939548618</v>
      </c>
      <c r="N16">
        <v>0.27589909072808738</v>
      </c>
      <c r="O16">
        <v>0.26210317530055538</v>
      </c>
      <c r="P16">
        <v>0.25263567785753877</v>
      </c>
      <c r="Q16">
        <v>-0.2</v>
      </c>
      <c r="R16">
        <v>0.54497421293323034</v>
      </c>
      <c r="S16">
        <v>0.26543034588746478</v>
      </c>
      <c r="T16">
        <v>0.79207681651040263</v>
      </c>
      <c r="U16">
        <v>0.47805520074514968</v>
      </c>
      <c r="V16">
        <v>0.64833963489510038</v>
      </c>
      <c r="W16">
        <v>9.2941605491058829E-2</v>
      </c>
      <c r="X16">
        <v>0.47753833262331508</v>
      </c>
      <c r="Y16">
        <v>1.9685216223042299</v>
      </c>
      <c r="Z16">
        <v>0.55511062560132329</v>
      </c>
      <c r="AA16">
        <v>0.76113391455808588</v>
      </c>
      <c r="AB16">
        <v>0.42109953186030957</v>
      </c>
      <c r="AC16">
        <v>0.49779516976031568</v>
      </c>
      <c r="AD16">
        <v>0.33274866571740186</v>
      </c>
      <c r="AE16">
        <v>0.9193593339333751</v>
      </c>
      <c r="AF16">
        <v>0.85689209795598953</v>
      </c>
    </row>
    <row r="17" spans="1:32" x14ac:dyDescent="0.3">
      <c r="A17" t="s">
        <v>118</v>
      </c>
      <c r="B17">
        <v>0.15010423142204415</v>
      </c>
      <c r="C17">
        <v>8.5442981916426186E-2</v>
      </c>
      <c r="D17">
        <v>0.40534272206626926</v>
      </c>
      <c r="E17">
        <v>0.29890483799867756</v>
      </c>
      <c r="F17">
        <v>0.12694705514667023</v>
      </c>
      <c r="G17">
        <v>0.5812041843193273</v>
      </c>
      <c r="H17">
        <v>1.0011753601549367</v>
      </c>
      <c r="I17">
        <v>0.71822334689225176</v>
      </c>
      <c r="J17">
        <v>0.18927280297537227</v>
      </c>
      <c r="K17">
        <v>0.48463934704997713</v>
      </c>
      <c r="L17">
        <v>0.59859100711924906</v>
      </c>
      <c r="M17">
        <v>0.23543628005676617</v>
      </c>
      <c r="N17">
        <v>0.2655987929518181</v>
      </c>
      <c r="O17">
        <v>0.16627892592087368</v>
      </c>
      <c r="P17">
        <v>0.23539509078565363</v>
      </c>
      <c r="Q17">
        <v>1</v>
      </c>
      <c r="R17">
        <v>0.50128194804053272</v>
      </c>
      <c r="S17">
        <v>0.233827824028324</v>
      </c>
      <c r="T17">
        <v>0.73614307260611844</v>
      </c>
      <c r="U17">
        <v>0.48622486539017584</v>
      </c>
      <c r="V17">
        <v>-0.32081515546023703</v>
      </c>
      <c r="W17">
        <v>0.19160460758902098</v>
      </c>
      <c r="X17">
        <v>0.4879429521604246</v>
      </c>
      <c r="Y17">
        <v>2.1227452331835228</v>
      </c>
      <c r="Z17">
        <v>0.4751303394712319</v>
      </c>
      <c r="AA17">
        <v>0.74028974883910836</v>
      </c>
      <c r="AB17">
        <v>0.48534131255498281</v>
      </c>
      <c r="AC17">
        <v>0.48776590489131694</v>
      </c>
      <c r="AD17">
        <v>0.32183264259194216</v>
      </c>
      <c r="AE17">
        <v>0.86630350891290497</v>
      </c>
      <c r="AF17">
        <v>0.84274910300734451</v>
      </c>
    </row>
    <row r="18" spans="1:32" x14ac:dyDescent="0.3">
      <c r="A18" t="s">
        <v>122</v>
      </c>
      <c r="B18">
        <v>0.16699617156961552</v>
      </c>
      <c r="C18">
        <v>-0.64276634093463325</v>
      </c>
      <c r="D18">
        <v>0.39446348431575079</v>
      </c>
      <c r="E18">
        <v>4.6010837684628637E-2</v>
      </c>
      <c r="F18">
        <v>5.8709478154067322E-3</v>
      </c>
      <c r="G18">
        <v>-2.4697873853287673</v>
      </c>
      <c r="H18">
        <v>0.54694831588613135</v>
      </c>
      <c r="I18">
        <v>-0.93514229566514617</v>
      </c>
      <c r="J18">
        <v>0.14813714981734727</v>
      </c>
      <c r="K18">
        <v>-0.70603871183640943</v>
      </c>
      <c r="L18">
        <v>-0.78884710783701828</v>
      </c>
      <c r="M18">
        <v>-0.92367533616148922</v>
      </c>
      <c r="N18">
        <v>7.8685789121226396E-2</v>
      </c>
      <c r="O18">
        <v>0.1987630938242283</v>
      </c>
      <c r="P18">
        <v>0.15710150211254009</v>
      </c>
      <c r="Q18">
        <v>-0.2</v>
      </c>
      <c r="R18">
        <v>0.53905289567917558</v>
      </c>
      <c r="S18">
        <v>2.8040307532994756E-2</v>
      </c>
      <c r="T18">
        <v>0.19625051320381467</v>
      </c>
      <c r="U18">
        <v>4.6063591088416782E-2</v>
      </c>
      <c r="V18">
        <v>0.38999321827063416</v>
      </c>
      <c r="W18">
        <v>0.13202196387479434</v>
      </c>
      <c r="X18">
        <v>2.8278835922491462E-3</v>
      </c>
      <c r="Y18">
        <v>1.6303357355869541</v>
      </c>
      <c r="Z18">
        <v>3.3158506480743949E-2</v>
      </c>
      <c r="AA18">
        <v>0.43692514254393466</v>
      </c>
      <c r="AB18">
        <v>0.17614877298318141</v>
      </c>
      <c r="AC18">
        <v>0.42728259638464483</v>
      </c>
      <c r="AD18">
        <v>0.13730927931436865</v>
      </c>
      <c r="AE18">
        <v>-0.16514048747843302</v>
      </c>
      <c r="AF18">
        <v>0.20263261510492284</v>
      </c>
    </row>
    <row r="19" spans="1:32" x14ac:dyDescent="0.3">
      <c r="A19" t="s">
        <v>123</v>
      </c>
      <c r="B19">
        <v>7.5909833468995686E-2</v>
      </c>
      <c r="C19">
        <v>-0.35899423837667399</v>
      </c>
      <c r="D19">
        <v>0.39339322096361845</v>
      </c>
      <c r="E19">
        <v>-7.2523780618635347E-2</v>
      </c>
      <c r="F19">
        <v>1.468838842845387E-2</v>
      </c>
      <c r="G19">
        <v>-0.15916196393797036</v>
      </c>
      <c r="H19">
        <v>0.10956926009760512</v>
      </c>
      <c r="I19">
        <v>0.46453193637007623</v>
      </c>
      <c r="J19">
        <v>8.1824600829956837E-2</v>
      </c>
      <c r="K19">
        <v>-0.21351441831238271</v>
      </c>
      <c r="L19">
        <v>-0.64504873586708578</v>
      </c>
      <c r="M19">
        <v>-0.17930990029821542</v>
      </c>
      <c r="N19">
        <v>6.7580877096061658E-3</v>
      </c>
      <c r="O19">
        <v>0.26210317530055538</v>
      </c>
      <c r="P19">
        <v>0.19959227312625963</v>
      </c>
      <c r="Q19">
        <v>-0.2</v>
      </c>
      <c r="R19">
        <v>0.43500275641973096</v>
      </c>
      <c r="S19">
        <v>-4.532313025437577E-3</v>
      </c>
      <c r="T19">
        <v>0.29723904920981103</v>
      </c>
      <c r="U19">
        <v>7.4133391758725445E-3</v>
      </c>
      <c r="V19">
        <v>0.2491381230179317</v>
      </c>
      <c r="W19">
        <v>-1.3622774825222853E-2</v>
      </c>
      <c r="X19">
        <v>-0.38184040023574223</v>
      </c>
      <c r="Y19">
        <v>1.6596413931714251</v>
      </c>
      <c r="Z19">
        <v>3.1104001015075763E-2</v>
      </c>
      <c r="AA19">
        <v>0.34696835219803535</v>
      </c>
      <c r="AB19">
        <v>0.33412034691710729</v>
      </c>
      <c r="AC19">
        <v>0.36105235578092232</v>
      </c>
      <c r="AD19">
        <v>1.7984755205096979E-2</v>
      </c>
      <c r="AE19">
        <v>-7.4070888151031342E-2</v>
      </c>
      <c r="AF19">
        <v>0.1496171698964725</v>
      </c>
    </row>
    <row r="20" spans="1:32" x14ac:dyDescent="0.3">
      <c r="A20" t="s">
        <v>124</v>
      </c>
      <c r="B20">
        <v>0.12491218083836242</v>
      </c>
      <c r="C20">
        <v>-0.37989738147615326</v>
      </c>
      <c r="D20">
        <v>0.32681061305550535</v>
      </c>
      <c r="E20">
        <v>-0.17847421203438396</v>
      </c>
      <c r="F20">
        <v>6.868353570096003E-2</v>
      </c>
      <c r="G20">
        <v>-0.27058433334885412</v>
      </c>
      <c r="H20">
        <v>0.91731697067576945</v>
      </c>
      <c r="I20">
        <v>0.12627736449944715</v>
      </c>
      <c r="J20">
        <v>3.3749965987483151E-2</v>
      </c>
      <c r="K20">
        <v>-9.2544295601691723E-2</v>
      </c>
      <c r="L20">
        <v>-0.36064835273398643</v>
      </c>
      <c r="M20">
        <v>-8.3243473673226168E-2</v>
      </c>
      <c r="N20">
        <v>-1.6691257574223038E-2</v>
      </c>
      <c r="O20">
        <v>0.16627892592087368</v>
      </c>
      <c r="P20">
        <v>0.18026823820034527</v>
      </c>
      <c r="Q20">
        <v>-0.9164716271079516</v>
      </c>
      <c r="R20">
        <v>0.34664950089249591</v>
      </c>
      <c r="S20">
        <v>7.7810924379566274E-3</v>
      </c>
      <c r="T20">
        <v>0.24977252092703339</v>
      </c>
      <c r="U20">
        <v>2.0289588222897406E-2</v>
      </c>
      <c r="V20">
        <v>-0.83623203010222591</v>
      </c>
      <c r="W20">
        <v>1.7084925377655165E-2</v>
      </c>
      <c r="X20">
        <v>-0.51405717158709185</v>
      </c>
      <c r="Y20">
        <v>1.7319472807273302</v>
      </c>
      <c r="Z20">
        <v>0.12703930569551911</v>
      </c>
      <c r="AA20">
        <v>0.45961257527926808</v>
      </c>
      <c r="AB20">
        <v>0.33412034691710729</v>
      </c>
      <c r="AC20">
        <v>0.29399884093545775</v>
      </c>
      <c r="AD20">
        <v>2.3814758478478262E-2</v>
      </c>
      <c r="AE20">
        <v>-0.20206090906029101</v>
      </c>
      <c r="AF20">
        <v>8.6779175203756026E-2</v>
      </c>
    </row>
    <row r="21" spans="1:32" s="54" customFormat="1" x14ac:dyDescent="0.3">
      <c r="A21" s="54" t="s">
        <v>64</v>
      </c>
      <c r="B21" s="54">
        <v>44165</v>
      </c>
      <c r="C21" s="54">
        <v>44165</v>
      </c>
      <c r="D21" s="54">
        <v>44165</v>
      </c>
      <c r="E21" s="54">
        <v>44196</v>
      </c>
      <c r="F21" s="54">
        <v>44196</v>
      </c>
      <c r="G21" s="54">
        <v>44012</v>
      </c>
      <c r="H21" s="54">
        <v>44135</v>
      </c>
      <c r="I21" s="54">
        <v>44196</v>
      </c>
      <c r="K21" s="54">
        <v>44227</v>
      </c>
      <c r="L21" s="54">
        <v>44227</v>
      </c>
      <c r="M21" s="54">
        <v>44196</v>
      </c>
      <c r="N21" s="54">
        <v>44196</v>
      </c>
      <c r="O21" s="54">
        <v>44196</v>
      </c>
      <c r="P21" s="54">
        <v>44165</v>
      </c>
      <c r="Q21" s="54">
        <v>44165</v>
      </c>
      <c r="R21" s="54">
        <v>44561</v>
      </c>
      <c r="S21" s="54">
        <v>44227</v>
      </c>
      <c r="T21" s="54">
        <v>44227</v>
      </c>
      <c r="U21" s="54">
        <v>44227</v>
      </c>
      <c r="V21" s="54">
        <v>44196</v>
      </c>
      <c r="W21" s="54">
        <v>44227</v>
      </c>
      <c r="X21" s="54">
        <v>44227</v>
      </c>
      <c r="Y21" s="54">
        <v>44227</v>
      </c>
      <c r="Z21" s="54">
        <v>44227</v>
      </c>
      <c r="AA21" s="54">
        <v>44227</v>
      </c>
      <c r="AB21" s="54">
        <v>44104</v>
      </c>
      <c r="AC21" s="54">
        <v>44043</v>
      </c>
      <c r="AD21" s="54">
        <v>44227</v>
      </c>
      <c r="AE21" s="54">
        <v>44153</v>
      </c>
    </row>
    <row r="22" spans="1:32" x14ac:dyDescent="0.3">
      <c r="A22" t="s">
        <v>141</v>
      </c>
      <c r="B22">
        <v>0.20169684117262129</v>
      </c>
      <c r="C22">
        <v>0</v>
      </c>
      <c r="D22">
        <v>0.40812862569598857</v>
      </c>
      <c r="E22">
        <v>1</v>
      </c>
      <c r="F22">
        <v>0.30835614608814271</v>
      </c>
      <c r="G22">
        <v>0.27684771621039472</v>
      </c>
      <c r="H22">
        <v>0.66578698446337448</v>
      </c>
      <c r="I22">
        <v>1</v>
      </c>
      <c r="J22">
        <v>0</v>
      </c>
      <c r="K22">
        <v>0.244967930023441</v>
      </c>
      <c r="L22">
        <v>0.39656524461555553</v>
      </c>
      <c r="M22">
        <v>0.54051527607989835</v>
      </c>
      <c r="N22">
        <v>1</v>
      </c>
      <c r="O22">
        <v>0.8856721371934354</v>
      </c>
      <c r="P22">
        <v>0.73028415279816516</v>
      </c>
      <c r="Q22">
        <v>0</v>
      </c>
      <c r="R22">
        <v>0.55097913429789691</v>
      </c>
      <c r="S22">
        <v>0.46143014679682298</v>
      </c>
      <c r="T22">
        <v>0.48162664318892501</v>
      </c>
      <c r="U22">
        <v>1</v>
      </c>
      <c r="V22">
        <v>-0.28069165381213773</v>
      </c>
      <c r="W22">
        <v>0.59905088503238757</v>
      </c>
      <c r="X22">
        <v>0.41189588059551213</v>
      </c>
      <c r="Y22">
        <v>0</v>
      </c>
      <c r="Z22">
        <v>0.76481928702392055</v>
      </c>
      <c r="AA22">
        <v>9.0492035301063603E-2</v>
      </c>
      <c r="AB22">
        <v>0.18885616111594922</v>
      </c>
      <c r="AC22">
        <v>1</v>
      </c>
      <c r="AD22">
        <v>1</v>
      </c>
      <c r="AE22">
        <v>0.73900109098893219</v>
      </c>
      <c r="AF22">
        <v>0.43054946957492141</v>
      </c>
    </row>
    <row r="23" spans="1:32" x14ac:dyDescent="0.3">
      <c r="A23" t="s">
        <v>142</v>
      </c>
      <c r="B23">
        <v>0.54823159370200469</v>
      </c>
      <c r="C23">
        <v>0.2217117073241586</v>
      </c>
      <c r="D23">
        <v>0.497379138556935</v>
      </c>
      <c r="E23">
        <v>0</v>
      </c>
      <c r="F23">
        <v>0.3400554347398036</v>
      </c>
      <c r="G23">
        <v>0.14863598258381894</v>
      </c>
      <c r="H23">
        <v>0.31410061949204382</v>
      </c>
      <c r="I23">
        <v>0</v>
      </c>
      <c r="J23">
        <v>1</v>
      </c>
      <c r="K23">
        <v>0.75503206997655903</v>
      </c>
      <c r="L23">
        <v>0.31492636426175841</v>
      </c>
      <c r="M23">
        <v>0.13126285833090909</v>
      </c>
      <c r="N23">
        <v>0</v>
      </c>
      <c r="O23">
        <v>0.11432786280656464</v>
      </c>
      <c r="P23">
        <v>0.22443517793474768</v>
      </c>
      <c r="Q23">
        <v>-1.1443485934437524E-3</v>
      </c>
      <c r="R23">
        <v>0.44902086570210309</v>
      </c>
      <c r="S23">
        <v>0.19161383274481597</v>
      </c>
      <c r="T23">
        <v>0.44857767388202435</v>
      </c>
      <c r="U23">
        <v>0</v>
      </c>
      <c r="V23">
        <v>-0.69748872201766909</v>
      </c>
      <c r="W23">
        <v>0.29576131259597954</v>
      </c>
      <c r="X23">
        <v>0.10625680154864448</v>
      </c>
      <c r="Y23">
        <v>0.59634627612285984</v>
      </c>
      <c r="Z23">
        <v>0</v>
      </c>
      <c r="AA23">
        <v>0.70352577222280543</v>
      </c>
      <c r="AB23">
        <v>0.48193955504697644</v>
      </c>
      <c r="AC23">
        <v>0</v>
      </c>
      <c r="AD23">
        <v>0</v>
      </c>
      <c r="AE23">
        <v>0.15645190832052552</v>
      </c>
      <c r="AF23">
        <v>0.10062855313577115</v>
      </c>
    </row>
    <row r="24" spans="1:32" x14ac:dyDescent="0.3">
      <c r="A24" t="s">
        <v>143</v>
      </c>
      <c r="B24">
        <v>0.19338088890388214</v>
      </c>
      <c r="C24">
        <v>0.73650040542145467</v>
      </c>
      <c r="D24">
        <v>0</v>
      </c>
      <c r="E24">
        <v>0</v>
      </c>
      <c r="F24">
        <v>8.1563459964824978E-3</v>
      </c>
      <c r="G24">
        <v>0.41424951366450546</v>
      </c>
      <c r="H24">
        <v>7.8252304142695499E-3</v>
      </c>
      <c r="I24">
        <v>0</v>
      </c>
      <c r="J24">
        <v>0</v>
      </c>
      <c r="K24">
        <v>0</v>
      </c>
      <c r="L24">
        <v>4.703436226612577E-2</v>
      </c>
      <c r="M24">
        <v>0</v>
      </c>
      <c r="N24">
        <v>0</v>
      </c>
      <c r="O24">
        <v>0</v>
      </c>
      <c r="P24">
        <v>4.5280669267087098E-2</v>
      </c>
      <c r="Q24">
        <v>0</v>
      </c>
      <c r="R24">
        <v>0</v>
      </c>
      <c r="S24">
        <v>6.8083642357351509E-2</v>
      </c>
      <c r="T24">
        <v>-5.8289565560581686E-4</v>
      </c>
      <c r="U24">
        <v>0</v>
      </c>
      <c r="V24">
        <v>0</v>
      </c>
      <c r="W24">
        <v>4.9765030540256557E-2</v>
      </c>
      <c r="X24">
        <v>0.11365184033433756</v>
      </c>
      <c r="Y24">
        <v>0.4007244918803472</v>
      </c>
      <c r="Z24">
        <v>0</v>
      </c>
      <c r="AA24">
        <v>4.5988924835471345E-2</v>
      </c>
      <c r="AB24">
        <v>7.3770475968147689E-2</v>
      </c>
      <c r="AC24">
        <v>0</v>
      </c>
      <c r="AD24">
        <v>0</v>
      </c>
      <c r="AE24">
        <v>4.6234874710709721E-3</v>
      </c>
      <c r="AF24">
        <v>0.16881529638766862</v>
      </c>
    </row>
    <row r="25" spans="1:32" x14ac:dyDescent="0.3">
      <c r="A25" t="s">
        <v>144</v>
      </c>
      <c r="B25">
        <v>3.1055798440090505E-2</v>
      </c>
      <c r="C25">
        <v>4.8584357139988734E-3</v>
      </c>
      <c r="D25">
        <v>0</v>
      </c>
      <c r="E25">
        <v>0</v>
      </c>
      <c r="F25">
        <v>-4.4706482888166095E-2</v>
      </c>
      <c r="G25">
        <v>7.2703133524442395E-2</v>
      </c>
      <c r="H25">
        <v>0</v>
      </c>
      <c r="I25">
        <v>0</v>
      </c>
      <c r="J25">
        <v>0</v>
      </c>
      <c r="K25">
        <v>0</v>
      </c>
      <c r="L25">
        <v>2.8682724723742267E-2</v>
      </c>
      <c r="M25">
        <v>0</v>
      </c>
      <c r="N25">
        <v>0</v>
      </c>
      <c r="O25">
        <v>0</v>
      </c>
      <c r="P25">
        <v>0</v>
      </c>
      <c r="Q25">
        <v>-2.4985026181457624E-2</v>
      </c>
      <c r="R25">
        <v>0</v>
      </c>
      <c r="S25">
        <v>6.0785278495637002E-2</v>
      </c>
      <c r="T25">
        <v>0</v>
      </c>
      <c r="U25">
        <v>0</v>
      </c>
      <c r="V25">
        <v>5.5743303959026158E-2</v>
      </c>
      <c r="W25">
        <v>5.5422771831376214E-2</v>
      </c>
      <c r="X25">
        <v>3.7770402588754269E-2</v>
      </c>
      <c r="Y25">
        <v>0</v>
      </c>
      <c r="Z25">
        <v>0</v>
      </c>
      <c r="AA25">
        <v>9.3906299812476349E-2</v>
      </c>
      <c r="AB25">
        <v>0.19937063331765026</v>
      </c>
      <c r="AC25">
        <v>0</v>
      </c>
      <c r="AD25">
        <v>0</v>
      </c>
      <c r="AE25">
        <v>2.1837980748994059E-3</v>
      </c>
      <c r="AF25">
        <v>0.12116349114483807</v>
      </c>
    </row>
    <row r="26" spans="1:32" x14ac:dyDescent="0.3">
      <c r="A26" t="s">
        <v>145</v>
      </c>
      <c r="B26">
        <v>0.20773370857272894</v>
      </c>
      <c r="C26">
        <v>0.37648337686594263</v>
      </c>
      <c r="D26">
        <v>6.3576447847891182E-2</v>
      </c>
      <c r="E26">
        <v>1</v>
      </c>
      <c r="F26">
        <v>0.16081621177874453</v>
      </c>
      <c r="G26">
        <v>0.45659981597382843</v>
      </c>
      <c r="H26">
        <v>0.74419820960048322</v>
      </c>
      <c r="I26">
        <v>1</v>
      </c>
      <c r="J26">
        <v>0.99996546901707561</v>
      </c>
      <c r="K26">
        <v>0.75503206997655903</v>
      </c>
      <c r="L26">
        <v>0.10123281984903972</v>
      </c>
      <c r="M26">
        <v>0.67177813441080736</v>
      </c>
      <c r="N26">
        <v>1</v>
      </c>
      <c r="O26">
        <v>0.18439977872026553</v>
      </c>
      <c r="P26">
        <v>0.80689989581235322</v>
      </c>
      <c r="Q26">
        <v>0.83850599534169712</v>
      </c>
      <c r="R26">
        <v>1</v>
      </c>
      <c r="S26">
        <v>1.1464024677473759E-4</v>
      </c>
      <c r="T26">
        <v>1.8555511703451835E-2</v>
      </c>
      <c r="U26">
        <v>1</v>
      </c>
      <c r="V26">
        <v>-0.76887287001679228</v>
      </c>
      <c r="W26">
        <v>0.48494925352454188</v>
      </c>
      <c r="X26">
        <v>0.18534942337872798</v>
      </c>
      <c r="Y26">
        <v>0.99053975335589617</v>
      </c>
      <c r="Z26">
        <v>0.1664127022743816</v>
      </c>
      <c r="AA26">
        <v>0.66915341785221372</v>
      </c>
      <c r="AB26">
        <v>0.1383648068017424</v>
      </c>
      <c r="AC26">
        <v>0.58737093821829411</v>
      </c>
      <c r="AD26">
        <v>1</v>
      </c>
      <c r="AE26">
        <v>0.64352951035946537</v>
      </c>
      <c r="AF26">
        <v>0.36938267073541375</v>
      </c>
    </row>
    <row r="27" spans="1:32" x14ac:dyDescent="0.3">
      <c r="A27" t="s">
        <v>151</v>
      </c>
      <c r="B27">
        <v>0.41224536054905131</v>
      </c>
      <c r="C27">
        <v>0.72037326115208045</v>
      </c>
      <c r="D27">
        <v>0.12412398476377483</v>
      </c>
      <c r="E27">
        <v>1</v>
      </c>
      <c r="F27">
        <v>0.29680139295441854</v>
      </c>
      <c r="G27">
        <v>0.67470921654715565</v>
      </c>
      <c r="H27">
        <v>0.80302545367271094</v>
      </c>
      <c r="I27">
        <v>1</v>
      </c>
      <c r="J27">
        <v>1</v>
      </c>
      <c r="K27">
        <v>1</v>
      </c>
      <c r="L27">
        <v>0.20128249498107093</v>
      </c>
      <c r="M27">
        <v>0.67177813441080736</v>
      </c>
      <c r="N27">
        <v>1</v>
      </c>
      <c r="O27">
        <v>0.33514659782408263</v>
      </c>
      <c r="P27">
        <v>0.90032703281834925</v>
      </c>
      <c r="Q27">
        <v>0.99646016800485193</v>
      </c>
      <c r="R27">
        <v>1</v>
      </c>
      <c r="S27">
        <v>4.1905060386294475E-5</v>
      </c>
      <c r="T27">
        <v>0.24165882388657822</v>
      </c>
      <c r="U27">
        <v>1</v>
      </c>
      <c r="V27">
        <v>-0.92899971599380149</v>
      </c>
      <c r="W27">
        <v>0.66969182629579593</v>
      </c>
      <c r="X27">
        <v>0.33300678639207432</v>
      </c>
      <c r="Y27">
        <v>0.99736039596554005</v>
      </c>
      <c r="Z27">
        <v>0.28991754444256557</v>
      </c>
      <c r="AA27">
        <v>0.76305971766469005</v>
      </c>
      <c r="AB27">
        <v>0.23922350923538094</v>
      </c>
      <c r="AC27">
        <v>0.74889392938973764</v>
      </c>
      <c r="AD27">
        <v>1</v>
      </c>
      <c r="AE27">
        <v>0.77064591322826959</v>
      </c>
      <c r="AF27">
        <v>0.36938267073541375</v>
      </c>
    </row>
    <row r="28" spans="1:32" x14ac:dyDescent="0.3">
      <c r="A28" t="s">
        <v>152</v>
      </c>
      <c r="B28">
        <v>0.59936589489388303</v>
      </c>
      <c r="C28">
        <v>0.91272416730534434</v>
      </c>
      <c r="D28">
        <v>0.17714799979966744</v>
      </c>
      <c r="E28">
        <v>1</v>
      </c>
      <c r="F28">
        <v>0.42364988965509087</v>
      </c>
      <c r="G28">
        <v>0.8574121910940794</v>
      </c>
      <c r="H28">
        <v>0.85583038120815935</v>
      </c>
      <c r="I28">
        <v>1</v>
      </c>
      <c r="J28">
        <v>1</v>
      </c>
      <c r="K28">
        <v>1</v>
      </c>
      <c r="L28">
        <v>0.28939288423183146</v>
      </c>
      <c r="M28">
        <v>0.67177813441080736</v>
      </c>
      <c r="N28">
        <v>1</v>
      </c>
      <c r="O28">
        <v>0.46422644292826853</v>
      </c>
      <c r="P28">
        <v>0.9509446410185759</v>
      </c>
      <c r="Q28">
        <v>1.03747131553574</v>
      </c>
      <c r="R28">
        <v>1</v>
      </c>
      <c r="S28">
        <v>4.1407511621137307E-5</v>
      </c>
      <c r="T28">
        <v>0.24169525486505358</v>
      </c>
      <c r="U28">
        <v>1</v>
      </c>
      <c r="V28">
        <v>-1.055887205495444</v>
      </c>
      <c r="W28">
        <v>0.78379345780364174</v>
      </c>
      <c r="X28">
        <v>0.41957288603965531</v>
      </c>
      <c r="Y28">
        <v>1.0038914106128509</v>
      </c>
      <c r="Z28">
        <v>0.40151238006476692</v>
      </c>
      <c r="AA28">
        <v>0.8535517529657537</v>
      </c>
      <c r="AB28">
        <v>0.33801331842195825</v>
      </c>
      <c r="AC28">
        <v>0.91041692056118118</v>
      </c>
      <c r="AD28">
        <v>1</v>
      </c>
      <c r="AE28">
        <v>0.8218371464856471</v>
      </c>
      <c r="AF28">
        <v>0.42845949193551669</v>
      </c>
    </row>
    <row r="29" spans="1:32" x14ac:dyDescent="0.3">
      <c r="A29" t="s">
        <v>153</v>
      </c>
      <c r="B29">
        <v>0.69401124790579904</v>
      </c>
      <c r="C29">
        <v>0.97743652313294671</v>
      </c>
      <c r="D29">
        <v>0.21094069843569585</v>
      </c>
      <c r="E29">
        <v>1</v>
      </c>
      <c r="F29">
        <v>0.5255276290502422</v>
      </c>
      <c r="G29">
        <v>0.94878791274538277</v>
      </c>
      <c r="H29">
        <v>0.88933576867050379</v>
      </c>
      <c r="I29">
        <v>1</v>
      </c>
      <c r="J29">
        <v>1</v>
      </c>
      <c r="K29">
        <v>1</v>
      </c>
      <c r="L29">
        <v>0.33867825634971677</v>
      </c>
      <c r="M29">
        <v>0.67177813441080736</v>
      </c>
      <c r="N29">
        <v>1</v>
      </c>
      <c r="O29">
        <v>0.56564632122441461</v>
      </c>
      <c r="P29">
        <v>1</v>
      </c>
      <c r="Q29">
        <v>1.0371846960941304</v>
      </c>
      <c r="R29">
        <v>1</v>
      </c>
      <c r="S29">
        <v>7.7202386812300273E-5</v>
      </c>
      <c r="T29">
        <v>0.29295364157989012</v>
      </c>
      <c r="U29">
        <v>1</v>
      </c>
      <c r="V29">
        <v>-1.3534119218815892</v>
      </c>
      <c r="W29">
        <v>0.78379345780364174</v>
      </c>
      <c r="X29">
        <v>0.50591148587268497</v>
      </c>
      <c r="Y29">
        <v>1</v>
      </c>
      <c r="Z29">
        <v>0.49531755595714211</v>
      </c>
      <c r="AA29">
        <v>0.94176612708267327</v>
      </c>
      <c r="AB29">
        <v>0.42518361662526771</v>
      </c>
      <c r="AC29">
        <v>1</v>
      </c>
      <c r="AD29">
        <v>1</v>
      </c>
      <c r="AE29">
        <v>0.84680816531459169</v>
      </c>
      <c r="AF29">
        <v>0.47745415026739541</v>
      </c>
    </row>
    <row r="30" spans="1:32" x14ac:dyDescent="0.3">
      <c r="A30" t="s">
        <v>154</v>
      </c>
      <c r="B30">
        <v>0.76977795353855627</v>
      </c>
      <c r="C30">
        <v>1.016540469092702</v>
      </c>
      <c r="D30">
        <v>0.23909570615051171</v>
      </c>
      <c r="E30">
        <v>1</v>
      </c>
      <c r="F30">
        <v>0.62273207963365529</v>
      </c>
      <c r="G30">
        <v>0.98562416706443357</v>
      </c>
      <c r="H30">
        <v>0.91358274107478743</v>
      </c>
      <c r="I30">
        <v>1</v>
      </c>
      <c r="J30">
        <v>1</v>
      </c>
      <c r="K30">
        <v>1</v>
      </c>
      <c r="L30">
        <v>0.38490717128199675</v>
      </c>
      <c r="M30">
        <v>0.67177813441080736</v>
      </c>
      <c r="N30">
        <v>1</v>
      </c>
      <c r="O30">
        <v>0.63940623271252084</v>
      </c>
      <c r="P30">
        <v>1</v>
      </c>
      <c r="Q30">
        <v>1.0360403475006867</v>
      </c>
      <c r="R30">
        <v>1</v>
      </c>
      <c r="S30">
        <v>-3.3474651381271766E-4</v>
      </c>
      <c r="T30">
        <v>0.33339202768754367</v>
      </c>
      <c r="U30">
        <v>1</v>
      </c>
      <c r="V30">
        <v>-1.3979619138069033</v>
      </c>
      <c r="W30">
        <v>0.78379345780364174</v>
      </c>
      <c r="X30">
        <v>0.82764482148101637</v>
      </c>
      <c r="Y30">
        <v>1</v>
      </c>
      <c r="Z30">
        <v>0.56408556665884002</v>
      </c>
      <c r="AA30">
        <v>0.95946385281656299</v>
      </c>
      <c r="AB30">
        <v>0.46974439425427866</v>
      </c>
      <c r="AC30">
        <v>1</v>
      </c>
      <c r="AD30">
        <v>1</v>
      </c>
      <c r="AE30">
        <v>0.86580434173398646</v>
      </c>
      <c r="AF30">
        <v>0.5203979428940797</v>
      </c>
    </row>
    <row r="31" spans="1:32" x14ac:dyDescent="0.3">
      <c r="A31" t="s">
        <v>137</v>
      </c>
      <c r="B31">
        <v>0.45702651793439214</v>
      </c>
      <c r="C31">
        <v>5.9909212057535889E-2</v>
      </c>
      <c r="D31">
        <v>0.96063038965217318</v>
      </c>
      <c r="E31">
        <v>1.5068372384644138E-2</v>
      </c>
      <c r="F31">
        <v>0.47420296106197918</v>
      </c>
      <c r="G31">
        <v>-7.0373009462481517E-3</v>
      </c>
      <c r="H31">
        <v>0.63359521052171763</v>
      </c>
      <c r="I31">
        <v>1</v>
      </c>
      <c r="J31">
        <v>0.68000785601887337</v>
      </c>
      <c r="K31">
        <v>1</v>
      </c>
      <c r="L31">
        <v>0.94002709891824177</v>
      </c>
      <c r="M31">
        <v>1</v>
      </c>
      <c r="N31">
        <v>0.68886750003247987</v>
      </c>
      <c r="O31">
        <v>2.3360728069795313E-2</v>
      </c>
      <c r="P31">
        <v>1</v>
      </c>
      <c r="Q31">
        <v>8.2707358297206875E-3</v>
      </c>
      <c r="R31">
        <v>1.845827036624198E-2</v>
      </c>
      <c r="S31">
        <v>0.20323152862945465</v>
      </c>
      <c r="T31">
        <v>0.60456002929201436</v>
      </c>
      <c r="U31">
        <v>0.14761980879904676</v>
      </c>
      <c r="V31">
        <v>0</v>
      </c>
      <c r="W31">
        <v>0</v>
      </c>
      <c r="X31">
        <v>0.16550990504264851</v>
      </c>
      <c r="Y31">
        <v>4.5613165938273255E-2</v>
      </c>
      <c r="Z31">
        <v>0.49856356236533395</v>
      </c>
      <c r="AA31">
        <v>0.57083733326694841</v>
      </c>
      <c r="AB31">
        <v>0</v>
      </c>
      <c r="AC31">
        <v>0.17414101760221004</v>
      </c>
      <c r="AD31">
        <v>0.45269528236354661</v>
      </c>
      <c r="AE31">
        <v>3.7664254687258675E-2</v>
      </c>
      <c r="AF31">
        <v>0.59008894156431213</v>
      </c>
    </row>
    <row r="32" spans="1:32" x14ac:dyDescent="0.3">
      <c r="A32" t="s">
        <v>138</v>
      </c>
      <c r="B32">
        <v>0.50132107277788873</v>
      </c>
      <c r="C32">
        <v>0.54711853616046335</v>
      </c>
      <c r="D32">
        <v>2.29906002651767E-2</v>
      </c>
      <c r="E32">
        <v>2.4644813005723819E-2</v>
      </c>
      <c r="F32">
        <v>0.25927848024379191</v>
      </c>
      <c r="G32">
        <v>-2.1111902838744454E-2</v>
      </c>
      <c r="H32">
        <v>0.12696104199241751</v>
      </c>
      <c r="I32">
        <v>0</v>
      </c>
      <c r="J32">
        <v>0</v>
      </c>
      <c r="K32">
        <v>0</v>
      </c>
      <c r="L32">
        <v>5.9972901081758165E-2</v>
      </c>
      <c r="M32">
        <v>0</v>
      </c>
      <c r="N32">
        <v>0.31392945539399536</v>
      </c>
      <c r="O32">
        <v>0.64005019286033071</v>
      </c>
      <c r="P32">
        <v>0</v>
      </c>
      <c r="Q32">
        <v>1.5118015869551298E-2</v>
      </c>
      <c r="R32">
        <v>0.98154172963375796</v>
      </c>
      <c r="S32">
        <v>0.35870288539910089</v>
      </c>
      <c r="T32">
        <v>0.15652838656686718</v>
      </c>
      <c r="U32">
        <v>0.34118854674842941</v>
      </c>
      <c r="V32">
        <v>0</v>
      </c>
      <c r="W32">
        <v>0</v>
      </c>
      <c r="X32">
        <v>0.14127963006950775</v>
      </c>
      <c r="Y32">
        <v>9.1896019778968038E-2</v>
      </c>
      <c r="Z32">
        <v>0</v>
      </c>
      <c r="AA32">
        <v>0.33998735580142059</v>
      </c>
      <c r="AB32">
        <v>0.70309499250614038</v>
      </c>
      <c r="AC32">
        <v>0.16698145270485173</v>
      </c>
      <c r="AD32">
        <v>0.31457170359519371</v>
      </c>
      <c r="AE32">
        <v>7.4596133093615971E-2</v>
      </c>
      <c r="AF32">
        <v>0.13169651170756308</v>
      </c>
    </row>
    <row r="33" spans="1:32" x14ac:dyDescent="0.3">
      <c r="A33" t="s">
        <v>139</v>
      </c>
      <c r="B33">
        <v>-0.16467711823298908</v>
      </c>
      <c r="C33">
        <v>0.10315652876118658</v>
      </c>
      <c r="D33">
        <v>-5.2665627275401969E-4</v>
      </c>
      <c r="E33">
        <v>0</v>
      </c>
      <c r="F33">
        <v>6.4525400326618174E-2</v>
      </c>
      <c r="G33">
        <v>6.0749162628041753E-2</v>
      </c>
      <c r="H33">
        <v>0.14447112506648846</v>
      </c>
      <c r="I33">
        <v>0</v>
      </c>
      <c r="J33">
        <v>6.0399375315961484E-2</v>
      </c>
      <c r="K33">
        <v>0</v>
      </c>
      <c r="L33">
        <v>0</v>
      </c>
      <c r="M33">
        <v>0</v>
      </c>
      <c r="N33">
        <v>-2.1513422393171673E-3</v>
      </c>
      <c r="O33">
        <v>0.26475484025525331</v>
      </c>
      <c r="P33">
        <v>0</v>
      </c>
      <c r="Q33">
        <v>1.5118015869551298E-2</v>
      </c>
      <c r="R33">
        <v>0</v>
      </c>
      <c r="S33">
        <v>0.25981656379056134</v>
      </c>
      <c r="T33">
        <v>0.12688829989403724</v>
      </c>
      <c r="U33">
        <v>1.4330773156644069E-2</v>
      </c>
      <c r="V33">
        <v>0</v>
      </c>
      <c r="W33">
        <v>0</v>
      </c>
      <c r="X33">
        <v>4.9690493299184076E-2</v>
      </c>
      <c r="Y33">
        <v>0.75802910208159591</v>
      </c>
      <c r="Z33">
        <v>0</v>
      </c>
      <c r="AA33">
        <v>0.34480750270854488</v>
      </c>
      <c r="AB33">
        <v>0</v>
      </c>
      <c r="AC33">
        <v>0.17615641158456238</v>
      </c>
      <c r="AD33">
        <v>0.15784348044501367</v>
      </c>
      <c r="AE33">
        <v>0</v>
      </c>
      <c r="AF33">
        <v>0.14989838721159432</v>
      </c>
    </row>
    <row r="34" spans="1:32" x14ac:dyDescent="0.3">
      <c r="A34" t="s">
        <v>140</v>
      </c>
      <c r="B34">
        <v>0</v>
      </c>
      <c r="C34">
        <v>3.5089796843279313E-3</v>
      </c>
      <c r="D34">
        <v>0</v>
      </c>
      <c r="E34">
        <v>0.89440262868537368</v>
      </c>
      <c r="F34">
        <v>4.8138858813528201E-3</v>
      </c>
      <c r="G34">
        <v>4.5644891010294203E-2</v>
      </c>
      <c r="H34">
        <v>1.6899889539116416E-2</v>
      </c>
      <c r="I34">
        <v>0</v>
      </c>
      <c r="J34">
        <v>0.25959276866516506</v>
      </c>
      <c r="K34">
        <v>0</v>
      </c>
      <c r="L34">
        <v>0</v>
      </c>
      <c r="M34">
        <v>0</v>
      </c>
      <c r="N34">
        <v>-6.4561318715804889E-4</v>
      </c>
      <c r="O34">
        <v>0</v>
      </c>
      <c r="P34">
        <v>0</v>
      </c>
      <c r="Q34">
        <v>-2.334336726717065E-2</v>
      </c>
      <c r="R34">
        <v>0</v>
      </c>
      <c r="S34">
        <v>8.741290282377373E-2</v>
      </c>
      <c r="T34">
        <v>4.0852935802804642E-2</v>
      </c>
      <c r="U34">
        <v>0.22458845721276635</v>
      </c>
      <c r="V34">
        <v>0.56140068372180196</v>
      </c>
      <c r="W34">
        <v>1</v>
      </c>
      <c r="X34">
        <v>0.13341811017544075</v>
      </c>
      <c r="Y34">
        <v>6.1651215248614888E-2</v>
      </c>
      <c r="Z34">
        <v>0</v>
      </c>
      <c r="AA34">
        <v>0</v>
      </c>
      <c r="AB34">
        <v>0.29690500749385956</v>
      </c>
      <c r="AC34">
        <v>0.16108321292585628</v>
      </c>
      <c r="AD34">
        <v>5.1573828963438977E-2</v>
      </c>
      <c r="AE34">
        <v>0</v>
      </c>
      <c r="AF34">
        <v>2.4513975129963454E-2</v>
      </c>
    </row>
    <row r="35" spans="1:32" x14ac:dyDescent="0.3">
      <c r="A35" t="s">
        <v>115</v>
      </c>
      <c r="B35">
        <v>1.3280523132673574</v>
      </c>
      <c r="C35">
        <v>3.4147612455975183</v>
      </c>
      <c r="D35">
        <v>-9.2069652202102539</v>
      </c>
      <c r="E35">
        <v>2.6797786760119946</v>
      </c>
      <c r="F35">
        <v>3.0510916617294921</v>
      </c>
      <c r="G35">
        <v>9.2179322276429136</v>
      </c>
      <c r="H35">
        <v>3.506438300498957</v>
      </c>
      <c r="I35">
        <v>0.66981615992420351</v>
      </c>
      <c r="J35">
        <v>0.81385025714489934</v>
      </c>
      <c r="K35">
        <v>4.8379581973316794</v>
      </c>
      <c r="L35">
        <v>7.2256575744156519</v>
      </c>
      <c r="M35">
        <v>-9.1540161826937472E-2</v>
      </c>
      <c r="N35">
        <v>-3.3834963779197598E-2</v>
      </c>
      <c r="O35">
        <v>6.2561568861758978</v>
      </c>
      <c r="P35" t="s">
        <v>157</v>
      </c>
      <c r="Q35" t="s">
        <v>157</v>
      </c>
      <c r="R35" t="s">
        <v>51</v>
      </c>
      <c r="S35">
        <v>7.6852415554417988</v>
      </c>
      <c r="T35" t="s">
        <v>157</v>
      </c>
      <c r="U35" t="s">
        <v>51</v>
      </c>
      <c r="V35" t="s">
        <v>157</v>
      </c>
      <c r="W35" t="s">
        <v>157</v>
      </c>
      <c r="X35">
        <v>8.1007535699269759E-2</v>
      </c>
      <c r="Y35" t="s">
        <v>157</v>
      </c>
      <c r="Z35" t="s">
        <v>51</v>
      </c>
      <c r="AA35" t="s">
        <v>157</v>
      </c>
      <c r="AB35" t="s">
        <v>157</v>
      </c>
      <c r="AC35" t="s">
        <v>157</v>
      </c>
      <c r="AD35" t="s">
        <v>51</v>
      </c>
      <c r="AE35" t="s">
        <v>157</v>
      </c>
      <c r="AF35" t="s">
        <v>157</v>
      </c>
    </row>
    <row r="36" spans="1:32" x14ac:dyDescent="0.3">
      <c r="A36" t="s">
        <v>108</v>
      </c>
      <c r="B36">
        <v>10</v>
      </c>
      <c r="C36">
        <v>10</v>
      </c>
      <c r="D36">
        <v>10</v>
      </c>
      <c r="E36">
        <v>0</v>
      </c>
      <c r="F36">
        <v>10</v>
      </c>
      <c r="G36">
        <v>10</v>
      </c>
      <c r="H36">
        <v>0</v>
      </c>
      <c r="I36">
        <v>5</v>
      </c>
      <c r="J36">
        <v>10</v>
      </c>
      <c r="K36">
        <v>5</v>
      </c>
      <c r="L36">
        <v>10</v>
      </c>
      <c r="M36">
        <v>10</v>
      </c>
      <c r="N36">
        <v>5</v>
      </c>
      <c r="O36">
        <v>10</v>
      </c>
      <c r="P36">
        <v>10</v>
      </c>
      <c r="Q36">
        <v>5</v>
      </c>
      <c r="R36">
        <v>10</v>
      </c>
      <c r="S36">
        <v>5</v>
      </c>
      <c r="T36">
        <v>5</v>
      </c>
      <c r="U36">
        <v>1</v>
      </c>
      <c r="V36">
        <v>10</v>
      </c>
      <c r="W36">
        <v>5</v>
      </c>
      <c r="X36">
        <v>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</row>
    <row r="37" spans="1:32" x14ac:dyDescent="0.3">
      <c r="A37" t="s">
        <v>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5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>
        <v>5</v>
      </c>
      <c r="V37">
        <v>0</v>
      </c>
      <c r="W37">
        <v>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t="s">
        <v>110</v>
      </c>
      <c r="B38">
        <v>10</v>
      </c>
      <c r="C38">
        <v>10</v>
      </c>
      <c r="D38">
        <v>10</v>
      </c>
      <c r="E38">
        <v>5</v>
      </c>
      <c r="F38">
        <v>10</v>
      </c>
      <c r="G38">
        <v>1</v>
      </c>
      <c r="H38">
        <v>1</v>
      </c>
      <c r="I38">
        <v>5</v>
      </c>
      <c r="J38">
        <v>5</v>
      </c>
      <c r="K38">
        <v>5</v>
      </c>
      <c r="L38">
        <v>0</v>
      </c>
      <c r="M38">
        <v>0</v>
      </c>
      <c r="N38">
        <v>5</v>
      </c>
      <c r="O38">
        <v>5</v>
      </c>
      <c r="P38">
        <v>0</v>
      </c>
      <c r="Q38">
        <v>0</v>
      </c>
      <c r="R38">
        <v>10</v>
      </c>
      <c r="S38">
        <v>10</v>
      </c>
      <c r="T38">
        <v>10</v>
      </c>
      <c r="U38">
        <v>10</v>
      </c>
      <c r="V38">
        <v>0</v>
      </c>
      <c r="W38">
        <v>10</v>
      </c>
      <c r="X38">
        <v>10</v>
      </c>
      <c r="Y38">
        <v>10</v>
      </c>
      <c r="Z38">
        <v>5</v>
      </c>
      <c r="AA38">
        <v>10</v>
      </c>
      <c r="AB38">
        <v>1</v>
      </c>
      <c r="AC38">
        <v>10</v>
      </c>
      <c r="AD38">
        <v>5</v>
      </c>
      <c r="AE38">
        <v>10</v>
      </c>
      <c r="AF38">
        <v>5</v>
      </c>
    </row>
    <row r="39" spans="1:32" x14ac:dyDescent="0.3">
      <c r="A39" t="s">
        <v>111</v>
      </c>
      <c r="B39">
        <v>10</v>
      </c>
      <c r="C39">
        <v>1</v>
      </c>
      <c r="D39">
        <v>1</v>
      </c>
      <c r="E39">
        <v>1</v>
      </c>
      <c r="F39">
        <v>10</v>
      </c>
      <c r="G39">
        <v>0</v>
      </c>
      <c r="H39">
        <v>0</v>
      </c>
      <c r="I39">
        <v>0</v>
      </c>
      <c r="J39">
        <v>10</v>
      </c>
      <c r="K39">
        <v>1</v>
      </c>
      <c r="L39">
        <v>0</v>
      </c>
      <c r="M39">
        <v>0</v>
      </c>
      <c r="N39">
        <v>10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5</v>
      </c>
      <c r="V39">
        <v>0</v>
      </c>
      <c r="W39">
        <v>10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10</v>
      </c>
      <c r="AE39">
        <v>0</v>
      </c>
      <c r="AF39">
        <v>1</v>
      </c>
    </row>
    <row r="40" spans="1:32" x14ac:dyDescent="0.3">
      <c r="A40" t="s">
        <v>83</v>
      </c>
      <c r="B40">
        <v>10</v>
      </c>
      <c r="C40">
        <v>1</v>
      </c>
      <c r="D40">
        <v>5</v>
      </c>
      <c r="E40">
        <v>1</v>
      </c>
      <c r="F40">
        <v>10</v>
      </c>
      <c r="G40">
        <v>0</v>
      </c>
      <c r="H40">
        <v>1</v>
      </c>
      <c r="I40">
        <v>0</v>
      </c>
      <c r="J40">
        <v>10</v>
      </c>
      <c r="K40">
        <v>5</v>
      </c>
      <c r="L40">
        <v>0</v>
      </c>
      <c r="M40">
        <v>1</v>
      </c>
      <c r="N40">
        <v>10</v>
      </c>
      <c r="O40">
        <v>10</v>
      </c>
      <c r="P40">
        <v>0</v>
      </c>
      <c r="Q40">
        <v>0</v>
      </c>
      <c r="R40">
        <v>5</v>
      </c>
      <c r="S40">
        <v>1</v>
      </c>
      <c r="T40">
        <v>10</v>
      </c>
      <c r="U40">
        <v>10</v>
      </c>
      <c r="V40">
        <v>0</v>
      </c>
      <c r="W40">
        <v>10</v>
      </c>
      <c r="X40">
        <v>10</v>
      </c>
      <c r="Y40">
        <v>10</v>
      </c>
      <c r="Z40">
        <v>1</v>
      </c>
      <c r="AA40">
        <v>1</v>
      </c>
      <c r="AB40">
        <v>1</v>
      </c>
      <c r="AC40">
        <v>0</v>
      </c>
      <c r="AD40">
        <v>10</v>
      </c>
      <c r="AE40">
        <v>0</v>
      </c>
      <c r="AF40">
        <v>1</v>
      </c>
    </row>
    <row r="41" spans="1:32" x14ac:dyDescent="0.3">
      <c r="A41" t="s">
        <v>112</v>
      </c>
      <c r="B41">
        <v>5</v>
      </c>
      <c r="C41">
        <v>0</v>
      </c>
      <c r="D41">
        <v>5</v>
      </c>
      <c r="E41">
        <v>0</v>
      </c>
      <c r="F41">
        <v>5</v>
      </c>
      <c r="G41">
        <v>5</v>
      </c>
      <c r="H41">
        <v>5</v>
      </c>
      <c r="I41">
        <v>0</v>
      </c>
      <c r="J41">
        <v>5</v>
      </c>
      <c r="K41">
        <v>0</v>
      </c>
      <c r="L41">
        <v>5</v>
      </c>
      <c r="M41">
        <v>0</v>
      </c>
      <c r="N41">
        <v>5</v>
      </c>
      <c r="O41">
        <v>5</v>
      </c>
      <c r="P41">
        <v>5</v>
      </c>
      <c r="Q41">
        <v>5</v>
      </c>
      <c r="R41">
        <v>5</v>
      </c>
      <c r="S41">
        <v>0</v>
      </c>
      <c r="T41">
        <v>1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0</v>
      </c>
      <c r="AF41">
        <v>1</v>
      </c>
    </row>
    <row r="42" spans="1:32" x14ac:dyDescent="0.3">
      <c r="A42" t="s">
        <v>113</v>
      </c>
      <c r="B42">
        <v>5</v>
      </c>
      <c r="C42">
        <v>0</v>
      </c>
      <c r="D42">
        <v>1</v>
      </c>
      <c r="E42">
        <v>5</v>
      </c>
      <c r="F42">
        <v>5</v>
      </c>
      <c r="G42">
        <v>5</v>
      </c>
      <c r="H42">
        <v>0</v>
      </c>
      <c r="I42">
        <v>5</v>
      </c>
      <c r="J42">
        <v>5</v>
      </c>
      <c r="K42">
        <v>5</v>
      </c>
      <c r="L42">
        <v>0</v>
      </c>
      <c r="M42">
        <v>5</v>
      </c>
      <c r="N42">
        <v>5</v>
      </c>
      <c r="O42">
        <v>5</v>
      </c>
      <c r="P42">
        <v>5</v>
      </c>
      <c r="Q42">
        <v>0</v>
      </c>
      <c r="R42">
        <v>5</v>
      </c>
      <c r="S42">
        <v>3</v>
      </c>
      <c r="T42">
        <v>0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0</v>
      </c>
      <c r="AB42">
        <v>5</v>
      </c>
      <c r="AC42">
        <v>5</v>
      </c>
      <c r="AD42">
        <v>5</v>
      </c>
      <c r="AE42">
        <v>5</v>
      </c>
      <c r="AF42">
        <v>5</v>
      </c>
    </row>
    <row r="43" spans="1:32" x14ac:dyDescent="0.3">
      <c r="A43" t="s">
        <v>136</v>
      </c>
      <c r="B43">
        <v>10</v>
      </c>
      <c r="C43">
        <v>1</v>
      </c>
      <c r="D43">
        <v>10</v>
      </c>
      <c r="E43">
        <v>0</v>
      </c>
      <c r="F43">
        <v>10</v>
      </c>
      <c r="G43">
        <v>0</v>
      </c>
      <c r="H43">
        <v>10</v>
      </c>
      <c r="I43">
        <v>10</v>
      </c>
      <c r="J43">
        <v>10</v>
      </c>
      <c r="K43">
        <v>1</v>
      </c>
      <c r="L43">
        <v>10</v>
      </c>
      <c r="M43">
        <v>1</v>
      </c>
      <c r="N43">
        <v>0</v>
      </c>
      <c r="O43">
        <v>10</v>
      </c>
      <c r="P43">
        <v>10</v>
      </c>
      <c r="Q43">
        <v>0</v>
      </c>
      <c r="R43">
        <v>10</v>
      </c>
      <c r="S43">
        <v>5</v>
      </c>
      <c r="T43">
        <v>10</v>
      </c>
      <c r="U43">
        <v>10</v>
      </c>
      <c r="V43">
        <v>10</v>
      </c>
      <c r="W43">
        <v>10</v>
      </c>
      <c r="X43">
        <v>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</row>
    <row r="44" spans="1:32" x14ac:dyDescent="0.3">
      <c r="A44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t="s">
        <v>119</v>
      </c>
      <c r="B45">
        <v>5</v>
      </c>
      <c r="C45">
        <v>5</v>
      </c>
      <c r="D45">
        <v>10</v>
      </c>
      <c r="E45">
        <v>10</v>
      </c>
      <c r="F45">
        <v>5</v>
      </c>
      <c r="G45">
        <v>0</v>
      </c>
      <c r="H45">
        <v>10</v>
      </c>
      <c r="I45">
        <v>10</v>
      </c>
      <c r="J45">
        <v>5</v>
      </c>
      <c r="K45">
        <v>10</v>
      </c>
      <c r="L45">
        <v>10</v>
      </c>
      <c r="M45">
        <v>0</v>
      </c>
      <c r="N45">
        <v>10</v>
      </c>
      <c r="O45">
        <v>10</v>
      </c>
      <c r="P45">
        <v>10</v>
      </c>
      <c r="Q45">
        <v>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5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</row>
    <row r="46" spans="1:32" x14ac:dyDescent="0.3">
      <c r="A46" t="s">
        <v>120</v>
      </c>
      <c r="B46">
        <v>5</v>
      </c>
      <c r="C46">
        <v>5</v>
      </c>
      <c r="D46">
        <v>10</v>
      </c>
      <c r="E46">
        <v>10</v>
      </c>
      <c r="F46">
        <v>5</v>
      </c>
      <c r="G46">
        <v>10</v>
      </c>
      <c r="H46">
        <v>10</v>
      </c>
      <c r="I46">
        <v>10</v>
      </c>
      <c r="J46">
        <v>5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5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</row>
    <row r="47" spans="1:32" x14ac:dyDescent="0.3">
      <c r="A47" t="s">
        <v>121</v>
      </c>
      <c r="B47">
        <v>5</v>
      </c>
      <c r="C47">
        <v>5</v>
      </c>
      <c r="D47">
        <v>10</v>
      </c>
      <c r="E47">
        <v>10</v>
      </c>
      <c r="F47">
        <v>5</v>
      </c>
      <c r="G47">
        <v>10</v>
      </c>
      <c r="H47">
        <v>10</v>
      </c>
      <c r="I47">
        <v>10</v>
      </c>
      <c r="J47">
        <v>5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0</v>
      </c>
      <c r="W47">
        <v>5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</row>
    <row r="48" spans="1:32" x14ac:dyDescent="0.3">
      <c r="A48" t="s">
        <v>125</v>
      </c>
      <c r="B48">
        <v>10</v>
      </c>
      <c r="C48">
        <v>0</v>
      </c>
      <c r="D48">
        <v>10</v>
      </c>
      <c r="E48">
        <v>5</v>
      </c>
      <c r="F48">
        <v>5</v>
      </c>
      <c r="G48">
        <v>0</v>
      </c>
      <c r="H48">
        <v>10</v>
      </c>
      <c r="I48">
        <v>0</v>
      </c>
      <c r="J48">
        <v>10</v>
      </c>
      <c r="K48">
        <v>0</v>
      </c>
      <c r="L48">
        <v>0</v>
      </c>
      <c r="M48">
        <v>0</v>
      </c>
      <c r="N48">
        <v>5</v>
      </c>
      <c r="O48">
        <v>10</v>
      </c>
      <c r="P48">
        <v>10</v>
      </c>
      <c r="Q48">
        <v>0</v>
      </c>
      <c r="R48">
        <v>10</v>
      </c>
      <c r="S48">
        <v>1</v>
      </c>
      <c r="T48">
        <v>10</v>
      </c>
      <c r="U48">
        <v>5</v>
      </c>
      <c r="V48">
        <v>10</v>
      </c>
      <c r="W48">
        <v>10</v>
      </c>
      <c r="X48">
        <v>5</v>
      </c>
      <c r="Y48">
        <v>10</v>
      </c>
      <c r="Z48">
        <v>5</v>
      </c>
      <c r="AA48">
        <v>10</v>
      </c>
      <c r="AB48">
        <v>10</v>
      </c>
      <c r="AC48">
        <v>10</v>
      </c>
      <c r="AD48">
        <v>10</v>
      </c>
      <c r="AE48">
        <v>0</v>
      </c>
      <c r="AF48">
        <v>10</v>
      </c>
    </row>
    <row r="49" spans="1:32" x14ac:dyDescent="0.3">
      <c r="A49" t="s">
        <v>126</v>
      </c>
      <c r="B49">
        <v>5</v>
      </c>
      <c r="C49">
        <v>0</v>
      </c>
      <c r="D49">
        <v>10</v>
      </c>
      <c r="E49">
        <v>1</v>
      </c>
      <c r="F49">
        <v>5</v>
      </c>
      <c r="G49">
        <v>0</v>
      </c>
      <c r="H49">
        <v>10</v>
      </c>
      <c r="I49">
        <v>10</v>
      </c>
      <c r="J49">
        <v>5</v>
      </c>
      <c r="K49">
        <v>0</v>
      </c>
      <c r="L49">
        <v>0</v>
      </c>
      <c r="M49">
        <v>0</v>
      </c>
      <c r="N49">
        <v>5</v>
      </c>
      <c r="O49">
        <v>10</v>
      </c>
      <c r="P49">
        <v>10</v>
      </c>
      <c r="Q49">
        <v>0</v>
      </c>
      <c r="R49">
        <v>10</v>
      </c>
      <c r="S49">
        <v>1</v>
      </c>
      <c r="T49">
        <v>10</v>
      </c>
      <c r="U49">
        <v>5</v>
      </c>
      <c r="V49">
        <v>10</v>
      </c>
      <c r="W49">
        <v>1</v>
      </c>
      <c r="X49">
        <v>0</v>
      </c>
      <c r="Y49">
        <v>10</v>
      </c>
      <c r="Z49">
        <v>5</v>
      </c>
      <c r="AA49">
        <v>10</v>
      </c>
      <c r="AB49">
        <v>10</v>
      </c>
      <c r="AC49">
        <v>10</v>
      </c>
      <c r="AD49">
        <v>5</v>
      </c>
      <c r="AE49">
        <v>1</v>
      </c>
      <c r="AF49">
        <v>10</v>
      </c>
    </row>
    <row r="50" spans="1:32" x14ac:dyDescent="0.3">
      <c r="A50" t="s">
        <v>127</v>
      </c>
      <c r="B50">
        <v>10</v>
      </c>
      <c r="C50">
        <v>0</v>
      </c>
      <c r="D50">
        <v>10</v>
      </c>
      <c r="E50">
        <v>0</v>
      </c>
      <c r="F50">
        <v>5</v>
      </c>
      <c r="G50">
        <v>0</v>
      </c>
      <c r="H50">
        <v>10</v>
      </c>
      <c r="I50">
        <v>10</v>
      </c>
      <c r="J50">
        <v>5</v>
      </c>
      <c r="K50">
        <v>1</v>
      </c>
      <c r="L50">
        <v>0</v>
      </c>
      <c r="M50">
        <v>1</v>
      </c>
      <c r="N50">
        <v>1</v>
      </c>
      <c r="O50">
        <v>10</v>
      </c>
      <c r="P50">
        <v>10</v>
      </c>
      <c r="Q50">
        <v>0</v>
      </c>
      <c r="R50">
        <v>10</v>
      </c>
      <c r="S50">
        <v>1</v>
      </c>
      <c r="T50">
        <v>10</v>
      </c>
      <c r="U50">
        <v>5</v>
      </c>
      <c r="V50">
        <v>0</v>
      </c>
      <c r="W50">
        <v>5</v>
      </c>
      <c r="X50">
        <v>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5</v>
      </c>
      <c r="AE50">
        <v>0</v>
      </c>
      <c r="AF50">
        <v>5</v>
      </c>
    </row>
    <row r="51" spans="1:32" x14ac:dyDescent="0.3">
      <c r="A51" t="s">
        <v>128</v>
      </c>
      <c r="B51">
        <v>0</v>
      </c>
      <c r="C51">
        <v>0</v>
      </c>
      <c r="D51">
        <v>1</v>
      </c>
      <c r="E51">
        <v>5</v>
      </c>
      <c r="F51">
        <v>1</v>
      </c>
      <c r="G51">
        <v>1</v>
      </c>
      <c r="H51">
        <v>3</v>
      </c>
      <c r="I51">
        <v>5</v>
      </c>
      <c r="J51">
        <v>0</v>
      </c>
      <c r="K51">
        <v>0</v>
      </c>
      <c r="L51">
        <v>1</v>
      </c>
      <c r="M51">
        <v>1</v>
      </c>
      <c r="N51">
        <v>5</v>
      </c>
      <c r="O51">
        <v>0</v>
      </c>
      <c r="P51">
        <v>3</v>
      </c>
      <c r="Q51">
        <v>0</v>
      </c>
      <c r="R51">
        <v>3</v>
      </c>
      <c r="S51">
        <v>1</v>
      </c>
      <c r="T51">
        <v>1</v>
      </c>
      <c r="U51">
        <v>5</v>
      </c>
      <c r="V51">
        <v>0</v>
      </c>
      <c r="W51">
        <v>3</v>
      </c>
      <c r="X51">
        <v>1</v>
      </c>
      <c r="Y51">
        <v>0</v>
      </c>
      <c r="Z51">
        <v>5</v>
      </c>
      <c r="AA51">
        <v>0</v>
      </c>
      <c r="AB51">
        <v>0</v>
      </c>
      <c r="AC51">
        <v>5</v>
      </c>
      <c r="AD51">
        <v>5</v>
      </c>
      <c r="AE51">
        <v>3</v>
      </c>
      <c r="AF51">
        <v>1</v>
      </c>
    </row>
    <row r="52" spans="1:32" x14ac:dyDescent="0.3">
      <c r="A52" t="s">
        <v>135</v>
      </c>
      <c r="B52">
        <v>3</v>
      </c>
      <c r="C52">
        <v>0</v>
      </c>
      <c r="D52">
        <v>5</v>
      </c>
      <c r="E52">
        <v>5</v>
      </c>
      <c r="F52">
        <v>3</v>
      </c>
      <c r="G52">
        <v>1</v>
      </c>
      <c r="H52">
        <v>5</v>
      </c>
      <c r="I52">
        <v>5</v>
      </c>
      <c r="J52">
        <v>5</v>
      </c>
      <c r="K52">
        <v>5</v>
      </c>
      <c r="L52">
        <v>3</v>
      </c>
      <c r="M52">
        <v>3</v>
      </c>
      <c r="N52">
        <v>5</v>
      </c>
      <c r="O52">
        <v>5</v>
      </c>
      <c r="P52">
        <v>5</v>
      </c>
      <c r="Q52">
        <v>0</v>
      </c>
      <c r="R52">
        <v>5</v>
      </c>
      <c r="S52">
        <v>3</v>
      </c>
      <c r="T52">
        <v>5</v>
      </c>
      <c r="U52">
        <v>5</v>
      </c>
      <c r="V52">
        <v>0</v>
      </c>
      <c r="W52">
        <v>5</v>
      </c>
      <c r="X52">
        <v>1</v>
      </c>
      <c r="Y52">
        <v>1</v>
      </c>
      <c r="Z52">
        <v>3</v>
      </c>
      <c r="AA52">
        <v>3</v>
      </c>
      <c r="AB52">
        <v>3</v>
      </c>
      <c r="AC52">
        <v>5</v>
      </c>
      <c r="AD52">
        <v>5</v>
      </c>
      <c r="AE52">
        <v>5</v>
      </c>
      <c r="AF52">
        <v>1</v>
      </c>
    </row>
    <row r="53" spans="1:32" x14ac:dyDescent="0.3">
      <c r="A53" t="s">
        <v>133</v>
      </c>
      <c r="B53">
        <v>5</v>
      </c>
      <c r="C53">
        <v>5</v>
      </c>
      <c r="D53">
        <v>5</v>
      </c>
      <c r="E53">
        <v>5</v>
      </c>
      <c r="F53">
        <v>1</v>
      </c>
      <c r="G53">
        <v>3</v>
      </c>
      <c r="H53">
        <v>5</v>
      </c>
      <c r="I53">
        <v>5</v>
      </c>
      <c r="J53">
        <v>5</v>
      </c>
      <c r="K53">
        <v>5</v>
      </c>
      <c r="L53">
        <v>3</v>
      </c>
      <c r="M53">
        <v>1</v>
      </c>
      <c r="N53">
        <v>5</v>
      </c>
      <c r="O53">
        <v>5</v>
      </c>
      <c r="P53">
        <v>5</v>
      </c>
      <c r="Q53">
        <v>0</v>
      </c>
      <c r="R53">
        <v>5</v>
      </c>
      <c r="S53">
        <v>3</v>
      </c>
      <c r="T53">
        <v>5</v>
      </c>
      <c r="U53">
        <v>5</v>
      </c>
      <c r="V53">
        <v>0</v>
      </c>
      <c r="W53">
        <v>5</v>
      </c>
      <c r="X53">
        <v>1</v>
      </c>
      <c r="Y53">
        <v>5</v>
      </c>
      <c r="Z53">
        <v>3</v>
      </c>
      <c r="AA53">
        <v>3</v>
      </c>
      <c r="AB53">
        <v>3</v>
      </c>
      <c r="AC53">
        <v>5</v>
      </c>
      <c r="AD53">
        <v>5</v>
      </c>
      <c r="AE53">
        <v>5</v>
      </c>
      <c r="AF53">
        <v>1</v>
      </c>
    </row>
    <row r="54" spans="1:32" x14ac:dyDescent="0.3">
      <c r="A54" t="s">
        <v>134</v>
      </c>
      <c r="B54">
        <v>5</v>
      </c>
      <c r="C54">
        <v>5</v>
      </c>
      <c r="D54">
        <v>5</v>
      </c>
      <c r="E54">
        <v>5</v>
      </c>
      <c r="F54">
        <v>0</v>
      </c>
      <c r="G54">
        <v>5</v>
      </c>
      <c r="H54">
        <v>5</v>
      </c>
      <c r="I54">
        <v>5</v>
      </c>
      <c r="J54">
        <v>5</v>
      </c>
      <c r="K54">
        <v>5</v>
      </c>
      <c r="L54">
        <v>1</v>
      </c>
      <c r="M54">
        <v>0</v>
      </c>
      <c r="N54">
        <v>5</v>
      </c>
      <c r="O54">
        <v>5</v>
      </c>
      <c r="P54">
        <v>5</v>
      </c>
      <c r="Q54">
        <v>0</v>
      </c>
      <c r="R54">
        <v>5</v>
      </c>
      <c r="S54">
        <v>1</v>
      </c>
      <c r="T54">
        <v>5</v>
      </c>
      <c r="U54">
        <v>5</v>
      </c>
      <c r="V54">
        <v>0</v>
      </c>
      <c r="W54">
        <v>5</v>
      </c>
      <c r="X54">
        <v>0</v>
      </c>
      <c r="Y54">
        <v>5</v>
      </c>
      <c r="Z54">
        <v>1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3</v>
      </c>
    </row>
    <row r="55" spans="1:32" x14ac:dyDescent="0.3">
      <c r="A55" t="s">
        <v>150</v>
      </c>
      <c r="B55">
        <v>1</v>
      </c>
      <c r="C55">
        <v>0</v>
      </c>
      <c r="D55">
        <v>5</v>
      </c>
      <c r="E55">
        <v>0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O55">
        <v>3</v>
      </c>
      <c r="P55">
        <v>0</v>
      </c>
      <c r="Q55">
        <v>0</v>
      </c>
      <c r="R55">
        <v>0</v>
      </c>
      <c r="S55">
        <v>5</v>
      </c>
      <c r="T55">
        <v>5</v>
      </c>
      <c r="U55">
        <v>0</v>
      </c>
      <c r="V55">
        <v>5</v>
      </c>
      <c r="W55">
        <v>0</v>
      </c>
      <c r="X55">
        <v>3</v>
      </c>
      <c r="Y55">
        <v>0</v>
      </c>
      <c r="Z55">
        <v>3</v>
      </c>
      <c r="AA55">
        <v>0</v>
      </c>
      <c r="AB55">
        <v>3</v>
      </c>
      <c r="AC55">
        <v>0</v>
      </c>
      <c r="AD55">
        <v>0</v>
      </c>
      <c r="AE55">
        <v>0</v>
      </c>
      <c r="AF55">
        <v>0</v>
      </c>
    </row>
    <row r="56" spans="1:32" x14ac:dyDescent="0.3">
      <c r="A56" t="s">
        <v>146</v>
      </c>
      <c r="B56">
        <v>0</v>
      </c>
      <c r="C56">
        <v>0</v>
      </c>
      <c r="D56">
        <v>5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5</v>
      </c>
      <c r="T56">
        <v>3</v>
      </c>
      <c r="U56">
        <v>0</v>
      </c>
      <c r="V56">
        <v>5</v>
      </c>
      <c r="W56">
        <v>0</v>
      </c>
      <c r="X56">
        <v>1</v>
      </c>
      <c r="Y56">
        <v>0</v>
      </c>
      <c r="Z56">
        <v>1</v>
      </c>
      <c r="AA56">
        <v>0</v>
      </c>
      <c r="AB56">
        <v>3</v>
      </c>
      <c r="AC56">
        <v>0</v>
      </c>
      <c r="AD56">
        <v>0</v>
      </c>
      <c r="AE56">
        <v>0</v>
      </c>
      <c r="AF56">
        <v>0</v>
      </c>
    </row>
    <row r="57" spans="1:32" x14ac:dyDescent="0.3">
      <c r="A57" t="s">
        <v>147</v>
      </c>
      <c r="B57">
        <v>0</v>
      </c>
      <c r="C57">
        <v>0</v>
      </c>
      <c r="D57">
        <v>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5</v>
      </c>
      <c r="T57">
        <v>3</v>
      </c>
      <c r="U57">
        <v>0</v>
      </c>
      <c r="V57">
        <v>5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</row>
    <row r="58" spans="1:32" x14ac:dyDescent="0.3">
      <c r="A58" t="s">
        <v>148</v>
      </c>
      <c r="B58">
        <v>0</v>
      </c>
      <c r="C58">
        <v>0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5</v>
      </c>
      <c r="T58">
        <v>5</v>
      </c>
      <c r="U58">
        <v>0</v>
      </c>
      <c r="V58">
        <v>5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1</v>
      </c>
    </row>
    <row r="59" spans="1:32" x14ac:dyDescent="0.3">
      <c r="A59" t="s">
        <v>149</v>
      </c>
      <c r="B59">
        <v>0</v>
      </c>
      <c r="C59">
        <v>0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5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5</v>
      </c>
      <c r="T59">
        <v>5</v>
      </c>
      <c r="U59">
        <v>0</v>
      </c>
      <c r="V59">
        <v>5</v>
      </c>
      <c r="W59">
        <v>0</v>
      </c>
      <c r="X59">
        <v>0</v>
      </c>
      <c r="Y59">
        <v>0</v>
      </c>
      <c r="Z59">
        <v>1</v>
      </c>
      <c r="AA59">
        <v>0</v>
      </c>
      <c r="AB59">
        <v>3</v>
      </c>
      <c r="AC59">
        <v>0</v>
      </c>
      <c r="AD59">
        <v>0</v>
      </c>
      <c r="AE59">
        <v>0</v>
      </c>
      <c r="AF59">
        <v>1</v>
      </c>
    </row>
    <row r="60" spans="1:32" x14ac:dyDescent="0.3">
      <c r="A60" t="s">
        <v>132</v>
      </c>
      <c r="B60">
        <v>1</v>
      </c>
      <c r="C60">
        <v>0</v>
      </c>
      <c r="D60">
        <v>5</v>
      </c>
      <c r="E60">
        <v>0</v>
      </c>
      <c r="F60">
        <v>1</v>
      </c>
      <c r="G60">
        <v>0</v>
      </c>
      <c r="H60">
        <v>3</v>
      </c>
      <c r="I60">
        <v>5</v>
      </c>
      <c r="J60">
        <v>3</v>
      </c>
      <c r="K60">
        <v>5</v>
      </c>
      <c r="L60">
        <v>5</v>
      </c>
      <c r="M60">
        <v>5</v>
      </c>
      <c r="N60">
        <v>3</v>
      </c>
      <c r="O60">
        <v>1</v>
      </c>
      <c r="P60">
        <v>5</v>
      </c>
      <c r="Q60">
        <v>0</v>
      </c>
      <c r="R60">
        <v>0</v>
      </c>
      <c r="S60">
        <v>0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3</v>
      </c>
      <c r="AB60">
        <v>0</v>
      </c>
      <c r="AC60">
        <v>0</v>
      </c>
      <c r="AD60">
        <v>1</v>
      </c>
      <c r="AE60">
        <v>0</v>
      </c>
      <c r="AF60">
        <v>3</v>
      </c>
    </row>
    <row r="61" spans="1:32" x14ac:dyDescent="0.3">
      <c r="A61" t="s">
        <v>129</v>
      </c>
      <c r="B61">
        <v>5</v>
      </c>
      <c r="C61">
        <v>3</v>
      </c>
      <c r="D61">
        <v>5</v>
      </c>
      <c r="E61">
        <v>0</v>
      </c>
      <c r="F61">
        <v>3</v>
      </c>
      <c r="G61">
        <v>0</v>
      </c>
      <c r="H61">
        <v>3</v>
      </c>
      <c r="I61">
        <v>5</v>
      </c>
      <c r="J61">
        <v>3</v>
      </c>
      <c r="K61">
        <v>5</v>
      </c>
      <c r="L61">
        <v>5</v>
      </c>
      <c r="M61">
        <v>5</v>
      </c>
      <c r="N61">
        <v>5</v>
      </c>
      <c r="O61">
        <v>3</v>
      </c>
      <c r="P61">
        <v>5</v>
      </c>
      <c r="Q61">
        <v>0</v>
      </c>
      <c r="R61">
        <v>5</v>
      </c>
      <c r="S61">
        <v>1</v>
      </c>
      <c r="T61">
        <v>3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5</v>
      </c>
      <c r="AB61">
        <v>3</v>
      </c>
      <c r="AC61">
        <v>0</v>
      </c>
      <c r="AD61">
        <v>3</v>
      </c>
      <c r="AE61">
        <v>0</v>
      </c>
      <c r="AF61">
        <v>3</v>
      </c>
    </row>
    <row r="62" spans="1:32" x14ac:dyDescent="0.3">
      <c r="A62" t="s">
        <v>130</v>
      </c>
      <c r="B62">
        <v>3</v>
      </c>
      <c r="C62">
        <v>3</v>
      </c>
      <c r="D62">
        <v>5</v>
      </c>
      <c r="E62">
        <v>0</v>
      </c>
      <c r="F62">
        <v>3</v>
      </c>
      <c r="G62">
        <v>0</v>
      </c>
      <c r="H62">
        <v>5</v>
      </c>
      <c r="I62">
        <v>5</v>
      </c>
      <c r="J62">
        <v>3</v>
      </c>
      <c r="K62">
        <v>5</v>
      </c>
      <c r="L62">
        <v>5</v>
      </c>
      <c r="M62">
        <v>5</v>
      </c>
      <c r="N62">
        <v>5</v>
      </c>
      <c r="O62">
        <v>3</v>
      </c>
      <c r="P62">
        <v>5</v>
      </c>
      <c r="Q62">
        <v>0</v>
      </c>
      <c r="R62">
        <v>5</v>
      </c>
      <c r="S62">
        <v>3</v>
      </c>
      <c r="T62">
        <v>5</v>
      </c>
      <c r="U62">
        <v>0</v>
      </c>
      <c r="V62">
        <v>0</v>
      </c>
      <c r="W62">
        <v>0</v>
      </c>
      <c r="X62">
        <v>0</v>
      </c>
      <c r="Y62">
        <v>5</v>
      </c>
      <c r="Z62">
        <v>0</v>
      </c>
      <c r="AA62">
        <v>5</v>
      </c>
      <c r="AB62">
        <v>3</v>
      </c>
      <c r="AC62">
        <v>0</v>
      </c>
      <c r="AD62">
        <v>5</v>
      </c>
      <c r="AE62">
        <v>0</v>
      </c>
      <c r="AF62">
        <v>5</v>
      </c>
    </row>
    <row r="63" spans="1:32" x14ac:dyDescent="0.3">
      <c r="A63" t="s">
        <v>131</v>
      </c>
      <c r="B63">
        <v>1</v>
      </c>
      <c r="C63">
        <v>1</v>
      </c>
      <c r="D63">
        <v>5</v>
      </c>
      <c r="E63">
        <v>5</v>
      </c>
      <c r="F63">
        <v>3</v>
      </c>
      <c r="G63">
        <v>0</v>
      </c>
      <c r="H63">
        <v>5</v>
      </c>
      <c r="I63">
        <v>5</v>
      </c>
      <c r="J63">
        <v>5</v>
      </c>
      <c r="K63">
        <v>5</v>
      </c>
      <c r="L63">
        <v>5</v>
      </c>
      <c r="M63">
        <v>5</v>
      </c>
      <c r="N63">
        <v>5</v>
      </c>
      <c r="O63">
        <v>5</v>
      </c>
      <c r="P63">
        <v>5</v>
      </c>
      <c r="Q63">
        <v>0</v>
      </c>
      <c r="R63">
        <v>5</v>
      </c>
      <c r="S63">
        <v>5</v>
      </c>
      <c r="T63">
        <v>5</v>
      </c>
      <c r="U63">
        <v>1</v>
      </c>
      <c r="V63">
        <v>0</v>
      </c>
      <c r="W63">
        <v>5</v>
      </c>
      <c r="X63">
        <v>0</v>
      </c>
      <c r="Y63">
        <v>5</v>
      </c>
      <c r="Z63">
        <v>0</v>
      </c>
      <c r="AA63">
        <v>5</v>
      </c>
      <c r="AB63">
        <v>5</v>
      </c>
      <c r="AC63">
        <v>0</v>
      </c>
      <c r="AD63">
        <v>5</v>
      </c>
      <c r="AE63">
        <v>0</v>
      </c>
      <c r="AF63">
        <v>3</v>
      </c>
    </row>
    <row r="64" spans="1:32" x14ac:dyDescent="0.3">
      <c r="A64" t="s">
        <v>107</v>
      </c>
      <c r="B64">
        <v>124</v>
      </c>
      <c r="C64">
        <v>55</v>
      </c>
      <c r="D64">
        <v>163</v>
      </c>
      <c r="E64">
        <v>73</v>
      </c>
      <c r="F64">
        <v>109</v>
      </c>
      <c r="G64">
        <v>51</v>
      </c>
      <c r="H64">
        <v>111</v>
      </c>
      <c r="I64">
        <v>115</v>
      </c>
      <c r="J64">
        <v>122</v>
      </c>
      <c r="K64">
        <v>88</v>
      </c>
      <c r="L64">
        <v>100</v>
      </c>
      <c r="M64">
        <v>103</v>
      </c>
      <c r="N64">
        <v>124</v>
      </c>
      <c r="O64">
        <v>139</v>
      </c>
      <c r="P64">
        <v>128</v>
      </c>
      <c r="Q64">
        <v>20</v>
      </c>
      <c r="R64">
        <v>139</v>
      </c>
      <c r="S64">
        <v>99</v>
      </c>
      <c r="T64">
        <v>152</v>
      </c>
      <c r="U64">
        <v>118</v>
      </c>
      <c r="V64">
        <v>95</v>
      </c>
      <c r="W64">
        <v>114</v>
      </c>
      <c r="X64">
        <v>72</v>
      </c>
      <c r="Y64">
        <v>131</v>
      </c>
      <c r="Z64">
        <v>106</v>
      </c>
      <c r="AA64">
        <v>126</v>
      </c>
      <c r="AB64">
        <v>125</v>
      </c>
      <c r="AC64">
        <v>120</v>
      </c>
      <c r="AD64">
        <v>139</v>
      </c>
      <c r="AE64">
        <v>84</v>
      </c>
      <c r="AF64">
        <v>110</v>
      </c>
    </row>
    <row r="65" spans="1:32" x14ac:dyDescent="0.3">
      <c r="A65" t="s">
        <v>87</v>
      </c>
      <c r="B65" t="s">
        <v>104</v>
      </c>
      <c r="C65" t="s">
        <v>8</v>
      </c>
      <c r="D65" t="s">
        <v>105</v>
      </c>
      <c r="E65" t="s">
        <v>106</v>
      </c>
      <c r="F65" t="s">
        <v>104</v>
      </c>
      <c r="G65" t="s">
        <v>106</v>
      </c>
      <c r="H65" t="s">
        <v>104</v>
      </c>
      <c r="I65" t="s">
        <v>104</v>
      </c>
      <c r="J65" t="s">
        <v>104</v>
      </c>
      <c r="K65" t="s">
        <v>8</v>
      </c>
      <c r="L65" t="s">
        <v>8</v>
      </c>
      <c r="M65" t="s">
        <v>8</v>
      </c>
      <c r="N65" t="s">
        <v>106</v>
      </c>
      <c r="O65" t="s">
        <v>105</v>
      </c>
      <c r="P65" t="s">
        <v>105</v>
      </c>
      <c r="Q65" t="s">
        <v>106</v>
      </c>
      <c r="R65" t="s">
        <v>105</v>
      </c>
      <c r="S65" t="s">
        <v>8</v>
      </c>
      <c r="T65" t="s">
        <v>104</v>
      </c>
      <c r="U65" t="s">
        <v>104</v>
      </c>
      <c r="V65" t="s">
        <v>104</v>
      </c>
      <c r="W65" t="s">
        <v>104</v>
      </c>
      <c r="X65" t="s">
        <v>106</v>
      </c>
      <c r="Y65" t="s">
        <v>105</v>
      </c>
      <c r="Z65" t="s">
        <v>104</v>
      </c>
      <c r="AA65" t="s">
        <v>105</v>
      </c>
      <c r="AB65" t="s">
        <v>105</v>
      </c>
      <c r="AC65" t="s">
        <v>104</v>
      </c>
      <c r="AD65" t="s">
        <v>105</v>
      </c>
      <c r="AE65" t="s">
        <v>8</v>
      </c>
      <c r="AF65" t="s">
        <v>104</v>
      </c>
    </row>
    <row r="66" spans="1:32" x14ac:dyDescent="0.3">
      <c r="A66" t="s">
        <v>88</v>
      </c>
      <c r="B66" t="s">
        <v>5</v>
      </c>
      <c r="C66" t="s">
        <v>6</v>
      </c>
      <c r="D66" t="s">
        <v>5</v>
      </c>
      <c r="E66" t="s">
        <v>6</v>
      </c>
      <c r="F66" t="s">
        <v>6</v>
      </c>
      <c r="G66" t="s">
        <v>7</v>
      </c>
      <c r="H66" t="s">
        <v>5</v>
      </c>
      <c r="I66" t="s">
        <v>5</v>
      </c>
      <c r="J66" t="s">
        <v>6</v>
      </c>
      <c r="K66" t="s">
        <v>5</v>
      </c>
      <c r="L66" t="s">
        <v>6</v>
      </c>
      <c r="M66" t="s">
        <v>5</v>
      </c>
      <c r="N66" t="s">
        <v>6</v>
      </c>
      <c r="O66" t="s">
        <v>5</v>
      </c>
      <c r="P66" t="s">
        <v>6</v>
      </c>
      <c r="Q66" t="s">
        <v>7</v>
      </c>
      <c r="R66" t="s">
        <v>5</v>
      </c>
      <c r="S66" t="s">
        <v>5</v>
      </c>
      <c r="T66" t="s">
        <v>6</v>
      </c>
      <c r="U66" t="s">
        <v>6</v>
      </c>
      <c r="V66" t="s">
        <v>6</v>
      </c>
      <c r="W66" t="s">
        <v>8</v>
      </c>
      <c r="X66" t="s">
        <v>8</v>
      </c>
      <c r="Y66" t="s">
        <v>6</v>
      </c>
      <c r="Z66" t="s">
        <v>6</v>
      </c>
      <c r="AA66" t="s">
        <v>5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">
      <c r="A67" t="s">
        <v>89</v>
      </c>
      <c r="B67">
        <v>36122976.609999999</v>
      </c>
      <c r="C67">
        <v>1389778.1400000001</v>
      </c>
      <c r="D67">
        <v>12373729.799999999</v>
      </c>
      <c r="E67">
        <v>725920</v>
      </c>
      <c r="F67">
        <v>21715384.550000001</v>
      </c>
      <c r="G67">
        <v>1040114.69</v>
      </c>
      <c r="H67">
        <v>7087315.21</v>
      </c>
      <c r="I67">
        <v>498319</v>
      </c>
      <c r="J67">
        <v>570557.96000000008</v>
      </c>
      <c r="K67">
        <v>338106.88</v>
      </c>
      <c r="L67">
        <v>477092.22000000003</v>
      </c>
      <c r="M67">
        <v>886521.2699999999</v>
      </c>
      <c r="N67">
        <v>23498010.210000001</v>
      </c>
      <c r="O67">
        <v>2185063.9699999997</v>
      </c>
      <c r="P67">
        <v>2077226.88</v>
      </c>
      <c r="Q67">
        <v>39850.89</v>
      </c>
      <c r="R67">
        <v>2252497.69</v>
      </c>
      <c r="S67">
        <v>9568102.0399999991</v>
      </c>
      <c r="T67">
        <v>571360.25</v>
      </c>
      <c r="U67">
        <v>646947.57999999996</v>
      </c>
      <c r="V67">
        <v>93380.47</v>
      </c>
      <c r="W67">
        <v>92438.8</v>
      </c>
      <c r="X67">
        <v>853027.22</v>
      </c>
      <c r="Y67">
        <v>1273270.53</v>
      </c>
      <c r="Z67">
        <v>131110.81999999998</v>
      </c>
      <c r="AA67">
        <v>1453148.3900000001</v>
      </c>
      <c r="AB67">
        <v>376860.36</v>
      </c>
      <c r="AC67">
        <v>139163.95000000001</v>
      </c>
      <c r="AD67">
        <v>4206232.08</v>
      </c>
      <c r="AE67">
        <v>287830.99</v>
      </c>
      <c r="AF67">
        <v>17034089</v>
      </c>
    </row>
    <row r="68" spans="1:32" x14ac:dyDescent="0.3">
      <c r="A68" t="s">
        <v>90</v>
      </c>
      <c r="B68">
        <v>3783931.05</v>
      </c>
      <c r="C68">
        <v>46815.48</v>
      </c>
      <c r="D68">
        <v>1547826.9600000007</v>
      </c>
      <c r="E68">
        <v>0</v>
      </c>
      <c r="F68">
        <v>923803.38</v>
      </c>
      <c r="G68">
        <v>412636.96</v>
      </c>
      <c r="H68">
        <v>3202262.1500000004</v>
      </c>
      <c r="I68">
        <v>0</v>
      </c>
      <c r="J68">
        <v>0</v>
      </c>
      <c r="K68">
        <v>40821.67</v>
      </c>
      <c r="L68">
        <v>715567.87000000011</v>
      </c>
      <c r="M68">
        <v>397096.64</v>
      </c>
      <c r="N68">
        <v>0</v>
      </c>
      <c r="O68">
        <v>542300</v>
      </c>
      <c r="P68">
        <v>618940.94000000006</v>
      </c>
      <c r="Q68">
        <v>122113.14</v>
      </c>
      <c r="R68">
        <v>704324.73</v>
      </c>
      <c r="S68">
        <v>2793696.0100000016</v>
      </c>
      <c r="T68">
        <v>82347.5</v>
      </c>
      <c r="U68">
        <v>8402.59</v>
      </c>
      <c r="V68">
        <v>-79012.36</v>
      </c>
      <c r="W68">
        <v>4330.3500000000004</v>
      </c>
      <c r="X68">
        <v>826374.30000000016</v>
      </c>
      <c r="Y68">
        <v>521358.5</v>
      </c>
      <c r="Z68">
        <v>59823</v>
      </c>
      <c r="AA68">
        <v>543492.81999999995</v>
      </c>
      <c r="AB68">
        <v>225696.22</v>
      </c>
      <c r="AC68">
        <v>16493.07</v>
      </c>
      <c r="AD68">
        <v>0.01</v>
      </c>
      <c r="AE68">
        <v>45452.05</v>
      </c>
      <c r="AF68">
        <v>11313737</v>
      </c>
    </row>
    <row r="69" spans="1:32" x14ac:dyDescent="0.3">
      <c r="A69" t="s">
        <v>155</v>
      </c>
      <c r="B69">
        <v>0.10475136340100186</v>
      </c>
      <c r="C69">
        <v>3.3685578044852539E-2</v>
      </c>
      <c r="D69">
        <v>0.1250897655773929</v>
      </c>
      <c r="E69">
        <v>0</v>
      </c>
      <c r="F69">
        <v>4.2541423932554764E-2</v>
      </c>
      <c r="G69">
        <v>0.39672255758641389</v>
      </c>
      <c r="H69">
        <v>0.45183007318225377</v>
      </c>
      <c r="I69">
        <v>0</v>
      </c>
      <c r="J69">
        <v>0</v>
      </c>
      <c r="K69">
        <v>0.12073599330483899</v>
      </c>
      <c r="L69">
        <v>1.4998523136679949</v>
      </c>
      <c r="M69">
        <v>0.44792680495979531</v>
      </c>
      <c r="N69">
        <v>0</v>
      </c>
      <c r="O69">
        <v>0.24818495359657597</v>
      </c>
      <c r="P69">
        <v>0.29796501574252693</v>
      </c>
      <c r="Q69">
        <v>3.0642512626443223</v>
      </c>
      <c r="R69">
        <v>0.31268610535178837</v>
      </c>
      <c r="S69">
        <v>0.29198016475167127</v>
      </c>
      <c r="T69">
        <v>0.14412535698799489</v>
      </c>
      <c r="U69">
        <v>1.2988053838921541E-2</v>
      </c>
      <c r="V69">
        <v>-0.84613367227644065</v>
      </c>
      <c r="W69">
        <v>4.6845588648922319E-2</v>
      </c>
      <c r="X69">
        <v>0.96875490092801519</v>
      </c>
      <c r="Y69">
        <v>0.40946404374881745</v>
      </c>
      <c r="Z69">
        <v>0.45627813173619086</v>
      </c>
      <c r="AA69">
        <v>0.37401054409866558</v>
      </c>
      <c r="AB69">
        <v>0.59888553946082312</v>
      </c>
      <c r="AC69">
        <v>0.11851539137829875</v>
      </c>
      <c r="AD69">
        <v>2.377424690270538E-9</v>
      </c>
      <c r="AE69">
        <v>0.15791228734612631</v>
      </c>
      <c r="AF69">
        <v>0.66418209978825404</v>
      </c>
    </row>
    <row r="70" spans="1:32" x14ac:dyDescent="0.3">
      <c r="A70" t="s">
        <v>156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0</v>
      </c>
      <c r="H70">
        <v>0</v>
      </c>
      <c r="I70">
        <v>10</v>
      </c>
      <c r="J70">
        <v>10</v>
      </c>
      <c r="K70">
        <v>10</v>
      </c>
      <c r="L70">
        <v>0</v>
      </c>
      <c r="M70">
        <v>0</v>
      </c>
      <c r="N70">
        <v>10</v>
      </c>
      <c r="O70">
        <v>0</v>
      </c>
      <c r="P70">
        <v>0</v>
      </c>
      <c r="Q70">
        <v>0</v>
      </c>
      <c r="R70">
        <v>0</v>
      </c>
      <c r="S70">
        <v>0</v>
      </c>
      <c r="T70">
        <v>10</v>
      </c>
      <c r="U70">
        <v>10</v>
      </c>
      <c r="V70">
        <v>10</v>
      </c>
      <c r="W70">
        <v>10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10</v>
      </c>
      <c r="AD70">
        <v>10</v>
      </c>
      <c r="AE70">
        <v>10</v>
      </c>
      <c r="AF70">
        <v>0</v>
      </c>
    </row>
    <row r="71" spans="1:32" x14ac:dyDescent="0.3">
      <c r="A71" t="s">
        <v>93</v>
      </c>
      <c r="B71">
        <v>0.6</v>
      </c>
      <c r="C71">
        <v>0</v>
      </c>
      <c r="D71">
        <v>15</v>
      </c>
      <c r="E71">
        <v>0</v>
      </c>
      <c r="F71">
        <v>2.4</v>
      </c>
      <c r="G71">
        <v>0</v>
      </c>
      <c r="H71">
        <v>0</v>
      </c>
      <c r="I71">
        <v>0</v>
      </c>
      <c r="J71">
        <v>0</v>
      </c>
      <c r="K71">
        <v>0</v>
      </c>
      <c r="L71">
        <v>17</v>
      </c>
      <c r="M71">
        <v>0</v>
      </c>
      <c r="N71">
        <v>0</v>
      </c>
      <c r="O71">
        <v>7</v>
      </c>
      <c r="P71">
        <v>0</v>
      </c>
      <c r="Q71">
        <v>0</v>
      </c>
      <c r="R71">
        <v>0</v>
      </c>
      <c r="S71">
        <v>25</v>
      </c>
      <c r="T71">
        <v>12.6</v>
      </c>
      <c r="U71">
        <v>0</v>
      </c>
      <c r="V71">
        <v>15</v>
      </c>
      <c r="W71">
        <v>0</v>
      </c>
      <c r="X71">
        <v>4</v>
      </c>
      <c r="Y71">
        <v>0</v>
      </c>
      <c r="Z71">
        <v>6</v>
      </c>
      <c r="AA71">
        <v>0</v>
      </c>
      <c r="AB71">
        <v>11</v>
      </c>
      <c r="AC71">
        <v>0</v>
      </c>
      <c r="AD71">
        <v>0</v>
      </c>
      <c r="AE71">
        <v>0</v>
      </c>
      <c r="AF71">
        <v>2</v>
      </c>
    </row>
    <row r="72" spans="1:32" x14ac:dyDescent="0.3">
      <c r="A72" t="s">
        <v>94</v>
      </c>
      <c r="B72" t="s">
        <v>95</v>
      </c>
      <c r="C72" t="s">
        <v>95</v>
      </c>
      <c r="D72" t="s">
        <v>96</v>
      </c>
      <c r="E72" t="s">
        <v>95</v>
      </c>
      <c r="F72" t="s">
        <v>95</v>
      </c>
      <c r="G72" t="s">
        <v>95</v>
      </c>
      <c r="H72" t="s">
        <v>95</v>
      </c>
      <c r="I72" t="s">
        <v>97</v>
      </c>
      <c r="J72" t="s">
        <v>95</v>
      </c>
      <c r="K72" t="s">
        <v>95</v>
      </c>
      <c r="L72" t="s">
        <v>98</v>
      </c>
      <c r="M72" t="s">
        <v>98</v>
      </c>
      <c r="N72" t="s">
        <v>99</v>
      </c>
      <c r="O72" t="s">
        <v>100</v>
      </c>
      <c r="P72" t="s">
        <v>100</v>
      </c>
      <c r="Q72" t="s">
        <v>98</v>
      </c>
      <c r="R72" t="s">
        <v>95</v>
      </c>
      <c r="S72" t="s">
        <v>97</v>
      </c>
      <c r="T72" t="s">
        <v>95</v>
      </c>
      <c r="U72" t="s">
        <v>95</v>
      </c>
      <c r="V72" t="s">
        <v>95</v>
      </c>
      <c r="W72" t="s">
        <v>101</v>
      </c>
      <c r="X72" t="s">
        <v>95</v>
      </c>
      <c r="Y72" t="s">
        <v>97</v>
      </c>
      <c r="Z72" t="s">
        <v>102</v>
      </c>
      <c r="AA72" t="s">
        <v>95</v>
      </c>
      <c r="AB72" t="s">
        <v>97</v>
      </c>
      <c r="AC72" t="s">
        <v>95</v>
      </c>
      <c r="AD72" t="s">
        <v>97</v>
      </c>
      <c r="AE72" t="s">
        <v>101</v>
      </c>
      <c r="AF72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Whitehead</dc:creator>
  <cp:lastModifiedBy>Nolan Whitehead</cp:lastModifiedBy>
  <dcterms:created xsi:type="dcterms:W3CDTF">2021-03-11T22:24:02Z</dcterms:created>
  <dcterms:modified xsi:type="dcterms:W3CDTF">2021-03-30T19:21:46Z</dcterms:modified>
</cp:coreProperties>
</file>