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KURS-2\КИТ_2сем\КИТ_пособие\КИТ_пр3_логические_функции\"/>
    </mc:Choice>
  </mc:AlternateContent>
  <bookViews>
    <workbookView xWindow="84" yWindow="84" windowWidth="19140" windowHeight="7344" firstSheet="1" activeTab="11"/>
  </bookViews>
  <sheets>
    <sheet name="ПР 3.1" sheetId="1" r:id="rId1"/>
    <sheet name="ПР 3.2" sheetId="2" r:id="rId2"/>
    <sheet name="ПР 3.3" sheetId="3" r:id="rId3"/>
    <sheet name="ПР 3.4 3.5" sheetId="4" r:id="rId4"/>
    <sheet name="ПР 3.6" sheetId="5" r:id="rId5"/>
    <sheet name="ПР 3.7" sheetId="6" r:id="rId6"/>
    <sheet name="ПР 3.8" sheetId="7" r:id="rId7"/>
    <sheet name="ПР 3.9" sheetId="8" r:id="rId8"/>
    <sheet name="ПР 3.10" sheetId="9" r:id="rId9"/>
    <sheet name="ПР 3.11" sheetId="10" r:id="rId10"/>
    <sheet name="ПР 3.12-14" sheetId="11" r:id="rId11"/>
    <sheet name="ПР 3.15" sheetId="12" r:id="rId12"/>
  </sheets>
  <definedNames>
    <definedName name="_xlnm._FilterDatabase" localSheetId="3" hidden="1">'ПР 3.4 3.5'!$A$1:$E$9</definedName>
    <definedName name="_xlnm.Extract" localSheetId="3">'ПР 3.4 3.5'!$A$22:$E$22</definedName>
    <definedName name="_xlnm.Criteria" localSheetId="3">'ПР 3.4 3.5'!$A$19:$A$20</definedName>
  </definedNames>
  <calcPr calcId="162913"/>
</workbook>
</file>

<file path=xl/calcChain.xml><?xml version="1.0" encoding="utf-8"?>
<calcChain xmlns="http://schemas.openxmlformats.org/spreadsheetml/2006/main">
  <c r="B28" i="12" l="1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" i="12"/>
  <c r="C33" i="11"/>
  <c r="B33" i="11"/>
  <c r="B34" i="11"/>
  <c r="C34" i="11"/>
  <c r="B35" i="11"/>
  <c r="C35" i="11"/>
  <c r="C32" i="11"/>
  <c r="B32" i="11"/>
  <c r="B26" i="11"/>
  <c r="B27" i="11"/>
  <c r="B28" i="11"/>
  <c r="B25" i="11"/>
  <c r="B18" i="11"/>
  <c r="B20" i="11"/>
  <c r="B21" i="11"/>
  <c r="B19" i="11"/>
  <c r="E12" i="10"/>
  <c r="E11" i="10"/>
  <c r="E9" i="10"/>
  <c r="E8" i="10"/>
  <c r="E7" i="10"/>
  <c r="E6" i="10"/>
  <c r="E5" i="10"/>
  <c r="E4" i="10"/>
  <c r="E3" i="10"/>
  <c r="E2" i="10"/>
  <c r="D11" i="9"/>
  <c r="C8" i="9"/>
  <c r="D8" i="9" s="1"/>
  <c r="D7" i="9"/>
  <c r="C7" i="9"/>
  <c r="C6" i="9"/>
  <c r="D6" i="9" s="1"/>
  <c r="C5" i="9"/>
  <c r="D5" i="9" s="1"/>
  <c r="C4" i="9"/>
  <c r="D4" i="9" s="1"/>
  <c r="D3" i="9"/>
  <c r="C3" i="9"/>
  <c r="C2" i="9"/>
  <c r="D2" i="9" s="1"/>
  <c r="D10" i="9" s="1"/>
  <c r="C8" i="8"/>
  <c r="D8" i="8" s="1"/>
  <c r="C7" i="8"/>
  <c r="D7" i="8" s="1"/>
  <c r="C6" i="8"/>
  <c r="D6" i="8" s="1"/>
  <c r="C5" i="8"/>
  <c r="D5" i="8" s="1"/>
  <c r="D12" i="8" s="1"/>
  <c r="C4" i="8"/>
  <c r="D4" i="8" s="1"/>
  <c r="C3" i="8"/>
  <c r="D3" i="8" s="1"/>
  <c r="C2" i="8"/>
  <c r="D2" i="8" s="1"/>
  <c r="D11" i="8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C2" i="7"/>
  <c r="D2" i="7" s="1"/>
  <c r="C3" i="6"/>
  <c r="D3" i="6" s="1"/>
  <c r="C4" i="6"/>
  <c r="D4" i="6" s="1"/>
  <c r="C5" i="6"/>
  <c r="D5" i="6" s="1"/>
  <c r="C6" i="6"/>
  <c r="D6" i="6" s="1"/>
  <c r="C7" i="6"/>
  <c r="C8" i="6"/>
  <c r="D8" i="6" s="1"/>
  <c r="C2" i="6"/>
  <c r="D2" i="6" s="1"/>
  <c r="D7" i="6"/>
  <c r="D4" i="5"/>
  <c r="D5" i="5"/>
  <c r="D7" i="5"/>
  <c r="D8" i="5"/>
  <c r="C3" i="5"/>
  <c r="D3" i="5" s="1"/>
  <c r="C4" i="5"/>
  <c r="C5" i="5"/>
  <c r="C6" i="5"/>
  <c r="D6" i="5" s="1"/>
  <c r="C7" i="5"/>
  <c r="C8" i="5"/>
  <c r="C2" i="5"/>
  <c r="D2" i="5" s="1"/>
  <c r="E13" i="4"/>
  <c r="E17" i="4" s="1"/>
  <c r="E12" i="4"/>
  <c r="E16" i="4" s="1"/>
  <c r="E9" i="4"/>
  <c r="E8" i="4"/>
  <c r="E7" i="4"/>
  <c r="E6" i="4"/>
  <c r="E5" i="4"/>
  <c r="E4" i="4"/>
  <c r="E3" i="4"/>
  <c r="E2" i="4"/>
  <c r="E3" i="3"/>
  <c r="E4" i="3"/>
  <c r="E5" i="3"/>
  <c r="E6" i="3"/>
  <c r="E7" i="3"/>
  <c r="E8" i="3"/>
  <c r="E9" i="3"/>
  <c r="E2" i="3"/>
  <c r="D3" i="2"/>
  <c r="D4" i="2"/>
  <c r="D5" i="2"/>
  <c r="D6" i="2"/>
  <c r="D7" i="2"/>
  <c r="D8" i="2"/>
  <c r="D9" i="2"/>
  <c r="D2" i="2"/>
  <c r="D3" i="1"/>
  <c r="D4" i="1"/>
  <c r="D5" i="1"/>
  <c r="D6" i="1"/>
  <c r="D7" i="1"/>
  <c r="D8" i="1"/>
  <c r="D9" i="1"/>
  <c r="D2" i="1"/>
  <c r="D17" i="7" l="1"/>
  <c r="D15" i="7"/>
  <c r="D13" i="7"/>
  <c r="E14" i="4"/>
  <c r="E15" i="4"/>
  <c r="D16" i="7"/>
  <c r="D10" i="8"/>
  <c r="D11" i="7"/>
  <c r="D12" i="7"/>
</calcChain>
</file>

<file path=xl/sharedStrings.xml><?xml version="1.0" encoding="utf-8"?>
<sst xmlns="http://schemas.openxmlformats.org/spreadsheetml/2006/main" count="192" uniqueCount="62">
  <si>
    <t>ФИО</t>
  </si>
  <si>
    <t>Английский язык</t>
  </si>
  <si>
    <t>Делопроизводство</t>
  </si>
  <si>
    <t>Андреев</t>
  </si>
  <si>
    <t>Гурин</t>
  </si>
  <si>
    <t>Иванов</t>
  </si>
  <si>
    <t>Ковалев</t>
  </si>
  <si>
    <t>Петров</t>
  </si>
  <si>
    <t>Семенов</t>
  </si>
  <si>
    <t>Сидоров</t>
  </si>
  <si>
    <t>Синицын</t>
  </si>
  <si>
    <t>офисные программы</t>
  </si>
  <si>
    <t>Средняя у принятых</t>
  </si>
  <si>
    <t>Результат</t>
  </si>
  <si>
    <t>принят</t>
  </si>
  <si>
    <t>Количество принятых</t>
  </si>
  <si>
    <t>Средняя у принятых (англ)</t>
  </si>
  <si>
    <t>Средняя у принятых (ДП)</t>
  </si>
  <si>
    <t>Средняя у принятых (ОП)</t>
  </si>
  <si>
    <t>Сумма у принятых по всем</t>
  </si>
  <si>
    <t>Номер контракта</t>
  </si>
  <si>
    <t>Количество</t>
  </si>
  <si>
    <t>Цена</t>
  </si>
  <si>
    <t>Стоимость</t>
  </si>
  <si>
    <t>К50</t>
  </si>
  <si>
    <t>К66</t>
  </si>
  <si>
    <t>К70</t>
  </si>
  <si>
    <t>К90</t>
  </si>
  <si>
    <t>К92</t>
  </si>
  <si>
    <t>К95</t>
  </si>
  <si>
    <t>К98</t>
  </si>
  <si>
    <t>тов по 14</t>
  </si>
  <si>
    <t>единиц тов по 14</t>
  </si>
  <si>
    <t>единиц тов &gt; 60</t>
  </si>
  <si>
    <t>контр стоим &gt; 60</t>
  </si>
  <si>
    <t>стоим тов &gt; 60</t>
  </si>
  <si>
    <t>стоим тов</t>
  </si>
  <si>
    <t>колич контр</t>
  </si>
  <si>
    <t>колич единиц</t>
  </si>
  <si>
    <t>сумм стоим</t>
  </si>
  <si>
    <t>а) колич контр</t>
  </si>
  <si>
    <t>б) сумм стоим</t>
  </si>
  <si>
    <t>Статус</t>
  </si>
  <si>
    <t>колич 10</t>
  </si>
  <si>
    <t>колич 10 по всем</t>
  </si>
  <si>
    <t>Фамилия</t>
  </si>
  <si>
    <t>Категория</t>
  </si>
  <si>
    <t>Отдел</t>
  </si>
  <si>
    <t>Заработная плата</t>
  </si>
  <si>
    <t>штатный</t>
  </si>
  <si>
    <t>Воробьев</t>
  </si>
  <si>
    <t>стажер</t>
  </si>
  <si>
    <t>Галкин</t>
  </si>
  <si>
    <t>внештатный</t>
  </si>
  <si>
    <t>совместитель</t>
  </si>
  <si>
    <t>Котов</t>
  </si>
  <si>
    <t>Сорокин</t>
  </si>
  <si>
    <t>Степанов</t>
  </si>
  <si>
    <t>Яковлев</t>
  </si>
  <si>
    <t>Сумм зарплата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</si>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</sst>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4" borderId="1" applyNumberFormat="0" applyFont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" xfId="1" applyFont="1"/>
    <xf numFmtId="2" fontId="0" fillId="4" borderId="1" xfId="1" applyNumberFormat="1" applyFont="1"/>
    <xf numFmtId="0" fontId="0" fillId="3" borderId="1" xfId="1" applyFont="1" applyFill="1"/>
    <xf numFmtId="2" fontId="0" fillId="3" borderId="1" xfId="1" applyNumberFormat="1" applyFont="1" applyFill="1"/>
  </cellXfs>
  <cellStyles count="2">
    <cellStyle name="Обычный" xfId="0" builtinId="0"/>
    <cellStyle name="Примечание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'ПР 3.15'!$B$1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 3.15'!$A$2:$A$102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'ПР 3.15'!$B$2:$B$102</c:f>
              <c:numCache>
                <c:formatCode>0.00</c:formatCode>
                <c:ptCount val="101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  <c:pt idx="33">
                  <c:v>-0.15774569414324821</c:v>
                </c:pt>
                <c:pt idx="34">
                  <c:v>-0.25554110202683122</c:v>
                </c:pt>
                <c:pt idx="35">
                  <c:v>-0.35078322768961984</c:v>
                </c:pt>
                <c:pt idx="36">
                  <c:v>-0.44252044329485246</c:v>
                </c:pt>
                <c:pt idx="37">
                  <c:v>-0.5298361409084934</c:v>
                </c:pt>
                <c:pt idx="38">
                  <c:v>-0.61185789094271892</c:v>
                </c:pt>
                <c:pt idx="39">
                  <c:v>-0.68776615918397377</c:v>
                </c:pt>
                <c:pt idx="40">
                  <c:v>-0.7</c:v>
                </c:pt>
                <c:pt idx="41">
                  <c:v>-0.7</c:v>
                </c:pt>
                <c:pt idx="42">
                  <c:v>-0.7</c:v>
                </c:pt>
                <c:pt idx="43">
                  <c:v>-0.7</c:v>
                </c:pt>
                <c:pt idx="44">
                  <c:v>-0.7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-0.7</c:v>
                </c:pt>
                <c:pt idx="49">
                  <c:v>-0.7</c:v>
                </c:pt>
                <c:pt idx="50">
                  <c:v>-0.7</c:v>
                </c:pt>
                <c:pt idx="51">
                  <c:v>-0.7</c:v>
                </c:pt>
                <c:pt idx="52">
                  <c:v>-0.7</c:v>
                </c:pt>
                <c:pt idx="53">
                  <c:v>-0.7</c:v>
                </c:pt>
                <c:pt idx="54">
                  <c:v>-0.7</c:v>
                </c:pt>
                <c:pt idx="55">
                  <c:v>-0.7</c:v>
                </c:pt>
                <c:pt idx="56">
                  <c:v>-0.63126663787232162</c:v>
                </c:pt>
                <c:pt idx="57">
                  <c:v>-0.55068554259763758</c:v>
                </c:pt>
                <c:pt idx="58">
                  <c:v>-0.46460217941375737</c:v>
                </c:pt>
                <c:pt idx="59">
                  <c:v>-0.37387666483023602</c:v>
                </c:pt>
                <c:pt idx="60">
                  <c:v>-0.27941549819892586</c:v>
                </c:pt>
                <c:pt idx="61">
                  <c:v>-0.18216250427209588</c:v>
                </c:pt>
                <c:pt idx="62">
                  <c:v>-8.3089402817496397E-2</c:v>
                </c:pt>
                <c:pt idx="63">
                  <c:v>1.6813900484349713E-2</c:v>
                </c:pt>
                <c:pt idx="64">
                  <c:v>0.11654920485049364</c:v>
                </c:pt>
                <c:pt idx="65">
                  <c:v>0.21511998808781552</c:v>
                </c:pt>
                <c:pt idx="66">
                  <c:v>0.31154136351337786</c:v>
                </c:pt>
                <c:pt idx="67">
                  <c:v>0.4048499206165983</c:v>
                </c:pt>
                <c:pt idx="68">
                  <c:v>0.49411335113860816</c:v>
                </c:pt>
                <c:pt idx="69">
                  <c:v>0.57843976438820011</c:v>
                </c:pt>
                <c:pt idx="70">
                  <c:v>0.65698659871878906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0.66296923008218334</c:v>
                </c:pt>
                <c:pt idx="88">
                  <c:v>0.58491719289176169</c:v>
                </c:pt>
                <c:pt idx="89">
                  <c:v>0.50102085645788463</c:v>
                </c:pt>
                <c:pt idx="90">
                  <c:v>0.41211848524175659</c:v>
                </c:pt>
                <c:pt idx="91">
                  <c:v>0.31909836234935213</c:v>
                </c:pt>
                <c:pt idx="92">
                  <c:v>0.22288991410024764</c:v>
                </c:pt>
                <c:pt idx="93">
                  <c:v>0.12445442350706171</c:v>
                </c:pt>
                <c:pt idx="94">
                  <c:v>2.4775425453357765E-2</c:v>
                </c:pt>
                <c:pt idx="95">
                  <c:v>-7.5151120461809301E-2</c:v>
                </c:pt>
                <c:pt idx="96">
                  <c:v>-0.17432678122297965</c:v>
                </c:pt>
                <c:pt idx="97">
                  <c:v>-0.27176062641094245</c:v>
                </c:pt>
                <c:pt idx="98">
                  <c:v>-0.36647912925192838</c:v>
                </c:pt>
                <c:pt idx="99">
                  <c:v>-0.45753589377532133</c:v>
                </c:pt>
                <c:pt idx="10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3-4EFE-B1CC-2F856B11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460336"/>
        <c:axId val="1785176832"/>
      </c:scatterChart>
      <c:valAx>
        <c:axId val="17724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5176832"/>
        <c:crosses val="autoZero"/>
        <c:crossBetween val="midCat"/>
      </c:valAx>
      <c:valAx>
        <c:axId val="17851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4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16</xdr:col>
      <xdr:colOff>0</xdr:colOff>
      <xdr:row>24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45" zoomScaleNormal="145" workbookViewId="0">
      <selection activeCell="C15" sqref="C15"/>
    </sheetView>
  </sheetViews>
  <sheetFormatPr defaultRowHeight="14.4" x14ac:dyDescent="0.3"/>
  <cols>
    <col min="1" max="1" width="17.21875" customWidth="1"/>
    <col min="2" max="3" width="17.44140625" customWidth="1"/>
    <col min="4" max="4" width="17.2187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3</v>
      </c>
      <c r="B2">
        <v>10</v>
      </c>
      <c r="C2">
        <v>6</v>
      </c>
      <c r="D2" t="str">
        <f>IF(AND(B2 &gt;= 2, C2 &gt;= 6), "принят", "не принят")</f>
        <v>принят</v>
      </c>
    </row>
    <row r="3" spans="1:4" x14ac:dyDescent="0.3">
      <c r="A3" t="s">
        <v>4</v>
      </c>
      <c r="B3">
        <v>7</v>
      </c>
      <c r="C3">
        <v>5</v>
      </c>
      <c r="D3" t="str">
        <f t="shared" ref="D3:D9" si="0">IF(AND(B3 &gt;= 2, C3 &gt;= 6), "принят", "не принят")</f>
        <v>не принят</v>
      </c>
    </row>
    <row r="4" spans="1:4" x14ac:dyDescent="0.3">
      <c r="A4" t="s">
        <v>5</v>
      </c>
      <c r="B4">
        <v>9</v>
      </c>
      <c r="C4">
        <v>8</v>
      </c>
      <c r="D4" t="str">
        <f t="shared" si="0"/>
        <v>принят</v>
      </c>
    </row>
    <row r="5" spans="1:4" x14ac:dyDescent="0.3">
      <c r="A5" t="s">
        <v>6</v>
      </c>
      <c r="B5">
        <v>6</v>
      </c>
      <c r="C5">
        <v>3</v>
      </c>
      <c r="D5" t="str">
        <f t="shared" si="0"/>
        <v>не принят</v>
      </c>
    </row>
    <row r="6" spans="1:4" x14ac:dyDescent="0.3">
      <c r="A6" t="s">
        <v>7</v>
      </c>
      <c r="B6">
        <v>6</v>
      </c>
      <c r="C6">
        <v>9</v>
      </c>
      <c r="D6" t="str">
        <f t="shared" si="0"/>
        <v>принят</v>
      </c>
    </row>
    <row r="7" spans="1:4" x14ac:dyDescent="0.3">
      <c r="A7" t="s">
        <v>8</v>
      </c>
      <c r="B7">
        <v>8</v>
      </c>
      <c r="C7">
        <v>6</v>
      </c>
      <c r="D7" t="str">
        <f t="shared" si="0"/>
        <v>принят</v>
      </c>
    </row>
    <row r="8" spans="1:4" x14ac:dyDescent="0.3">
      <c r="A8" t="s">
        <v>9</v>
      </c>
      <c r="B8">
        <v>7</v>
      </c>
      <c r="C8">
        <v>9</v>
      </c>
      <c r="D8" t="str">
        <f t="shared" si="0"/>
        <v>принят</v>
      </c>
    </row>
    <row r="9" spans="1:4" x14ac:dyDescent="0.3">
      <c r="A9" t="s">
        <v>10</v>
      </c>
      <c r="B9">
        <v>5</v>
      </c>
      <c r="C9">
        <v>2</v>
      </c>
      <c r="D9" t="str">
        <f t="shared" si="0"/>
        <v>не принят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4.4" x14ac:dyDescent="0.3"/>
  <cols>
    <col min="1" max="3" width="18.6640625" customWidth="1"/>
    <col min="4" max="4" width="22.77734375" customWidth="1"/>
    <col min="5" max="5" width="15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42</v>
      </c>
    </row>
    <row r="2" spans="1:5" x14ac:dyDescent="0.3">
      <c r="A2" t="s">
        <v>3</v>
      </c>
      <c r="B2">
        <v>10</v>
      </c>
      <c r="C2">
        <v>6</v>
      </c>
      <c r="D2">
        <v>3</v>
      </c>
      <c r="E2" t="str">
        <f>IF(AND(AVERAGE(B2:D2)&gt;=7,MIN(B2:D2)&gt;=5), "принят","не принят")</f>
        <v>не принят</v>
      </c>
    </row>
    <row r="3" spans="1:5" x14ac:dyDescent="0.3">
      <c r="A3" t="s">
        <v>4</v>
      </c>
      <c r="B3">
        <v>7</v>
      </c>
      <c r="C3">
        <v>5</v>
      </c>
      <c r="D3">
        <v>6</v>
      </c>
      <c r="E3" t="str">
        <f t="shared" ref="E3:E9" si="0">IF(AND(AVERAGE(B3:D3)&gt;=7,MIN(B3:D3)&gt;=5), "принят","не принят")</f>
        <v>не принят</v>
      </c>
    </row>
    <row r="4" spans="1:5" x14ac:dyDescent="0.3">
      <c r="A4" t="s">
        <v>5</v>
      </c>
      <c r="B4">
        <v>9</v>
      </c>
      <c r="C4">
        <v>8</v>
      </c>
      <c r="D4">
        <v>9</v>
      </c>
      <c r="E4" t="str">
        <f t="shared" si="0"/>
        <v>принят</v>
      </c>
    </row>
    <row r="5" spans="1:5" x14ac:dyDescent="0.3">
      <c r="A5" t="s">
        <v>6</v>
      </c>
      <c r="B5">
        <v>6</v>
      </c>
      <c r="C5">
        <v>3</v>
      </c>
      <c r="D5">
        <v>7</v>
      </c>
      <c r="E5" t="str">
        <f t="shared" si="0"/>
        <v>не принят</v>
      </c>
    </row>
    <row r="6" spans="1:5" x14ac:dyDescent="0.3">
      <c r="A6" t="s">
        <v>7</v>
      </c>
      <c r="B6">
        <v>6</v>
      </c>
      <c r="C6">
        <v>9</v>
      </c>
      <c r="D6">
        <v>9</v>
      </c>
      <c r="E6" t="str">
        <f t="shared" si="0"/>
        <v>принят</v>
      </c>
    </row>
    <row r="7" spans="1:5" x14ac:dyDescent="0.3">
      <c r="A7" t="s">
        <v>8</v>
      </c>
      <c r="B7">
        <v>8</v>
      </c>
      <c r="C7">
        <v>6</v>
      </c>
      <c r="D7">
        <v>5</v>
      </c>
      <c r="E7" t="str">
        <f t="shared" si="0"/>
        <v>не принят</v>
      </c>
    </row>
    <row r="8" spans="1:5" x14ac:dyDescent="0.3">
      <c r="A8" t="s">
        <v>9</v>
      </c>
      <c r="B8">
        <v>7</v>
      </c>
      <c r="C8">
        <v>9</v>
      </c>
      <c r="D8">
        <v>7</v>
      </c>
      <c r="E8" t="str">
        <f t="shared" si="0"/>
        <v>принят</v>
      </c>
    </row>
    <row r="9" spans="1:5" x14ac:dyDescent="0.3">
      <c r="A9" t="s">
        <v>10</v>
      </c>
      <c r="B9">
        <v>5</v>
      </c>
      <c r="C9">
        <v>2</v>
      </c>
      <c r="D9">
        <v>8</v>
      </c>
      <c r="E9" t="str">
        <f t="shared" si="0"/>
        <v>не принят</v>
      </c>
    </row>
    <row r="11" spans="1:5" x14ac:dyDescent="0.3">
      <c r="D11" t="s">
        <v>43</v>
      </c>
      <c r="E11">
        <f>COUNTIF(B2:D9, 10)</f>
        <v>1</v>
      </c>
    </row>
    <row r="12" spans="1:5" x14ac:dyDescent="0.3">
      <c r="D12" t="s">
        <v>44</v>
      </c>
      <c r="E12">
        <f>COUNTIFS(B2:B9, 10, C2:C9, 10, D2:D9, 10)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15" zoomScaleNormal="115" workbookViewId="0">
      <selection activeCell="I14" sqref="I14"/>
    </sheetView>
  </sheetViews>
  <sheetFormatPr defaultRowHeight="14.4" x14ac:dyDescent="0.3"/>
  <cols>
    <col min="1" max="3" width="15.6640625" customWidth="1"/>
    <col min="4" max="4" width="17.5546875" customWidth="1"/>
  </cols>
  <sheetData>
    <row r="1" spans="1:4" x14ac:dyDescent="0.3">
      <c r="A1" s="12" t="s">
        <v>45</v>
      </c>
      <c r="B1" s="13" t="s">
        <v>46</v>
      </c>
      <c r="C1" s="13" t="s">
        <v>47</v>
      </c>
      <c r="D1" s="14" t="s">
        <v>48</v>
      </c>
    </row>
    <row r="2" spans="1:4" x14ac:dyDescent="0.3">
      <c r="A2" s="15" t="s">
        <v>3</v>
      </c>
      <c r="B2" s="16" t="s">
        <v>49</v>
      </c>
      <c r="C2" s="16">
        <v>1</v>
      </c>
      <c r="D2" s="17">
        <v>240</v>
      </c>
    </row>
    <row r="3" spans="1:4" x14ac:dyDescent="0.3">
      <c r="A3" s="15" t="s">
        <v>50</v>
      </c>
      <c r="B3" s="16" t="s">
        <v>51</v>
      </c>
      <c r="C3" s="16">
        <v>4</v>
      </c>
      <c r="D3" s="17">
        <v>100</v>
      </c>
    </row>
    <row r="4" spans="1:4" x14ac:dyDescent="0.3">
      <c r="A4" s="15" t="s">
        <v>52</v>
      </c>
      <c r="B4" s="16" t="s">
        <v>53</v>
      </c>
      <c r="C4" s="16"/>
      <c r="D4" s="17">
        <v>270</v>
      </c>
    </row>
    <row r="5" spans="1:4" x14ac:dyDescent="0.3">
      <c r="A5" s="15" t="s">
        <v>4</v>
      </c>
      <c r="B5" s="16" t="s">
        <v>54</v>
      </c>
      <c r="C5" s="16">
        <v>1</v>
      </c>
      <c r="D5" s="17">
        <v>270</v>
      </c>
    </row>
    <row r="6" spans="1:4" x14ac:dyDescent="0.3">
      <c r="A6" s="15" t="s">
        <v>5</v>
      </c>
      <c r="B6" s="16" t="s">
        <v>49</v>
      </c>
      <c r="C6" s="16">
        <v>2</v>
      </c>
      <c r="D6" s="17">
        <v>200</v>
      </c>
    </row>
    <row r="7" spans="1:4" x14ac:dyDescent="0.3">
      <c r="A7" s="15" t="s">
        <v>6</v>
      </c>
      <c r="B7" s="16" t="s">
        <v>49</v>
      </c>
      <c r="C7" s="16">
        <v>1</v>
      </c>
      <c r="D7" s="17">
        <v>500</v>
      </c>
    </row>
    <row r="8" spans="1:4" x14ac:dyDescent="0.3">
      <c r="A8" s="15" t="s">
        <v>55</v>
      </c>
      <c r="B8" s="16" t="s">
        <v>49</v>
      </c>
      <c r="C8" s="16">
        <v>3</v>
      </c>
      <c r="D8" s="17">
        <v>430</v>
      </c>
    </row>
    <row r="9" spans="1:4" x14ac:dyDescent="0.3">
      <c r="A9" s="15" t="s">
        <v>7</v>
      </c>
      <c r="B9" s="16" t="s">
        <v>49</v>
      </c>
      <c r="C9" s="16">
        <v>2</v>
      </c>
      <c r="D9" s="17">
        <v>450</v>
      </c>
    </row>
    <row r="10" spans="1:4" x14ac:dyDescent="0.3">
      <c r="A10" s="15" t="s">
        <v>8</v>
      </c>
      <c r="B10" s="16" t="s">
        <v>54</v>
      </c>
      <c r="C10" s="16">
        <v>3</v>
      </c>
      <c r="D10" s="17">
        <v>320</v>
      </c>
    </row>
    <row r="11" spans="1:4" x14ac:dyDescent="0.3">
      <c r="A11" s="15" t="s">
        <v>9</v>
      </c>
      <c r="B11" s="16" t="s">
        <v>49</v>
      </c>
      <c r="C11" s="16">
        <v>2</v>
      </c>
      <c r="D11" s="17">
        <v>380</v>
      </c>
    </row>
    <row r="12" spans="1:4" x14ac:dyDescent="0.3">
      <c r="A12" s="15" t="s">
        <v>10</v>
      </c>
      <c r="B12" s="16" t="s">
        <v>51</v>
      </c>
      <c r="C12" s="16">
        <v>2</v>
      </c>
      <c r="D12" s="17">
        <v>120</v>
      </c>
    </row>
    <row r="13" spans="1:4" x14ac:dyDescent="0.3">
      <c r="A13" s="15" t="s">
        <v>56</v>
      </c>
      <c r="B13" s="16" t="s">
        <v>53</v>
      </c>
      <c r="C13" s="16"/>
      <c r="D13" s="17">
        <v>320</v>
      </c>
    </row>
    <row r="14" spans="1:4" x14ac:dyDescent="0.3">
      <c r="A14" s="15" t="s">
        <v>57</v>
      </c>
      <c r="B14" s="16" t="s">
        <v>49</v>
      </c>
      <c r="C14" s="16">
        <v>4</v>
      </c>
      <c r="D14" s="17">
        <v>420</v>
      </c>
    </row>
    <row r="15" spans="1:4" ht="15" thickBot="1" x14ac:dyDescent="0.35">
      <c r="A15" s="18" t="s">
        <v>58</v>
      </c>
      <c r="B15" s="19" t="s">
        <v>51</v>
      </c>
      <c r="C15" s="19">
        <v>3</v>
      </c>
      <c r="D15" s="20">
        <v>280</v>
      </c>
    </row>
    <row r="17" spans="1:3" x14ac:dyDescent="0.3">
      <c r="A17" s="1" t="s">
        <v>47</v>
      </c>
      <c r="B17" s="1" t="s">
        <v>21</v>
      </c>
    </row>
    <row r="18" spans="1:3" x14ac:dyDescent="0.3">
      <c r="A18">
        <v>1</v>
      </c>
      <c r="B18" s="3">
        <f>COUNTIF($C$2:$C$15, A18)</f>
        <v>3</v>
      </c>
    </row>
    <row r="19" spans="1:3" x14ac:dyDescent="0.3">
      <c r="A19">
        <v>2</v>
      </c>
      <c r="B19" s="3">
        <f>COUNTIF($C$2:$C$15, A19)</f>
        <v>4</v>
      </c>
    </row>
    <row r="20" spans="1:3" x14ac:dyDescent="0.3">
      <c r="A20">
        <v>3</v>
      </c>
      <c r="B20" s="3">
        <f>COUNTIF($C$2:$C$15, A20)</f>
        <v>3</v>
      </c>
    </row>
    <row r="21" spans="1:3" x14ac:dyDescent="0.3">
      <c r="A21">
        <v>4</v>
      </c>
      <c r="B21" s="3">
        <f t="shared" ref="B20:B21" si="0">COUNTIF($C$2:$C$15, A21)</f>
        <v>2</v>
      </c>
    </row>
    <row r="24" spans="1:3" x14ac:dyDescent="0.3">
      <c r="A24" s="1" t="s">
        <v>47</v>
      </c>
      <c r="B24" s="1" t="s">
        <v>59</v>
      </c>
    </row>
    <row r="25" spans="1:3" x14ac:dyDescent="0.3">
      <c r="A25">
        <v>1</v>
      </c>
      <c r="B25" s="3">
        <f>SUMIF($C$2:$C$15,A25,$D$2:$D$15)</f>
        <v>1010</v>
      </c>
    </row>
    <row r="26" spans="1:3" x14ac:dyDescent="0.3">
      <c r="A26">
        <v>2</v>
      </c>
      <c r="B26" s="3">
        <f t="shared" ref="B26:B28" si="1">SUMIF($C$2:$C$15,A26,$D$2:$D$15)</f>
        <v>1150</v>
      </c>
    </row>
    <row r="27" spans="1:3" x14ac:dyDescent="0.3">
      <c r="A27">
        <v>3</v>
      </c>
      <c r="B27" s="3">
        <f t="shared" si="1"/>
        <v>1030</v>
      </c>
    </row>
    <row r="28" spans="1:3" x14ac:dyDescent="0.3">
      <c r="A28">
        <v>4</v>
      </c>
      <c r="B28" s="3">
        <f t="shared" si="1"/>
        <v>520</v>
      </c>
    </row>
    <row r="31" spans="1:3" x14ac:dyDescent="0.3">
      <c r="A31" s="1" t="s">
        <v>46</v>
      </c>
      <c r="B31" s="1" t="s">
        <v>21</v>
      </c>
      <c r="C31" s="1" t="s">
        <v>59</v>
      </c>
    </row>
    <row r="32" spans="1:3" x14ac:dyDescent="0.3">
      <c r="A32" t="s">
        <v>49</v>
      </c>
      <c r="B32" s="5">
        <f>COUNTIF($B$2:$B$15, A32)</f>
        <v>7</v>
      </c>
      <c r="C32" s="5">
        <f>SUMIF($B$2:$B$15, A32, $D$2:$D$15)</f>
        <v>2620</v>
      </c>
    </row>
    <row r="33" spans="1:3" x14ac:dyDescent="0.3">
      <c r="A33" t="s">
        <v>51</v>
      </c>
      <c r="B33" s="5">
        <f>COUNTIF($B$2:$B$15, A33)</f>
        <v>3</v>
      </c>
      <c r="C33" s="5">
        <f>SUMIF($B$2:$B$15, A33, $D$2:$D$15)</f>
        <v>500</v>
      </c>
    </row>
    <row r="34" spans="1:3" x14ac:dyDescent="0.3">
      <c r="A34" t="s">
        <v>53</v>
      </c>
      <c r="B34" s="5">
        <f t="shared" ref="B33:B35" si="2">COUNTIF($B$2:$B$15, A34)</f>
        <v>2</v>
      </c>
      <c r="C34" s="5">
        <f t="shared" ref="C33:C35" si="3">SUMIF($B$2:$B$15, A34, $D$2:$D$15)</f>
        <v>590</v>
      </c>
    </row>
    <row r="35" spans="1:3" x14ac:dyDescent="0.3">
      <c r="A35" t="s">
        <v>54</v>
      </c>
      <c r="B35" s="5">
        <f t="shared" si="2"/>
        <v>2</v>
      </c>
      <c r="C35" s="5">
        <f t="shared" si="3"/>
        <v>590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R17" sqref="R17"/>
    </sheetView>
  </sheetViews>
  <sheetFormatPr defaultRowHeight="14.4" x14ac:dyDescent="0.3"/>
  <sheetData>
    <row r="1" spans="1:2" x14ac:dyDescent="0.3">
      <c r="A1" s="21" t="s">
        <v>60</v>
      </c>
      <c r="B1" s="23" t="s">
        <v>61</v>
      </c>
    </row>
    <row r="2" spans="1:2" x14ac:dyDescent="0.3">
      <c r="A2" s="22">
        <v>0</v>
      </c>
      <c r="B2" s="24">
        <f>IF(AND(SIN(A2)&gt;=-0.7, SIN(A2)&lt;=0.7), SIN(A2), IF(SIN(A2)&lt;-0.7, -0.7, 0.7))</f>
        <v>0</v>
      </c>
    </row>
    <row r="3" spans="1:2" x14ac:dyDescent="0.3">
      <c r="A3" s="22">
        <v>0.1</v>
      </c>
      <c r="B3" s="24">
        <f t="shared" ref="B3:B66" si="0">IF(AND(SIN(A3)&gt;=-0.7, SIN(A3)&lt;=0.7), SIN(A3), IF(SIN(A3)&lt;-0.7, -0.7, 0.7))</f>
        <v>9.9833416646828155E-2</v>
      </c>
    </row>
    <row r="4" spans="1:2" x14ac:dyDescent="0.3">
      <c r="A4" s="22">
        <v>0.2</v>
      </c>
      <c r="B4" s="24">
        <f t="shared" si="0"/>
        <v>0.19866933079506122</v>
      </c>
    </row>
    <row r="5" spans="1:2" x14ac:dyDescent="0.3">
      <c r="A5" s="22">
        <v>0.3</v>
      </c>
      <c r="B5" s="24">
        <f t="shared" si="0"/>
        <v>0.29552020666133955</v>
      </c>
    </row>
    <row r="6" spans="1:2" x14ac:dyDescent="0.3">
      <c r="A6" s="22">
        <v>0.4</v>
      </c>
      <c r="B6" s="24">
        <f t="shared" si="0"/>
        <v>0.38941834230865052</v>
      </c>
    </row>
    <row r="7" spans="1:2" x14ac:dyDescent="0.3">
      <c r="A7" s="22">
        <v>0.5</v>
      </c>
      <c r="B7" s="24">
        <f t="shared" si="0"/>
        <v>0.47942553860420301</v>
      </c>
    </row>
    <row r="8" spans="1:2" x14ac:dyDescent="0.3">
      <c r="A8" s="22">
        <v>0.6</v>
      </c>
      <c r="B8" s="24">
        <f t="shared" si="0"/>
        <v>0.56464247339503537</v>
      </c>
    </row>
    <row r="9" spans="1:2" x14ac:dyDescent="0.3">
      <c r="A9" s="22">
        <v>0.7</v>
      </c>
      <c r="B9" s="24">
        <f t="shared" si="0"/>
        <v>0.64421768723769102</v>
      </c>
    </row>
    <row r="10" spans="1:2" x14ac:dyDescent="0.3">
      <c r="A10" s="22">
        <v>0.8</v>
      </c>
      <c r="B10" s="24">
        <f t="shared" si="0"/>
        <v>0.7</v>
      </c>
    </row>
    <row r="11" spans="1:2" x14ac:dyDescent="0.3">
      <c r="A11" s="22">
        <v>0.9</v>
      </c>
      <c r="B11" s="24">
        <f t="shared" si="0"/>
        <v>0.7</v>
      </c>
    </row>
    <row r="12" spans="1:2" x14ac:dyDescent="0.3">
      <c r="A12" s="22">
        <v>1</v>
      </c>
      <c r="B12" s="24">
        <f t="shared" si="0"/>
        <v>0.7</v>
      </c>
    </row>
    <row r="13" spans="1:2" x14ac:dyDescent="0.3">
      <c r="A13" s="22">
        <v>1.1000000000000001</v>
      </c>
      <c r="B13" s="24">
        <f t="shared" si="0"/>
        <v>0.7</v>
      </c>
    </row>
    <row r="14" spans="1:2" x14ac:dyDescent="0.3">
      <c r="A14" s="22">
        <v>1.2</v>
      </c>
      <c r="B14" s="24">
        <f t="shared" si="0"/>
        <v>0.7</v>
      </c>
    </row>
    <row r="15" spans="1:2" x14ac:dyDescent="0.3">
      <c r="A15" s="22">
        <v>1.3</v>
      </c>
      <c r="B15" s="24">
        <f t="shared" si="0"/>
        <v>0.7</v>
      </c>
    </row>
    <row r="16" spans="1:2" x14ac:dyDescent="0.3">
      <c r="A16" s="22">
        <v>1.4</v>
      </c>
      <c r="B16" s="24">
        <f t="shared" si="0"/>
        <v>0.7</v>
      </c>
    </row>
    <row r="17" spans="1:2" x14ac:dyDescent="0.3">
      <c r="A17" s="22">
        <v>1.5</v>
      </c>
      <c r="B17" s="24">
        <f t="shared" si="0"/>
        <v>0.7</v>
      </c>
    </row>
    <row r="18" spans="1:2" x14ac:dyDescent="0.3">
      <c r="A18" s="22">
        <v>1.6</v>
      </c>
      <c r="B18" s="24">
        <f t="shared" si="0"/>
        <v>0.7</v>
      </c>
    </row>
    <row r="19" spans="1:2" x14ac:dyDescent="0.3">
      <c r="A19" s="22">
        <v>1.7</v>
      </c>
      <c r="B19" s="24">
        <f t="shared" si="0"/>
        <v>0.7</v>
      </c>
    </row>
    <row r="20" spans="1:2" x14ac:dyDescent="0.3">
      <c r="A20" s="22">
        <v>1.8</v>
      </c>
      <c r="B20" s="24">
        <f t="shared" si="0"/>
        <v>0.7</v>
      </c>
    </row>
    <row r="21" spans="1:2" x14ac:dyDescent="0.3">
      <c r="A21" s="22">
        <v>1.9</v>
      </c>
      <c r="B21" s="24">
        <f t="shared" si="0"/>
        <v>0.7</v>
      </c>
    </row>
    <row r="22" spans="1:2" x14ac:dyDescent="0.3">
      <c r="A22" s="22">
        <v>2</v>
      </c>
      <c r="B22" s="24">
        <f t="shared" si="0"/>
        <v>0.7</v>
      </c>
    </row>
    <row r="23" spans="1:2" x14ac:dyDescent="0.3">
      <c r="A23" s="22">
        <v>2.1</v>
      </c>
      <c r="B23" s="24">
        <f t="shared" si="0"/>
        <v>0.7</v>
      </c>
    </row>
    <row r="24" spans="1:2" x14ac:dyDescent="0.3">
      <c r="A24" s="22">
        <v>2.2000000000000002</v>
      </c>
      <c r="B24" s="24">
        <f t="shared" si="0"/>
        <v>0.7</v>
      </c>
    </row>
    <row r="25" spans="1:2" x14ac:dyDescent="0.3">
      <c r="A25" s="22">
        <v>2.2999999999999998</v>
      </c>
      <c r="B25" s="24">
        <f t="shared" si="0"/>
        <v>0.7</v>
      </c>
    </row>
    <row r="26" spans="1:2" x14ac:dyDescent="0.3">
      <c r="A26" s="22">
        <v>2.4</v>
      </c>
      <c r="B26" s="24">
        <f t="shared" si="0"/>
        <v>0.67546318055115095</v>
      </c>
    </row>
    <row r="27" spans="1:2" x14ac:dyDescent="0.3">
      <c r="A27" s="22">
        <v>2.5</v>
      </c>
      <c r="B27" s="24">
        <f t="shared" si="0"/>
        <v>0.59847214410395655</v>
      </c>
    </row>
    <row r="28" spans="1:2" x14ac:dyDescent="0.3">
      <c r="A28" s="22">
        <v>2.6</v>
      </c>
      <c r="B28" s="24">
        <f t="shared" si="0"/>
        <v>0.51550137182146416</v>
      </c>
    </row>
    <row r="29" spans="1:2" x14ac:dyDescent="0.3">
      <c r="A29" s="22">
        <v>2.7</v>
      </c>
      <c r="B29" s="24">
        <f t="shared" si="0"/>
        <v>0.42737988023382978</v>
      </c>
    </row>
    <row r="30" spans="1:2" x14ac:dyDescent="0.3">
      <c r="A30" s="22">
        <v>2.8</v>
      </c>
      <c r="B30" s="24">
        <f t="shared" si="0"/>
        <v>0.33498815015590511</v>
      </c>
    </row>
    <row r="31" spans="1:2" x14ac:dyDescent="0.3">
      <c r="A31" s="22">
        <v>2.9</v>
      </c>
      <c r="B31" s="24">
        <f t="shared" si="0"/>
        <v>0.23924932921398243</v>
      </c>
    </row>
    <row r="32" spans="1:2" x14ac:dyDescent="0.3">
      <c r="A32" s="22">
        <v>3</v>
      </c>
      <c r="B32" s="24">
        <f t="shared" si="0"/>
        <v>0.14112000805986721</v>
      </c>
    </row>
    <row r="33" spans="1:2" x14ac:dyDescent="0.3">
      <c r="A33" s="22">
        <v>3.1</v>
      </c>
      <c r="B33" s="24">
        <f t="shared" si="0"/>
        <v>4.1580662433290491E-2</v>
      </c>
    </row>
    <row r="34" spans="1:2" x14ac:dyDescent="0.3">
      <c r="A34" s="22">
        <v>3.2</v>
      </c>
      <c r="B34" s="24">
        <f t="shared" si="0"/>
        <v>-5.8374143427580086E-2</v>
      </c>
    </row>
    <row r="35" spans="1:2" x14ac:dyDescent="0.3">
      <c r="A35" s="22">
        <v>3.3</v>
      </c>
      <c r="B35" s="24">
        <f t="shared" si="0"/>
        <v>-0.15774569414324821</v>
      </c>
    </row>
    <row r="36" spans="1:2" x14ac:dyDescent="0.3">
      <c r="A36" s="22">
        <v>3.4</v>
      </c>
      <c r="B36" s="24">
        <f t="shared" si="0"/>
        <v>-0.25554110202683122</v>
      </c>
    </row>
    <row r="37" spans="1:2" x14ac:dyDescent="0.3">
      <c r="A37" s="22">
        <v>3.5</v>
      </c>
      <c r="B37" s="24">
        <f t="shared" si="0"/>
        <v>-0.35078322768961984</v>
      </c>
    </row>
    <row r="38" spans="1:2" x14ac:dyDescent="0.3">
      <c r="A38" s="22">
        <v>3.6</v>
      </c>
      <c r="B38" s="24">
        <f t="shared" si="0"/>
        <v>-0.44252044329485246</v>
      </c>
    </row>
    <row r="39" spans="1:2" x14ac:dyDescent="0.3">
      <c r="A39" s="22">
        <v>3.7</v>
      </c>
      <c r="B39" s="24">
        <f t="shared" si="0"/>
        <v>-0.5298361409084934</v>
      </c>
    </row>
    <row r="40" spans="1:2" x14ac:dyDescent="0.3">
      <c r="A40" s="22">
        <v>3.8</v>
      </c>
      <c r="B40" s="24">
        <f t="shared" si="0"/>
        <v>-0.61185789094271892</v>
      </c>
    </row>
    <row r="41" spans="1:2" x14ac:dyDescent="0.3">
      <c r="A41" s="22">
        <v>3.9</v>
      </c>
      <c r="B41" s="24">
        <f t="shared" si="0"/>
        <v>-0.68776615918397377</v>
      </c>
    </row>
    <row r="42" spans="1:2" x14ac:dyDescent="0.3">
      <c r="A42" s="22">
        <v>4</v>
      </c>
      <c r="B42" s="24">
        <f t="shared" si="0"/>
        <v>-0.7</v>
      </c>
    </row>
    <row r="43" spans="1:2" x14ac:dyDescent="0.3">
      <c r="A43" s="22">
        <v>4.0999999999999996</v>
      </c>
      <c r="B43" s="24">
        <f t="shared" si="0"/>
        <v>-0.7</v>
      </c>
    </row>
    <row r="44" spans="1:2" x14ac:dyDescent="0.3">
      <c r="A44" s="22">
        <v>4.2</v>
      </c>
      <c r="B44" s="24">
        <f t="shared" si="0"/>
        <v>-0.7</v>
      </c>
    </row>
    <row r="45" spans="1:2" x14ac:dyDescent="0.3">
      <c r="A45" s="22">
        <v>4.3</v>
      </c>
      <c r="B45" s="24">
        <f t="shared" si="0"/>
        <v>-0.7</v>
      </c>
    </row>
    <row r="46" spans="1:2" x14ac:dyDescent="0.3">
      <c r="A46" s="22">
        <v>4.4000000000000004</v>
      </c>
      <c r="B46" s="24">
        <f t="shared" si="0"/>
        <v>-0.7</v>
      </c>
    </row>
    <row r="47" spans="1:2" x14ac:dyDescent="0.3">
      <c r="A47" s="22">
        <v>4.5</v>
      </c>
      <c r="B47" s="24">
        <f t="shared" si="0"/>
        <v>-0.7</v>
      </c>
    </row>
    <row r="48" spans="1:2" x14ac:dyDescent="0.3">
      <c r="A48" s="22">
        <v>4.5999999999999996</v>
      </c>
      <c r="B48" s="24">
        <f t="shared" si="0"/>
        <v>-0.7</v>
      </c>
    </row>
    <row r="49" spans="1:2" x14ac:dyDescent="0.3">
      <c r="A49" s="22">
        <v>4.7</v>
      </c>
      <c r="B49" s="24">
        <f t="shared" si="0"/>
        <v>-0.7</v>
      </c>
    </row>
    <row r="50" spans="1:2" x14ac:dyDescent="0.3">
      <c r="A50" s="22">
        <v>4.8</v>
      </c>
      <c r="B50" s="24">
        <f t="shared" si="0"/>
        <v>-0.7</v>
      </c>
    </row>
    <row r="51" spans="1:2" x14ac:dyDescent="0.3">
      <c r="A51" s="22">
        <v>4.9000000000000004</v>
      </c>
      <c r="B51" s="24">
        <f t="shared" si="0"/>
        <v>-0.7</v>
      </c>
    </row>
    <row r="52" spans="1:2" x14ac:dyDescent="0.3">
      <c r="A52" s="22">
        <v>5</v>
      </c>
      <c r="B52" s="24">
        <f t="shared" si="0"/>
        <v>-0.7</v>
      </c>
    </row>
    <row r="53" spans="1:2" x14ac:dyDescent="0.3">
      <c r="A53" s="22">
        <v>5.0999999999999996</v>
      </c>
      <c r="B53" s="24">
        <f t="shared" si="0"/>
        <v>-0.7</v>
      </c>
    </row>
    <row r="54" spans="1:2" x14ac:dyDescent="0.3">
      <c r="A54" s="22">
        <v>5.2</v>
      </c>
      <c r="B54" s="24">
        <f t="shared" si="0"/>
        <v>-0.7</v>
      </c>
    </row>
    <row r="55" spans="1:2" x14ac:dyDescent="0.3">
      <c r="A55" s="22">
        <v>5.3</v>
      </c>
      <c r="B55" s="24">
        <f t="shared" si="0"/>
        <v>-0.7</v>
      </c>
    </row>
    <row r="56" spans="1:2" x14ac:dyDescent="0.3">
      <c r="A56" s="22">
        <v>5.4</v>
      </c>
      <c r="B56" s="24">
        <f t="shared" si="0"/>
        <v>-0.7</v>
      </c>
    </row>
    <row r="57" spans="1:2" x14ac:dyDescent="0.3">
      <c r="A57" s="22">
        <v>5.5</v>
      </c>
      <c r="B57" s="24">
        <f t="shared" si="0"/>
        <v>-0.7</v>
      </c>
    </row>
    <row r="58" spans="1:2" x14ac:dyDescent="0.3">
      <c r="A58" s="22">
        <v>5.6</v>
      </c>
      <c r="B58" s="24">
        <f t="shared" si="0"/>
        <v>-0.63126663787232162</v>
      </c>
    </row>
    <row r="59" spans="1:2" x14ac:dyDescent="0.3">
      <c r="A59" s="22">
        <v>5.7</v>
      </c>
      <c r="B59" s="24">
        <f t="shared" si="0"/>
        <v>-0.55068554259763758</v>
      </c>
    </row>
    <row r="60" spans="1:2" x14ac:dyDescent="0.3">
      <c r="A60" s="22">
        <v>5.8</v>
      </c>
      <c r="B60" s="24">
        <f t="shared" si="0"/>
        <v>-0.46460217941375737</v>
      </c>
    </row>
    <row r="61" spans="1:2" x14ac:dyDescent="0.3">
      <c r="A61" s="22">
        <v>5.9</v>
      </c>
      <c r="B61" s="24">
        <f t="shared" si="0"/>
        <v>-0.37387666483023602</v>
      </c>
    </row>
    <row r="62" spans="1:2" x14ac:dyDescent="0.3">
      <c r="A62" s="22">
        <v>6</v>
      </c>
      <c r="B62" s="24">
        <f t="shared" si="0"/>
        <v>-0.27941549819892586</v>
      </c>
    </row>
    <row r="63" spans="1:2" x14ac:dyDescent="0.3">
      <c r="A63" s="22">
        <v>6.1</v>
      </c>
      <c r="B63" s="24">
        <f t="shared" si="0"/>
        <v>-0.18216250427209588</v>
      </c>
    </row>
    <row r="64" spans="1:2" x14ac:dyDescent="0.3">
      <c r="A64" s="22">
        <v>6.2</v>
      </c>
      <c r="B64" s="24">
        <f t="shared" si="0"/>
        <v>-8.3089402817496397E-2</v>
      </c>
    </row>
    <row r="65" spans="1:2" x14ac:dyDescent="0.3">
      <c r="A65" s="22">
        <v>6.3</v>
      </c>
      <c r="B65" s="24">
        <f t="shared" si="0"/>
        <v>1.6813900484349713E-2</v>
      </c>
    </row>
    <row r="66" spans="1:2" x14ac:dyDescent="0.3">
      <c r="A66" s="22">
        <v>6.4</v>
      </c>
      <c r="B66" s="24">
        <f t="shared" si="0"/>
        <v>0.11654920485049364</v>
      </c>
    </row>
    <row r="67" spans="1:2" x14ac:dyDescent="0.3">
      <c r="A67" s="22">
        <v>6.5</v>
      </c>
      <c r="B67" s="24">
        <f t="shared" ref="B67:B102" si="1">IF(AND(SIN(A67)&gt;=-0.7, SIN(A67)&lt;=0.7), SIN(A67), IF(SIN(A67)&lt;-0.7, -0.7, 0.7))</f>
        <v>0.21511998808781552</v>
      </c>
    </row>
    <row r="68" spans="1:2" x14ac:dyDescent="0.3">
      <c r="A68" s="22">
        <v>6.6</v>
      </c>
      <c r="B68" s="24">
        <f t="shared" si="1"/>
        <v>0.31154136351337786</v>
      </c>
    </row>
    <row r="69" spans="1:2" x14ac:dyDescent="0.3">
      <c r="A69" s="22">
        <v>6.7</v>
      </c>
      <c r="B69" s="24">
        <f t="shared" si="1"/>
        <v>0.4048499206165983</v>
      </c>
    </row>
    <row r="70" spans="1:2" x14ac:dyDescent="0.3">
      <c r="A70" s="22">
        <v>6.8</v>
      </c>
      <c r="B70" s="24">
        <f t="shared" si="1"/>
        <v>0.49411335113860816</v>
      </c>
    </row>
    <row r="71" spans="1:2" x14ac:dyDescent="0.3">
      <c r="A71" s="22">
        <v>6.9</v>
      </c>
      <c r="B71" s="24">
        <f t="shared" si="1"/>
        <v>0.57843976438820011</v>
      </c>
    </row>
    <row r="72" spans="1:2" x14ac:dyDescent="0.3">
      <c r="A72" s="22">
        <v>7</v>
      </c>
      <c r="B72" s="24">
        <f t="shared" si="1"/>
        <v>0.65698659871878906</v>
      </c>
    </row>
    <row r="73" spans="1:2" x14ac:dyDescent="0.3">
      <c r="A73" s="22">
        <v>7.1</v>
      </c>
      <c r="B73" s="24">
        <f t="shared" si="1"/>
        <v>0.7</v>
      </c>
    </row>
    <row r="74" spans="1:2" x14ac:dyDescent="0.3">
      <c r="A74" s="22">
        <v>7.2</v>
      </c>
      <c r="B74" s="24">
        <f t="shared" si="1"/>
        <v>0.7</v>
      </c>
    </row>
    <row r="75" spans="1:2" x14ac:dyDescent="0.3">
      <c r="A75" s="22">
        <v>7.3</v>
      </c>
      <c r="B75" s="24">
        <f t="shared" si="1"/>
        <v>0.7</v>
      </c>
    </row>
    <row r="76" spans="1:2" x14ac:dyDescent="0.3">
      <c r="A76" s="22">
        <v>7.4</v>
      </c>
      <c r="B76" s="24">
        <f t="shared" si="1"/>
        <v>0.7</v>
      </c>
    </row>
    <row r="77" spans="1:2" x14ac:dyDescent="0.3">
      <c r="A77" s="22">
        <v>7.5</v>
      </c>
      <c r="B77" s="24">
        <f t="shared" si="1"/>
        <v>0.7</v>
      </c>
    </row>
    <row r="78" spans="1:2" x14ac:dyDescent="0.3">
      <c r="A78" s="22">
        <v>7.6</v>
      </c>
      <c r="B78" s="24">
        <f t="shared" si="1"/>
        <v>0.7</v>
      </c>
    </row>
    <row r="79" spans="1:2" x14ac:dyDescent="0.3">
      <c r="A79" s="22">
        <v>7.7</v>
      </c>
      <c r="B79" s="24">
        <f t="shared" si="1"/>
        <v>0.7</v>
      </c>
    </row>
    <row r="80" spans="1:2" x14ac:dyDescent="0.3">
      <c r="A80" s="22">
        <v>7.8</v>
      </c>
      <c r="B80" s="24">
        <f t="shared" si="1"/>
        <v>0.7</v>
      </c>
    </row>
    <row r="81" spans="1:2" x14ac:dyDescent="0.3">
      <c r="A81" s="22">
        <v>7.9</v>
      </c>
      <c r="B81" s="24">
        <f t="shared" si="1"/>
        <v>0.7</v>
      </c>
    </row>
    <row r="82" spans="1:2" x14ac:dyDescent="0.3">
      <c r="A82" s="22">
        <v>8</v>
      </c>
      <c r="B82" s="24">
        <f t="shared" si="1"/>
        <v>0.7</v>
      </c>
    </row>
    <row r="83" spans="1:2" x14ac:dyDescent="0.3">
      <c r="A83" s="22">
        <v>8.1</v>
      </c>
      <c r="B83" s="24">
        <f t="shared" si="1"/>
        <v>0.7</v>
      </c>
    </row>
    <row r="84" spans="1:2" x14ac:dyDescent="0.3">
      <c r="A84" s="22">
        <v>8.1999999999999993</v>
      </c>
      <c r="B84" s="24">
        <f t="shared" si="1"/>
        <v>0.7</v>
      </c>
    </row>
    <row r="85" spans="1:2" x14ac:dyDescent="0.3">
      <c r="A85" s="22">
        <v>8.3000000000000007</v>
      </c>
      <c r="B85" s="24">
        <f t="shared" si="1"/>
        <v>0.7</v>
      </c>
    </row>
    <row r="86" spans="1:2" x14ac:dyDescent="0.3">
      <c r="A86" s="22">
        <v>8.4</v>
      </c>
      <c r="B86" s="24">
        <f t="shared" si="1"/>
        <v>0.7</v>
      </c>
    </row>
    <row r="87" spans="1:2" x14ac:dyDescent="0.3">
      <c r="A87" s="22">
        <v>8.5</v>
      </c>
      <c r="B87" s="24">
        <f t="shared" si="1"/>
        <v>0.7</v>
      </c>
    </row>
    <row r="88" spans="1:2" x14ac:dyDescent="0.3">
      <c r="A88" s="22">
        <v>8.6</v>
      </c>
      <c r="B88" s="24">
        <f t="shared" si="1"/>
        <v>0.7</v>
      </c>
    </row>
    <row r="89" spans="1:2" x14ac:dyDescent="0.3">
      <c r="A89" s="22">
        <v>8.6999999999999993</v>
      </c>
      <c r="B89" s="24">
        <f t="shared" si="1"/>
        <v>0.66296923008218334</v>
      </c>
    </row>
    <row r="90" spans="1:2" x14ac:dyDescent="0.3">
      <c r="A90" s="22">
        <v>8.8000000000000007</v>
      </c>
      <c r="B90" s="24">
        <f t="shared" si="1"/>
        <v>0.58491719289176169</v>
      </c>
    </row>
    <row r="91" spans="1:2" x14ac:dyDescent="0.3">
      <c r="A91" s="22">
        <v>8.9</v>
      </c>
      <c r="B91" s="24">
        <f t="shared" si="1"/>
        <v>0.50102085645788463</v>
      </c>
    </row>
    <row r="92" spans="1:2" x14ac:dyDescent="0.3">
      <c r="A92" s="22">
        <v>9</v>
      </c>
      <c r="B92" s="24">
        <f t="shared" si="1"/>
        <v>0.41211848524175659</v>
      </c>
    </row>
    <row r="93" spans="1:2" x14ac:dyDescent="0.3">
      <c r="A93" s="22">
        <v>9.1</v>
      </c>
      <c r="B93" s="24">
        <f t="shared" si="1"/>
        <v>0.31909836234935213</v>
      </c>
    </row>
    <row r="94" spans="1:2" x14ac:dyDescent="0.3">
      <c r="A94" s="22">
        <v>9.1999999999999993</v>
      </c>
      <c r="B94" s="24">
        <f t="shared" si="1"/>
        <v>0.22288991410024764</v>
      </c>
    </row>
    <row r="95" spans="1:2" x14ac:dyDescent="0.3">
      <c r="A95" s="22">
        <v>9.3000000000000007</v>
      </c>
      <c r="B95" s="24">
        <f t="shared" si="1"/>
        <v>0.12445442350706171</v>
      </c>
    </row>
    <row r="96" spans="1:2" x14ac:dyDescent="0.3">
      <c r="A96" s="22">
        <v>9.4</v>
      </c>
      <c r="B96" s="24">
        <f t="shared" si="1"/>
        <v>2.4775425453357765E-2</v>
      </c>
    </row>
    <row r="97" spans="1:2" x14ac:dyDescent="0.3">
      <c r="A97" s="22">
        <v>9.5</v>
      </c>
      <c r="B97" s="24">
        <f t="shared" si="1"/>
        <v>-7.5151120461809301E-2</v>
      </c>
    </row>
    <row r="98" spans="1:2" x14ac:dyDescent="0.3">
      <c r="A98" s="22">
        <v>9.6</v>
      </c>
      <c r="B98" s="24">
        <f t="shared" si="1"/>
        <v>-0.17432678122297965</v>
      </c>
    </row>
    <row r="99" spans="1:2" x14ac:dyDescent="0.3">
      <c r="A99" s="22">
        <v>9.6999999999999993</v>
      </c>
      <c r="B99" s="24">
        <f t="shared" si="1"/>
        <v>-0.27176062641094245</v>
      </c>
    </row>
    <row r="100" spans="1:2" x14ac:dyDescent="0.3">
      <c r="A100" s="22">
        <v>9.8000000000000007</v>
      </c>
      <c r="B100" s="24">
        <f t="shared" si="1"/>
        <v>-0.36647912925192838</v>
      </c>
    </row>
    <row r="101" spans="1:2" x14ac:dyDescent="0.3">
      <c r="A101" s="22">
        <v>9.9</v>
      </c>
      <c r="B101" s="24">
        <f t="shared" si="1"/>
        <v>-0.45753589377532133</v>
      </c>
    </row>
    <row r="102" spans="1:2" x14ac:dyDescent="0.3">
      <c r="A102" s="22">
        <v>10</v>
      </c>
      <c r="B102" s="24">
        <f t="shared" si="1"/>
        <v>-0.54402111088936977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3" sqref="C13"/>
    </sheetView>
  </sheetViews>
  <sheetFormatPr defaultRowHeight="14.4" x14ac:dyDescent="0.3"/>
  <cols>
    <col min="1" max="1" width="17" customWidth="1"/>
    <col min="2" max="2" width="18.21875" customWidth="1"/>
    <col min="3" max="3" width="19.44140625" customWidth="1"/>
    <col min="4" max="4" width="17.7773437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3</v>
      </c>
      <c r="B2">
        <v>10</v>
      </c>
      <c r="C2">
        <v>6</v>
      </c>
      <c r="D2" t="str">
        <f>IF(OR(AND(B2&gt;=8,C2&gt;=6),AND(B2&gt;=6,B2&lt;=7,C2&gt;=8)), "принят","не принят")</f>
        <v>принят</v>
      </c>
    </row>
    <row r="3" spans="1:4" x14ac:dyDescent="0.3">
      <c r="A3" t="s">
        <v>4</v>
      </c>
      <c r="B3">
        <v>7</v>
      </c>
      <c r="C3">
        <v>5</v>
      </c>
      <c r="D3" t="str">
        <f t="shared" ref="D3:D9" si="0">IF(OR(AND(B3&gt;=8,C3&gt;=6),AND(B3&gt;=6,B3&lt;=7,C3&gt;=8)), "принят","не принят")</f>
        <v>не принят</v>
      </c>
    </row>
    <row r="4" spans="1:4" x14ac:dyDescent="0.3">
      <c r="A4" t="s">
        <v>5</v>
      </c>
      <c r="B4">
        <v>9</v>
      </c>
      <c r="C4">
        <v>8</v>
      </c>
      <c r="D4" t="str">
        <f t="shared" si="0"/>
        <v>принят</v>
      </c>
    </row>
    <row r="5" spans="1:4" x14ac:dyDescent="0.3">
      <c r="A5" t="s">
        <v>6</v>
      </c>
      <c r="B5">
        <v>6</v>
      </c>
      <c r="C5">
        <v>3</v>
      </c>
      <c r="D5" t="str">
        <f t="shared" si="0"/>
        <v>не принят</v>
      </c>
    </row>
    <row r="6" spans="1:4" x14ac:dyDescent="0.3">
      <c r="A6" t="s">
        <v>7</v>
      </c>
      <c r="B6">
        <v>6</v>
      </c>
      <c r="C6">
        <v>9</v>
      </c>
      <c r="D6" t="str">
        <f t="shared" si="0"/>
        <v>принят</v>
      </c>
    </row>
    <row r="7" spans="1:4" x14ac:dyDescent="0.3">
      <c r="A7" t="s">
        <v>8</v>
      </c>
      <c r="B7">
        <v>8</v>
      </c>
      <c r="C7">
        <v>6</v>
      </c>
      <c r="D7" t="str">
        <f t="shared" si="0"/>
        <v>принят</v>
      </c>
    </row>
    <row r="8" spans="1:4" x14ac:dyDescent="0.3">
      <c r="A8" t="s">
        <v>9</v>
      </c>
      <c r="B8">
        <v>7</v>
      </c>
      <c r="C8">
        <v>9</v>
      </c>
      <c r="D8" t="str">
        <f t="shared" si="0"/>
        <v>принят</v>
      </c>
    </row>
    <row r="9" spans="1:4" x14ac:dyDescent="0.3">
      <c r="A9" t="s">
        <v>10</v>
      </c>
      <c r="B9">
        <v>5</v>
      </c>
      <c r="C9">
        <v>2</v>
      </c>
      <c r="D9" t="str">
        <f t="shared" si="0"/>
        <v>не принят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A1:E9"/>
    </sheetView>
  </sheetViews>
  <sheetFormatPr defaultRowHeight="14.4" x14ac:dyDescent="0.3"/>
  <cols>
    <col min="1" max="3" width="18.6640625" customWidth="1"/>
    <col min="4" max="4" width="21.5546875" customWidth="1"/>
    <col min="5" max="5" width="20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11</v>
      </c>
    </row>
    <row r="2" spans="1:5" x14ac:dyDescent="0.3">
      <c r="A2" t="s">
        <v>3</v>
      </c>
      <c r="B2">
        <v>10</v>
      </c>
      <c r="C2">
        <v>6</v>
      </c>
      <c r="D2">
        <v>3</v>
      </c>
      <c r="E2" t="str">
        <f>IF(AND(AVERAGE(B2:D2)&gt;=7,MIN(B2:D2)&gt;=5), "принят","не принят")</f>
        <v>не принят</v>
      </c>
    </row>
    <row r="3" spans="1:5" x14ac:dyDescent="0.3">
      <c r="A3" t="s">
        <v>4</v>
      </c>
      <c r="B3">
        <v>7</v>
      </c>
      <c r="C3">
        <v>5</v>
      </c>
      <c r="D3">
        <v>6</v>
      </c>
      <c r="E3" t="str">
        <f t="shared" ref="E3:E9" si="0">IF(AND(AVERAGE(B3:D3)&gt;=7,MIN(B3:D3)&gt;=5), "принят","не принят")</f>
        <v>не принят</v>
      </c>
    </row>
    <row r="4" spans="1:5" x14ac:dyDescent="0.3">
      <c r="A4" t="s">
        <v>5</v>
      </c>
      <c r="B4">
        <v>9</v>
      </c>
      <c r="C4">
        <v>8</v>
      </c>
      <c r="D4">
        <v>9</v>
      </c>
      <c r="E4" t="str">
        <f t="shared" si="0"/>
        <v>принят</v>
      </c>
    </row>
    <row r="5" spans="1:5" x14ac:dyDescent="0.3">
      <c r="A5" t="s">
        <v>6</v>
      </c>
      <c r="B5">
        <v>6</v>
      </c>
      <c r="C5">
        <v>3</v>
      </c>
      <c r="D5">
        <v>7</v>
      </c>
      <c r="E5" t="str">
        <f t="shared" si="0"/>
        <v>не принят</v>
      </c>
    </row>
    <row r="6" spans="1:5" x14ac:dyDescent="0.3">
      <c r="A6" t="s">
        <v>7</v>
      </c>
      <c r="B6">
        <v>6</v>
      </c>
      <c r="C6">
        <v>9</v>
      </c>
      <c r="D6">
        <v>9</v>
      </c>
      <c r="E6" t="str">
        <f t="shared" si="0"/>
        <v>принят</v>
      </c>
    </row>
    <row r="7" spans="1:5" x14ac:dyDescent="0.3">
      <c r="A7" t="s">
        <v>8</v>
      </c>
      <c r="B7">
        <v>8</v>
      </c>
      <c r="C7">
        <v>6</v>
      </c>
      <c r="D7">
        <v>5</v>
      </c>
      <c r="E7" t="str">
        <f t="shared" si="0"/>
        <v>не принят</v>
      </c>
    </row>
    <row r="8" spans="1:5" x14ac:dyDescent="0.3">
      <c r="A8" t="s">
        <v>9</v>
      </c>
      <c r="B8">
        <v>7</v>
      </c>
      <c r="C8">
        <v>9</v>
      </c>
      <c r="D8">
        <v>7</v>
      </c>
      <c r="E8" t="str">
        <f t="shared" si="0"/>
        <v>принят</v>
      </c>
    </row>
    <row r="9" spans="1:5" x14ac:dyDescent="0.3">
      <c r="A9" t="s">
        <v>10</v>
      </c>
      <c r="B9">
        <v>5</v>
      </c>
      <c r="C9">
        <v>2</v>
      </c>
      <c r="D9">
        <v>8</v>
      </c>
      <c r="E9" t="str">
        <f t="shared" si="0"/>
        <v>не принят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85" zoomScaleNormal="85" workbookViewId="0">
      <selection activeCell="E13" sqref="E13"/>
    </sheetView>
  </sheetViews>
  <sheetFormatPr defaultRowHeight="14.4" x14ac:dyDescent="0.3"/>
  <cols>
    <col min="1" max="3" width="20.6640625" customWidth="1"/>
    <col min="4" max="4" width="24.6640625" customWidth="1"/>
    <col min="5" max="5" width="2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13</v>
      </c>
    </row>
    <row r="2" spans="1:5" x14ac:dyDescent="0.3">
      <c r="A2" t="s">
        <v>3</v>
      </c>
      <c r="B2">
        <v>10</v>
      </c>
      <c r="C2">
        <v>6</v>
      </c>
      <c r="D2">
        <v>3</v>
      </c>
      <c r="E2" t="str">
        <f>IF(AND(AVERAGE(B2:D2)&gt;=7,MIN(B2:D2)&gt;=5), "принят","не принят")</f>
        <v>не принят</v>
      </c>
    </row>
    <row r="3" spans="1:5" x14ac:dyDescent="0.3">
      <c r="A3" t="s">
        <v>4</v>
      </c>
      <c r="B3">
        <v>7</v>
      </c>
      <c r="C3">
        <v>5</v>
      </c>
      <c r="D3">
        <v>6</v>
      </c>
      <c r="E3" t="str">
        <f t="shared" ref="E3:E9" si="0">IF(AND(AVERAGE(B3:D3)&gt;=7,MIN(B3:D3)&gt;=5), "принят","не принят")</f>
        <v>не принят</v>
      </c>
    </row>
    <row r="4" spans="1:5" x14ac:dyDescent="0.3">
      <c r="A4" t="s">
        <v>5</v>
      </c>
      <c r="B4">
        <v>9</v>
      </c>
      <c r="C4">
        <v>8</v>
      </c>
      <c r="D4">
        <v>9</v>
      </c>
      <c r="E4" t="str">
        <f t="shared" si="0"/>
        <v>принят</v>
      </c>
    </row>
    <row r="5" spans="1:5" x14ac:dyDescent="0.3">
      <c r="A5" t="s">
        <v>6</v>
      </c>
      <c r="B5">
        <v>6</v>
      </c>
      <c r="C5">
        <v>3</v>
      </c>
      <c r="D5">
        <v>7</v>
      </c>
      <c r="E5" t="str">
        <f t="shared" si="0"/>
        <v>не принят</v>
      </c>
    </row>
    <row r="6" spans="1:5" x14ac:dyDescent="0.3">
      <c r="A6" t="s">
        <v>7</v>
      </c>
      <c r="B6">
        <v>6</v>
      </c>
      <c r="C6">
        <v>9</v>
      </c>
      <c r="D6">
        <v>9</v>
      </c>
      <c r="E6" t="str">
        <f t="shared" si="0"/>
        <v>принят</v>
      </c>
    </row>
    <row r="7" spans="1:5" x14ac:dyDescent="0.3">
      <c r="A7" t="s">
        <v>8</v>
      </c>
      <c r="B7">
        <v>8</v>
      </c>
      <c r="C7">
        <v>6</v>
      </c>
      <c r="D7">
        <v>5</v>
      </c>
      <c r="E7" t="str">
        <f t="shared" si="0"/>
        <v>не принят</v>
      </c>
    </row>
    <row r="8" spans="1:5" x14ac:dyDescent="0.3">
      <c r="A8" t="s">
        <v>9</v>
      </c>
      <c r="B8">
        <v>7</v>
      </c>
      <c r="C8">
        <v>9</v>
      </c>
      <c r="D8">
        <v>7</v>
      </c>
      <c r="E8" t="str">
        <f t="shared" si="0"/>
        <v>принят</v>
      </c>
    </row>
    <row r="9" spans="1:5" x14ac:dyDescent="0.3">
      <c r="A9" t="s">
        <v>10</v>
      </c>
      <c r="B9">
        <v>5</v>
      </c>
      <c r="C9">
        <v>2</v>
      </c>
      <c r="D9">
        <v>8</v>
      </c>
      <c r="E9" t="str">
        <f t="shared" si="0"/>
        <v>не принят</v>
      </c>
    </row>
    <row r="12" spans="1:5" x14ac:dyDescent="0.3">
      <c r="D12" t="s">
        <v>15</v>
      </c>
      <c r="E12" s="4">
        <f>COUNTIF(E2:E9, "принят")</f>
        <v>3</v>
      </c>
    </row>
    <row r="13" spans="1:5" x14ac:dyDescent="0.3">
      <c r="D13" t="s">
        <v>19</v>
      </c>
      <c r="E13" s="2">
        <f>SUMIF($E$2:$E$9,"принят",B2:B9)+SUMIF($E$2:$E$9,"принят",C2:C9)+SUMIF($E$2:$E$9,"принят",D2:D9)</f>
        <v>73</v>
      </c>
    </row>
    <row r="14" spans="1:5" x14ac:dyDescent="0.3">
      <c r="D14" t="s">
        <v>16</v>
      </c>
      <c r="E14">
        <f>SUMIF($E$2:$E$9,"принят",B2:B9) / E12</f>
        <v>7.333333333333333</v>
      </c>
    </row>
    <row r="15" spans="1:5" x14ac:dyDescent="0.3">
      <c r="D15" t="s">
        <v>17</v>
      </c>
      <c r="E15">
        <f>SUMIF($E$2:$E$9,"принят",C2:C9) / E12</f>
        <v>8.6666666666666661</v>
      </c>
    </row>
    <row r="16" spans="1:5" x14ac:dyDescent="0.3">
      <c r="D16" t="s">
        <v>18</v>
      </c>
      <c r="E16">
        <f>SUMIF($E$2:$E$9,"принят",D2:D9) / E12</f>
        <v>8.3333333333333339</v>
      </c>
    </row>
    <row r="17" spans="1:5" x14ac:dyDescent="0.3">
      <c r="B17" s="1"/>
      <c r="D17" t="s">
        <v>12</v>
      </c>
      <c r="E17" s="5">
        <f>E13 / (E12 * 3)</f>
        <v>8.1111111111111107</v>
      </c>
    </row>
    <row r="19" spans="1:5" x14ac:dyDescent="0.3">
      <c r="A19" s="6" t="s">
        <v>13</v>
      </c>
    </row>
    <row r="20" spans="1:5" x14ac:dyDescent="0.3">
      <c r="A20" s="7" t="s">
        <v>14</v>
      </c>
      <c r="B20" s="1"/>
      <c r="C20" s="1"/>
      <c r="D20" s="1"/>
      <c r="E20" s="1"/>
    </row>
    <row r="22" spans="1:5" x14ac:dyDescent="0.3">
      <c r="A22" s="1" t="s">
        <v>0</v>
      </c>
      <c r="B22" s="1" t="s">
        <v>1</v>
      </c>
      <c r="C22" s="1" t="s">
        <v>2</v>
      </c>
      <c r="D22" s="1" t="s">
        <v>11</v>
      </c>
      <c r="E22" s="1" t="s">
        <v>13</v>
      </c>
    </row>
    <row r="23" spans="1:5" x14ac:dyDescent="0.3">
      <c r="A23" t="s">
        <v>5</v>
      </c>
      <c r="B23">
        <v>9</v>
      </c>
      <c r="C23">
        <v>8</v>
      </c>
      <c r="D23">
        <v>9</v>
      </c>
      <c r="E23" t="s">
        <v>14</v>
      </c>
    </row>
    <row r="24" spans="1:5" x14ac:dyDescent="0.3">
      <c r="A24" t="s">
        <v>7</v>
      </c>
      <c r="B24">
        <v>6</v>
      </c>
      <c r="C24">
        <v>9</v>
      </c>
      <c r="D24">
        <v>9</v>
      </c>
      <c r="E24" t="s">
        <v>14</v>
      </c>
    </row>
    <row r="25" spans="1:5" x14ac:dyDescent="0.3">
      <c r="A25" t="s">
        <v>9</v>
      </c>
      <c r="B25">
        <v>7</v>
      </c>
      <c r="C25">
        <v>9</v>
      </c>
      <c r="D25">
        <v>7</v>
      </c>
      <c r="E25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A1:D13"/>
    </sheetView>
  </sheetViews>
  <sheetFormatPr defaultRowHeight="14.4" x14ac:dyDescent="0.3"/>
  <cols>
    <col min="1" max="1" width="13.88671875" customWidth="1"/>
    <col min="2" max="5" width="15.6640625" customWidth="1"/>
  </cols>
  <sheetData>
    <row r="1" spans="1:4" ht="28.8" x14ac:dyDescent="0.3">
      <c r="A1" s="8" t="s">
        <v>20</v>
      </c>
      <c r="B1" s="9" t="s">
        <v>21</v>
      </c>
      <c r="C1" s="9" t="s">
        <v>22</v>
      </c>
      <c r="D1" s="9" t="s">
        <v>23</v>
      </c>
    </row>
    <row r="2" spans="1:4" x14ac:dyDescent="0.3">
      <c r="A2" t="s">
        <v>24</v>
      </c>
      <c r="B2">
        <v>7</v>
      </c>
      <c r="C2">
        <f>IF(B2&lt;=5, 14, 12)</f>
        <v>12</v>
      </c>
      <c r="D2">
        <f>B2*C2</f>
        <v>84</v>
      </c>
    </row>
    <row r="3" spans="1:4" x14ac:dyDescent="0.3">
      <c r="A3" t="s">
        <v>25</v>
      </c>
      <c r="B3">
        <v>2</v>
      </c>
      <c r="C3">
        <f t="shared" ref="C3:C8" si="0">IF(B3&lt;=5, 14, 12)</f>
        <v>14</v>
      </c>
      <c r="D3">
        <f t="shared" ref="D3:D8" si="1">B3*C3</f>
        <v>28</v>
      </c>
    </row>
    <row r="4" spans="1:4" x14ac:dyDescent="0.3">
      <c r="A4" t="s">
        <v>26</v>
      </c>
      <c r="B4">
        <v>5</v>
      </c>
      <c r="C4">
        <f t="shared" si="0"/>
        <v>14</v>
      </c>
      <c r="D4">
        <f t="shared" si="1"/>
        <v>70</v>
      </c>
    </row>
    <row r="5" spans="1:4" x14ac:dyDescent="0.3">
      <c r="A5" t="s">
        <v>27</v>
      </c>
      <c r="B5">
        <v>12</v>
      </c>
      <c r="C5">
        <f t="shared" si="0"/>
        <v>12</v>
      </c>
      <c r="D5">
        <f t="shared" si="1"/>
        <v>144</v>
      </c>
    </row>
    <row r="6" spans="1:4" x14ac:dyDescent="0.3">
      <c r="A6" t="s">
        <v>28</v>
      </c>
      <c r="B6">
        <v>1</v>
      </c>
      <c r="C6">
        <f t="shared" si="0"/>
        <v>14</v>
      </c>
      <c r="D6">
        <f t="shared" si="1"/>
        <v>14</v>
      </c>
    </row>
    <row r="7" spans="1:4" x14ac:dyDescent="0.3">
      <c r="A7" t="s">
        <v>29</v>
      </c>
      <c r="B7">
        <v>4</v>
      </c>
      <c r="C7">
        <f t="shared" si="0"/>
        <v>14</v>
      </c>
      <c r="D7">
        <f t="shared" si="1"/>
        <v>56</v>
      </c>
    </row>
    <row r="8" spans="1:4" x14ac:dyDescent="0.3">
      <c r="A8" t="s">
        <v>30</v>
      </c>
      <c r="B8">
        <v>6</v>
      </c>
      <c r="C8">
        <f t="shared" si="0"/>
        <v>12</v>
      </c>
      <c r="D8">
        <f t="shared" si="1"/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3" sqref="D23"/>
    </sheetView>
  </sheetViews>
  <sheetFormatPr defaultRowHeight="14.4" x14ac:dyDescent="0.3"/>
  <cols>
    <col min="1" max="4" width="12.6640625" customWidth="1"/>
  </cols>
  <sheetData>
    <row r="1" spans="1:4" ht="28.8" x14ac:dyDescent="0.3">
      <c r="A1" s="8" t="s">
        <v>20</v>
      </c>
      <c r="B1" s="9" t="s">
        <v>21</v>
      </c>
      <c r="C1" s="9" t="s">
        <v>22</v>
      </c>
      <c r="D1" s="9" t="s">
        <v>23</v>
      </c>
    </row>
    <row r="2" spans="1:4" x14ac:dyDescent="0.3">
      <c r="A2" t="s">
        <v>24</v>
      </c>
      <c r="B2">
        <v>7</v>
      </c>
      <c r="C2">
        <f>IF(B2&lt;=5, 14, IF(AND(B2&gt;=6, B2&lt;=10), 12, 11))</f>
        <v>12</v>
      </c>
      <c r="D2">
        <f>B2*C2</f>
        <v>84</v>
      </c>
    </row>
    <row r="3" spans="1:4" x14ac:dyDescent="0.3">
      <c r="A3" t="s">
        <v>25</v>
      </c>
      <c r="B3">
        <v>2</v>
      </c>
      <c r="C3">
        <f t="shared" ref="C3:C8" si="0">IF(B3&lt;=5, 14, IF(AND(B3&gt;=6, B3&lt;=10), 12, 11))</f>
        <v>14</v>
      </c>
      <c r="D3">
        <f t="shared" ref="D3:D8" si="1">B3*C3</f>
        <v>28</v>
      </c>
    </row>
    <row r="4" spans="1:4" x14ac:dyDescent="0.3">
      <c r="A4" t="s">
        <v>26</v>
      </c>
      <c r="B4">
        <v>5</v>
      </c>
      <c r="C4">
        <f t="shared" si="0"/>
        <v>14</v>
      </c>
      <c r="D4">
        <f t="shared" si="1"/>
        <v>70</v>
      </c>
    </row>
    <row r="5" spans="1:4" x14ac:dyDescent="0.3">
      <c r="A5" t="s">
        <v>27</v>
      </c>
      <c r="B5">
        <v>12</v>
      </c>
      <c r="C5">
        <f t="shared" si="0"/>
        <v>11</v>
      </c>
      <c r="D5">
        <f t="shared" si="1"/>
        <v>132</v>
      </c>
    </row>
    <row r="6" spans="1:4" x14ac:dyDescent="0.3">
      <c r="A6" t="s">
        <v>28</v>
      </c>
      <c r="B6">
        <v>1</v>
      </c>
      <c r="C6">
        <f t="shared" si="0"/>
        <v>14</v>
      </c>
      <c r="D6">
        <f t="shared" si="1"/>
        <v>14</v>
      </c>
    </row>
    <row r="7" spans="1:4" x14ac:dyDescent="0.3">
      <c r="A7" t="s">
        <v>29</v>
      </c>
      <c r="B7">
        <v>4</v>
      </c>
      <c r="C7">
        <f t="shared" si="0"/>
        <v>14</v>
      </c>
      <c r="D7">
        <f t="shared" si="1"/>
        <v>56</v>
      </c>
    </row>
    <row r="8" spans="1:4" x14ac:dyDescent="0.3">
      <c r="A8" t="s">
        <v>30</v>
      </c>
      <c r="B8">
        <v>6</v>
      </c>
      <c r="C8">
        <f t="shared" si="0"/>
        <v>12</v>
      </c>
      <c r="D8">
        <f t="shared" si="1"/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9" sqref="C19"/>
    </sheetView>
  </sheetViews>
  <sheetFormatPr defaultRowHeight="14.4" x14ac:dyDescent="0.3"/>
  <cols>
    <col min="1" max="2" width="12.6640625" customWidth="1"/>
    <col min="3" max="3" width="16.21875" customWidth="1"/>
    <col min="4" max="4" width="12.6640625" customWidth="1"/>
  </cols>
  <sheetData>
    <row r="1" spans="1:4" ht="28.8" x14ac:dyDescent="0.3">
      <c r="A1" s="8" t="s">
        <v>20</v>
      </c>
      <c r="B1" s="9" t="s">
        <v>21</v>
      </c>
      <c r="C1" s="9" t="s">
        <v>22</v>
      </c>
      <c r="D1" s="9" t="s">
        <v>23</v>
      </c>
    </row>
    <row r="2" spans="1:4" x14ac:dyDescent="0.3">
      <c r="A2" t="s">
        <v>24</v>
      </c>
      <c r="B2">
        <v>7</v>
      </c>
      <c r="C2">
        <f>IF(B2&lt;=5, 14, IF(AND(B2&gt;=6, B2&lt;=10), 12, 11))</f>
        <v>12</v>
      </c>
      <c r="D2">
        <f>B2*C2</f>
        <v>84</v>
      </c>
    </row>
    <row r="3" spans="1:4" x14ac:dyDescent="0.3">
      <c r="A3" t="s">
        <v>25</v>
      </c>
      <c r="B3">
        <v>2</v>
      </c>
      <c r="C3">
        <f t="shared" ref="C3:C8" si="0">IF(B3&lt;=5, 14, IF(AND(B3&gt;=6, B3&lt;=10), 12, 11))</f>
        <v>14</v>
      </c>
      <c r="D3">
        <f t="shared" ref="D3:D8" si="1">B3*C3</f>
        <v>28</v>
      </c>
    </row>
    <row r="4" spans="1:4" x14ac:dyDescent="0.3">
      <c r="A4" t="s">
        <v>26</v>
      </c>
      <c r="B4">
        <v>5</v>
      </c>
      <c r="C4">
        <f t="shared" si="0"/>
        <v>14</v>
      </c>
      <c r="D4">
        <f t="shared" si="1"/>
        <v>70</v>
      </c>
    </row>
    <row r="5" spans="1:4" x14ac:dyDescent="0.3">
      <c r="A5" t="s">
        <v>27</v>
      </c>
      <c r="B5">
        <v>12</v>
      </c>
      <c r="C5">
        <f t="shared" si="0"/>
        <v>11</v>
      </c>
      <c r="D5">
        <f t="shared" si="1"/>
        <v>132</v>
      </c>
    </row>
    <row r="6" spans="1:4" x14ac:dyDescent="0.3">
      <c r="A6" t="s">
        <v>28</v>
      </c>
      <c r="B6">
        <v>1</v>
      </c>
      <c r="C6">
        <f t="shared" si="0"/>
        <v>14</v>
      </c>
      <c r="D6">
        <f t="shared" si="1"/>
        <v>14</v>
      </c>
    </row>
    <row r="7" spans="1:4" x14ac:dyDescent="0.3">
      <c r="A7" t="s">
        <v>29</v>
      </c>
      <c r="B7">
        <v>4</v>
      </c>
      <c r="C7">
        <f t="shared" si="0"/>
        <v>14</v>
      </c>
      <c r="D7">
        <f t="shared" si="1"/>
        <v>56</v>
      </c>
    </row>
    <row r="8" spans="1:4" x14ac:dyDescent="0.3">
      <c r="A8" t="s">
        <v>30</v>
      </c>
      <c r="B8">
        <v>6</v>
      </c>
      <c r="C8">
        <f t="shared" si="0"/>
        <v>12</v>
      </c>
      <c r="D8">
        <f t="shared" si="1"/>
        <v>72</v>
      </c>
    </row>
    <row r="11" spans="1:4" x14ac:dyDescent="0.3">
      <c r="C11" t="s">
        <v>31</v>
      </c>
      <c r="D11" s="3">
        <f>COUNTIF(C2:C8,14)</f>
        <v>4</v>
      </c>
    </row>
    <row r="12" spans="1:4" x14ac:dyDescent="0.3">
      <c r="C12" t="s">
        <v>32</v>
      </c>
      <c r="D12" s="3">
        <f>SUMIF(C2:C8,14,B2:B8)</f>
        <v>12</v>
      </c>
    </row>
    <row r="13" spans="1:4" x14ac:dyDescent="0.3">
      <c r="C13" t="s">
        <v>36</v>
      </c>
      <c r="D13" s="3">
        <f>SUMIF(C2:C8,14,D2:D8)</f>
        <v>168</v>
      </c>
    </row>
    <row r="14" spans="1:4" x14ac:dyDescent="0.3">
      <c r="D14" s="10"/>
    </row>
    <row r="15" spans="1:4" x14ac:dyDescent="0.3">
      <c r="C15" t="s">
        <v>34</v>
      </c>
      <c r="D15" s="3">
        <f>COUNTIF(D2:D8,"&gt;60")</f>
        <v>4</v>
      </c>
    </row>
    <row r="16" spans="1:4" x14ac:dyDescent="0.3">
      <c r="C16" t="s">
        <v>33</v>
      </c>
      <c r="D16" s="3">
        <f>SUMIF(D2:D8,"&gt;60", B2:B8)</f>
        <v>30</v>
      </c>
    </row>
    <row r="17" spans="3:4" x14ac:dyDescent="0.3">
      <c r="C17" t="s">
        <v>35</v>
      </c>
      <c r="D17" s="3">
        <f>SUMIF(D2:D8,"&gt;60", D2:D8)</f>
        <v>358</v>
      </c>
    </row>
    <row r="18" spans="3:4" x14ac:dyDescent="0.3">
      <c r="D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0" sqref="D10"/>
    </sheetView>
  </sheetViews>
  <sheetFormatPr defaultRowHeight="14.4" x14ac:dyDescent="0.3"/>
  <cols>
    <col min="1" max="4" width="12.6640625" customWidth="1"/>
  </cols>
  <sheetData>
    <row r="1" spans="1:4" ht="28.8" x14ac:dyDescent="0.3">
      <c r="A1" s="8" t="s">
        <v>20</v>
      </c>
      <c r="B1" s="9" t="s">
        <v>21</v>
      </c>
      <c r="C1" s="9" t="s">
        <v>22</v>
      </c>
      <c r="D1" s="9" t="s">
        <v>23</v>
      </c>
    </row>
    <row r="2" spans="1:4" x14ac:dyDescent="0.3">
      <c r="A2" t="s">
        <v>24</v>
      </c>
      <c r="B2">
        <v>7</v>
      </c>
      <c r="C2">
        <f>IF(B2&lt;=5, 14, IF(AND(B2&gt;=6, B2&lt;=10), 12, 11))</f>
        <v>12</v>
      </c>
      <c r="D2">
        <f>B2*C2</f>
        <v>84</v>
      </c>
    </row>
    <row r="3" spans="1:4" x14ac:dyDescent="0.3">
      <c r="A3" t="s">
        <v>25</v>
      </c>
      <c r="B3">
        <v>2</v>
      </c>
      <c r="C3">
        <f t="shared" ref="C3:C8" si="0">IF(B3&lt;=5, 14, IF(AND(B3&gt;=6, B3&lt;=10), 12, 11))</f>
        <v>14</v>
      </c>
      <c r="D3">
        <f t="shared" ref="D3:D8" si="1">B3*C3</f>
        <v>28</v>
      </c>
    </row>
    <row r="4" spans="1:4" x14ac:dyDescent="0.3">
      <c r="A4" t="s">
        <v>26</v>
      </c>
      <c r="B4">
        <v>5</v>
      </c>
      <c r="C4">
        <f t="shared" si="0"/>
        <v>14</v>
      </c>
      <c r="D4">
        <f t="shared" si="1"/>
        <v>70</v>
      </c>
    </row>
    <row r="5" spans="1:4" x14ac:dyDescent="0.3">
      <c r="A5" t="s">
        <v>27</v>
      </c>
      <c r="B5">
        <v>12</v>
      </c>
      <c r="C5">
        <f t="shared" si="0"/>
        <v>11</v>
      </c>
      <c r="D5">
        <f t="shared" si="1"/>
        <v>132</v>
      </c>
    </row>
    <row r="6" spans="1:4" x14ac:dyDescent="0.3">
      <c r="A6" t="s">
        <v>28</v>
      </c>
      <c r="B6">
        <v>1</v>
      </c>
      <c r="C6">
        <f t="shared" si="0"/>
        <v>14</v>
      </c>
      <c r="D6">
        <f t="shared" si="1"/>
        <v>14</v>
      </c>
    </row>
    <row r="7" spans="1:4" x14ac:dyDescent="0.3">
      <c r="A7" t="s">
        <v>29</v>
      </c>
      <c r="B7">
        <v>4</v>
      </c>
      <c r="C7">
        <f t="shared" si="0"/>
        <v>14</v>
      </c>
      <c r="D7">
        <f t="shared" si="1"/>
        <v>56</v>
      </c>
    </row>
    <row r="8" spans="1:4" x14ac:dyDescent="0.3">
      <c r="A8" t="s">
        <v>30</v>
      </c>
      <c r="B8">
        <v>6</v>
      </c>
      <c r="C8">
        <f t="shared" si="0"/>
        <v>12</v>
      </c>
      <c r="D8">
        <f t="shared" si="1"/>
        <v>72</v>
      </c>
    </row>
    <row r="10" spans="1:4" x14ac:dyDescent="0.3">
      <c r="C10" t="s">
        <v>37</v>
      </c>
      <c r="D10" s="11">
        <f>COUNTIFS(D2:D8, "&gt;=60", D2:D8, "&lt;=100")</f>
        <v>3</v>
      </c>
    </row>
    <row r="11" spans="1:4" x14ac:dyDescent="0.3">
      <c r="C11" t="s">
        <v>38</v>
      </c>
      <c r="D11" s="11">
        <f>SUMIFS(B2:B8, D2:D8, "&gt;=60", D2:D8, "&lt;=100")</f>
        <v>18</v>
      </c>
    </row>
    <row r="12" spans="1:4" x14ac:dyDescent="0.3">
      <c r="C12" t="s">
        <v>39</v>
      </c>
      <c r="D12" s="11">
        <f>SUMIFS(D2:D8, D2:D8, "&gt;=60", D2:D8, "&lt;=100")</f>
        <v>226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15" zoomScaleNormal="115" workbookViewId="0">
      <selection activeCell="C14" sqref="C14"/>
    </sheetView>
  </sheetViews>
  <sheetFormatPr defaultRowHeight="14.4" x14ac:dyDescent="0.3"/>
  <cols>
    <col min="1" max="2" width="12.6640625" customWidth="1"/>
    <col min="3" max="3" width="14.33203125" customWidth="1"/>
    <col min="4" max="4" width="12.6640625" customWidth="1"/>
  </cols>
  <sheetData>
    <row r="1" spans="1:4" ht="28.8" x14ac:dyDescent="0.3">
      <c r="A1" s="8" t="s">
        <v>20</v>
      </c>
      <c r="B1" s="9" t="s">
        <v>21</v>
      </c>
      <c r="C1" s="9" t="s">
        <v>22</v>
      </c>
      <c r="D1" s="9" t="s">
        <v>23</v>
      </c>
    </row>
    <row r="2" spans="1:4" x14ac:dyDescent="0.3">
      <c r="A2" t="s">
        <v>24</v>
      </c>
      <c r="B2">
        <v>7</v>
      </c>
      <c r="C2">
        <f>IF(B2&lt;=5, 14, IF(AND(B2&gt;=6, B2&lt;=10), 12, 11))</f>
        <v>12</v>
      </c>
      <c r="D2">
        <f>B2*C2</f>
        <v>84</v>
      </c>
    </row>
    <row r="3" spans="1:4" x14ac:dyDescent="0.3">
      <c r="A3" t="s">
        <v>25</v>
      </c>
      <c r="B3">
        <v>2</v>
      </c>
      <c r="C3">
        <f t="shared" ref="C3:C8" si="0">IF(B3&lt;=5, 14, IF(AND(B3&gt;=6, B3&lt;=10), 12, 11))</f>
        <v>14</v>
      </c>
      <c r="D3">
        <f t="shared" ref="D3:D8" si="1">B3*C3</f>
        <v>28</v>
      </c>
    </row>
    <row r="4" spans="1:4" x14ac:dyDescent="0.3">
      <c r="A4" t="s">
        <v>26</v>
      </c>
      <c r="B4">
        <v>5</v>
      </c>
      <c r="C4">
        <f t="shared" si="0"/>
        <v>14</v>
      </c>
      <c r="D4">
        <f t="shared" si="1"/>
        <v>70</v>
      </c>
    </row>
    <row r="5" spans="1:4" x14ac:dyDescent="0.3">
      <c r="A5" t="s">
        <v>27</v>
      </c>
      <c r="B5">
        <v>12</v>
      </c>
      <c r="C5">
        <f t="shared" si="0"/>
        <v>11</v>
      </c>
      <c r="D5">
        <f t="shared" si="1"/>
        <v>132</v>
      </c>
    </row>
    <row r="6" spans="1:4" x14ac:dyDescent="0.3">
      <c r="A6" t="s">
        <v>28</v>
      </c>
      <c r="B6">
        <v>1</v>
      </c>
      <c r="C6">
        <f t="shared" si="0"/>
        <v>14</v>
      </c>
      <c r="D6">
        <f t="shared" si="1"/>
        <v>14</v>
      </c>
    </row>
    <row r="7" spans="1:4" x14ac:dyDescent="0.3">
      <c r="A7" t="s">
        <v>29</v>
      </c>
      <c r="B7">
        <v>4</v>
      </c>
      <c r="C7">
        <f t="shared" si="0"/>
        <v>14</v>
      </c>
      <c r="D7">
        <f t="shared" si="1"/>
        <v>56</v>
      </c>
    </row>
    <row r="8" spans="1:4" x14ac:dyDescent="0.3">
      <c r="A8" t="s">
        <v>30</v>
      </c>
      <c r="B8">
        <v>6</v>
      </c>
      <c r="C8">
        <f t="shared" si="0"/>
        <v>12</v>
      </c>
      <c r="D8">
        <f t="shared" si="1"/>
        <v>72</v>
      </c>
    </row>
    <row r="10" spans="1:4" x14ac:dyDescent="0.3">
      <c r="C10" t="s">
        <v>40</v>
      </c>
      <c r="D10" s="1">
        <f>COUNTIFS(B2:B8, "&gt;=7", D2:D8, "&gt;=100")</f>
        <v>1</v>
      </c>
    </row>
    <row r="11" spans="1:4" x14ac:dyDescent="0.3">
      <c r="C11" t="s">
        <v>41</v>
      </c>
      <c r="D11" s="1">
        <f>SUMIFS(D2:D8, B2:B8, "&gt;=7", B2:B8, "&lt;=10")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</vt:i4>
      </vt:variant>
    </vt:vector>
  </HeadingPairs>
  <TitlesOfParts>
    <vt:vector size="14" baseType="lpstr">
      <vt:lpstr>ПР 3.1</vt:lpstr>
      <vt:lpstr>ПР 3.2</vt:lpstr>
      <vt:lpstr>ПР 3.3</vt:lpstr>
      <vt:lpstr>ПР 3.4 3.5</vt:lpstr>
      <vt:lpstr>ПР 3.6</vt:lpstr>
      <vt:lpstr>ПР 3.7</vt:lpstr>
      <vt:lpstr>ПР 3.8</vt:lpstr>
      <vt:lpstr>ПР 3.9</vt:lpstr>
      <vt:lpstr>ПР 3.10</vt:lpstr>
      <vt:lpstr>ПР 3.11</vt:lpstr>
      <vt:lpstr>ПР 3.12-14</vt:lpstr>
      <vt:lpstr>ПР 3.15</vt:lpstr>
      <vt:lpstr>'ПР 3.4 3.5'!Извлечь</vt:lpstr>
      <vt:lpstr>'ПР 3.4 3.5'!Критерии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SPecialiST</dc:creator>
  <cp:lastModifiedBy>RePack by SPecialiST</cp:lastModifiedBy>
  <dcterms:created xsi:type="dcterms:W3CDTF">2022-03-19T09:33:08Z</dcterms:created>
  <dcterms:modified xsi:type="dcterms:W3CDTF">2022-04-02T07:58:46Z</dcterms:modified>
</cp:coreProperties>
</file>