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 (денежная компенсация; стройка идёт по календарям очередей)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Оценка потребности в финансировании (справочно, лимитом не является)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7">
      <x:c r="A37" t="str">
        <x:v>Форма исполнения соцнагрузки</x:v>
      </x:c>
      <x:c r="B37" s="11" t="str">
        <x:v>Строительство</x:v>
      </x:c>
      <x:c r="C37" t="str">
        <x:v>режим</x:v>
      </x:c>
      <x:c r="D37" t="str">
        <x:v>social_mode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A71" t="str">
        <x:v>Конец горизонта расчёта (движок)</x:v>
      </x:c>
      <x:c r="B71" s="12">
        <x:v>0</x:v>
      </x:c>
      <x:c r="C71" t="str">
        <x:v>дата</x:v>
      </x:c>
      <x:c r="D71" t="str">
        <x:v>engine_horizon_end</x:v>
      </x:c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5">
      <x:c r="A85" t="str">
        <x:v>Собственные средства до открытия ПФ</x:v>
      </x:c>
      <x:c r="B85" s="12">
        <x:v>0</x:v>
      </x:c>
      <x:c r="C85" t="str">
        <x:v>млн ₽</x:v>
      </x:c>
      <x:c r="D85" t="str">
        <x:v>pre_pf_own_funds_mln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  <x:c r="AI87" t="str">
        <x:v>Доля собств. средств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Z88*$K$15</x:f>
      </x:c>
      <x:c r="M88" s="83" t="n">
        <x:f>AA88*$K$15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  <x:c r="AI88">
        <x:v>1</x:v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Z89*$K$15</x:f>
      </x:c>
      <x:c r="M89" s="83" t="n">
        <x:f>AA89*$K$15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  <x:c r="AI89">
        <x:v>0</x:v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Z90*$K$15</x:f>
      </x:c>
      <x:c r="M90" s="83" t="n">
        <x:f>AA90*$K$15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  <x:c r="AI90">
        <x:v>0</x:v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Z91*$K$15</x:f>
      </x:c>
      <x:c r="M91" s="83" t="n">
        <x:f>AA91*$K$15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  <x:c r="AI91">
        <x:v>0</x:v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  <x:row r="38">
      <x:c r="A38" t="inlineStr">
        <x:is>
          <x:t>СОЦИАЛЬНЫЕ ОБЪЕКТЫ · входят в CAPEX, не продаются</x:t>
        </x:is>
      </x:c>
    </x:row>
    <x:row r="39">
      <x:c r="A39" t="inlineStr">
        <x:is>
          <x:t>Объект</x:t>
        </x:is>
      </x:c>
      <x:c r="B39" t="inlineStr">
        <x:is>
          <x:t>Мест / мощность</x:t>
        </x:is>
      </x:c>
      <x:c r="C39" t="inlineStr">
        <x:is>
          <x:t>GBA, м²</x:t>
        </x:is>
      </x:c>
      <x:c r="D39" t="inlineStr">
        <x:is>
          <x:t>Очередь</x:t>
        </x:is>
      </x:c>
      <x:c r="E39" t="inlineStr">
        <x:is>
          <x:t>Стоимость, млн ₽</x:t>
        </x:is>
      </x:c>
    </x:row>
    <x:row r="40">
      <x:c r="A40" t="inlineStr">
        <x:is>
          <x:t>ДОО</x:t>
        </x:is>
      </x:c>
      <x:c r="B40">
        <x:v>0</x:v>
      </x:c>
      <x:c r="C40">
        <x:v>0</x:v>
      </x:c>
      <x:c r="D40" t="inlineStr">
        <x:is>
          <x:t>—</x:t>
        </x:is>
      </x:c>
      <x:c r="E40">
        <x:v>0</x:v>
      </x:c>
    </x:row>
    <x:row r="41">
      <x:c r="A41" t="inlineStr">
        <x:is>
          <x:t>СОШ</x:t>
        </x:is>
      </x:c>
      <x:c r="B41">
        <x:v>0</x:v>
      </x:c>
      <x:c r="C41">
        <x:v>0</x:v>
      </x:c>
      <x:c r="D41" t="inlineStr">
        <x:is>
          <x:t>—</x:t>
        </x:is>
      </x:c>
      <x:c r="E41">
        <x:v>0</x:v>
      </x:c>
    </x:row>
    <x:row r="42">
      <x:c r="A42" t="inlineStr">
        <x:is>
          <x:t>Поликлиника</x:t>
        </x:is>
      </x:c>
      <x:c r="B42">
        <x:v>0</x:v>
      </x:c>
      <x:c r="C42">
        <x:v>0</x:v>
      </x:c>
      <x:c r="D42" t="inlineStr">
        <x:is>
          <x:t>—</x:t>
        </x:is>
      </x:c>
      <x:c r="E42">
        <x:v>0</x:v>
      </x:c>
    </x:row>
    <x:row r="43">
      <x:c r="A43" t="inlineStr">
        <x:is>
          <x:t>Денежная компенсация</x:t>
        </x:is>
      </x:c>
      <x:c r="D43" t="inlineStr">
        <x:is>
          <x:t>—</x:t>
        </x:is>
      </x:c>
      <x:c r="E43">
        <x:v>0</x:v>
      </x:c>
    </x:row>
    <x:row r="44">
      <x:c r="A44" t="inlineStr">
        <x:is>
          <x:t>ИТОГО соцнагрузка</x:t>
        </x:is>
      </x:c>
      <x:c r="E44">
        <x:f>SUM(E40:E43)</x:f>
      </x:c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*MIN(1,(12*(YEAR(D$3)-YEAR($B$7))+MONTH(D$3)-MONTH($B$7))/MAX(1,12*(YEAR($B$8)-YEAR($B$7))+MONTH($B$8)-MONTH($B$7)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*MIN(1,(12*(YEAR(E$3)-YEAR($B$7))+MONTH(E$3)-MONTH($B$7))/MAX(1,12*(YEAR($B$8)-YEAR($B$7))+MONTH($B$8)-MONTH($B$7)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*MIN(1,(12*(YEAR(F$3)-YEAR($B$7))+MONTH(F$3)-MONTH($B$7))/MAX(1,12*(YEAR($B$8)-YEAR($B$7))+MONTH($B$8)-MONTH($B$7)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*MIN(1,(12*(YEAR(G$3)-YEAR($B$7))+MONTH(G$3)-MONTH($B$7))/MAX(1,12*(YEAR($B$8)-YEAR($B$7))+MONTH($B$8)-MONTH($B$7)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*MIN(1,(12*(YEAR(H$3)-YEAR($B$7))+MONTH(H$3)-MONTH($B$7))/MAX(1,12*(YEAR($B$8)-YEAR($B$7))+MONTH($B$8)-MONTH($B$7)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*MIN(1,(12*(YEAR(I$3)-YEAR($B$7))+MONTH(I$3)-MONTH($B$7))/MAX(1,12*(YEAR($B$8)-YEAR($B$7))+MONTH($B$8)-MONTH($B$7)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*MIN(1,(12*(YEAR(J$3)-YEAR($B$7))+MONTH(J$3)-MONTH($B$7))/MAX(1,12*(YEAR($B$8)-YEAR($B$7))+MONTH($B$8)-MONTH($B$7)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*MIN(1,(12*(YEAR(K$3)-YEAR($B$7))+MONTH(K$3)-MONTH($B$7))/MAX(1,12*(YEAR($B$8)-YEAR($B$7))+MONTH($B$8)-MONTH($B$7)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*MIN(1,(12*(YEAR(L$3)-YEAR($B$7))+MONTH(L$3)-MONTH($B$7))/MAX(1,12*(YEAR($B$8)-YEAR($B$7))+MONTH($B$8)-MONTH($B$7)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*MIN(1,(12*(YEAR(M$3)-YEAR($B$7))+MONTH(M$3)-MONTH($B$7))/MAX(1,12*(YEAR($B$8)-YEAR($B$7))+MONTH($B$8)-MONTH($B$7)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*MIN(1,(12*(YEAR(N$3)-YEAR($B$7))+MONTH(N$3)-MONTH($B$7))/MAX(1,12*(YEAR($B$8)-YEAR($B$7))+MONTH($B$8)-MONTH($B$7)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*MIN(1,(12*(YEAR(O$3)-YEAR($B$7))+MONTH(O$3)-MONTH($B$7))/MAX(1,12*(YEAR($B$8)-YEAR($B$7))+MONTH($B$8)-MONTH($B$7)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*MIN(1,(12*(YEAR(P$3)-YEAR($B$7))+MONTH(P$3)-MONTH($B$7))/MAX(1,12*(YEAR($B$8)-YEAR($B$7))+MONTH($B$8)-MONTH($B$7)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*MIN(1,(12*(YEAR(Q$3)-YEAR($B$7))+MONTH(Q$3)-MONTH($B$7))/MAX(1,12*(YEAR($B$8)-YEAR($B$7))+MONTH($B$8)-MONTH($B$7)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*MIN(1,(12*(YEAR(R$3)-YEAR($B$7))+MONTH(R$3)-MONTH($B$7))/MAX(1,12*(YEAR($B$8)-YEAR($B$7))+MONTH($B$8)-MONTH($B$7)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*MIN(1,(12*(YEAR(S$3)-YEAR($B$7))+MONTH(S$3)-MONTH($B$7))/MAX(1,12*(YEAR($B$8)-YEAR($B$7))+MONTH($B$8)-MONTH($B$7)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*MIN(1,(12*(YEAR(T$3)-YEAR($B$7))+MONTH(T$3)-MONTH($B$7))/MAX(1,12*(YEAR($B$8)-YEAR($B$7))+MONTH($B$8)-MONTH($B$7)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*MIN(1,(12*(YEAR(U$3)-YEAR($B$7))+MONTH(U$3)-MONTH($B$7))/MAX(1,12*(YEAR($B$8)-YEAR($B$7))+MONTH($B$8)-MONTH($B$7)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*MIN(1,(12*(YEAR(V$3)-YEAR($B$7))+MONTH(V$3)-MONTH($B$7))/MAX(1,12*(YEAR($B$8)-YEAR($B$7))+MONTH($B$8)-MONTH($B$7)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*MIN(1,(12*(YEAR(W$3)-YEAR($B$7))+MONTH(W$3)-MONTH($B$7))/MAX(1,12*(YEAR($B$8)-YEAR($B$7))+MONTH($B$8)-MONTH($B$7)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*MIN(1,(12*(YEAR(X$3)-YEAR($B$7))+MONTH(X$3)-MONTH($B$7))/MAX(1,12*(YEAR($B$8)-YEAR($B$7))+MONTH($B$8)-MONTH($B$7)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*MIN(1,(12*(YEAR(Y$3)-YEAR($B$7))+MONTH(Y$3)-MONTH($B$7))/MAX(1,12*(YEAR($B$8)-YEAR($B$7))+MONTH($B$8)-MONTH($B$7)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*MIN(1,(12*(YEAR(Z$3)-YEAR($B$7))+MONTH(Z$3)-MONTH($B$7))/MAX(1,12*(YEAR($B$8)-YEAR($B$7))+MONTH($B$8)-MONTH($B$7)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*MIN(1,(12*(YEAR(AA$3)-YEAR($B$7))+MONTH(AA$3)-MONTH($B$7))/MAX(1,12*(YEAR($B$8)-YEAR($B$7))+MONTH($B$8)-MONTH($B$7)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*MIN(1,(12*(YEAR(AB$3)-YEAR($B$7))+MONTH(AB$3)-MONTH($B$7))/MAX(1,12*(YEAR($B$8)-YEAR($B$7))+MONTH($B$8)-MONTH($B$7)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*MIN(1,(12*(YEAR(AC$3)-YEAR($B$7))+MONTH(AC$3)-MONTH($B$7))/MAX(1,12*(YEAR($B$8)-YEAR($B$7))+MONTH($B$8)-MONTH($B$7)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*MIN(1,(12*(YEAR(AD$3)-YEAR($B$7))+MONTH(AD$3)-MONTH($B$7))/MAX(1,12*(YEAR($B$8)-YEAR($B$7))+MONTH($B$8)-MONTH($B$7)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*MIN(1,(12*(YEAR(AE$3)-YEAR($B$7))+MONTH(AE$3)-MONTH($B$7))/MAX(1,12*(YEAR($B$8)-YEAR($B$7))+MONTH($B$8)-MONTH($B$7)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*MIN(1,(12*(YEAR(AF$3)-YEAR($B$7))+MONTH(AF$3)-MONTH($B$7))/MAX(1,12*(YEAR($B$8)-YEAR($B$7))+MONTH($B$8)-MONTH($B$7)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*MIN(1,(12*(YEAR(AG$3)-YEAR($B$7))+MONTH(AG$3)-MONTH($B$7))/MAX(1,12*(YEAR($B$8)-YEAR($B$7))+MONTH($B$8)-MONTH($B$7)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*MIN(1,(12*(YEAR(AH$3)-YEAR($B$7))+MONTH(AH$3)-MONTH($B$7))/MAX(1,12*(YEAR($B$8)-YEAR($B$7))+MONTH($B$8)-MONTH($B$7)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*MIN(1,(12*(YEAR(AI$3)-YEAR($B$7))+MONTH(AI$3)-MONTH($B$7))/MAX(1,12*(YEAR($B$8)-YEAR($B$7))+MONTH($B$8)-MONTH($B$7)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*MIN(1,(12*(YEAR(AJ$3)-YEAR($B$7))+MONTH(AJ$3)-MONTH($B$7))/MAX(1,12*(YEAR($B$8)-YEAR($B$7))+MONTH($B$8)-MONTH($B$7)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*MIN(1,(12*(YEAR(AK$3)-YEAR($B$7))+MONTH(AK$3)-MONTH($B$7))/MAX(1,12*(YEAR($B$8)-YEAR($B$7))+MONTH($B$8)-MONTH($B$7)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*MIN(1,(12*(YEAR(AL$3)-YEAR($B$7))+MONTH(AL$3)-MONTH($B$7))/MAX(1,12*(YEAR($B$8)-YEAR($B$7))+MONTH($B$8)-MONTH($B$7)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*MIN(1,(12*(YEAR(AM$3)-YEAR($B$7))+MONTH(AM$3)-MONTH($B$7))/MAX(1,12*(YEAR($B$8)-YEAR($B$7))+MONTH($B$8)-MONTH($B$7)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*MIN(1,(12*(YEAR(AN$3)-YEAR($B$7))+MONTH(AN$3)-MONTH($B$7))/MAX(1,12*(YEAR($B$8)-YEAR($B$7))+MONTH($B$8)-MONTH($B$7)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*MIN(1,(12*(YEAR(AO$3)-YEAR($B$7))+MONTH(AO$3)-MONTH($B$7))/MAX(1,12*(YEAR($B$8)-YEAR($B$7))+MONTH($B$8)-MONTH($B$7)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*MIN(1,(12*(YEAR(AP$3)-YEAR($B$7))+MONTH(AP$3)-MONTH($B$7))/MAX(1,12*(YEAR($B$8)-YEAR($B$7))+MONTH($B$8)-MONTH($B$7)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*MIN(1,(12*(YEAR(AQ$3)-YEAR($B$7))+MONTH(AQ$3)-MONTH($B$7))/MAX(1,12*(YEAR($B$8)-YEAR($B$7))+MONTH($B$8)-MONTH($B$7)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*MIN(1,(12*(YEAR(AR$3)-YEAR($B$7))+MONTH(AR$3)-MONTH($B$7))/MAX(1,12*(YEAR($B$8)-YEAR($B$7))+MONTH($B$8)-MONTH($B$7)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*MIN(1,(12*(YEAR(AS$3)-YEAR($B$7))+MONTH(AS$3)-MONTH($B$7))/MAX(1,12*(YEAR($B$8)-YEAR($B$7))+MONTH($B$8)-MONTH($B$7)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*MIN(1,(12*(YEAR(AT$3)-YEAR($B$7))+MONTH(AT$3)-MONTH($B$7))/MAX(1,12*(YEAR($B$8)-YEAR($B$7))+MONTH($B$8)-MONTH($B$7)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*MIN(1,(12*(YEAR(AU$3)-YEAR($B$7))+MONTH(AU$3)-MONTH($B$7))/MAX(1,12*(YEAR($B$8)-YEAR($B$7))+MONTH($B$8)-MONTH($B$7)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*MIN(1,(12*(YEAR(AV$3)-YEAR($B$7))+MONTH(AV$3)-MONTH($B$7))/MAX(1,12*(YEAR($B$8)-YEAR($B$7))+MONTH($B$8)-MONTH($B$7)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*MIN(1,(12*(YEAR(AW$3)-YEAR($B$7))+MONTH(AW$3)-MONTH($B$7))/MAX(1,12*(YEAR($B$8)-YEAR($B$7))+MONTH($B$8)-MONTH($B$7)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*MIN(1,(12*(YEAR(AX$3)-YEAR($B$7))+MONTH(AX$3)-MONTH($B$7))/MAX(1,12*(YEAR($B$8)-YEAR($B$7))+MONTH($B$8)-MONTH($B$7)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*MIN(1,(12*(YEAR(AY$3)-YEAR($B$7))+MONTH(AY$3)-MONTH($B$7))/MAX(1,12*(YEAR($B$8)-YEAR($B$7))+MONTH($B$8)-MONTH($B$7)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*MIN(1,(12*(YEAR(AZ$3)-YEAR($B$7))+MONTH(AZ$3)-MONTH($B$7))/MAX(1,12*(YEAR($B$8)-YEAR($B$7))+MONTH($B$8)-MONTH($B$7)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*MIN(1,(12*(YEAR(BA$3)-YEAR($B$7))+MONTH(BA$3)-MONTH($B$7))/MAX(1,12*(YEAR($B$8)-YEAR($B$7))+MONTH($B$8)-MONTH($B$7)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*MIN(1,(12*(YEAR(BB$3)-YEAR($B$7))+MONTH(BB$3)-MONTH($B$7))/MAX(1,12*(YEAR($B$8)-YEAR($B$7))+MONTH($B$8)-MONTH($B$7)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*MIN(1,(12*(YEAR(BC$3)-YEAR($B$7))+MONTH(BC$3)-MONTH($B$7))/MAX(1,12*(YEAR($B$8)-YEAR($B$7))+MONTH($B$8)-MONTH($B$7)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*MIN(1,(12*(YEAR(BD$3)-YEAR($B$7))+MONTH(BD$3)-MONTH($B$7))/MAX(1,12*(YEAR($B$8)-YEAR($B$7))+MONTH($B$8)-MONTH($B$7)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*MIN(1,(12*(YEAR(BE$3)-YEAR($B$7))+MONTH(BE$3)-MONTH($B$7))/MAX(1,12*(YEAR($B$8)-YEAR($B$7))+MONTH($B$8)-MONTH($B$7)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*MIN(1,(12*(YEAR(BF$3)-YEAR($B$7))+MONTH(BF$3)-MONTH($B$7))/MAX(1,12*(YEAR($B$8)-YEAR($B$7))+MONTH($B$8)-MONTH($B$7)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*MIN(1,(12*(YEAR(BG$3)-YEAR($B$7))+MONTH(BG$3)-MONTH($B$7))/MAX(1,12*(YEAR($B$8)-YEAR($B$7))+MONTH($B$8)-MONTH($B$7)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*MIN(1,(12*(YEAR(BH$3)-YEAR($B$7))+MONTH(BH$3)-MONTH($B$7))/MAX(1,12*(YEAR($B$8)-YEAR($B$7))+MONTH($B$8)-MONTH($B$7)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*MIN(1,(12*(YEAR(BI$3)-YEAR($B$7))+MONTH(BI$3)-MONTH($B$7))/MAX(1,12*(YEAR($B$8)-YEAR($B$7))+MONTH($B$8)-MONTH($B$7)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*MIN(1,(12*(YEAR(BJ$3)-YEAR($B$7))+MONTH(BJ$3)-MONTH($B$7))/MAX(1,12*(YEAR($B$8)-YEAR($B$7))+MONTH($B$8)-MONTH($B$7)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*MIN(1,(12*(YEAR(BK$3)-YEAR($B$7))+MONTH(BK$3)-MONTH($B$7))/MAX(1,12*(YEAR($B$8)-YEAR($B$7))+MONTH($B$8)-MONTH($B$7)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*MIN(1,(12*(YEAR(BL$3)-YEAR($B$7))+MONTH(BL$3)-MONTH($B$7))/MAX(1,12*(YEAR($B$8)-YEAR($B$7))+MONTH($B$8)-MONTH($B$7)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*MIN(1,(12*(YEAR(BM$3)-YEAR($B$7))+MONTH(BM$3)-MONTH($B$7))/MAX(1,12*(YEAR($B$8)-YEAR($B$7))+MONTH($B$8)-MONTH($B$7)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*MIN(1,(12*(YEAR(BN$3)-YEAR($B$7))+MONTH(BN$3)-MONTH($B$7))/MAX(1,12*(YEAR($B$8)-YEAR($B$7))+MONTH($B$8)-MONTH($B$7)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*MIN(1,(12*(YEAR(BO$3)-YEAR($B$7))+MONTH(BO$3)-MONTH($B$7))/MAX(1,12*(YEAR($B$8)-YEAR($B$7))+MONTH($B$8)-MONTH($B$7)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*MIN(1,(12*(YEAR(BP$3)-YEAR($B$7))+MONTH(BP$3)-MONTH($B$7))/MAX(1,12*(YEAR($B$8)-YEAR($B$7))+MONTH($B$8)-MONTH($B$7)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*MIN(1,(12*(YEAR(BQ$3)-YEAR($B$7))+MONTH(BQ$3)-MONTH($B$7))/MAX(1,12*(YEAR($B$8)-YEAR($B$7))+MONTH($B$8)-MONTH($B$7)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*MIN(1,(12*(YEAR(BR$3)-YEAR($B$7))+MONTH(BR$3)-MONTH($B$7))/MAX(1,12*(YEAR($B$8)-YEAR($B$7))+MONTH($B$8)-MONTH($B$7)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*MIN(1,(12*(YEAR(BS$3)-YEAR($B$7))+MONTH(BS$3)-MONTH($B$7))/MAX(1,12*(YEAR($B$8)-YEAR($B$7))+MONTH($B$8)-MONTH($B$7)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*MIN(1,(12*(YEAR(BT$3)-YEAR($B$7))+MONTH(BT$3)-MONTH($B$7))/MAX(1,12*(YEAR($B$8)-YEAR($B$7))+MONTH($B$8)-MONTH($B$7)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*MIN(1,(12*(YEAR(BU$3)-YEAR($B$7))+MONTH(BU$3)-MONTH($B$7))/MAX(1,12*(YEAR($B$8)-YEAR($B$7))+MONTH($B$8)-MONTH($B$7)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*MIN(1,(12*(YEAR(BV$3)-YEAR($B$7))+MONTH(BV$3)-MONTH($B$7))/MAX(1,12*(YEAR($B$8)-YEAR($B$7))+MONTH($B$8)-MONTH($B$7)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*MIN(1,(12*(YEAR(BW$3)-YEAR($B$7))+MONTH(BW$3)-MONTH($B$7))/MAX(1,12*(YEAR($B$8)-YEAR($B$7))+MONTH($B$8)-MONTH($B$7)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*MIN(1,(12*(YEAR(BX$3)-YEAR($B$7))+MONTH(BX$3)-MONTH($B$7))/MAX(1,12*(YEAR($B$8)-YEAR($B$7))+MONTH($B$8)-MONTH($B$7)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*MIN(1,(12*(YEAR(BY$3)-YEAR($B$7))+MONTH(BY$3)-MONTH($B$7))/MAX(1,12*(YEAR($B$8)-YEAR($B$7))+MONTH($B$8)-MONTH($B$7)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*MIN(1,(12*(YEAR(BZ$3)-YEAR($B$7))+MONTH(BZ$3)-MONTH($B$7))/MAX(1,12*(YEAR($B$8)-YEAR($B$7))+MONTH($B$8)-MONTH($B$7)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*MIN(1,(12*(YEAR(CA$3)-YEAR($B$7))+MONTH(CA$3)-MONTH($B$7))/MAX(1,12*(YEAR($B$8)-YEAR($B$7))+MONTH($B$8)-MONTH($B$7)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*MIN(1,(12*(YEAR(CB$3)-YEAR($B$7))+MONTH(CB$3)-MONTH($B$7))/MAX(1,12*(YEAR($B$8)-YEAR($B$7))+MONTH($B$8)-MONTH($B$7)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*MIN(1,(12*(YEAR(CC$3)-YEAR($B$7))+MONTH(CC$3)-MONTH($B$7))/MAX(1,12*(YEAR($B$8)-YEAR($B$7))+MONTH($B$8)-MONTH($B$7)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*MIN(1,(12*(YEAR(CD$3)-YEAR($B$7))+MONTH(CD$3)-MONTH($B$7))/MAX(1,12*(YEAR($B$8)-YEAR($B$7))+MONTH($B$8)-MONTH($B$7)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*MIN(1,(12*(YEAR(CE$3)-YEAR($B$7))+MONTH(CE$3)-MONTH($B$7))/MAX(1,12*(YEAR($B$8)-YEAR($B$7))+MONTH($B$8)-MONTH($B$7)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*MIN(1,(12*(YEAR(CF$3)-YEAR($B$7))+MONTH(CF$3)-MONTH($B$7))/MAX(1,12*(YEAR($B$8)-YEAR($B$7))+MONTH($B$8)-MONTH($B$7)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*MIN(1,(12*(YEAR(CG$3)-YEAR($B$7))+MONTH(CG$3)-MONTH($B$7))/MAX(1,12*(YEAR($B$8)-YEAR($B$7))+MONTH($B$8)-MONTH($B$7)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*MIN(1,(12*(YEAR(CH$3)-YEAR($B$7))+MONTH(CH$3)-MONTH($B$7))/MAX(1,12*(YEAR($B$8)-YEAR($B$7))+MONTH($B$8)-MONTH($B$7)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*MIN(1,(12*(YEAR(CI$3)-YEAR($B$7))+MONTH(CI$3)-MONTH($B$7))/MAX(1,12*(YEAR($B$8)-YEAR($B$7))+MONTH($B$8)-MONTH($B$7)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*MIN(1,(12*(YEAR(CJ$3)-YEAR($B$7))+MONTH(CJ$3)-MONTH($B$7))/MAX(1,12*(YEAR($B$8)-YEAR($B$7))+MONTH($B$8)-MONTH($B$7)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*MIN(1,(12*(YEAR(CK$3)-YEAR($B$7))+MONTH(CK$3)-MONTH($B$7))/MAX(1,12*(YEAR($B$8)-YEAR($B$7))+MONTH($B$8)-MONTH($B$7)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*MIN(1,(12*(YEAR(CL$3)-YEAR($B$7))+MONTH(CL$3)-MONTH($B$7))/MAX(1,12*(YEAR($B$8)-YEAR($B$7))+MONTH($B$8)-MONTH($B$7)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*MIN(1,(12*(YEAR(CM$3)-YEAR($B$7))+MONTH(CM$3)-MONTH($B$7))/MAX(1,12*(YEAR($B$8)-YEAR($B$7))+MONTH($B$8)-MONTH($B$7)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*MIN(1,(12*(YEAR(CN$3)-YEAR($B$7))+MONTH(CN$3)-MONTH($B$7))/MAX(1,12*(YEAR($B$8)-YEAR($B$7))+MONTH($B$8)-MONTH($B$7)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*MIN(1,(12*(YEAR(CO$3)-YEAR($B$7))+MONTH(CO$3)-MONTH($B$7))/MAX(1,12*(YEAR($B$8)-YEAR($B$7))+MONTH($B$8)-MONTH($B$7)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*MIN(1,(12*(YEAR(CP$3)-YEAR($B$7))+MONTH(CP$3)-MONTH($B$7))/MAX(1,12*(YEAR($B$8)-YEAR($B$7))+MONTH($B$8)-MONTH($B$7)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*MIN(1,(12*(YEAR(CQ$3)-YEAR($B$7))+MONTH(CQ$3)-MONTH($B$7))/MAX(1,12*(YEAR($B$8)-YEAR($B$7))+MONTH($B$8)-MONTH($B$7)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*MIN(1,(12*(YEAR(CR$3)-YEAR($B$7))+MONTH(CR$3)-MONTH($B$7))/MAX(1,12*(YEAR($B$8)-YEAR($B$7))+MONTH($B$8)-MONTH($B$7)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*MIN(1,(12*(YEAR(CS$3)-YEAR($B$7))+MONTH(CS$3)-MONTH($B$7))/MAX(1,12*(YEAR($B$8)-YEAR($B$7))+MONTH($B$8)-MONTH($B$7)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*MIN(1,(12*(YEAR(CT$3)-YEAR($B$7))+MONTH(CT$3)-MONTH($B$7))/MAX(1,12*(YEAR($B$8)-YEAR($B$7))+MONTH($B$8)-MONTH($B$7)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*MIN(1,(12*(YEAR(CU$3)-YEAR($B$7))+MONTH(CU$3)-MONTH($B$7))/MAX(1,12*(YEAR($B$8)-YEAR($B$7))+MONTH($B$8)-MONTH($B$7)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*MIN(1,(12*(YEAR(CV$3)-YEAR($B$7))+MONTH(CV$3)-MONTH($B$7))/MAX(1,12*(YEAR($B$8)-YEAR($B$7))+MONTH($B$8)-MONTH($B$7)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*MIN(1,(12*(YEAR(CW$3)-YEAR($B$7))+MONTH(CW$3)-MONTH($B$7))/MAX(1,12*(YEAR($B$8)-YEAR($B$7))+MONTH($B$8)-MONTH($B$7)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*MIN(1,(12*(YEAR(CX$3)-YEAR($B$7))+MONTH(CX$3)-MONTH($B$7))/MAX(1,12*(YEAR($B$8)-YEAR($B$7))+MONTH($B$8)-MONTH($B$7)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*MIN(1,(12*(YEAR(CY$3)-YEAR($B$7))+MONTH(CY$3)-MONTH($B$7))/MAX(1,12*(YEAR($B$8)-YEAR($B$7))+MONTH($B$8)-MONTH($B$7)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*MIN(1,(12*(YEAR(CZ$3)-YEAR($B$7))+MONTH(CZ$3)-MONTH($B$7))/MAX(1,12*(YEAR($B$8)-YEAR($B$7))+MONTH($B$8)-MONTH($B$7)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*MIN(1,(12*(YEAR(DA$3)-YEAR($B$7))+MONTH(DA$3)-MONTH($B$7))/MAX(1,12*(YEAR($B$8)-YEAR($B$7))+MONTH($B$8)-MONTH($B$7)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*MIN(1,(12*(YEAR(DB$3)-YEAR($B$7))+MONTH(DB$3)-MONTH($B$7))/MAX(1,12*(YEAR($B$8)-YEAR($B$7))+MONTH($B$8)-MONTH($B$7)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*MIN(1,(12*(YEAR(DC$3)-YEAR($B$7))+MONTH(DC$3)-MONTH($B$7))/MAX(1,12*(YEAR($B$8)-YEAR($B$7))+MONTH($B$8)-MONTH($B$7)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*MIN(1,(12*(YEAR(DD$3)-YEAR($B$7))+MONTH(DD$3)-MONTH($B$7))/MAX(1,12*(YEAR($B$8)-YEAR($B$7))+MONTH($B$8)-MONTH($B$7)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*MIN(1,(12*(YEAR(DE$3)-YEAR($B$7))+MONTH(DE$3)-MONTH($B$7))/MAX(1,12*(YEAR($B$8)-YEAR($B$7))+MONTH($B$8)-MONTH($B$7)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*MIN(1,(12*(YEAR(DF$3)-YEAR($B$7))+MONTH(DF$3)-MONTH($B$7))/MAX(1,12*(YEAR($B$8)-YEAR($B$7))+MONTH($B$8)-MONTH($B$7)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*MIN(1,(12*(YEAR(DG$3)-YEAR($B$7))+MONTH(DG$3)-MONTH($B$7))/MAX(1,12*(YEAR($B$8)-YEAR($B$7))+MONTH($B$8)-MONTH($B$7)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*MIN(1,(12*(YEAR(DH$3)-YEAR($B$7))+MONTH(DH$3)-MONTH($B$7))/MAX(1,12*(YEAR($B$8)-YEAR($B$7))+MONTH($B$8)-MONTH($B$7)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*MIN(1,(12*(YEAR(DI$3)-YEAR($B$7))+MONTH(DI$3)-MONTH($B$7))/MAX(1,12*(YEAR($B$8)-YEAR($B$7))+MONTH($B$8)-MONTH($B$7)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*MIN(1,(12*(YEAR(DJ$3)-YEAR($B$7))+MONTH(DJ$3)-MONTH($B$7))/MAX(1,12*(YEAR($B$8)-YEAR($B$7))+MONTH($B$8)-MONTH($B$7)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*MIN(1,(12*(YEAR(DK$3)-YEAR($B$7))+MONTH(DK$3)-MONTH($B$7))/MAX(1,12*(YEAR($B$8)-YEAR($B$7))+MONTH($B$8)-MONTH($B$7)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*MIN(1,(12*(YEAR(DL$3)-YEAR($B$7))+MONTH(DL$3)-MONTH($B$7))/MAX(1,12*(YEAR($B$8)-YEAR($B$7))+MONTH($B$8)-MONTH($B$7)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*MIN(1,(12*(YEAR(DM$3)-YEAR($B$7))+MONTH(DM$3)-MONTH($B$7))/MAX(1,12*(YEAR($B$8)-YEAR($B$7))+MONTH($B$8)-MONTH($B$7)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*MIN(1,(12*(YEAR(DN$3)-YEAR($B$7))+MONTH(DN$3)-MONTH($B$7))/MAX(1,12*(YEAR($B$8)-YEAR($B$7))+MONTH($B$8)-MONTH($B$7)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*MIN(1,(12*(YEAR(DO$3)-YEAR($B$7))+MONTH(DO$3)-MONTH($B$7))/MAX(1,12*(YEAR($B$8)-YEAR($B$7))+MONTH($B$8)-MONTH($B$7)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*MIN(1,(12*(YEAR(DP$3)-YEAR($B$7))+MONTH(DP$3)-MONTH($B$7))/MAX(1,12*(YEAR($B$8)-YEAR($B$7))+MONTH($B$8)-MONTH($B$7)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*MIN(1,(12*(YEAR(DQ$3)-YEAR($B$7))+MONTH(DQ$3)-MONTH($B$7))/MAX(1,12*(YEAR($B$8)-YEAR($B$7))+MONTH($B$8)-MONTH($B$7)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*MIN(1,(12*(YEAR(DR$3)-YEAR($B$7))+MONTH(DR$3)-MONTH($B$7))/MAX(1,12*(YEAR($B$8)-YEAR($B$7))+MONTH($B$8)-MONTH($B$7)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*MIN(1,(12*(YEAR(DS$3)-YEAR($B$7))+MONTH(DS$3)-MONTH($B$7))/MAX(1,12*(YEAR($B$8)-YEAR($B$7))+MONTH($B$8)-MONTH($B$7)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*MIN(1,(12*(YEAR(D$3)-YEAR($B$30))+MONTH(D$3)-MONTH($B$30))/MAX(1,12*(YEAR($B$31)-YEAR($B$30))+MONTH($B$31)-MONTH($B$30)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*MIN(1,(12*(YEAR(E$3)-YEAR($B$30))+MONTH(E$3)-MONTH($B$30))/MAX(1,12*(YEAR($B$31)-YEAR($B$30))+MONTH($B$31)-MONTH($B$30)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*MIN(1,(12*(YEAR(F$3)-YEAR($B$30))+MONTH(F$3)-MONTH($B$30))/MAX(1,12*(YEAR($B$31)-YEAR($B$30))+MONTH($B$31)-MONTH($B$30)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*MIN(1,(12*(YEAR(G$3)-YEAR($B$30))+MONTH(G$3)-MONTH($B$30))/MAX(1,12*(YEAR($B$31)-YEAR($B$30))+MONTH($B$31)-MONTH($B$30)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*MIN(1,(12*(YEAR(H$3)-YEAR($B$30))+MONTH(H$3)-MONTH($B$30))/MAX(1,12*(YEAR($B$31)-YEAR($B$30))+MONTH($B$31)-MONTH($B$30)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*MIN(1,(12*(YEAR(I$3)-YEAR($B$30))+MONTH(I$3)-MONTH($B$30))/MAX(1,12*(YEAR($B$31)-YEAR($B$30))+MONTH($B$31)-MONTH($B$30)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*MIN(1,(12*(YEAR(J$3)-YEAR($B$30))+MONTH(J$3)-MONTH($B$30))/MAX(1,12*(YEAR($B$31)-YEAR($B$30))+MONTH($B$31)-MONTH($B$30)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*MIN(1,(12*(YEAR(K$3)-YEAR($B$30))+MONTH(K$3)-MONTH($B$30))/MAX(1,12*(YEAR($B$31)-YEAR($B$30))+MONTH($B$31)-MONTH($B$30)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*MIN(1,(12*(YEAR(L$3)-YEAR($B$30))+MONTH(L$3)-MONTH($B$30))/MAX(1,12*(YEAR($B$31)-YEAR($B$30))+MONTH($B$31)-MONTH($B$30)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*MIN(1,(12*(YEAR(M$3)-YEAR($B$30))+MONTH(M$3)-MONTH($B$30))/MAX(1,12*(YEAR($B$31)-YEAR($B$30))+MONTH($B$31)-MONTH($B$30)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*MIN(1,(12*(YEAR(N$3)-YEAR($B$30))+MONTH(N$3)-MONTH($B$30))/MAX(1,12*(YEAR($B$31)-YEAR($B$30))+MONTH($B$31)-MONTH($B$30)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*MIN(1,(12*(YEAR(O$3)-YEAR($B$30))+MONTH(O$3)-MONTH($B$30))/MAX(1,12*(YEAR($B$31)-YEAR($B$30))+MONTH($B$31)-MONTH($B$30)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*MIN(1,(12*(YEAR(P$3)-YEAR($B$30))+MONTH(P$3)-MONTH($B$30))/MAX(1,12*(YEAR($B$31)-YEAR($B$30))+MONTH($B$31)-MONTH($B$30)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*MIN(1,(12*(YEAR(Q$3)-YEAR($B$30))+MONTH(Q$3)-MONTH($B$30))/MAX(1,12*(YEAR($B$31)-YEAR($B$30))+MONTH($B$31)-MONTH($B$30)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*MIN(1,(12*(YEAR(R$3)-YEAR($B$30))+MONTH(R$3)-MONTH($B$30))/MAX(1,12*(YEAR($B$31)-YEAR($B$30))+MONTH($B$31)-MONTH($B$30)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*MIN(1,(12*(YEAR(S$3)-YEAR($B$30))+MONTH(S$3)-MONTH($B$30))/MAX(1,12*(YEAR($B$31)-YEAR($B$30))+MONTH($B$31)-MONTH($B$30)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*MIN(1,(12*(YEAR(T$3)-YEAR($B$30))+MONTH(T$3)-MONTH($B$30))/MAX(1,12*(YEAR($B$31)-YEAR($B$30))+MONTH($B$31)-MONTH($B$30)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*MIN(1,(12*(YEAR(U$3)-YEAR($B$30))+MONTH(U$3)-MONTH($B$30))/MAX(1,12*(YEAR($B$31)-YEAR($B$30))+MONTH($B$31)-MONTH($B$30)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*MIN(1,(12*(YEAR(V$3)-YEAR($B$30))+MONTH(V$3)-MONTH($B$30))/MAX(1,12*(YEAR($B$31)-YEAR($B$30))+MONTH($B$31)-MONTH($B$30)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*MIN(1,(12*(YEAR(W$3)-YEAR($B$30))+MONTH(W$3)-MONTH($B$30))/MAX(1,12*(YEAR($B$31)-YEAR($B$30))+MONTH($B$31)-MONTH($B$30)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*MIN(1,(12*(YEAR(X$3)-YEAR($B$30))+MONTH(X$3)-MONTH($B$30))/MAX(1,12*(YEAR($B$31)-YEAR($B$30))+MONTH($B$31)-MONTH($B$30)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*MIN(1,(12*(YEAR(Y$3)-YEAR($B$30))+MONTH(Y$3)-MONTH($B$30))/MAX(1,12*(YEAR($B$31)-YEAR($B$30))+MONTH($B$31)-MONTH($B$30)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*MIN(1,(12*(YEAR(Z$3)-YEAR($B$30))+MONTH(Z$3)-MONTH($B$30))/MAX(1,12*(YEAR($B$31)-YEAR($B$30))+MONTH($B$31)-MONTH($B$30)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*MIN(1,(12*(YEAR(AA$3)-YEAR($B$30))+MONTH(AA$3)-MONTH($B$30))/MAX(1,12*(YEAR($B$31)-YEAR($B$30))+MONTH($B$31)-MONTH($B$30)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*MIN(1,(12*(YEAR(AB$3)-YEAR($B$30))+MONTH(AB$3)-MONTH($B$30))/MAX(1,12*(YEAR($B$31)-YEAR($B$30))+MONTH($B$31)-MONTH($B$30)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*MIN(1,(12*(YEAR(AC$3)-YEAR($B$30))+MONTH(AC$3)-MONTH($B$30))/MAX(1,12*(YEAR($B$31)-YEAR($B$30))+MONTH($B$31)-MONTH($B$30)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*MIN(1,(12*(YEAR(AD$3)-YEAR($B$30))+MONTH(AD$3)-MONTH($B$30))/MAX(1,12*(YEAR($B$31)-YEAR($B$30))+MONTH($B$31)-MONTH($B$30)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*MIN(1,(12*(YEAR(AE$3)-YEAR($B$30))+MONTH(AE$3)-MONTH($B$30))/MAX(1,12*(YEAR($B$31)-YEAR($B$30))+MONTH($B$31)-MONTH($B$30)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*MIN(1,(12*(YEAR(AF$3)-YEAR($B$30))+MONTH(AF$3)-MONTH($B$30))/MAX(1,12*(YEAR($B$31)-YEAR($B$30))+MONTH($B$31)-MONTH($B$30)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*MIN(1,(12*(YEAR(AG$3)-YEAR($B$30))+MONTH(AG$3)-MONTH($B$30))/MAX(1,12*(YEAR($B$31)-YEAR($B$30))+MONTH($B$31)-MONTH($B$30)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*MIN(1,(12*(YEAR(AH$3)-YEAR($B$30))+MONTH(AH$3)-MONTH($B$30))/MAX(1,12*(YEAR($B$31)-YEAR($B$30))+MONTH($B$31)-MONTH($B$30)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*MIN(1,(12*(YEAR(AI$3)-YEAR($B$30))+MONTH(AI$3)-MONTH($B$30))/MAX(1,12*(YEAR($B$31)-YEAR($B$30))+MONTH($B$31)-MONTH($B$30)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*MIN(1,(12*(YEAR(AJ$3)-YEAR($B$30))+MONTH(AJ$3)-MONTH($B$30))/MAX(1,12*(YEAR($B$31)-YEAR($B$30))+MONTH($B$31)-MONTH($B$30)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*MIN(1,(12*(YEAR(AK$3)-YEAR($B$30))+MONTH(AK$3)-MONTH($B$30))/MAX(1,12*(YEAR($B$31)-YEAR($B$30))+MONTH($B$31)-MONTH($B$30)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*MIN(1,(12*(YEAR(AL$3)-YEAR($B$30))+MONTH(AL$3)-MONTH($B$30))/MAX(1,12*(YEAR($B$31)-YEAR($B$30))+MONTH($B$31)-MONTH($B$30)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*MIN(1,(12*(YEAR(AM$3)-YEAR($B$30))+MONTH(AM$3)-MONTH($B$30))/MAX(1,12*(YEAR($B$31)-YEAR($B$30))+MONTH($B$31)-MONTH($B$30)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*MIN(1,(12*(YEAR(AN$3)-YEAR($B$30))+MONTH(AN$3)-MONTH($B$30))/MAX(1,12*(YEAR($B$31)-YEAR($B$30))+MONTH($B$31)-MONTH($B$30)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*MIN(1,(12*(YEAR(AO$3)-YEAR($B$30))+MONTH(AO$3)-MONTH($B$30))/MAX(1,12*(YEAR($B$31)-YEAR($B$30))+MONTH($B$31)-MONTH($B$30)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*MIN(1,(12*(YEAR(AP$3)-YEAR($B$30))+MONTH(AP$3)-MONTH($B$30))/MAX(1,12*(YEAR($B$31)-YEAR($B$30))+MONTH($B$31)-MONTH($B$30)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*MIN(1,(12*(YEAR(AQ$3)-YEAR($B$30))+MONTH(AQ$3)-MONTH($B$30))/MAX(1,12*(YEAR($B$31)-YEAR($B$30))+MONTH($B$31)-MONTH($B$30)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*MIN(1,(12*(YEAR(AR$3)-YEAR($B$30))+MONTH(AR$3)-MONTH($B$30))/MAX(1,12*(YEAR($B$31)-YEAR($B$30))+MONTH($B$31)-MONTH($B$30)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*MIN(1,(12*(YEAR(AS$3)-YEAR($B$30))+MONTH(AS$3)-MONTH($B$30))/MAX(1,12*(YEAR($B$31)-YEAR($B$30))+MONTH($B$31)-MONTH($B$30)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*MIN(1,(12*(YEAR(AT$3)-YEAR($B$30))+MONTH(AT$3)-MONTH($B$30))/MAX(1,12*(YEAR($B$31)-YEAR($B$30))+MONTH($B$31)-MONTH($B$30)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*MIN(1,(12*(YEAR(AU$3)-YEAR($B$30))+MONTH(AU$3)-MONTH($B$30))/MAX(1,12*(YEAR($B$31)-YEAR($B$30))+MONTH($B$31)-MONTH($B$30)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*MIN(1,(12*(YEAR(AV$3)-YEAR($B$30))+MONTH(AV$3)-MONTH($B$30))/MAX(1,12*(YEAR($B$31)-YEAR($B$30))+MONTH($B$31)-MONTH($B$30)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*MIN(1,(12*(YEAR(AW$3)-YEAR($B$30))+MONTH(AW$3)-MONTH($B$30))/MAX(1,12*(YEAR($B$31)-YEAR($B$30))+MONTH($B$31)-MONTH($B$30)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*MIN(1,(12*(YEAR(AX$3)-YEAR($B$30))+MONTH(AX$3)-MONTH($B$30))/MAX(1,12*(YEAR($B$31)-YEAR($B$30))+MONTH($B$31)-MONTH($B$30)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*MIN(1,(12*(YEAR(AY$3)-YEAR($B$30))+MONTH(AY$3)-MONTH($B$30))/MAX(1,12*(YEAR($B$31)-YEAR($B$30))+MONTH($B$31)-MONTH($B$30)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*MIN(1,(12*(YEAR(AZ$3)-YEAR($B$30))+MONTH(AZ$3)-MONTH($B$30))/MAX(1,12*(YEAR($B$31)-YEAR($B$30))+MONTH($B$31)-MONTH($B$30)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*MIN(1,(12*(YEAR(BA$3)-YEAR($B$30))+MONTH(BA$3)-MONTH($B$30))/MAX(1,12*(YEAR($B$31)-YEAR($B$30))+MONTH($B$31)-MONTH($B$30)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*MIN(1,(12*(YEAR(BB$3)-YEAR($B$30))+MONTH(BB$3)-MONTH($B$30))/MAX(1,12*(YEAR($B$31)-YEAR($B$30))+MONTH($B$31)-MONTH($B$30)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*MIN(1,(12*(YEAR(BC$3)-YEAR($B$30))+MONTH(BC$3)-MONTH($B$30))/MAX(1,12*(YEAR($B$31)-YEAR($B$30))+MONTH($B$31)-MONTH($B$30)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*MIN(1,(12*(YEAR(BD$3)-YEAR($B$30))+MONTH(BD$3)-MONTH($B$30))/MAX(1,12*(YEAR($B$31)-YEAR($B$30))+MONTH($B$31)-MONTH($B$30)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*MIN(1,(12*(YEAR(BE$3)-YEAR($B$30))+MONTH(BE$3)-MONTH($B$30))/MAX(1,12*(YEAR($B$31)-YEAR($B$30))+MONTH($B$31)-MONTH($B$30)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*MIN(1,(12*(YEAR(BF$3)-YEAR($B$30))+MONTH(BF$3)-MONTH($B$30))/MAX(1,12*(YEAR($B$31)-YEAR($B$30))+MONTH($B$31)-MONTH($B$30)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*MIN(1,(12*(YEAR(BG$3)-YEAR($B$30))+MONTH(BG$3)-MONTH($B$30))/MAX(1,12*(YEAR($B$31)-YEAR($B$30))+MONTH($B$31)-MONTH($B$30)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*MIN(1,(12*(YEAR(BH$3)-YEAR($B$30))+MONTH(BH$3)-MONTH($B$30))/MAX(1,12*(YEAR($B$31)-YEAR($B$30))+MONTH($B$31)-MONTH($B$30)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*MIN(1,(12*(YEAR(BI$3)-YEAR($B$30))+MONTH(BI$3)-MONTH($B$30))/MAX(1,12*(YEAR($B$31)-YEAR($B$30))+MONTH($B$31)-MONTH($B$30)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*MIN(1,(12*(YEAR(BJ$3)-YEAR($B$30))+MONTH(BJ$3)-MONTH($B$30))/MAX(1,12*(YEAR($B$31)-YEAR($B$30))+MONTH($B$31)-MONTH($B$30)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*MIN(1,(12*(YEAR(BK$3)-YEAR($B$30))+MONTH(BK$3)-MONTH($B$30))/MAX(1,12*(YEAR($B$31)-YEAR($B$30))+MONTH($B$31)-MONTH($B$30)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*MIN(1,(12*(YEAR(BL$3)-YEAR($B$30))+MONTH(BL$3)-MONTH($B$30))/MAX(1,12*(YEAR($B$31)-YEAR($B$30))+MONTH($B$31)-MONTH($B$30)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*MIN(1,(12*(YEAR(BM$3)-YEAR($B$30))+MONTH(BM$3)-MONTH($B$30))/MAX(1,12*(YEAR($B$31)-YEAR($B$30))+MONTH($B$31)-MONTH($B$30)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*MIN(1,(12*(YEAR(BN$3)-YEAR($B$30))+MONTH(BN$3)-MONTH($B$30))/MAX(1,12*(YEAR($B$31)-YEAR($B$30))+MONTH($B$31)-MONTH($B$30)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*MIN(1,(12*(YEAR(BO$3)-YEAR($B$30))+MONTH(BO$3)-MONTH($B$30))/MAX(1,12*(YEAR($B$31)-YEAR($B$30))+MONTH($B$31)-MONTH($B$30)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*MIN(1,(12*(YEAR(BP$3)-YEAR($B$30))+MONTH(BP$3)-MONTH($B$30))/MAX(1,12*(YEAR($B$31)-YEAR($B$30))+MONTH($B$31)-MONTH($B$30)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*MIN(1,(12*(YEAR(BQ$3)-YEAR($B$30))+MONTH(BQ$3)-MONTH($B$30))/MAX(1,12*(YEAR($B$31)-YEAR($B$30))+MONTH($B$31)-MONTH($B$30)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*MIN(1,(12*(YEAR(BR$3)-YEAR($B$30))+MONTH(BR$3)-MONTH($B$30))/MAX(1,12*(YEAR($B$31)-YEAR($B$30))+MONTH($B$31)-MONTH($B$30)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*MIN(1,(12*(YEAR(BS$3)-YEAR($B$30))+MONTH(BS$3)-MONTH($B$30))/MAX(1,12*(YEAR($B$31)-YEAR($B$30))+MONTH($B$31)-MONTH($B$30)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*MIN(1,(12*(YEAR(BT$3)-YEAR($B$30))+MONTH(BT$3)-MONTH($B$30))/MAX(1,12*(YEAR($B$31)-YEAR($B$30))+MONTH($B$31)-MONTH($B$30)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*MIN(1,(12*(YEAR(BU$3)-YEAR($B$30))+MONTH(BU$3)-MONTH($B$30))/MAX(1,12*(YEAR($B$31)-YEAR($B$30))+MONTH($B$31)-MONTH($B$30)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*MIN(1,(12*(YEAR(BV$3)-YEAR($B$30))+MONTH(BV$3)-MONTH($B$30))/MAX(1,12*(YEAR($B$31)-YEAR($B$30))+MONTH($B$31)-MONTH($B$30)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*MIN(1,(12*(YEAR(BW$3)-YEAR($B$30))+MONTH(BW$3)-MONTH($B$30))/MAX(1,12*(YEAR($B$31)-YEAR($B$30))+MONTH($B$31)-MONTH($B$30)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*MIN(1,(12*(YEAR(BX$3)-YEAR($B$30))+MONTH(BX$3)-MONTH($B$30))/MAX(1,12*(YEAR($B$31)-YEAR($B$30))+MONTH($B$31)-MONTH($B$30)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*MIN(1,(12*(YEAR(BY$3)-YEAR($B$30))+MONTH(BY$3)-MONTH($B$30))/MAX(1,12*(YEAR($B$31)-YEAR($B$30))+MONTH($B$31)-MONTH($B$30)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*MIN(1,(12*(YEAR(BZ$3)-YEAR($B$30))+MONTH(BZ$3)-MONTH($B$30))/MAX(1,12*(YEAR($B$31)-YEAR($B$30))+MONTH($B$31)-MONTH($B$30)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*MIN(1,(12*(YEAR(CA$3)-YEAR($B$30))+MONTH(CA$3)-MONTH($B$30))/MAX(1,12*(YEAR($B$31)-YEAR($B$30))+MONTH($B$31)-MONTH($B$30)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*MIN(1,(12*(YEAR(CB$3)-YEAR($B$30))+MONTH(CB$3)-MONTH($B$30))/MAX(1,12*(YEAR($B$31)-YEAR($B$30))+MONTH($B$31)-MONTH($B$30)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*MIN(1,(12*(YEAR(CC$3)-YEAR($B$30))+MONTH(CC$3)-MONTH($B$30))/MAX(1,12*(YEAR($B$31)-YEAR($B$30))+MONTH($B$31)-MONTH($B$30)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*MIN(1,(12*(YEAR(CD$3)-YEAR($B$30))+MONTH(CD$3)-MONTH($B$30))/MAX(1,12*(YEAR($B$31)-YEAR($B$30))+MONTH($B$31)-MONTH($B$30)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*MIN(1,(12*(YEAR(CE$3)-YEAR($B$30))+MONTH(CE$3)-MONTH($B$30))/MAX(1,12*(YEAR($B$31)-YEAR($B$30))+MONTH($B$31)-MONTH($B$30)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*MIN(1,(12*(YEAR(CF$3)-YEAR($B$30))+MONTH(CF$3)-MONTH($B$30))/MAX(1,12*(YEAR($B$31)-YEAR($B$30))+MONTH($B$31)-MONTH($B$30)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*MIN(1,(12*(YEAR(CG$3)-YEAR($B$30))+MONTH(CG$3)-MONTH($B$30))/MAX(1,12*(YEAR($B$31)-YEAR($B$30))+MONTH($B$31)-MONTH($B$30)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*MIN(1,(12*(YEAR(CH$3)-YEAR($B$30))+MONTH(CH$3)-MONTH($B$30))/MAX(1,12*(YEAR($B$31)-YEAR($B$30))+MONTH($B$31)-MONTH($B$30)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*MIN(1,(12*(YEAR(CI$3)-YEAR($B$30))+MONTH(CI$3)-MONTH($B$30))/MAX(1,12*(YEAR($B$31)-YEAR($B$30))+MONTH($B$31)-MONTH($B$30)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*MIN(1,(12*(YEAR(CJ$3)-YEAR($B$30))+MONTH(CJ$3)-MONTH($B$30))/MAX(1,12*(YEAR($B$31)-YEAR($B$30))+MONTH($B$31)-MONTH($B$30)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*MIN(1,(12*(YEAR(CK$3)-YEAR($B$30))+MONTH(CK$3)-MONTH($B$30))/MAX(1,12*(YEAR($B$31)-YEAR($B$30))+MONTH($B$31)-MONTH($B$30)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*MIN(1,(12*(YEAR(CL$3)-YEAR($B$30))+MONTH(CL$3)-MONTH($B$30))/MAX(1,12*(YEAR($B$31)-YEAR($B$30))+MONTH($B$31)-MONTH($B$30)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*MIN(1,(12*(YEAR(CM$3)-YEAR($B$30))+MONTH(CM$3)-MONTH($B$30))/MAX(1,12*(YEAR($B$31)-YEAR($B$30))+MONTH($B$31)-MONTH($B$30)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*MIN(1,(12*(YEAR(CN$3)-YEAR($B$30))+MONTH(CN$3)-MONTH($B$30))/MAX(1,12*(YEAR($B$31)-YEAR($B$30))+MONTH($B$31)-MONTH($B$30)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*MIN(1,(12*(YEAR(CO$3)-YEAR($B$30))+MONTH(CO$3)-MONTH($B$30))/MAX(1,12*(YEAR($B$31)-YEAR($B$30))+MONTH($B$31)-MONTH($B$30)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*MIN(1,(12*(YEAR(CP$3)-YEAR($B$30))+MONTH(CP$3)-MONTH($B$30))/MAX(1,12*(YEAR($B$31)-YEAR($B$30))+MONTH($B$31)-MONTH($B$30)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*MIN(1,(12*(YEAR(CQ$3)-YEAR($B$30))+MONTH(CQ$3)-MONTH($B$30))/MAX(1,12*(YEAR($B$31)-YEAR($B$30))+MONTH($B$31)-MONTH($B$30)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*MIN(1,(12*(YEAR(CR$3)-YEAR($B$30))+MONTH(CR$3)-MONTH($B$30))/MAX(1,12*(YEAR($B$31)-YEAR($B$30))+MONTH($B$31)-MONTH($B$30)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*MIN(1,(12*(YEAR(CS$3)-YEAR($B$30))+MONTH(CS$3)-MONTH($B$30))/MAX(1,12*(YEAR($B$31)-YEAR($B$30))+MONTH($B$31)-MONTH($B$30)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*MIN(1,(12*(YEAR(CT$3)-YEAR($B$30))+MONTH(CT$3)-MONTH($B$30))/MAX(1,12*(YEAR($B$31)-YEAR($B$30))+MONTH($B$31)-MONTH($B$30)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*MIN(1,(12*(YEAR(CU$3)-YEAR($B$30))+MONTH(CU$3)-MONTH($B$30))/MAX(1,12*(YEAR($B$31)-YEAR($B$30))+MONTH($B$31)-MONTH($B$30)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*MIN(1,(12*(YEAR(CV$3)-YEAR($B$30))+MONTH(CV$3)-MONTH($B$30))/MAX(1,12*(YEAR($B$31)-YEAR($B$30))+MONTH($B$31)-MONTH($B$30)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*MIN(1,(12*(YEAR(CW$3)-YEAR($B$30))+MONTH(CW$3)-MONTH($B$30))/MAX(1,12*(YEAR($B$31)-YEAR($B$30))+MONTH($B$31)-MONTH($B$30)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*MIN(1,(12*(YEAR(CX$3)-YEAR($B$30))+MONTH(CX$3)-MONTH($B$30))/MAX(1,12*(YEAR($B$31)-YEAR($B$30))+MONTH($B$31)-MONTH($B$30)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*MIN(1,(12*(YEAR(CY$3)-YEAR($B$30))+MONTH(CY$3)-MONTH($B$30))/MAX(1,12*(YEAR($B$31)-YEAR($B$30))+MONTH($B$31)-MONTH($B$30)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*MIN(1,(12*(YEAR(CZ$3)-YEAR($B$30))+MONTH(CZ$3)-MONTH($B$30))/MAX(1,12*(YEAR($B$31)-YEAR($B$30))+MONTH($B$31)-MONTH($B$30)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*MIN(1,(12*(YEAR(DA$3)-YEAR($B$30))+MONTH(DA$3)-MONTH($B$30))/MAX(1,12*(YEAR($B$31)-YEAR($B$30))+MONTH($B$31)-MONTH($B$30)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*MIN(1,(12*(YEAR(DB$3)-YEAR($B$30))+MONTH(DB$3)-MONTH($B$30))/MAX(1,12*(YEAR($B$31)-YEAR($B$30))+MONTH($B$31)-MONTH($B$30)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*MIN(1,(12*(YEAR(DC$3)-YEAR($B$30))+MONTH(DC$3)-MONTH($B$30))/MAX(1,12*(YEAR($B$31)-YEAR($B$30))+MONTH($B$31)-MONTH($B$30)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*MIN(1,(12*(YEAR(DD$3)-YEAR($B$30))+MONTH(DD$3)-MONTH($B$30))/MAX(1,12*(YEAR($B$31)-YEAR($B$30))+MONTH($B$31)-MONTH($B$30)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*MIN(1,(12*(YEAR(DE$3)-YEAR($B$30))+MONTH(DE$3)-MONTH($B$30))/MAX(1,12*(YEAR($B$31)-YEAR($B$30))+MONTH($B$31)-MONTH($B$30)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*MIN(1,(12*(YEAR(DF$3)-YEAR($B$30))+MONTH(DF$3)-MONTH($B$30))/MAX(1,12*(YEAR($B$31)-YEAR($B$30))+MONTH($B$31)-MONTH($B$30)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*MIN(1,(12*(YEAR(DG$3)-YEAR($B$30))+MONTH(DG$3)-MONTH($B$30))/MAX(1,12*(YEAR($B$31)-YEAR($B$30))+MONTH($B$31)-MONTH($B$30)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*MIN(1,(12*(YEAR(DH$3)-YEAR($B$30))+MONTH(DH$3)-MONTH($B$30))/MAX(1,12*(YEAR($B$31)-YEAR($B$30))+MONTH($B$31)-MONTH($B$30)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*MIN(1,(12*(YEAR(DI$3)-YEAR($B$30))+MONTH(DI$3)-MONTH($B$30))/MAX(1,12*(YEAR($B$31)-YEAR($B$30))+MONTH($B$31)-MONTH($B$30)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*MIN(1,(12*(YEAR(DJ$3)-YEAR($B$30))+MONTH(DJ$3)-MONTH($B$30))/MAX(1,12*(YEAR($B$31)-YEAR($B$30))+MONTH($B$31)-MONTH($B$30)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*MIN(1,(12*(YEAR(DK$3)-YEAR($B$30))+MONTH(DK$3)-MONTH($B$30))/MAX(1,12*(YEAR($B$31)-YEAR($B$30))+MONTH($B$31)-MONTH($B$30)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*MIN(1,(12*(YEAR(DL$3)-YEAR($B$30))+MONTH(DL$3)-MONTH($B$30))/MAX(1,12*(YEAR($B$31)-YEAR($B$30))+MONTH($B$31)-MONTH($B$30)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*MIN(1,(12*(YEAR(DM$3)-YEAR($B$30))+MONTH(DM$3)-MONTH($B$30))/MAX(1,12*(YEAR($B$31)-YEAR($B$30))+MONTH($B$31)-MONTH($B$30)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*MIN(1,(12*(YEAR(DN$3)-YEAR($B$30))+MONTH(DN$3)-MONTH($B$30))/MAX(1,12*(YEAR($B$31)-YEAR($B$30))+MONTH($B$31)-MONTH($B$30)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*MIN(1,(12*(YEAR(DO$3)-YEAR($B$30))+MONTH(DO$3)-MONTH($B$30))/MAX(1,12*(YEAR($B$31)-YEAR($B$30))+MONTH($B$31)-MONTH($B$30)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*MIN(1,(12*(YEAR(DP$3)-YEAR($B$30))+MONTH(DP$3)-MONTH($B$30))/MAX(1,12*(YEAR($B$31)-YEAR($B$30))+MONTH($B$31)-MONTH($B$30)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*MIN(1,(12*(YEAR(DQ$3)-YEAR($B$30))+MONTH(DQ$3)-MONTH($B$30))/MAX(1,12*(YEAR($B$31)-YEAR($B$30))+MONTH($B$31)-MONTH($B$30)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*MIN(1,(12*(YEAR(DR$3)-YEAR($B$30))+MONTH(DR$3)-MONTH($B$30))/MAX(1,12*(YEAR($B$31)-YEAR($B$30))+MONTH($B$31)-MONTH($B$30)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*MIN(1,(12*(YEAR(DS$3)-YEAR($B$30))+MONTH(DS$3)-MONTH($B$30))/MAX(1,12*(YEAR($B$31)-YEAR($B$30))+MONTH($B$31)-MONTH($B$30)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*MIN(1,(12*(YEAR(D$3)-YEAR($B$53))+MONTH(D$3)-MONTH($B$53))/MAX(1,12*(YEAR($B$54)-YEAR($B$53))+MONTH($B$54)-MONTH($B$53)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*MIN(1,(12*(YEAR(E$3)-YEAR($B$53))+MONTH(E$3)-MONTH($B$53))/MAX(1,12*(YEAR($B$54)-YEAR($B$53))+MONTH($B$54)-MONTH($B$53)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*MIN(1,(12*(YEAR(F$3)-YEAR($B$53))+MONTH(F$3)-MONTH($B$53))/MAX(1,12*(YEAR($B$54)-YEAR($B$53))+MONTH($B$54)-MONTH($B$53)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*MIN(1,(12*(YEAR(G$3)-YEAR($B$53))+MONTH(G$3)-MONTH($B$53))/MAX(1,12*(YEAR($B$54)-YEAR($B$53))+MONTH($B$54)-MONTH($B$53)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*MIN(1,(12*(YEAR(H$3)-YEAR($B$53))+MONTH(H$3)-MONTH($B$53))/MAX(1,12*(YEAR($B$54)-YEAR($B$53))+MONTH($B$54)-MONTH($B$53)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*MIN(1,(12*(YEAR(I$3)-YEAR($B$53))+MONTH(I$3)-MONTH($B$53))/MAX(1,12*(YEAR($B$54)-YEAR($B$53))+MONTH($B$54)-MONTH($B$53)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*MIN(1,(12*(YEAR(J$3)-YEAR($B$53))+MONTH(J$3)-MONTH($B$53))/MAX(1,12*(YEAR($B$54)-YEAR($B$53))+MONTH($B$54)-MONTH($B$53)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*MIN(1,(12*(YEAR(K$3)-YEAR($B$53))+MONTH(K$3)-MONTH($B$53))/MAX(1,12*(YEAR($B$54)-YEAR($B$53))+MONTH($B$54)-MONTH($B$53)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*MIN(1,(12*(YEAR(L$3)-YEAR($B$53))+MONTH(L$3)-MONTH($B$53))/MAX(1,12*(YEAR($B$54)-YEAR($B$53))+MONTH($B$54)-MONTH($B$53)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*MIN(1,(12*(YEAR(M$3)-YEAR($B$53))+MONTH(M$3)-MONTH($B$53))/MAX(1,12*(YEAR($B$54)-YEAR($B$53))+MONTH($B$54)-MONTH($B$53)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*MIN(1,(12*(YEAR(N$3)-YEAR($B$53))+MONTH(N$3)-MONTH($B$53))/MAX(1,12*(YEAR($B$54)-YEAR($B$53))+MONTH($B$54)-MONTH($B$53)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*MIN(1,(12*(YEAR(O$3)-YEAR($B$53))+MONTH(O$3)-MONTH($B$53))/MAX(1,12*(YEAR($B$54)-YEAR($B$53))+MONTH($B$54)-MONTH($B$53)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*MIN(1,(12*(YEAR(P$3)-YEAR($B$53))+MONTH(P$3)-MONTH($B$53))/MAX(1,12*(YEAR($B$54)-YEAR($B$53))+MONTH($B$54)-MONTH($B$53)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*MIN(1,(12*(YEAR(Q$3)-YEAR($B$53))+MONTH(Q$3)-MONTH($B$53))/MAX(1,12*(YEAR($B$54)-YEAR($B$53))+MONTH($B$54)-MONTH($B$53)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*MIN(1,(12*(YEAR(R$3)-YEAR($B$53))+MONTH(R$3)-MONTH($B$53))/MAX(1,12*(YEAR($B$54)-YEAR($B$53))+MONTH($B$54)-MONTH($B$53)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*MIN(1,(12*(YEAR(S$3)-YEAR($B$53))+MONTH(S$3)-MONTH($B$53))/MAX(1,12*(YEAR($B$54)-YEAR($B$53))+MONTH($B$54)-MONTH($B$53)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*MIN(1,(12*(YEAR(T$3)-YEAR($B$53))+MONTH(T$3)-MONTH($B$53))/MAX(1,12*(YEAR($B$54)-YEAR($B$53))+MONTH($B$54)-MONTH($B$53)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*MIN(1,(12*(YEAR(U$3)-YEAR($B$53))+MONTH(U$3)-MONTH($B$53))/MAX(1,12*(YEAR($B$54)-YEAR($B$53))+MONTH($B$54)-MONTH($B$53)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*MIN(1,(12*(YEAR(V$3)-YEAR($B$53))+MONTH(V$3)-MONTH($B$53))/MAX(1,12*(YEAR($B$54)-YEAR($B$53))+MONTH($B$54)-MONTH($B$53)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*MIN(1,(12*(YEAR(W$3)-YEAR($B$53))+MONTH(W$3)-MONTH($B$53))/MAX(1,12*(YEAR($B$54)-YEAR($B$53))+MONTH($B$54)-MONTH($B$53)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*MIN(1,(12*(YEAR(X$3)-YEAR($B$53))+MONTH(X$3)-MONTH($B$53))/MAX(1,12*(YEAR($B$54)-YEAR($B$53))+MONTH($B$54)-MONTH($B$53)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*MIN(1,(12*(YEAR(Y$3)-YEAR($B$53))+MONTH(Y$3)-MONTH($B$53))/MAX(1,12*(YEAR($B$54)-YEAR($B$53))+MONTH($B$54)-MONTH($B$53)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*MIN(1,(12*(YEAR(Z$3)-YEAR($B$53))+MONTH(Z$3)-MONTH($B$53))/MAX(1,12*(YEAR($B$54)-YEAR($B$53))+MONTH($B$54)-MONTH($B$53)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*MIN(1,(12*(YEAR(AA$3)-YEAR($B$53))+MONTH(AA$3)-MONTH($B$53))/MAX(1,12*(YEAR($B$54)-YEAR($B$53))+MONTH($B$54)-MONTH($B$53)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*MIN(1,(12*(YEAR(AB$3)-YEAR($B$53))+MONTH(AB$3)-MONTH($B$53))/MAX(1,12*(YEAR($B$54)-YEAR($B$53))+MONTH($B$54)-MONTH($B$53)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*MIN(1,(12*(YEAR(AC$3)-YEAR($B$53))+MONTH(AC$3)-MONTH($B$53))/MAX(1,12*(YEAR($B$54)-YEAR($B$53))+MONTH($B$54)-MONTH($B$53)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*MIN(1,(12*(YEAR(AD$3)-YEAR($B$53))+MONTH(AD$3)-MONTH($B$53))/MAX(1,12*(YEAR($B$54)-YEAR($B$53))+MONTH($B$54)-MONTH($B$53)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*MIN(1,(12*(YEAR(AE$3)-YEAR($B$53))+MONTH(AE$3)-MONTH($B$53))/MAX(1,12*(YEAR($B$54)-YEAR($B$53))+MONTH($B$54)-MONTH($B$53)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*MIN(1,(12*(YEAR(AF$3)-YEAR($B$53))+MONTH(AF$3)-MONTH($B$53))/MAX(1,12*(YEAR($B$54)-YEAR($B$53))+MONTH($B$54)-MONTH($B$53)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*MIN(1,(12*(YEAR(AG$3)-YEAR($B$53))+MONTH(AG$3)-MONTH($B$53))/MAX(1,12*(YEAR($B$54)-YEAR($B$53))+MONTH($B$54)-MONTH($B$53)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*MIN(1,(12*(YEAR(AH$3)-YEAR($B$53))+MONTH(AH$3)-MONTH($B$53))/MAX(1,12*(YEAR($B$54)-YEAR($B$53))+MONTH($B$54)-MONTH($B$53)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*MIN(1,(12*(YEAR(AI$3)-YEAR($B$53))+MONTH(AI$3)-MONTH($B$53))/MAX(1,12*(YEAR($B$54)-YEAR($B$53))+MONTH($B$54)-MONTH($B$53)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*MIN(1,(12*(YEAR(AJ$3)-YEAR($B$53))+MONTH(AJ$3)-MONTH($B$53))/MAX(1,12*(YEAR($B$54)-YEAR($B$53))+MONTH($B$54)-MONTH($B$53)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*MIN(1,(12*(YEAR(AK$3)-YEAR($B$53))+MONTH(AK$3)-MONTH($B$53))/MAX(1,12*(YEAR($B$54)-YEAR($B$53))+MONTH($B$54)-MONTH($B$53)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*MIN(1,(12*(YEAR(AL$3)-YEAR($B$53))+MONTH(AL$3)-MONTH($B$53))/MAX(1,12*(YEAR($B$54)-YEAR($B$53))+MONTH($B$54)-MONTH($B$53)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*MIN(1,(12*(YEAR(AM$3)-YEAR($B$53))+MONTH(AM$3)-MONTH($B$53))/MAX(1,12*(YEAR($B$54)-YEAR($B$53))+MONTH($B$54)-MONTH($B$53)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*MIN(1,(12*(YEAR(AN$3)-YEAR($B$53))+MONTH(AN$3)-MONTH($B$53))/MAX(1,12*(YEAR($B$54)-YEAR($B$53))+MONTH($B$54)-MONTH($B$53)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*MIN(1,(12*(YEAR(AO$3)-YEAR($B$53))+MONTH(AO$3)-MONTH($B$53))/MAX(1,12*(YEAR($B$54)-YEAR($B$53))+MONTH($B$54)-MONTH($B$53)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*MIN(1,(12*(YEAR(AP$3)-YEAR($B$53))+MONTH(AP$3)-MONTH($B$53))/MAX(1,12*(YEAR($B$54)-YEAR($B$53))+MONTH($B$54)-MONTH($B$53)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*MIN(1,(12*(YEAR(AQ$3)-YEAR($B$53))+MONTH(AQ$3)-MONTH($B$53))/MAX(1,12*(YEAR($B$54)-YEAR($B$53))+MONTH($B$54)-MONTH($B$53)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*MIN(1,(12*(YEAR(AR$3)-YEAR($B$53))+MONTH(AR$3)-MONTH($B$53))/MAX(1,12*(YEAR($B$54)-YEAR($B$53))+MONTH($B$54)-MONTH($B$53)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*MIN(1,(12*(YEAR(AS$3)-YEAR($B$53))+MONTH(AS$3)-MONTH($B$53))/MAX(1,12*(YEAR($B$54)-YEAR($B$53))+MONTH($B$54)-MONTH($B$53)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*MIN(1,(12*(YEAR(AT$3)-YEAR($B$53))+MONTH(AT$3)-MONTH($B$53))/MAX(1,12*(YEAR($B$54)-YEAR($B$53))+MONTH($B$54)-MONTH($B$53)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*MIN(1,(12*(YEAR(AU$3)-YEAR($B$53))+MONTH(AU$3)-MONTH($B$53))/MAX(1,12*(YEAR($B$54)-YEAR($B$53))+MONTH($B$54)-MONTH($B$53)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*MIN(1,(12*(YEAR(AV$3)-YEAR($B$53))+MONTH(AV$3)-MONTH($B$53))/MAX(1,12*(YEAR($B$54)-YEAR($B$53))+MONTH($B$54)-MONTH($B$53)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*MIN(1,(12*(YEAR(AW$3)-YEAR($B$53))+MONTH(AW$3)-MONTH($B$53))/MAX(1,12*(YEAR($B$54)-YEAR($B$53))+MONTH($B$54)-MONTH($B$53)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*MIN(1,(12*(YEAR(AX$3)-YEAR($B$53))+MONTH(AX$3)-MONTH($B$53))/MAX(1,12*(YEAR($B$54)-YEAR($B$53))+MONTH($B$54)-MONTH($B$53)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*MIN(1,(12*(YEAR(AY$3)-YEAR($B$53))+MONTH(AY$3)-MONTH($B$53))/MAX(1,12*(YEAR($B$54)-YEAR($B$53))+MONTH($B$54)-MONTH($B$53)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*MIN(1,(12*(YEAR(AZ$3)-YEAR($B$53))+MONTH(AZ$3)-MONTH($B$53))/MAX(1,12*(YEAR($B$54)-YEAR($B$53))+MONTH($B$54)-MONTH($B$53)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*MIN(1,(12*(YEAR(BA$3)-YEAR($B$53))+MONTH(BA$3)-MONTH($B$53))/MAX(1,12*(YEAR($B$54)-YEAR($B$53))+MONTH($B$54)-MONTH($B$53)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*MIN(1,(12*(YEAR(BB$3)-YEAR($B$53))+MONTH(BB$3)-MONTH($B$53))/MAX(1,12*(YEAR($B$54)-YEAR($B$53))+MONTH($B$54)-MONTH($B$53)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*MIN(1,(12*(YEAR(BC$3)-YEAR($B$53))+MONTH(BC$3)-MONTH($B$53))/MAX(1,12*(YEAR($B$54)-YEAR($B$53))+MONTH($B$54)-MONTH($B$53)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*MIN(1,(12*(YEAR(BD$3)-YEAR($B$53))+MONTH(BD$3)-MONTH($B$53))/MAX(1,12*(YEAR($B$54)-YEAR($B$53))+MONTH($B$54)-MONTH($B$53)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*MIN(1,(12*(YEAR(BE$3)-YEAR($B$53))+MONTH(BE$3)-MONTH($B$53))/MAX(1,12*(YEAR($B$54)-YEAR($B$53))+MONTH($B$54)-MONTH($B$53)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*MIN(1,(12*(YEAR(BF$3)-YEAR($B$53))+MONTH(BF$3)-MONTH($B$53))/MAX(1,12*(YEAR($B$54)-YEAR($B$53))+MONTH($B$54)-MONTH($B$53)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*MIN(1,(12*(YEAR(BG$3)-YEAR($B$53))+MONTH(BG$3)-MONTH($B$53))/MAX(1,12*(YEAR($B$54)-YEAR($B$53))+MONTH($B$54)-MONTH($B$53)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*MIN(1,(12*(YEAR(BH$3)-YEAR($B$53))+MONTH(BH$3)-MONTH($B$53))/MAX(1,12*(YEAR($B$54)-YEAR($B$53))+MONTH($B$54)-MONTH($B$53)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*MIN(1,(12*(YEAR(BI$3)-YEAR($B$53))+MONTH(BI$3)-MONTH($B$53))/MAX(1,12*(YEAR($B$54)-YEAR($B$53))+MONTH($B$54)-MONTH($B$53)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*MIN(1,(12*(YEAR(BJ$3)-YEAR($B$53))+MONTH(BJ$3)-MONTH($B$53))/MAX(1,12*(YEAR($B$54)-YEAR($B$53))+MONTH($B$54)-MONTH($B$53)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*MIN(1,(12*(YEAR(BK$3)-YEAR($B$53))+MONTH(BK$3)-MONTH($B$53))/MAX(1,12*(YEAR($B$54)-YEAR($B$53))+MONTH($B$54)-MONTH($B$53)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*MIN(1,(12*(YEAR(BL$3)-YEAR($B$53))+MONTH(BL$3)-MONTH($B$53))/MAX(1,12*(YEAR($B$54)-YEAR($B$53))+MONTH($B$54)-MONTH($B$53)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*MIN(1,(12*(YEAR(BM$3)-YEAR($B$53))+MONTH(BM$3)-MONTH($B$53))/MAX(1,12*(YEAR($B$54)-YEAR($B$53))+MONTH($B$54)-MONTH($B$53)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*MIN(1,(12*(YEAR(BN$3)-YEAR($B$53))+MONTH(BN$3)-MONTH($B$53))/MAX(1,12*(YEAR($B$54)-YEAR($B$53))+MONTH($B$54)-MONTH($B$53)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*MIN(1,(12*(YEAR(BO$3)-YEAR($B$53))+MONTH(BO$3)-MONTH($B$53))/MAX(1,12*(YEAR($B$54)-YEAR($B$53))+MONTH($B$54)-MONTH($B$53)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*MIN(1,(12*(YEAR(BP$3)-YEAR($B$53))+MONTH(BP$3)-MONTH($B$53))/MAX(1,12*(YEAR($B$54)-YEAR($B$53))+MONTH($B$54)-MONTH($B$53)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*MIN(1,(12*(YEAR(BQ$3)-YEAR($B$53))+MONTH(BQ$3)-MONTH($B$53))/MAX(1,12*(YEAR($B$54)-YEAR($B$53))+MONTH($B$54)-MONTH($B$53)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*MIN(1,(12*(YEAR(BR$3)-YEAR($B$53))+MONTH(BR$3)-MONTH($B$53))/MAX(1,12*(YEAR($B$54)-YEAR($B$53))+MONTH($B$54)-MONTH($B$53)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*MIN(1,(12*(YEAR(BS$3)-YEAR($B$53))+MONTH(BS$3)-MONTH($B$53))/MAX(1,12*(YEAR($B$54)-YEAR($B$53))+MONTH($B$54)-MONTH($B$53)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*MIN(1,(12*(YEAR(BT$3)-YEAR($B$53))+MONTH(BT$3)-MONTH($B$53))/MAX(1,12*(YEAR($B$54)-YEAR($B$53))+MONTH($B$54)-MONTH($B$53)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*MIN(1,(12*(YEAR(BU$3)-YEAR($B$53))+MONTH(BU$3)-MONTH($B$53))/MAX(1,12*(YEAR($B$54)-YEAR($B$53))+MONTH($B$54)-MONTH($B$53)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*MIN(1,(12*(YEAR(BV$3)-YEAR($B$53))+MONTH(BV$3)-MONTH($B$53))/MAX(1,12*(YEAR($B$54)-YEAR($B$53))+MONTH($B$54)-MONTH($B$53)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*MIN(1,(12*(YEAR(BW$3)-YEAR($B$53))+MONTH(BW$3)-MONTH($B$53))/MAX(1,12*(YEAR($B$54)-YEAR($B$53))+MONTH($B$54)-MONTH($B$53)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*MIN(1,(12*(YEAR(BX$3)-YEAR($B$53))+MONTH(BX$3)-MONTH($B$53))/MAX(1,12*(YEAR($B$54)-YEAR($B$53))+MONTH($B$54)-MONTH($B$53)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*MIN(1,(12*(YEAR(BY$3)-YEAR($B$53))+MONTH(BY$3)-MONTH($B$53))/MAX(1,12*(YEAR($B$54)-YEAR($B$53))+MONTH($B$54)-MONTH($B$53)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*MIN(1,(12*(YEAR(BZ$3)-YEAR($B$53))+MONTH(BZ$3)-MONTH($B$53))/MAX(1,12*(YEAR($B$54)-YEAR($B$53))+MONTH($B$54)-MONTH($B$53)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*MIN(1,(12*(YEAR(CA$3)-YEAR($B$53))+MONTH(CA$3)-MONTH($B$53))/MAX(1,12*(YEAR($B$54)-YEAR($B$53))+MONTH($B$54)-MONTH($B$53)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*MIN(1,(12*(YEAR(CB$3)-YEAR($B$53))+MONTH(CB$3)-MONTH($B$53))/MAX(1,12*(YEAR($B$54)-YEAR($B$53))+MONTH($B$54)-MONTH($B$53)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*MIN(1,(12*(YEAR(CC$3)-YEAR($B$53))+MONTH(CC$3)-MONTH($B$53))/MAX(1,12*(YEAR($B$54)-YEAR($B$53))+MONTH($B$54)-MONTH($B$53)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*MIN(1,(12*(YEAR(CD$3)-YEAR($B$53))+MONTH(CD$3)-MONTH($B$53))/MAX(1,12*(YEAR($B$54)-YEAR($B$53))+MONTH($B$54)-MONTH($B$53)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*MIN(1,(12*(YEAR(CE$3)-YEAR($B$53))+MONTH(CE$3)-MONTH($B$53))/MAX(1,12*(YEAR($B$54)-YEAR($B$53))+MONTH($B$54)-MONTH($B$53)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*MIN(1,(12*(YEAR(CF$3)-YEAR($B$53))+MONTH(CF$3)-MONTH($B$53))/MAX(1,12*(YEAR($B$54)-YEAR($B$53))+MONTH($B$54)-MONTH($B$53)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*MIN(1,(12*(YEAR(CG$3)-YEAR($B$53))+MONTH(CG$3)-MONTH($B$53))/MAX(1,12*(YEAR($B$54)-YEAR($B$53))+MONTH($B$54)-MONTH($B$53)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*MIN(1,(12*(YEAR(CH$3)-YEAR($B$53))+MONTH(CH$3)-MONTH($B$53))/MAX(1,12*(YEAR($B$54)-YEAR($B$53))+MONTH($B$54)-MONTH($B$53)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*MIN(1,(12*(YEAR(CI$3)-YEAR($B$53))+MONTH(CI$3)-MONTH($B$53))/MAX(1,12*(YEAR($B$54)-YEAR($B$53))+MONTH($B$54)-MONTH($B$53)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*MIN(1,(12*(YEAR(CJ$3)-YEAR($B$53))+MONTH(CJ$3)-MONTH($B$53))/MAX(1,12*(YEAR($B$54)-YEAR($B$53))+MONTH($B$54)-MONTH($B$53)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*MIN(1,(12*(YEAR(CK$3)-YEAR($B$53))+MONTH(CK$3)-MONTH($B$53))/MAX(1,12*(YEAR($B$54)-YEAR($B$53))+MONTH($B$54)-MONTH($B$53)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*MIN(1,(12*(YEAR(CL$3)-YEAR($B$53))+MONTH(CL$3)-MONTH($B$53))/MAX(1,12*(YEAR($B$54)-YEAR($B$53))+MONTH($B$54)-MONTH($B$53)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*MIN(1,(12*(YEAR(CM$3)-YEAR($B$53))+MONTH(CM$3)-MONTH($B$53))/MAX(1,12*(YEAR($B$54)-YEAR($B$53))+MONTH($B$54)-MONTH($B$53)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*MIN(1,(12*(YEAR(CN$3)-YEAR($B$53))+MONTH(CN$3)-MONTH($B$53))/MAX(1,12*(YEAR($B$54)-YEAR($B$53))+MONTH($B$54)-MONTH($B$53)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*MIN(1,(12*(YEAR(CO$3)-YEAR($B$53))+MONTH(CO$3)-MONTH($B$53))/MAX(1,12*(YEAR($B$54)-YEAR($B$53))+MONTH($B$54)-MONTH($B$53)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*MIN(1,(12*(YEAR(CP$3)-YEAR($B$53))+MONTH(CP$3)-MONTH($B$53))/MAX(1,12*(YEAR($B$54)-YEAR($B$53))+MONTH($B$54)-MONTH($B$53)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*MIN(1,(12*(YEAR(CQ$3)-YEAR($B$53))+MONTH(CQ$3)-MONTH($B$53))/MAX(1,12*(YEAR($B$54)-YEAR($B$53))+MONTH($B$54)-MONTH($B$53)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*MIN(1,(12*(YEAR(CR$3)-YEAR($B$53))+MONTH(CR$3)-MONTH($B$53))/MAX(1,12*(YEAR($B$54)-YEAR($B$53))+MONTH($B$54)-MONTH($B$53)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*MIN(1,(12*(YEAR(CS$3)-YEAR($B$53))+MONTH(CS$3)-MONTH($B$53))/MAX(1,12*(YEAR($B$54)-YEAR($B$53))+MONTH($B$54)-MONTH($B$53)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*MIN(1,(12*(YEAR(CT$3)-YEAR($B$53))+MONTH(CT$3)-MONTH($B$53))/MAX(1,12*(YEAR($B$54)-YEAR($B$53))+MONTH($B$54)-MONTH($B$53)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*MIN(1,(12*(YEAR(CU$3)-YEAR($B$53))+MONTH(CU$3)-MONTH($B$53))/MAX(1,12*(YEAR($B$54)-YEAR($B$53))+MONTH($B$54)-MONTH($B$53)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*MIN(1,(12*(YEAR(CV$3)-YEAR($B$53))+MONTH(CV$3)-MONTH($B$53))/MAX(1,12*(YEAR($B$54)-YEAR($B$53))+MONTH($B$54)-MONTH($B$53)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*MIN(1,(12*(YEAR(CW$3)-YEAR($B$53))+MONTH(CW$3)-MONTH($B$53))/MAX(1,12*(YEAR($B$54)-YEAR($B$53))+MONTH($B$54)-MONTH($B$53)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*MIN(1,(12*(YEAR(CX$3)-YEAR($B$53))+MONTH(CX$3)-MONTH($B$53))/MAX(1,12*(YEAR($B$54)-YEAR($B$53))+MONTH($B$54)-MONTH($B$53)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*MIN(1,(12*(YEAR(CY$3)-YEAR($B$53))+MONTH(CY$3)-MONTH($B$53))/MAX(1,12*(YEAR($B$54)-YEAR($B$53))+MONTH($B$54)-MONTH($B$53)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*MIN(1,(12*(YEAR(CZ$3)-YEAR($B$53))+MONTH(CZ$3)-MONTH($B$53))/MAX(1,12*(YEAR($B$54)-YEAR($B$53))+MONTH($B$54)-MONTH($B$53)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*MIN(1,(12*(YEAR(DA$3)-YEAR($B$53))+MONTH(DA$3)-MONTH($B$53))/MAX(1,12*(YEAR($B$54)-YEAR($B$53))+MONTH($B$54)-MONTH($B$53)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*MIN(1,(12*(YEAR(DB$3)-YEAR($B$53))+MONTH(DB$3)-MONTH($B$53))/MAX(1,12*(YEAR($B$54)-YEAR($B$53))+MONTH($B$54)-MONTH($B$53)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*MIN(1,(12*(YEAR(DC$3)-YEAR($B$53))+MONTH(DC$3)-MONTH($B$53))/MAX(1,12*(YEAR($B$54)-YEAR($B$53))+MONTH($B$54)-MONTH($B$53)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*MIN(1,(12*(YEAR(DD$3)-YEAR($B$53))+MONTH(DD$3)-MONTH($B$53))/MAX(1,12*(YEAR($B$54)-YEAR($B$53))+MONTH($B$54)-MONTH($B$53)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*MIN(1,(12*(YEAR(DE$3)-YEAR($B$53))+MONTH(DE$3)-MONTH($B$53))/MAX(1,12*(YEAR($B$54)-YEAR($B$53))+MONTH($B$54)-MONTH($B$53)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*MIN(1,(12*(YEAR(DF$3)-YEAR($B$53))+MONTH(DF$3)-MONTH($B$53))/MAX(1,12*(YEAR($B$54)-YEAR($B$53))+MONTH($B$54)-MONTH($B$53)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*MIN(1,(12*(YEAR(DG$3)-YEAR($B$53))+MONTH(DG$3)-MONTH($B$53))/MAX(1,12*(YEAR($B$54)-YEAR($B$53))+MONTH($B$54)-MONTH($B$53)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*MIN(1,(12*(YEAR(DH$3)-YEAR($B$53))+MONTH(DH$3)-MONTH($B$53))/MAX(1,12*(YEAR($B$54)-YEAR($B$53))+MONTH($B$54)-MONTH($B$53)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*MIN(1,(12*(YEAR(DI$3)-YEAR($B$53))+MONTH(DI$3)-MONTH($B$53))/MAX(1,12*(YEAR($B$54)-YEAR($B$53))+MONTH($B$54)-MONTH($B$53)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*MIN(1,(12*(YEAR(DJ$3)-YEAR($B$53))+MONTH(DJ$3)-MONTH($B$53))/MAX(1,12*(YEAR($B$54)-YEAR($B$53))+MONTH($B$54)-MONTH($B$53)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*MIN(1,(12*(YEAR(DK$3)-YEAR($B$53))+MONTH(DK$3)-MONTH($B$53))/MAX(1,12*(YEAR($B$54)-YEAR($B$53))+MONTH($B$54)-MONTH($B$53)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*MIN(1,(12*(YEAR(DL$3)-YEAR($B$53))+MONTH(DL$3)-MONTH($B$53))/MAX(1,12*(YEAR($B$54)-YEAR($B$53))+MONTH($B$54)-MONTH($B$53)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*MIN(1,(12*(YEAR(DM$3)-YEAR($B$53))+MONTH(DM$3)-MONTH($B$53))/MAX(1,12*(YEAR($B$54)-YEAR($B$53))+MONTH($B$54)-MONTH($B$53)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*MIN(1,(12*(YEAR(DN$3)-YEAR($B$53))+MONTH(DN$3)-MONTH($B$53))/MAX(1,12*(YEAR($B$54)-YEAR($B$53))+MONTH($B$54)-MONTH($B$53)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*MIN(1,(12*(YEAR(DO$3)-YEAR($B$53))+MONTH(DO$3)-MONTH($B$53))/MAX(1,12*(YEAR($B$54)-YEAR($B$53))+MONTH($B$54)-MONTH($B$53)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*MIN(1,(12*(YEAR(DP$3)-YEAR($B$53))+MONTH(DP$3)-MONTH($B$53))/MAX(1,12*(YEAR($B$54)-YEAR($B$53))+MONTH($B$54)-MONTH($B$53)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*MIN(1,(12*(YEAR(DQ$3)-YEAR($B$53))+MONTH(DQ$3)-MONTH($B$53))/MAX(1,12*(YEAR($B$54)-YEAR($B$53))+MONTH($B$54)-MONTH($B$53)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*MIN(1,(12*(YEAR(DR$3)-YEAR($B$53))+MONTH(DR$3)-MONTH($B$53))/MAX(1,12*(YEAR($B$54)-YEAR($B$53))+MONTH($B$54)-MONTH($B$53)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*MIN(1,(12*(YEAR(DS$3)-YEAR($B$53))+MONTH(DS$3)-MONTH($B$53))/MAX(1,12*(YEAR($B$54)-YEAR($B$53))+MONTH($B$54)-MONTH($B$53)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*MIN(1,(12*(YEAR(D$3)-YEAR($B$76))+MONTH(D$3)-MONTH($B$76))/MAX(1,12*(YEAR($B$77)-YEAR($B$76))+MONTH($B$77)-MONTH($B$76)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*MIN(1,(12*(YEAR(E$3)-YEAR($B$76))+MONTH(E$3)-MONTH($B$76))/MAX(1,12*(YEAR($B$77)-YEAR($B$76))+MONTH($B$77)-MONTH($B$76)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*MIN(1,(12*(YEAR(F$3)-YEAR($B$76))+MONTH(F$3)-MONTH($B$76))/MAX(1,12*(YEAR($B$77)-YEAR($B$76))+MONTH($B$77)-MONTH($B$76)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*MIN(1,(12*(YEAR(G$3)-YEAR($B$76))+MONTH(G$3)-MONTH($B$76))/MAX(1,12*(YEAR($B$77)-YEAR($B$76))+MONTH($B$77)-MONTH($B$76)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*MIN(1,(12*(YEAR(H$3)-YEAR($B$76))+MONTH(H$3)-MONTH($B$76))/MAX(1,12*(YEAR($B$77)-YEAR($B$76))+MONTH($B$77)-MONTH($B$76)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*MIN(1,(12*(YEAR(I$3)-YEAR($B$76))+MONTH(I$3)-MONTH($B$76))/MAX(1,12*(YEAR($B$77)-YEAR($B$76))+MONTH($B$77)-MONTH($B$76)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*MIN(1,(12*(YEAR(J$3)-YEAR($B$76))+MONTH(J$3)-MONTH($B$76))/MAX(1,12*(YEAR($B$77)-YEAR($B$76))+MONTH($B$77)-MONTH($B$76)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*MIN(1,(12*(YEAR(K$3)-YEAR($B$76))+MONTH(K$3)-MONTH($B$76))/MAX(1,12*(YEAR($B$77)-YEAR($B$76))+MONTH($B$77)-MONTH($B$76)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*MIN(1,(12*(YEAR(L$3)-YEAR($B$76))+MONTH(L$3)-MONTH($B$76))/MAX(1,12*(YEAR($B$77)-YEAR($B$76))+MONTH($B$77)-MONTH($B$76)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*MIN(1,(12*(YEAR(M$3)-YEAR($B$76))+MONTH(M$3)-MONTH($B$76))/MAX(1,12*(YEAR($B$77)-YEAR($B$76))+MONTH($B$77)-MONTH($B$76)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*MIN(1,(12*(YEAR(N$3)-YEAR($B$76))+MONTH(N$3)-MONTH($B$76))/MAX(1,12*(YEAR($B$77)-YEAR($B$76))+MONTH($B$77)-MONTH($B$76)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*MIN(1,(12*(YEAR(O$3)-YEAR($B$76))+MONTH(O$3)-MONTH($B$76))/MAX(1,12*(YEAR($B$77)-YEAR($B$76))+MONTH($B$77)-MONTH($B$76)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*MIN(1,(12*(YEAR(P$3)-YEAR($B$76))+MONTH(P$3)-MONTH($B$76))/MAX(1,12*(YEAR($B$77)-YEAR($B$76))+MONTH($B$77)-MONTH($B$76)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*MIN(1,(12*(YEAR(Q$3)-YEAR($B$76))+MONTH(Q$3)-MONTH($B$76))/MAX(1,12*(YEAR($B$77)-YEAR($B$76))+MONTH($B$77)-MONTH($B$76)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*MIN(1,(12*(YEAR(R$3)-YEAR($B$76))+MONTH(R$3)-MONTH($B$76))/MAX(1,12*(YEAR($B$77)-YEAR($B$76))+MONTH($B$77)-MONTH($B$76)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*MIN(1,(12*(YEAR(S$3)-YEAR($B$76))+MONTH(S$3)-MONTH($B$76))/MAX(1,12*(YEAR($B$77)-YEAR($B$76))+MONTH($B$77)-MONTH($B$76)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*MIN(1,(12*(YEAR(T$3)-YEAR($B$76))+MONTH(T$3)-MONTH($B$76))/MAX(1,12*(YEAR($B$77)-YEAR($B$76))+MONTH($B$77)-MONTH($B$76)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*MIN(1,(12*(YEAR(U$3)-YEAR($B$76))+MONTH(U$3)-MONTH($B$76))/MAX(1,12*(YEAR($B$77)-YEAR($B$76))+MONTH($B$77)-MONTH($B$76)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*MIN(1,(12*(YEAR(V$3)-YEAR($B$76))+MONTH(V$3)-MONTH($B$76))/MAX(1,12*(YEAR($B$77)-YEAR($B$76))+MONTH($B$77)-MONTH($B$76)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*MIN(1,(12*(YEAR(W$3)-YEAR($B$76))+MONTH(W$3)-MONTH($B$76))/MAX(1,12*(YEAR($B$77)-YEAR($B$76))+MONTH($B$77)-MONTH($B$76)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*MIN(1,(12*(YEAR(X$3)-YEAR($B$76))+MONTH(X$3)-MONTH($B$76))/MAX(1,12*(YEAR($B$77)-YEAR($B$76))+MONTH($B$77)-MONTH($B$76)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*MIN(1,(12*(YEAR(Y$3)-YEAR($B$76))+MONTH(Y$3)-MONTH($B$76))/MAX(1,12*(YEAR($B$77)-YEAR($B$76))+MONTH($B$77)-MONTH($B$76)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*MIN(1,(12*(YEAR(Z$3)-YEAR($B$76))+MONTH(Z$3)-MONTH($B$76))/MAX(1,12*(YEAR($B$77)-YEAR($B$76))+MONTH($B$77)-MONTH($B$76)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*MIN(1,(12*(YEAR(AA$3)-YEAR($B$76))+MONTH(AA$3)-MONTH($B$76))/MAX(1,12*(YEAR($B$77)-YEAR($B$76))+MONTH($B$77)-MONTH($B$76)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*MIN(1,(12*(YEAR(AB$3)-YEAR($B$76))+MONTH(AB$3)-MONTH($B$76))/MAX(1,12*(YEAR($B$77)-YEAR($B$76))+MONTH($B$77)-MONTH($B$76)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*MIN(1,(12*(YEAR(AC$3)-YEAR($B$76))+MONTH(AC$3)-MONTH($B$76))/MAX(1,12*(YEAR($B$77)-YEAR($B$76))+MONTH($B$77)-MONTH($B$76)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*MIN(1,(12*(YEAR(AD$3)-YEAR($B$76))+MONTH(AD$3)-MONTH($B$76))/MAX(1,12*(YEAR($B$77)-YEAR($B$76))+MONTH($B$77)-MONTH($B$76)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*MIN(1,(12*(YEAR(AE$3)-YEAR($B$76))+MONTH(AE$3)-MONTH($B$76))/MAX(1,12*(YEAR($B$77)-YEAR($B$76))+MONTH($B$77)-MONTH($B$76)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*MIN(1,(12*(YEAR(AF$3)-YEAR($B$76))+MONTH(AF$3)-MONTH($B$76))/MAX(1,12*(YEAR($B$77)-YEAR($B$76))+MONTH($B$77)-MONTH($B$76)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*MIN(1,(12*(YEAR(AG$3)-YEAR($B$76))+MONTH(AG$3)-MONTH($B$76))/MAX(1,12*(YEAR($B$77)-YEAR($B$76))+MONTH($B$77)-MONTH($B$76)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*MIN(1,(12*(YEAR(AH$3)-YEAR($B$76))+MONTH(AH$3)-MONTH($B$76))/MAX(1,12*(YEAR($B$77)-YEAR($B$76))+MONTH($B$77)-MONTH($B$76)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*MIN(1,(12*(YEAR(AI$3)-YEAR($B$76))+MONTH(AI$3)-MONTH($B$76))/MAX(1,12*(YEAR($B$77)-YEAR($B$76))+MONTH($B$77)-MONTH($B$76)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*MIN(1,(12*(YEAR(AJ$3)-YEAR($B$76))+MONTH(AJ$3)-MONTH($B$76))/MAX(1,12*(YEAR($B$77)-YEAR($B$76))+MONTH($B$77)-MONTH($B$76)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*MIN(1,(12*(YEAR(AK$3)-YEAR($B$76))+MONTH(AK$3)-MONTH($B$76))/MAX(1,12*(YEAR($B$77)-YEAR($B$76))+MONTH($B$77)-MONTH($B$76)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*MIN(1,(12*(YEAR(AL$3)-YEAR($B$76))+MONTH(AL$3)-MONTH($B$76))/MAX(1,12*(YEAR($B$77)-YEAR($B$76))+MONTH($B$77)-MONTH($B$76)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*MIN(1,(12*(YEAR(AM$3)-YEAR($B$76))+MONTH(AM$3)-MONTH($B$76))/MAX(1,12*(YEAR($B$77)-YEAR($B$76))+MONTH($B$77)-MONTH($B$76)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*MIN(1,(12*(YEAR(AN$3)-YEAR($B$76))+MONTH(AN$3)-MONTH($B$76))/MAX(1,12*(YEAR($B$77)-YEAR($B$76))+MONTH($B$77)-MONTH($B$76)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*MIN(1,(12*(YEAR(AO$3)-YEAR($B$76))+MONTH(AO$3)-MONTH($B$76))/MAX(1,12*(YEAR($B$77)-YEAR($B$76))+MONTH($B$77)-MONTH($B$76)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*MIN(1,(12*(YEAR(AP$3)-YEAR($B$76))+MONTH(AP$3)-MONTH($B$76))/MAX(1,12*(YEAR($B$77)-YEAR($B$76))+MONTH($B$77)-MONTH($B$76)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*MIN(1,(12*(YEAR(AQ$3)-YEAR($B$76))+MONTH(AQ$3)-MONTH($B$76))/MAX(1,12*(YEAR($B$77)-YEAR($B$76))+MONTH($B$77)-MONTH($B$76)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*MIN(1,(12*(YEAR(AR$3)-YEAR($B$76))+MONTH(AR$3)-MONTH($B$76))/MAX(1,12*(YEAR($B$77)-YEAR($B$76))+MONTH($B$77)-MONTH($B$76)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*MIN(1,(12*(YEAR(AS$3)-YEAR($B$76))+MONTH(AS$3)-MONTH($B$76))/MAX(1,12*(YEAR($B$77)-YEAR($B$76))+MONTH($B$77)-MONTH($B$76)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*MIN(1,(12*(YEAR(AT$3)-YEAR($B$76))+MONTH(AT$3)-MONTH($B$76))/MAX(1,12*(YEAR($B$77)-YEAR($B$76))+MONTH($B$77)-MONTH($B$76)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*MIN(1,(12*(YEAR(AU$3)-YEAR($B$76))+MONTH(AU$3)-MONTH($B$76))/MAX(1,12*(YEAR($B$77)-YEAR($B$76))+MONTH($B$77)-MONTH($B$76)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*MIN(1,(12*(YEAR(AV$3)-YEAR($B$76))+MONTH(AV$3)-MONTH($B$76))/MAX(1,12*(YEAR($B$77)-YEAR($B$76))+MONTH($B$77)-MONTH($B$76)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*MIN(1,(12*(YEAR(AW$3)-YEAR($B$76))+MONTH(AW$3)-MONTH($B$76))/MAX(1,12*(YEAR($B$77)-YEAR($B$76))+MONTH($B$77)-MONTH($B$76)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*MIN(1,(12*(YEAR(AX$3)-YEAR($B$76))+MONTH(AX$3)-MONTH($B$76))/MAX(1,12*(YEAR($B$77)-YEAR($B$76))+MONTH($B$77)-MONTH($B$76)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*MIN(1,(12*(YEAR(AY$3)-YEAR($B$76))+MONTH(AY$3)-MONTH($B$76))/MAX(1,12*(YEAR($B$77)-YEAR($B$76))+MONTH($B$77)-MONTH($B$76)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*MIN(1,(12*(YEAR(AZ$3)-YEAR($B$76))+MONTH(AZ$3)-MONTH($B$76))/MAX(1,12*(YEAR($B$77)-YEAR($B$76))+MONTH($B$77)-MONTH($B$76)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*MIN(1,(12*(YEAR(BA$3)-YEAR($B$76))+MONTH(BA$3)-MONTH($B$76))/MAX(1,12*(YEAR($B$77)-YEAR($B$76))+MONTH($B$77)-MONTH($B$76)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*MIN(1,(12*(YEAR(BB$3)-YEAR($B$76))+MONTH(BB$3)-MONTH($B$76))/MAX(1,12*(YEAR($B$77)-YEAR($B$76))+MONTH($B$77)-MONTH($B$76)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*MIN(1,(12*(YEAR(BC$3)-YEAR($B$76))+MONTH(BC$3)-MONTH($B$76))/MAX(1,12*(YEAR($B$77)-YEAR($B$76))+MONTH($B$77)-MONTH($B$76)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*MIN(1,(12*(YEAR(BD$3)-YEAR($B$76))+MONTH(BD$3)-MONTH($B$76))/MAX(1,12*(YEAR($B$77)-YEAR($B$76))+MONTH($B$77)-MONTH($B$76)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*MIN(1,(12*(YEAR(BE$3)-YEAR($B$76))+MONTH(BE$3)-MONTH($B$76))/MAX(1,12*(YEAR($B$77)-YEAR($B$76))+MONTH($B$77)-MONTH($B$76)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*MIN(1,(12*(YEAR(BF$3)-YEAR($B$76))+MONTH(BF$3)-MONTH($B$76))/MAX(1,12*(YEAR($B$77)-YEAR($B$76))+MONTH($B$77)-MONTH($B$76)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*MIN(1,(12*(YEAR(BG$3)-YEAR($B$76))+MONTH(BG$3)-MONTH($B$76))/MAX(1,12*(YEAR($B$77)-YEAR($B$76))+MONTH($B$77)-MONTH($B$76)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*MIN(1,(12*(YEAR(BH$3)-YEAR($B$76))+MONTH(BH$3)-MONTH($B$76))/MAX(1,12*(YEAR($B$77)-YEAR($B$76))+MONTH($B$77)-MONTH($B$76)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*MIN(1,(12*(YEAR(BI$3)-YEAR($B$76))+MONTH(BI$3)-MONTH($B$76))/MAX(1,12*(YEAR($B$77)-YEAR($B$76))+MONTH($B$77)-MONTH($B$76)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*MIN(1,(12*(YEAR(BJ$3)-YEAR($B$76))+MONTH(BJ$3)-MONTH($B$76))/MAX(1,12*(YEAR($B$77)-YEAR($B$76))+MONTH($B$77)-MONTH($B$76)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*MIN(1,(12*(YEAR(BK$3)-YEAR($B$76))+MONTH(BK$3)-MONTH($B$76))/MAX(1,12*(YEAR($B$77)-YEAR($B$76))+MONTH($B$77)-MONTH($B$76)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*MIN(1,(12*(YEAR(BL$3)-YEAR($B$76))+MONTH(BL$3)-MONTH($B$76))/MAX(1,12*(YEAR($B$77)-YEAR($B$76))+MONTH($B$77)-MONTH($B$76)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*MIN(1,(12*(YEAR(BM$3)-YEAR($B$76))+MONTH(BM$3)-MONTH($B$76))/MAX(1,12*(YEAR($B$77)-YEAR($B$76))+MONTH($B$77)-MONTH($B$76)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*MIN(1,(12*(YEAR(BN$3)-YEAR($B$76))+MONTH(BN$3)-MONTH($B$76))/MAX(1,12*(YEAR($B$77)-YEAR($B$76))+MONTH($B$77)-MONTH($B$76)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*MIN(1,(12*(YEAR(BO$3)-YEAR($B$76))+MONTH(BO$3)-MONTH($B$76))/MAX(1,12*(YEAR($B$77)-YEAR($B$76))+MONTH($B$77)-MONTH($B$76)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*MIN(1,(12*(YEAR(BP$3)-YEAR($B$76))+MONTH(BP$3)-MONTH($B$76))/MAX(1,12*(YEAR($B$77)-YEAR($B$76))+MONTH($B$77)-MONTH($B$76)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*MIN(1,(12*(YEAR(BQ$3)-YEAR($B$76))+MONTH(BQ$3)-MONTH($B$76))/MAX(1,12*(YEAR($B$77)-YEAR($B$76))+MONTH($B$77)-MONTH($B$76)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*MIN(1,(12*(YEAR(BR$3)-YEAR($B$76))+MONTH(BR$3)-MONTH($B$76))/MAX(1,12*(YEAR($B$77)-YEAR($B$76))+MONTH($B$77)-MONTH($B$76)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*MIN(1,(12*(YEAR(BS$3)-YEAR($B$76))+MONTH(BS$3)-MONTH($B$76))/MAX(1,12*(YEAR($B$77)-YEAR($B$76))+MONTH($B$77)-MONTH($B$76)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*MIN(1,(12*(YEAR(BT$3)-YEAR($B$76))+MONTH(BT$3)-MONTH($B$76))/MAX(1,12*(YEAR($B$77)-YEAR($B$76))+MONTH($B$77)-MONTH($B$76)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*MIN(1,(12*(YEAR(BU$3)-YEAR($B$76))+MONTH(BU$3)-MONTH($B$76))/MAX(1,12*(YEAR($B$77)-YEAR($B$76))+MONTH($B$77)-MONTH($B$76)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*MIN(1,(12*(YEAR(BV$3)-YEAR($B$76))+MONTH(BV$3)-MONTH($B$76))/MAX(1,12*(YEAR($B$77)-YEAR($B$76))+MONTH($B$77)-MONTH($B$76)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*MIN(1,(12*(YEAR(BW$3)-YEAR($B$76))+MONTH(BW$3)-MONTH($B$76))/MAX(1,12*(YEAR($B$77)-YEAR($B$76))+MONTH($B$77)-MONTH($B$76)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*MIN(1,(12*(YEAR(BX$3)-YEAR($B$76))+MONTH(BX$3)-MONTH($B$76))/MAX(1,12*(YEAR($B$77)-YEAR($B$76))+MONTH($B$77)-MONTH($B$76)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*MIN(1,(12*(YEAR(BY$3)-YEAR($B$76))+MONTH(BY$3)-MONTH($B$76))/MAX(1,12*(YEAR($B$77)-YEAR($B$76))+MONTH($B$77)-MONTH($B$76)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*MIN(1,(12*(YEAR(BZ$3)-YEAR($B$76))+MONTH(BZ$3)-MONTH($B$76))/MAX(1,12*(YEAR($B$77)-YEAR($B$76))+MONTH($B$77)-MONTH($B$76)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*MIN(1,(12*(YEAR(CA$3)-YEAR($B$76))+MONTH(CA$3)-MONTH($B$76))/MAX(1,12*(YEAR($B$77)-YEAR($B$76))+MONTH($B$77)-MONTH($B$76)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*MIN(1,(12*(YEAR(CB$3)-YEAR($B$76))+MONTH(CB$3)-MONTH($B$76))/MAX(1,12*(YEAR($B$77)-YEAR($B$76))+MONTH($B$77)-MONTH($B$76)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*MIN(1,(12*(YEAR(CC$3)-YEAR($B$76))+MONTH(CC$3)-MONTH($B$76))/MAX(1,12*(YEAR($B$77)-YEAR($B$76))+MONTH($B$77)-MONTH($B$76)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*MIN(1,(12*(YEAR(CD$3)-YEAR($B$76))+MONTH(CD$3)-MONTH($B$76))/MAX(1,12*(YEAR($B$77)-YEAR($B$76))+MONTH($B$77)-MONTH($B$76)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*MIN(1,(12*(YEAR(CE$3)-YEAR($B$76))+MONTH(CE$3)-MONTH($B$76))/MAX(1,12*(YEAR($B$77)-YEAR($B$76))+MONTH($B$77)-MONTH($B$76)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*MIN(1,(12*(YEAR(CF$3)-YEAR($B$76))+MONTH(CF$3)-MONTH($B$76))/MAX(1,12*(YEAR($B$77)-YEAR($B$76))+MONTH($B$77)-MONTH($B$76)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*MIN(1,(12*(YEAR(CG$3)-YEAR($B$76))+MONTH(CG$3)-MONTH($B$76))/MAX(1,12*(YEAR($B$77)-YEAR($B$76))+MONTH($B$77)-MONTH($B$76)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*MIN(1,(12*(YEAR(CH$3)-YEAR($B$76))+MONTH(CH$3)-MONTH($B$76))/MAX(1,12*(YEAR($B$77)-YEAR($B$76))+MONTH($B$77)-MONTH($B$76)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*MIN(1,(12*(YEAR(CI$3)-YEAR($B$76))+MONTH(CI$3)-MONTH($B$76))/MAX(1,12*(YEAR($B$77)-YEAR($B$76))+MONTH($B$77)-MONTH($B$76)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*MIN(1,(12*(YEAR(CJ$3)-YEAR($B$76))+MONTH(CJ$3)-MONTH($B$76))/MAX(1,12*(YEAR($B$77)-YEAR($B$76))+MONTH($B$77)-MONTH($B$76)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*MIN(1,(12*(YEAR(CK$3)-YEAR($B$76))+MONTH(CK$3)-MONTH($B$76))/MAX(1,12*(YEAR($B$77)-YEAR($B$76))+MONTH($B$77)-MONTH($B$76)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*MIN(1,(12*(YEAR(CL$3)-YEAR($B$76))+MONTH(CL$3)-MONTH($B$76))/MAX(1,12*(YEAR($B$77)-YEAR($B$76))+MONTH($B$77)-MONTH($B$76)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*MIN(1,(12*(YEAR(CM$3)-YEAR($B$76))+MONTH(CM$3)-MONTH($B$76))/MAX(1,12*(YEAR($B$77)-YEAR($B$76))+MONTH($B$77)-MONTH($B$76)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*MIN(1,(12*(YEAR(CN$3)-YEAR($B$76))+MONTH(CN$3)-MONTH($B$76))/MAX(1,12*(YEAR($B$77)-YEAR($B$76))+MONTH($B$77)-MONTH($B$76)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*MIN(1,(12*(YEAR(CO$3)-YEAR($B$76))+MONTH(CO$3)-MONTH($B$76))/MAX(1,12*(YEAR($B$77)-YEAR($B$76))+MONTH($B$77)-MONTH($B$76)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*MIN(1,(12*(YEAR(CP$3)-YEAR($B$76))+MONTH(CP$3)-MONTH($B$76))/MAX(1,12*(YEAR($B$77)-YEAR($B$76))+MONTH($B$77)-MONTH($B$76)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*MIN(1,(12*(YEAR(CQ$3)-YEAR($B$76))+MONTH(CQ$3)-MONTH($B$76))/MAX(1,12*(YEAR($B$77)-YEAR($B$76))+MONTH($B$77)-MONTH($B$76)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*MIN(1,(12*(YEAR(CR$3)-YEAR($B$76))+MONTH(CR$3)-MONTH($B$76))/MAX(1,12*(YEAR($B$77)-YEAR($B$76))+MONTH($B$77)-MONTH($B$76)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*MIN(1,(12*(YEAR(CS$3)-YEAR($B$76))+MONTH(CS$3)-MONTH($B$76))/MAX(1,12*(YEAR($B$77)-YEAR($B$76))+MONTH($B$77)-MONTH($B$76)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*MIN(1,(12*(YEAR(CT$3)-YEAR($B$76))+MONTH(CT$3)-MONTH($B$76))/MAX(1,12*(YEAR($B$77)-YEAR($B$76))+MONTH($B$77)-MONTH($B$76)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*MIN(1,(12*(YEAR(CU$3)-YEAR($B$76))+MONTH(CU$3)-MONTH($B$76))/MAX(1,12*(YEAR($B$77)-YEAR($B$76))+MONTH($B$77)-MONTH($B$76)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*MIN(1,(12*(YEAR(CV$3)-YEAR($B$76))+MONTH(CV$3)-MONTH($B$76))/MAX(1,12*(YEAR($B$77)-YEAR($B$76))+MONTH($B$77)-MONTH($B$76)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*MIN(1,(12*(YEAR(CW$3)-YEAR($B$76))+MONTH(CW$3)-MONTH($B$76))/MAX(1,12*(YEAR($B$77)-YEAR($B$76))+MONTH($B$77)-MONTH($B$76)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*MIN(1,(12*(YEAR(CX$3)-YEAR($B$76))+MONTH(CX$3)-MONTH($B$76))/MAX(1,12*(YEAR($B$77)-YEAR($B$76))+MONTH($B$77)-MONTH($B$76)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*MIN(1,(12*(YEAR(CY$3)-YEAR($B$76))+MONTH(CY$3)-MONTH($B$76))/MAX(1,12*(YEAR($B$77)-YEAR($B$76))+MONTH($B$77)-MONTH($B$76)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*MIN(1,(12*(YEAR(CZ$3)-YEAR($B$76))+MONTH(CZ$3)-MONTH($B$76))/MAX(1,12*(YEAR($B$77)-YEAR($B$76))+MONTH($B$77)-MONTH($B$76)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*MIN(1,(12*(YEAR(DA$3)-YEAR($B$76))+MONTH(DA$3)-MONTH($B$76))/MAX(1,12*(YEAR($B$77)-YEAR($B$76))+MONTH($B$77)-MONTH($B$76)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*MIN(1,(12*(YEAR(DB$3)-YEAR($B$76))+MONTH(DB$3)-MONTH($B$76))/MAX(1,12*(YEAR($B$77)-YEAR($B$76))+MONTH($B$77)-MONTH($B$76)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*MIN(1,(12*(YEAR(DC$3)-YEAR($B$76))+MONTH(DC$3)-MONTH($B$76))/MAX(1,12*(YEAR($B$77)-YEAR($B$76))+MONTH($B$77)-MONTH($B$76)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*MIN(1,(12*(YEAR(DD$3)-YEAR($B$76))+MONTH(DD$3)-MONTH($B$76))/MAX(1,12*(YEAR($B$77)-YEAR($B$76))+MONTH($B$77)-MONTH($B$76)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*MIN(1,(12*(YEAR(DE$3)-YEAR($B$76))+MONTH(DE$3)-MONTH($B$76))/MAX(1,12*(YEAR($B$77)-YEAR($B$76))+MONTH($B$77)-MONTH($B$76)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*MIN(1,(12*(YEAR(DF$3)-YEAR($B$76))+MONTH(DF$3)-MONTH($B$76))/MAX(1,12*(YEAR($B$77)-YEAR($B$76))+MONTH($B$77)-MONTH($B$76)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*MIN(1,(12*(YEAR(DG$3)-YEAR($B$76))+MONTH(DG$3)-MONTH($B$76))/MAX(1,12*(YEAR($B$77)-YEAR($B$76))+MONTH($B$77)-MONTH($B$76)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*MIN(1,(12*(YEAR(DH$3)-YEAR($B$76))+MONTH(DH$3)-MONTH($B$76))/MAX(1,12*(YEAR($B$77)-YEAR($B$76))+MONTH($B$77)-MONTH($B$76)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*MIN(1,(12*(YEAR(DI$3)-YEAR($B$76))+MONTH(DI$3)-MONTH($B$76))/MAX(1,12*(YEAR($B$77)-YEAR($B$76))+MONTH($B$77)-MONTH($B$76)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*MIN(1,(12*(YEAR(DJ$3)-YEAR($B$76))+MONTH(DJ$3)-MONTH($B$76))/MAX(1,12*(YEAR($B$77)-YEAR($B$76))+MONTH($B$77)-MONTH($B$76)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*MIN(1,(12*(YEAR(DK$3)-YEAR($B$76))+MONTH(DK$3)-MONTH($B$76))/MAX(1,12*(YEAR($B$77)-YEAR($B$76))+MONTH($B$77)-MONTH($B$76)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*MIN(1,(12*(YEAR(DL$3)-YEAR($B$76))+MONTH(DL$3)-MONTH($B$76))/MAX(1,12*(YEAR($B$77)-YEAR($B$76))+MONTH($B$77)-MONTH($B$76)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*MIN(1,(12*(YEAR(DM$3)-YEAR($B$76))+MONTH(DM$3)-MONTH($B$76))/MAX(1,12*(YEAR($B$77)-YEAR($B$76))+MONTH($B$77)-MONTH($B$76)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*MIN(1,(12*(YEAR(DN$3)-YEAR($B$76))+MONTH(DN$3)-MONTH($B$76))/MAX(1,12*(YEAR($B$77)-YEAR($B$76))+MONTH($B$77)-MONTH($B$76)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*MIN(1,(12*(YEAR(DO$3)-YEAR($B$76))+MONTH(DO$3)-MONTH($B$76))/MAX(1,12*(YEAR($B$77)-YEAR($B$76))+MONTH($B$77)-MONTH($B$76)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*MIN(1,(12*(YEAR(DP$3)-YEAR($B$76))+MONTH(DP$3)-MONTH($B$76))/MAX(1,12*(YEAR($B$77)-YEAR($B$76))+MONTH($B$77)-MONTH($B$76)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*MIN(1,(12*(YEAR(DQ$3)-YEAR($B$76))+MONTH(DQ$3)-MONTH($B$76))/MAX(1,12*(YEAR($B$77)-YEAR($B$76))+MONTH($B$77)-MONTH($B$76)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*MIN(1,(12*(YEAR(DR$3)-YEAR($B$76))+MONTH(DR$3)-MONTH($B$76))/MAX(1,12*(YEAR($B$77)-YEAR($B$76))+MONTH($B$77)-MONTH($B$76)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*MIN(1,(12*(YEAR(DS$3)-YEAR($B$76))+MONTH(DS$3)-MONTH($B$76))/MAX(1,12*(YEAR($B$77)-YEAR($B$76))+MONTH($B$77)-MONTH($B$76)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(B21+B22+B31+'ОБЪЕКТЫ'!$B$96)*'Вводные'!$B$53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(SUM(B16:B24)+B26)*'Вводные'!$B$52</x:f>
      </x:c>
      <x:c r="C28" t="str">
        <x:v>млн ₽</x:v>
      </x:c>
      <x:c r="D28" s="117" t="n">
        <x:f>$B$28*IFERROR(SUM(D16:D26)/SUM($D$16:$DS$26),0)</x:f>
      </x:c>
      <x:c r="E28" s="117" t="n">
        <x:f>$B$28*IFERROR(SUM(E16:E26)/SUM($D$16:$DS$26),0)</x:f>
      </x:c>
      <x:c r="F28" s="117" t="n">
        <x:f>$B$28*IFERROR(SUM(F16:F26)/SUM($D$16:$DS$26),0)</x:f>
      </x:c>
      <x:c r="G28" s="117" t="n">
        <x:f>$B$28*IFERROR(SUM(G16:G26)/SUM($D$16:$DS$26),0)</x:f>
      </x:c>
      <x:c r="H28" s="117" t="n">
        <x:f>$B$28*IFERROR(SUM(H16:H26)/SUM($D$16:$DS$26),0)</x:f>
      </x:c>
      <x:c r="I28" s="117" t="n">
        <x:f>$B$28*IFERROR(SUM(I16:I26)/SUM($D$16:$DS$26),0)</x:f>
      </x:c>
      <x:c r="J28" s="117" t="n">
        <x:f>$B$28*IFERROR(SUM(J16:J26)/SUM($D$16:$DS$26),0)</x:f>
      </x:c>
      <x:c r="K28" s="117" t="n">
        <x:f>$B$28*IFERROR(SUM(K16:K26)/SUM($D$16:$DS$26),0)</x:f>
      </x:c>
      <x:c r="L28" s="117" t="n">
        <x:f>$B$28*IFERROR(SUM(L16:L26)/SUM($D$16:$DS$26),0)</x:f>
      </x:c>
      <x:c r="M28" s="117" t="n">
        <x:f>$B$28*IFERROR(SUM(M16:M26)/SUM($D$16:$DS$26),0)</x:f>
      </x:c>
      <x:c r="N28" s="117" t="n">
        <x:f>$B$28*IFERROR(SUM(N16:N26)/SUM($D$16:$DS$26),0)</x:f>
      </x:c>
      <x:c r="O28" s="117" t="n">
        <x:f>$B$28*IFERROR(SUM(O16:O26)/SUM($D$16:$DS$26),0)</x:f>
      </x:c>
      <x:c r="P28" s="117" t="n">
        <x:f>$B$28*IFERROR(SUM(P16:P26)/SUM($D$16:$DS$26),0)</x:f>
      </x:c>
      <x:c r="Q28" s="117" t="n">
        <x:f>$B$28*IFERROR(SUM(Q16:Q26)/SUM($D$16:$DS$26),0)</x:f>
      </x:c>
      <x:c r="R28" s="117" t="n">
        <x:f>$B$28*IFERROR(SUM(R16:R26)/SUM($D$16:$DS$26),0)</x:f>
      </x:c>
      <x:c r="S28" s="117" t="n">
        <x:f>$B$28*IFERROR(SUM(S16:S26)/SUM($D$16:$DS$26),0)</x:f>
      </x:c>
      <x:c r="T28" s="117" t="n">
        <x:f>$B$28*IFERROR(SUM(T16:T26)/SUM($D$16:$DS$26),0)</x:f>
      </x:c>
      <x:c r="U28" s="117" t="n">
        <x:f>$B$28*IFERROR(SUM(U16:U26)/SUM($D$16:$DS$26),0)</x:f>
      </x:c>
      <x:c r="V28" s="117" t="n">
        <x:f>$B$28*IFERROR(SUM(V16:V26)/SUM($D$16:$DS$26),0)</x:f>
      </x:c>
      <x:c r="W28" s="117" t="n">
        <x:f>$B$28*IFERROR(SUM(W16:W26)/SUM($D$16:$DS$26),0)</x:f>
      </x:c>
      <x:c r="X28" s="117" t="n">
        <x:f>$B$28*IFERROR(SUM(X16:X26)/SUM($D$16:$DS$26),0)</x:f>
      </x:c>
      <x:c r="Y28" s="117" t="n">
        <x:f>$B$28*IFERROR(SUM(Y16:Y26)/SUM($D$16:$DS$26),0)</x:f>
      </x:c>
      <x:c r="Z28" s="117" t="n">
        <x:f>$B$28*IFERROR(SUM(Z16:Z26)/SUM($D$16:$DS$26),0)</x:f>
      </x:c>
      <x:c r="AA28" s="117" t="n">
        <x:f>$B$28*IFERROR(SUM(AA16:AA26)/SUM($D$16:$DS$26),0)</x:f>
      </x:c>
      <x:c r="AB28" s="117" t="n">
        <x:f>$B$28*IFERROR(SUM(AB16:AB26)/SUM($D$16:$DS$26),0)</x:f>
      </x:c>
      <x:c r="AC28" s="117" t="n">
        <x:f>$B$28*IFERROR(SUM(AC16:AC26)/SUM($D$16:$DS$26),0)</x:f>
      </x:c>
      <x:c r="AD28" s="117" t="n">
        <x:f>$B$28*IFERROR(SUM(AD16:AD26)/SUM($D$16:$DS$26),0)</x:f>
      </x:c>
      <x:c r="AE28" s="117" t="n">
        <x:f>$B$28*IFERROR(SUM(AE16:AE26)/SUM($D$16:$DS$26),0)</x:f>
      </x:c>
      <x:c r="AF28" s="117" t="n">
        <x:f>$B$28*IFERROR(SUM(AF16:AF26)/SUM($D$16:$DS$26),0)</x:f>
      </x:c>
      <x:c r="AG28" s="117" t="n">
        <x:f>$B$28*IFERROR(SUM(AG16:AG26)/SUM($D$16:$DS$26),0)</x:f>
      </x:c>
      <x:c r="AH28" s="117" t="n">
        <x:f>$B$28*IFERROR(SUM(AH16:AH26)/SUM($D$16:$DS$26),0)</x:f>
      </x:c>
      <x:c r="AI28" s="117" t="n">
        <x:f>$B$28*IFERROR(SUM(AI16:AI26)/SUM($D$16:$DS$26),0)</x:f>
      </x:c>
      <x:c r="AJ28" s="117" t="n">
        <x:f>$B$28*IFERROR(SUM(AJ16:AJ26)/SUM($D$16:$DS$26),0)</x:f>
      </x:c>
      <x:c r="AK28" s="117" t="n">
        <x:f>$B$28*IFERROR(SUM(AK16:AK26)/SUM($D$16:$DS$26),0)</x:f>
      </x:c>
      <x:c r="AL28" s="117" t="n">
        <x:f>$B$28*IFERROR(SUM(AL16:AL26)/SUM($D$16:$DS$26),0)</x:f>
      </x:c>
      <x:c r="AM28" s="117" t="n">
        <x:f>$B$28*IFERROR(SUM(AM16:AM26)/SUM($D$16:$DS$26),0)</x:f>
      </x:c>
      <x:c r="AN28" s="117" t="n">
        <x:f>$B$28*IFERROR(SUM(AN16:AN26)/SUM($D$16:$DS$26),0)</x:f>
      </x:c>
      <x:c r="AO28" s="117" t="n">
        <x:f>$B$28*IFERROR(SUM(AO16:AO26)/SUM($D$16:$DS$26),0)</x:f>
      </x:c>
      <x:c r="AP28" s="117" t="n">
        <x:f>$B$28*IFERROR(SUM(AP16:AP26)/SUM($D$16:$DS$26),0)</x:f>
      </x:c>
      <x:c r="AQ28" s="117" t="n">
        <x:f>$B$28*IFERROR(SUM(AQ16:AQ26)/SUM($D$16:$DS$26),0)</x:f>
      </x:c>
      <x:c r="AR28" s="117" t="n">
        <x:f>$B$28*IFERROR(SUM(AR16:AR26)/SUM($D$16:$DS$26),0)</x:f>
      </x:c>
      <x:c r="AS28" s="117" t="n">
        <x:f>$B$28*IFERROR(SUM(AS16:AS26)/SUM($D$16:$DS$26),0)</x:f>
      </x:c>
      <x:c r="AT28" s="117" t="n">
        <x:f>$B$28*IFERROR(SUM(AT16:AT26)/SUM($D$16:$DS$26),0)</x:f>
      </x:c>
      <x:c r="AU28" s="117" t="n">
        <x:f>$B$28*IFERROR(SUM(AU16:AU26)/SUM($D$16:$DS$26),0)</x:f>
      </x:c>
      <x:c r="AV28" s="117" t="n">
        <x:f>$B$28*IFERROR(SUM(AV16:AV26)/SUM($D$16:$DS$26),0)</x:f>
      </x:c>
      <x:c r="AW28" s="117" t="n">
        <x:f>$B$28*IFERROR(SUM(AW16:AW26)/SUM($D$16:$DS$26),0)</x:f>
      </x:c>
      <x:c r="AX28" s="117" t="n">
        <x:f>$B$28*IFERROR(SUM(AX16:AX26)/SUM($D$16:$DS$26),0)</x:f>
      </x:c>
      <x:c r="AY28" s="117" t="n">
        <x:f>$B$28*IFERROR(SUM(AY16:AY26)/SUM($D$16:$DS$26),0)</x:f>
      </x:c>
      <x:c r="AZ28" s="117" t="n">
        <x:f>$B$28*IFERROR(SUM(AZ16:AZ26)/SUM($D$16:$DS$26),0)</x:f>
      </x:c>
      <x:c r="BA28" s="117" t="n">
        <x:f>$B$28*IFERROR(SUM(BA16:BA26)/SUM($D$16:$DS$26),0)</x:f>
      </x:c>
      <x:c r="BB28" s="117" t="n">
        <x:f>$B$28*IFERROR(SUM(BB16:BB26)/SUM($D$16:$DS$26),0)</x:f>
      </x:c>
      <x:c r="BC28" s="117" t="n">
        <x:f>$B$28*IFERROR(SUM(BC16:BC26)/SUM($D$16:$DS$26),0)</x:f>
      </x:c>
      <x:c r="BD28" s="117" t="n">
        <x:f>$B$28*IFERROR(SUM(BD16:BD26)/SUM($D$16:$DS$26),0)</x:f>
      </x:c>
      <x:c r="BE28" s="117" t="n">
        <x:f>$B$28*IFERROR(SUM(BE16:BE26)/SUM($D$16:$DS$26),0)</x:f>
      </x:c>
      <x:c r="BF28" s="117" t="n">
        <x:f>$B$28*IFERROR(SUM(BF16:BF26)/SUM($D$16:$DS$26),0)</x:f>
      </x:c>
      <x:c r="BG28" s="117" t="n">
        <x:f>$B$28*IFERROR(SUM(BG16:BG26)/SUM($D$16:$DS$26),0)</x:f>
      </x:c>
      <x:c r="BH28" s="117" t="n">
        <x:f>$B$28*IFERROR(SUM(BH16:BH26)/SUM($D$16:$DS$26),0)</x:f>
      </x:c>
      <x:c r="BI28" s="117" t="n">
        <x:f>$B$28*IFERROR(SUM(BI16:BI26)/SUM($D$16:$DS$26),0)</x:f>
      </x:c>
      <x:c r="BJ28" s="117" t="n">
        <x:f>$B$28*IFERROR(SUM(BJ16:BJ26)/SUM($D$16:$DS$26),0)</x:f>
      </x:c>
      <x:c r="BK28" s="117" t="n">
        <x:f>$B$28*IFERROR(SUM(BK16:BK26)/SUM($D$16:$DS$26),0)</x:f>
      </x:c>
      <x:c r="BL28" s="117" t="n">
        <x:f>$B$28*IFERROR(SUM(BL16:BL26)/SUM($D$16:$DS$26),0)</x:f>
      </x:c>
      <x:c r="BM28" s="117" t="n">
        <x:f>$B$28*IFERROR(SUM(BM16:BM26)/SUM($D$16:$DS$26),0)</x:f>
      </x:c>
      <x:c r="BN28" s="117" t="n">
        <x:f>$B$28*IFERROR(SUM(BN16:BN26)/SUM($D$16:$DS$26),0)</x:f>
      </x:c>
      <x:c r="BO28" s="117" t="n">
        <x:f>$B$28*IFERROR(SUM(BO16:BO26)/SUM($D$16:$DS$26),0)</x:f>
      </x:c>
      <x:c r="BP28" s="117" t="n">
        <x:f>$B$28*IFERROR(SUM(BP16:BP26)/SUM($D$16:$DS$26),0)</x:f>
      </x:c>
      <x:c r="BQ28" s="117" t="n">
        <x:f>$B$28*IFERROR(SUM(BQ16:BQ26)/SUM($D$16:$DS$26),0)</x:f>
      </x:c>
      <x:c r="BR28" s="117" t="n">
        <x:f>$B$28*IFERROR(SUM(BR16:BR26)/SUM($D$16:$DS$26),0)</x:f>
      </x:c>
      <x:c r="BS28" s="117" t="n">
        <x:f>$B$28*IFERROR(SUM(BS16:BS26)/SUM($D$16:$DS$26),0)</x:f>
      </x:c>
      <x:c r="BT28" s="117" t="n">
        <x:f>$B$28*IFERROR(SUM(BT16:BT26)/SUM($D$16:$DS$26),0)</x:f>
      </x:c>
      <x:c r="BU28" s="117" t="n">
        <x:f>$B$28*IFERROR(SUM(BU16:BU26)/SUM($D$16:$DS$26),0)</x:f>
      </x:c>
      <x:c r="BV28" s="117" t="n">
        <x:f>$B$28*IFERROR(SUM(BV16:BV26)/SUM($D$16:$DS$26),0)</x:f>
      </x:c>
      <x:c r="BW28" s="117" t="n">
        <x:f>$B$28*IFERROR(SUM(BW16:BW26)/SUM($D$16:$DS$26),0)</x:f>
      </x:c>
      <x:c r="BX28" s="117" t="n">
        <x:f>$B$28*IFERROR(SUM(BX16:BX26)/SUM($D$16:$DS$26),0)</x:f>
      </x:c>
      <x:c r="BY28" s="117" t="n">
        <x:f>$B$28*IFERROR(SUM(BY16:BY26)/SUM($D$16:$DS$26),0)</x:f>
      </x:c>
      <x:c r="BZ28" s="117" t="n">
        <x:f>$B$28*IFERROR(SUM(BZ16:BZ26)/SUM($D$16:$DS$26),0)</x:f>
      </x:c>
      <x:c r="CA28" s="117" t="n">
        <x:f>$B$28*IFERROR(SUM(CA16:CA26)/SUM($D$16:$DS$26),0)</x:f>
      </x:c>
      <x:c r="CB28" s="117" t="n">
        <x:f>$B$28*IFERROR(SUM(CB16:CB26)/SUM($D$16:$DS$26),0)</x:f>
      </x:c>
      <x:c r="CC28" s="117" t="n">
        <x:f>$B$28*IFERROR(SUM(CC16:CC26)/SUM($D$16:$DS$26),0)</x:f>
      </x:c>
      <x:c r="CD28" s="117" t="n">
        <x:f>$B$28*IFERROR(SUM(CD16:CD26)/SUM($D$16:$DS$26),0)</x:f>
      </x:c>
      <x:c r="CE28" s="117" t="n">
        <x:f>$B$28*IFERROR(SUM(CE16:CE26)/SUM($D$16:$DS$26),0)</x:f>
      </x:c>
      <x:c r="CF28" s="117" t="n">
        <x:f>$B$28*IFERROR(SUM(CF16:CF26)/SUM($D$16:$DS$26),0)</x:f>
      </x:c>
      <x:c r="CG28" s="117" t="n">
        <x:f>$B$28*IFERROR(SUM(CG16:CG26)/SUM($D$16:$DS$26),0)</x:f>
      </x:c>
      <x:c r="CH28" s="117" t="n">
        <x:f>$B$28*IFERROR(SUM(CH16:CH26)/SUM($D$16:$DS$26),0)</x:f>
      </x:c>
      <x:c r="CI28" s="117" t="n">
        <x:f>$B$28*IFERROR(SUM(CI16:CI26)/SUM($D$16:$DS$26),0)</x:f>
      </x:c>
      <x:c r="CJ28" s="117" t="n">
        <x:f>$B$28*IFERROR(SUM(CJ16:CJ26)/SUM($D$16:$DS$26),0)</x:f>
      </x:c>
      <x:c r="CK28" s="117" t="n">
        <x:f>$B$28*IFERROR(SUM(CK16:CK26)/SUM($D$16:$DS$26),0)</x:f>
      </x:c>
      <x:c r="CL28" s="117" t="n">
        <x:f>$B$28*IFERROR(SUM(CL16:CL26)/SUM($D$16:$DS$26),0)</x:f>
      </x:c>
      <x:c r="CM28" s="117" t="n">
        <x:f>$B$28*IFERROR(SUM(CM16:CM26)/SUM($D$16:$DS$26),0)</x:f>
      </x:c>
      <x:c r="CN28" s="117" t="n">
        <x:f>$B$28*IFERROR(SUM(CN16:CN26)/SUM($D$16:$DS$26),0)</x:f>
      </x:c>
      <x:c r="CO28" s="117" t="n">
        <x:f>$B$28*IFERROR(SUM(CO16:CO26)/SUM($D$16:$DS$26),0)</x:f>
      </x:c>
      <x:c r="CP28" s="117" t="n">
        <x:f>$B$28*IFERROR(SUM(CP16:CP26)/SUM($D$16:$DS$26),0)</x:f>
      </x:c>
      <x:c r="CQ28" s="117" t="n">
        <x:f>$B$28*IFERROR(SUM(CQ16:CQ26)/SUM($D$16:$DS$26),0)</x:f>
      </x:c>
      <x:c r="CR28" s="117" t="n">
        <x:f>$B$28*IFERROR(SUM(CR16:CR26)/SUM($D$16:$DS$26),0)</x:f>
      </x:c>
      <x:c r="CS28" s="117" t="n">
        <x:f>$B$28*IFERROR(SUM(CS16:CS26)/SUM($D$16:$DS$26),0)</x:f>
      </x:c>
      <x:c r="CT28" s="117" t="n">
        <x:f>$B$28*IFERROR(SUM(CT16:CT26)/SUM($D$16:$DS$26),0)</x:f>
      </x:c>
      <x:c r="CU28" s="117" t="n">
        <x:f>$B$28*IFERROR(SUM(CU16:CU26)/SUM($D$16:$DS$26),0)</x:f>
      </x:c>
      <x:c r="CV28" s="117" t="n">
        <x:f>$B$28*IFERROR(SUM(CV16:CV26)/SUM($D$16:$DS$26),0)</x:f>
      </x:c>
      <x:c r="CW28" s="117" t="n">
        <x:f>$B$28*IFERROR(SUM(CW16:CW26)/SUM($D$16:$DS$26),0)</x:f>
      </x:c>
      <x:c r="CX28" s="117" t="n">
        <x:f>$B$28*IFERROR(SUM(CX16:CX26)/SUM($D$16:$DS$26),0)</x:f>
      </x:c>
      <x:c r="CY28" s="117" t="n">
        <x:f>$B$28*IFERROR(SUM(CY16:CY26)/SUM($D$16:$DS$26),0)</x:f>
      </x:c>
      <x:c r="CZ28" s="117" t="n">
        <x:f>$B$28*IFERROR(SUM(CZ16:CZ26)/SUM($D$16:$DS$26),0)</x:f>
      </x:c>
      <x:c r="DA28" s="117" t="n">
        <x:f>$B$28*IFERROR(SUM(DA16:DA26)/SUM($D$16:$DS$26),0)</x:f>
      </x:c>
      <x:c r="DB28" s="117" t="n">
        <x:f>$B$28*IFERROR(SUM(DB16:DB26)/SUM($D$16:$DS$26),0)</x:f>
      </x:c>
      <x:c r="DC28" s="117" t="n">
        <x:f>$B$28*IFERROR(SUM(DC16:DC26)/SUM($D$16:$DS$26),0)</x:f>
      </x:c>
      <x:c r="DD28" s="117" t="n">
        <x:f>$B$28*IFERROR(SUM(DD16:DD26)/SUM($D$16:$DS$26),0)</x:f>
      </x:c>
      <x:c r="DE28" s="117" t="n">
        <x:f>$B$28*IFERROR(SUM(DE16:DE26)/SUM($D$16:$DS$26),0)</x:f>
      </x:c>
      <x:c r="DF28" s="117" t="n">
        <x:f>$B$28*IFERROR(SUM(DF16:DF26)/SUM($D$16:$DS$26),0)</x:f>
      </x:c>
      <x:c r="DG28" s="117" t="n">
        <x:f>$B$28*IFERROR(SUM(DG16:DG26)/SUM($D$16:$DS$26),0)</x:f>
      </x:c>
      <x:c r="DH28" s="117" t="n">
        <x:f>$B$28*IFERROR(SUM(DH16:DH26)/SUM($D$16:$DS$26),0)</x:f>
      </x:c>
      <x:c r="DI28" s="117" t="n">
        <x:f>$B$28*IFERROR(SUM(DI16:DI26)/SUM($D$16:$DS$26),0)</x:f>
      </x:c>
      <x:c r="DJ28" s="117" t="n">
        <x:f>$B$28*IFERROR(SUM(DJ16:DJ26)/SUM($D$16:$DS$26),0)</x:f>
      </x:c>
      <x:c r="DK28" s="117" t="n">
        <x:f>$B$28*IFERROR(SUM(DK16:DK26)/SUM($D$16:$DS$26),0)</x:f>
      </x:c>
      <x:c r="DL28" s="117" t="n">
        <x:f>$B$28*IFERROR(SUM(DL16:DL26)/SUM($D$16:$DS$26),0)</x:f>
      </x:c>
      <x:c r="DM28" s="117" t="n">
        <x:f>$B$28*IFERROR(SUM(DM16:DM26)/SUM($D$16:$DS$26),0)</x:f>
      </x:c>
      <x:c r="DN28" s="117" t="n">
        <x:f>$B$28*IFERROR(SUM(DN16:DN26)/SUM($D$16:$DS$26),0)</x:f>
      </x:c>
      <x:c r="DO28" s="117" t="n">
        <x:f>$B$28*IFERROR(SUM(DO16:DO26)/SUM($D$16:$DS$26),0)</x:f>
      </x:c>
      <x:c r="DP28" s="117" t="n">
        <x:f>$B$28*IFERROR(SUM(DP16:DP26)/SUM($D$16:$DS$26),0)</x:f>
      </x:c>
      <x:c r="DQ28" s="117" t="n">
        <x:f>$B$28*IFERROR(SUM(DQ16:DQ26)/SUM($D$16:$DS$26),0)</x:f>
      </x:c>
      <x:c r="DR28" s="117" t="n">
        <x:f>$B$28*IFERROR(SUM(DR16:DR26)/SUM($D$16:$DS$26),0)</x:f>
      </x:c>
      <x:c r="DS28" s="117" t="n">
        <x:f>$B$28*IFERROR(SUM(DS16:DS26)/SUM($D$16:$DS$26),0)</x:f>
      </x:c>
    </x:row>
    <x:row r="29">
      <x:c r="A29" t="str">
        <x:v>Вознаграждение генподрядчика</x:v>
      </x:c>
      <x:c r="B29" s="107" t="n">
        <x:f>(B21+B22+B31+'ОБЪЕКТЫ'!$B$96)*'Вводные'!$B$50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(SUM(B15:B29)+B31+'ОБЪЕКТЫ'!$B$96)*'Вводные'!$B$54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(B55+B56+B65+'ОБЪЕКТЫ'!$B$104)*'Вводные'!$B$53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(SUM(B50:B58)+B60)*'Вводные'!$B$52</x:f>
      </x:c>
      <x:c r="C62" t="str">
        <x:v>млн ₽</x:v>
      </x:c>
      <x:c r="D62" s="117" t="n">
        <x:f>$B$62*IFERROR(SUM(D50:D60)/SUM($D$50:$DS$60),0)</x:f>
      </x:c>
      <x:c r="E62" s="117" t="n">
        <x:f>$B$62*IFERROR(SUM(E50:E60)/SUM($D$50:$DS$60),0)</x:f>
      </x:c>
      <x:c r="F62" s="117" t="n">
        <x:f>$B$62*IFERROR(SUM(F50:F60)/SUM($D$50:$DS$60),0)</x:f>
      </x:c>
      <x:c r="G62" s="117" t="n">
        <x:f>$B$62*IFERROR(SUM(G50:G60)/SUM($D$50:$DS$60),0)</x:f>
      </x:c>
      <x:c r="H62" s="117" t="n">
        <x:f>$B$62*IFERROR(SUM(H50:H60)/SUM($D$50:$DS$60),0)</x:f>
      </x:c>
      <x:c r="I62" s="117" t="n">
        <x:f>$B$62*IFERROR(SUM(I50:I60)/SUM($D$50:$DS$60),0)</x:f>
      </x:c>
      <x:c r="J62" s="117" t="n">
        <x:f>$B$62*IFERROR(SUM(J50:J60)/SUM($D$50:$DS$60),0)</x:f>
      </x:c>
      <x:c r="K62" s="117" t="n">
        <x:f>$B$62*IFERROR(SUM(K50:K60)/SUM($D$50:$DS$60),0)</x:f>
      </x:c>
      <x:c r="L62" s="117" t="n">
        <x:f>$B$62*IFERROR(SUM(L50:L60)/SUM($D$50:$DS$60),0)</x:f>
      </x:c>
      <x:c r="M62" s="117" t="n">
        <x:f>$B$62*IFERROR(SUM(M50:M60)/SUM($D$50:$DS$60),0)</x:f>
      </x:c>
      <x:c r="N62" s="117" t="n">
        <x:f>$B$62*IFERROR(SUM(N50:N60)/SUM($D$50:$DS$60),0)</x:f>
      </x:c>
      <x:c r="O62" s="117" t="n">
        <x:f>$B$62*IFERROR(SUM(O50:O60)/SUM($D$50:$DS$60),0)</x:f>
      </x:c>
      <x:c r="P62" s="117" t="n">
        <x:f>$B$62*IFERROR(SUM(P50:P60)/SUM($D$50:$DS$60),0)</x:f>
      </x:c>
      <x:c r="Q62" s="117" t="n">
        <x:f>$B$62*IFERROR(SUM(Q50:Q60)/SUM($D$50:$DS$60),0)</x:f>
      </x:c>
      <x:c r="R62" s="117" t="n">
        <x:f>$B$62*IFERROR(SUM(R50:R60)/SUM($D$50:$DS$60),0)</x:f>
      </x:c>
      <x:c r="S62" s="117" t="n">
        <x:f>$B$62*IFERROR(SUM(S50:S60)/SUM($D$50:$DS$60),0)</x:f>
      </x:c>
      <x:c r="T62" s="117" t="n">
        <x:f>$B$62*IFERROR(SUM(T50:T60)/SUM($D$50:$DS$60),0)</x:f>
      </x:c>
      <x:c r="U62" s="117" t="n">
        <x:f>$B$62*IFERROR(SUM(U50:U60)/SUM($D$50:$DS$60),0)</x:f>
      </x:c>
      <x:c r="V62" s="117" t="n">
        <x:f>$B$62*IFERROR(SUM(V50:V60)/SUM($D$50:$DS$60),0)</x:f>
      </x:c>
      <x:c r="W62" s="117" t="n">
        <x:f>$B$62*IFERROR(SUM(W50:W60)/SUM($D$50:$DS$60),0)</x:f>
      </x:c>
      <x:c r="X62" s="117" t="n">
        <x:f>$B$62*IFERROR(SUM(X50:X60)/SUM($D$50:$DS$60),0)</x:f>
      </x:c>
      <x:c r="Y62" s="117" t="n">
        <x:f>$B$62*IFERROR(SUM(Y50:Y60)/SUM($D$50:$DS$60),0)</x:f>
      </x:c>
      <x:c r="Z62" s="117" t="n">
        <x:f>$B$62*IFERROR(SUM(Z50:Z60)/SUM($D$50:$DS$60),0)</x:f>
      </x:c>
      <x:c r="AA62" s="117" t="n">
        <x:f>$B$62*IFERROR(SUM(AA50:AA60)/SUM($D$50:$DS$60),0)</x:f>
      </x:c>
      <x:c r="AB62" s="117" t="n">
        <x:f>$B$62*IFERROR(SUM(AB50:AB60)/SUM($D$50:$DS$60),0)</x:f>
      </x:c>
      <x:c r="AC62" s="117" t="n">
        <x:f>$B$62*IFERROR(SUM(AC50:AC60)/SUM($D$50:$DS$60),0)</x:f>
      </x:c>
      <x:c r="AD62" s="117" t="n">
        <x:f>$B$62*IFERROR(SUM(AD50:AD60)/SUM($D$50:$DS$60),0)</x:f>
      </x:c>
      <x:c r="AE62" s="117" t="n">
        <x:f>$B$62*IFERROR(SUM(AE50:AE60)/SUM($D$50:$DS$60),0)</x:f>
      </x:c>
      <x:c r="AF62" s="117" t="n">
        <x:f>$B$62*IFERROR(SUM(AF50:AF60)/SUM($D$50:$DS$60),0)</x:f>
      </x:c>
      <x:c r="AG62" s="117" t="n">
        <x:f>$B$62*IFERROR(SUM(AG50:AG60)/SUM($D$50:$DS$60),0)</x:f>
      </x:c>
      <x:c r="AH62" s="117" t="n">
        <x:f>$B$62*IFERROR(SUM(AH50:AH60)/SUM($D$50:$DS$60),0)</x:f>
      </x:c>
      <x:c r="AI62" s="117" t="n">
        <x:f>$B$62*IFERROR(SUM(AI50:AI60)/SUM($D$50:$DS$60),0)</x:f>
      </x:c>
      <x:c r="AJ62" s="117" t="n">
        <x:f>$B$62*IFERROR(SUM(AJ50:AJ60)/SUM($D$50:$DS$60),0)</x:f>
      </x:c>
      <x:c r="AK62" s="117" t="n">
        <x:f>$B$62*IFERROR(SUM(AK50:AK60)/SUM($D$50:$DS$60),0)</x:f>
      </x:c>
      <x:c r="AL62" s="117" t="n">
        <x:f>$B$62*IFERROR(SUM(AL50:AL60)/SUM($D$50:$DS$60),0)</x:f>
      </x:c>
      <x:c r="AM62" s="117" t="n">
        <x:f>$B$62*IFERROR(SUM(AM50:AM60)/SUM($D$50:$DS$60),0)</x:f>
      </x:c>
      <x:c r="AN62" s="117" t="n">
        <x:f>$B$62*IFERROR(SUM(AN50:AN60)/SUM($D$50:$DS$60),0)</x:f>
      </x:c>
      <x:c r="AO62" s="117" t="n">
        <x:f>$B$62*IFERROR(SUM(AO50:AO60)/SUM($D$50:$DS$60),0)</x:f>
      </x:c>
      <x:c r="AP62" s="117" t="n">
        <x:f>$B$62*IFERROR(SUM(AP50:AP60)/SUM($D$50:$DS$60),0)</x:f>
      </x:c>
      <x:c r="AQ62" s="117" t="n">
        <x:f>$B$62*IFERROR(SUM(AQ50:AQ60)/SUM($D$50:$DS$60),0)</x:f>
      </x:c>
      <x:c r="AR62" s="117" t="n">
        <x:f>$B$62*IFERROR(SUM(AR50:AR60)/SUM($D$50:$DS$60),0)</x:f>
      </x:c>
      <x:c r="AS62" s="117" t="n">
        <x:f>$B$62*IFERROR(SUM(AS50:AS60)/SUM($D$50:$DS$60),0)</x:f>
      </x:c>
      <x:c r="AT62" s="117" t="n">
        <x:f>$B$62*IFERROR(SUM(AT50:AT60)/SUM($D$50:$DS$60),0)</x:f>
      </x:c>
      <x:c r="AU62" s="117" t="n">
        <x:f>$B$62*IFERROR(SUM(AU50:AU60)/SUM($D$50:$DS$60),0)</x:f>
      </x:c>
      <x:c r="AV62" s="117" t="n">
        <x:f>$B$62*IFERROR(SUM(AV50:AV60)/SUM($D$50:$DS$60),0)</x:f>
      </x:c>
      <x:c r="AW62" s="117" t="n">
        <x:f>$B$62*IFERROR(SUM(AW50:AW60)/SUM($D$50:$DS$60),0)</x:f>
      </x:c>
      <x:c r="AX62" s="117" t="n">
        <x:f>$B$62*IFERROR(SUM(AX50:AX60)/SUM($D$50:$DS$60),0)</x:f>
      </x:c>
      <x:c r="AY62" s="117" t="n">
        <x:f>$B$62*IFERROR(SUM(AY50:AY60)/SUM($D$50:$DS$60),0)</x:f>
      </x:c>
      <x:c r="AZ62" s="117" t="n">
        <x:f>$B$62*IFERROR(SUM(AZ50:AZ60)/SUM($D$50:$DS$60),0)</x:f>
      </x:c>
      <x:c r="BA62" s="117" t="n">
        <x:f>$B$62*IFERROR(SUM(BA50:BA60)/SUM($D$50:$DS$60),0)</x:f>
      </x:c>
      <x:c r="BB62" s="117" t="n">
        <x:f>$B$62*IFERROR(SUM(BB50:BB60)/SUM($D$50:$DS$60),0)</x:f>
      </x:c>
      <x:c r="BC62" s="117" t="n">
        <x:f>$B$62*IFERROR(SUM(BC50:BC60)/SUM($D$50:$DS$60),0)</x:f>
      </x:c>
      <x:c r="BD62" s="117" t="n">
        <x:f>$B$62*IFERROR(SUM(BD50:BD60)/SUM($D$50:$DS$60),0)</x:f>
      </x:c>
      <x:c r="BE62" s="117" t="n">
        <x:f>$B$62*IFERROR(SUM(BE50:BE60)/SUM($D$50:$DS$60),0)</x:f>
      </x:c>
      <x:c r="BF62" s="117" t="n">
        <x:f>$B$62*IFERROR(SUM(BF50:BF60)/SUM($D$50:$DS$60),0)</x:f>
      </x:c>
      <x:c r="BG62" s="117" t="n">
        <x:f>$B$62*IFERROR(SUM(BG50:BG60)/SUM($D$50:$DS$60),0)</x:f>
      </x:c>
      <x:c r="BH62" s="117" t="n">
        <x:f>$B$62*IFERROR(SUM(BH50:BH60)/SUM($D$50:$DS$60),0)</x:f>
      </x:c>
      <x:c r="BI62" s="117" t="n">
        <x:f>$B$62*IFERROR(SUM(BI50:BI60)/SUM($D$50:$DS$60),0)</x:f>
      </x:c>
      <x:c r="BJ62" s="117" t="n">
        <x:f>$B$62*IFERROR(SUM(BJ50:BJ60)/SUM($D$50:$DS$60),0)</x:f>
      </x:c>
      <x:c r="BK62" s="117" t="n">
        <x:f>$B$62*IFERROR(SUM(BK50:BK60)/SUM($D$50:$DS$60),0)</x:f>
      </x:c>
      <x:c r="BL62" s="117" t="n">
        <x:f>$B$62*IFERROR(SUM(BL50:BL60)/SUM($D$50:$DS$60),0)</x:f>
      </x:c>
      <x:c r="BM62" s="117" t="n">
        <x:f>$B$62*IFERROR(SUM(BM50:BM60)/SUM($D$50:$DS$60),0)</x:f>
      </x:c>
      <x:c r="BN62" s="117" t="n">
        <x:f>$B$62*IFERROR(SUM(BN50:BN60)/SUM($D$50:$DS$60),0)</x:f>
      </x:c>
      <x:c r="BO62" s="117" t="n">
        <x:f>$B$62*IFERROR(SUM(BO50:BO60)/SUM($D$50:$DS$60),0)</x:f>
      </x:c>
      <x:c r="BP62" s="117" t="n">
        <x:f>$B$62*IFERROR(SUM(BP50:BP60)/SUM($D$50:$DS$60),0)</x:f>
      </x:c>
      <x:c r="BQ62" s="117" t="n">
        <x:f>$B$62*IFERROR(SUM(BQ50:BQ60)/SUM($D$50:$DS$60),0)</x:f>
      </x:c>
      <x:c r="BR62" s="117" t="n">
        <x:f>$B$62*IFERROR(SUM(BR50:BR60)/SUM($D$50:$DS$60),0)</x:f>
      </x:c>
      <x:c r="BS62" s="117" t="n">
        <x:f>$B$62*IFERROR(SUM(BS50:BS60)/SUM($D$50:$DS$60),0)</x:f>
      </x:c>
      <x:c r="BT62" s="117" t="n">
        <x:f>$B$62*IFERROR(SUM(BT50:BT60)/SUM($D$50:$DS$60),0)</x:f>
      </x:c>
      <x:c r="BU62" s="117" t="n">
        <x:f>$B$62*IFERROR(SUM(BU50:BU60)/SUM($D$50:$DS$60),0)</x:f>
      </x:c>
      <x:c r="BV62" s="117" t="n">
        <x:f>$B$62*IFERROR(SUM(BV50:BV60)/SUM($D$50:$DS$60),0)</x:f>
      </x:c>
      <x:c r="BW62" s="117" t="n">
        <x:f>$B$62*IFERROR(SUM(BW50:BW60)/SUM($D$50:$DS$60),0)</x:f>
      </x:c>
      <x:c r="BX62" s="117" t="n">
        <x:f>$B$62*IFERROR(SUM(BX50:BX60)/SUM($D$50:$DS$60),0)</x:f>
      </x:c>
      <x:c r="BY62" s="117" t="n">
        <x:f>$B$62*IFERROR(SUM(BY50:BY60)/SUM($D$50:$DS$60),0)</x:f>
      </x:c>
      <x:c r="BZ62" s="117" t="n">
        <x:f>$B$62*IFERROR(SUM(BZ50:BZ60)/SUM($D$50:$DS$60),0)</x:f>
      </x:c>
      <x:c r="CA62" s="117" t="n">
        <x:f>$B$62*IFERROR(SUM(CA50:CA60)/SUM($D$50:$DS$60),0)</x:f>
      </x:c>
      <x:c r="CB62" s="117" t="n">
        <x:f>$B$62*IFERROR(SUM(CB50:CB60)/SUM($D$50:$DS$60),0)</x:f>
      </x:c>
      <x:c r="CC62" s="117" t="n">
        <x:f>$B$62*IFERROR(SUM(CC50:CC60)/SUM($D$50:$DS$60),0)</x:f>
      </x:c>
      <x:c r="CD62" s="117" t="n">
        <x:f>$B$62*IFERROR(SUM(CD50:CD60)/SUM($D$50:$DS$60),0)</x:f>
      </x:c>
      <x:c r="CE62" s="117" t="n">
        <x:f>$B$62*IFERROR(SUM(CE50:CE60)/SUM($D$50:$DS$60),0)</x:f>
      </x:c>
      <x:c r="CF62" s="117" t="n">
        <x:f>$B$62*IFERROR(SUM(CF50:CF60)/SUM($D$50:$DS$60),0)</x:f>
      </x:c>
      <x:c r="CG62" s="117" t="n">
        <x:f>$B$62*IFERROR(SUM(CG50:CG60)/SUM($D$50:$DS$60),0)</x:f>
      </x:c>
      <x:c r="CH62" s="117" t="n">
        <x:f>$B$62*IFERROR(SUM(CH50:CH60)/SUM($D$50:$DS$60),0)</x:f>
      </x:c>
      <x:c r="CI62" s="117" t="n">
        <x:f>$B$62*IFERROR(SUM(CI50:CI60)/SUM($D$50:$DS$60),0)</x:f>
      </x:c>
      <x:c r="CJ62" s="117" t="n">
        <x:f>$B$62*IFERROR(SUM(CJ50:CJ60)/SUM($D$50:$DS$60),0)</x:f>
      </x:c>
      <x:c r="CK62" s="117" t="n">
        <x:f>$B$62*IFERROR(SUM(CK50:CK60)/SUM($D$50:$DS$60),0)</x:f>
      </x:c>
      <x:c r="CL62" s="117" t="n">
        <x:f>$B$62*IFERROR(SUM(CL50:CL60)/SUM($D$50:$DS$60),0)</x:f>
      </x:c>
      <x:c r="CM62" s="117" t="n">
        <x:f>$B$62*IFERROR(SUM(CM50:CM60)/SUM($D$50:$DS$60),0)</x:f>
      </x:c>
      <x:c r="CN62" s="117" t="n">
        <x:f>$B$62*IFERROR(SUM(CN50:CN60)/SUM($D$50:$DS$60),0)</x:f>
      </x:c>
      <x:c r="CO62" s="117" t="n">
        <x:f>$B$62*IFERROR(SUM(CO50:CO60)/SUM($D$50:$DS$60),0)</x:f>
      </x:c>
      <x:c r="CP62" s="117" t="n">
        <x:f>$B$62*IFERROR(SUM(CP50:CP60)/SUM($D$50:$DS$60),0)</x:f>
      </x:c>
      <x:c r="CQ62" s="117" t="n">
        <x:f>$B$62*IFERROR(SUM(CQ50:CQ60)/SUM($D$50:$DS$60),0)</x:f>
      </x:c>
      <x:c r="CR62" s="117" t="n">
        <x:f>$B$62*IFERROR(SUM(CR50:CR60)/SUM($D$50:$DS$60),0)</x:f>
      </x:c>
      <x:c r="CS62" s="117" t="n">
        <x:f>$B$62*IFERROR(SUM(CS50:CS60)/SUM($D$50:$DS$60),0)</x:f>
      </x:c>
      <x:c r="CT62" s="117" t="n">
        <x:f>$B$62*IFERROR(SUM(CT50:CT60)/SUM($D$50:$DS$60),0)</x:f>
      </x:c>
      <x:c r="CU62" s="117" t="n">
        <x:f>$B$62*IFERROR(SUM(CU50:CU60)/SUM($D$50:$DS$60),0)</x:f>
      </x:c>
      <x:c r="CV62" s="117" t="n">
        <x:f>$B$62*IFERROR(SUM(CV50:CV60)/SUM($D$50:$DS$60),0)</x:f>
      </x:c>
      <x:c r="CW62" s="117" t="n">
        <x:f>$B$62*IFERROR(SUM(CW50:CW60)/SUM($D$50:$DS$60),0)</x:f>
      </x:c>
      <x:c r="CX62" s="117" t="n">
        <x:f>$B$62*IFERROR(SUM(CX50:CX60)/SUM($D$50:$DS$60),0)</x:f>
      </x:c>
      <x:c r="CY62" s="117" t="n">
        <x:f>$B$62*IFERROR(SUM(CY50:CY60)/SUM($D$50:$DS$60),0)</x:f>
      </x:c>
      <x:c r="CZ62" s="117" t="n">
        <x:f>$B$62*IFERROR(SUM(CZ50:CZ60)/SUM($D$50:$DS$60),0)</x:f>
      </x:c>
      <x:c r="DA62" s="117" t="n">
        <x:f>$B$62*IFERROR(SUM(DA50:DA60)/SUM($D$50:$DS$60),0)</x:f>
      </x:c>
      <x:c r="DB62" s="117" t="n">
        <x:f>$B$62*IFERROR(SUM(DB50:DB60)/SUM($D$50:$DS$60),0)</x:f>
      </x:c>
      <x:c r="DC62" s="117" t="n">
        <x:f>$B$62*IFERROR(SUM(DC50:DC60)/SUM($D$50:$DS$60),0)</x:f>
      </x:c>
      <x:c r="DD62" s="117" t="n">
        <x:f>$B$62*IFERROR(SUM(DD50:DD60)/SUM($D$50:$DS$60),0)</x:f>
      </x:c>
      <x:c r="DE62" s="117" t="n">
        <x:f>$B$62*IFERROR(SUM(DE50:DE60)/SUM($D$50:$DS$60),0)</x:f>
      </x:c>
      <x:c r="DF62" s="117" t="n">
        <x:f>$B$62*IFERROR(SUM(DF50:DF60)/SUM($D$50:$DS$60),0)</x:f>
      </x:c>
      <x:c r="DG62" s="117" t="n">
        <x:f>$B$62*IFERROR(SUM(DG50:DG60)/SUM($D$50:$DS$60),0)</x:f>
      </x:c>
      <x:c r="DH62" s="117" t="n">
        <x:f>$B$62*IFERROR(SUM(DH50:DH60)/SUM($D$50:$DS$60),0)</x:f>
      </x:c>
      <x:c r="DI62" s="117" t="n">
        <x:f>$B$62*IFERROR(SUM(DI50:DI60)/SUM($D$50:$DS$60),0)</x:f>
      </x:c>
      <x:c r="DJ62" s="117" t="n">
        <x:f>$B$62*IFERROR(SUM(DJ50:DJ60)/SUM($D$50:$DS$60),0)</x:f>
      </x:c>
      <x:c r="DK62" s="117" t="n">
        <x:f>$B$62*IFERROR(SUM(DK50:DK60)/SUM($D$50:$DS$60),0)</x:f>
      </x:c>
      <x:c r="DL62" s="117" t="n">
        <x:f>$B$62*IFERROR(SUM(DL50:DL60)/SUM($D$50:$DS$60),0)</x:f>
      </x:c>
      <x:c r="DM62" s="117" t="n">
        <x:f>$B$62*IFERROR(SUM(DM50:DM60)/SUM($D$50:$DS$60),0)</x:f>
      </x:c>
      <x:c r="DN62" s="117" t="n">
        <x:f>$B$62*IFERROR(SUM(DN50:DN60)/SUM($D$50:$DS$60),0)</x:f>
      </x:c>
      <x:c r="DO62" s="117" t="n">
        <x:f>$B$62*IFERROR(SUM(DO50:DO60)/SUM($D$50:$DS$60),0)</x:f>
      </x:c>
      <x:c r="DP62" s="117" t="n">
        <x:f>$B$62*IFERROR(SUM(DP50:DP60)/SUM($D$50:$DS$60),0)</x:f>
      </x:c>
      <x:c r="DQ62" s="117" t="n">
        <x:f>$B$62*IFERROR(SUM(DQ50:DQ60)/SUM($D$50:$DS$60),0)</x:f>
      </x:c>
      <x:c r="DR62" s="117" t="n">
        <x:f>$B$62*IFERROR(SUM(DR50:DR60)/SUM($D$50:$DS$60),0)</x:f>
      </x:c>
      <x:c r="DS62" s="117" t="n">
        <x:f>$B$62*IFERROR(SUM(DS50:DS60)/SUM($D$50:$DS$60),0)</x:f>
      </x:c>
    </x:row>
    <x:row r="63">
      <x:c r="A63" t="str">
        <x:v>Вознаграждение генподрядчика</x:v>
      </x:c>
      <x:c r="B63" s="107" t="n">
        <x:f>(B55+B56+B65+'ОБЪЕКТЫ'!$B$104)*'Вводные'!$B$50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(SUM(B49:B63)+B65+'ОБЪЕКТЫ'!$B$104)*'Вводные'!$B$54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(B89+B90+B99+'ОБЪЕКТЫ'!$B$112)*'Вводные'!$B$53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(SUM(B84:B92)+B94)*'Вводные'!$B$52</x:f>
      </x:c>
      <x:c r="C96" t="str">
        <x:v>млн ₽</x:v>
      </x:c>
      <x:c r="D96" s="117" t="n">
        <x:f>$B$96*IFERROR(SUM(D84:D94)/SUM($D$84:$DS$94),0)</x:f>
      </x:c>
      <x:c r="E96" s="117" t="n">
        <x:f>$B$96*IFERROR(SUM(E84:E94)/SUM($D$84:$DS$94),0)</x:f>
      </x:c>
      <x:c r="F96" s="117" t="n">
        <x:f>$B$96*IFERROR(SUM(F84:F94)/SUM($D$84:$DS$94),0)</x:f>
      </x:c>
      <x:c r="G96" s="117" t="n">
        <x:f>$B$96*IFERROR(SUM(G84:G94)/SUM($D$84:$DS$94),0)</x:f>
      </x:c>
      <x:c r="H96" s="117" t="n">
        <x:f>$B$96*IFERROR(SUM(H84:H94)/SUM($D$84:$DS$94),0)</x:f>
      </x:c>
      <x:c r="I96" s="117" t="n">
        <x:f>$B$96*IFERROR(SUM(I84:I94)/SUM($D$84:$DS$94),0)</x:f>
      </x:c>
      <x:c r="J96" s="117" t="n">
        <x:f>$B$96*IFERROR(SUM(J84:J94)/SUM($D$84:$DS$94),0)</x:f>
      </x:c>
      <x:c r="K96" s="117" t="n">
        <x:f>$B$96*IFERROR(SUM(K84:K94)/SUM($D$84:$DS$94),0)</x:f>
      </x:c>
      <x:c r="L96" s="117" t="n">
        <x:f>$B$96*IFERROR(SUM(L84:L94)/SUM($D$84:$DS$94),0)</x:f>
      </x:c>
      <x:c r="M96" s="117" t="n">
        <x:f>$B$96*IFERROR(SUM(M84:M94)/SUM($D$84:$DS$94),0)</x:f>
      </x:c>
      <x:c r="N96" s="117" t="n">
        <x:f>$B$96*IFERROR(SUM(N84:N94)/SUM($D$84:$DS$94),0)</x:f>
      </x:c>
      <x:c r="O96" s="117" t="n">
        <x:f>$B$96*IFERROR(SUM(O84:O94)/SUM($D$84:$DS$94),0)</x:f>
      </x:c>
      <x:c r="P96" s="117" t="n">
        <x:f>$B$96*IFERROR(SUM(P84:P94)/SUM($D$84:$DS$94),0)</x:f>
      </x:c>
      <x:c r="Q96" s="117" t="n">
        <x:f>$B$96*IFERROR(SUM(Q84:Q94)/SUM($D$84:$DS$94),0)</x:f>
      </x:c>
      <x:c r="R96" s="117" t="n">
        <x:f>$B$96*IFERROR(SUM(R84:R94)/SUM($D$84:$DS$94),0)</x:f>
      </x:c>
      <x:c r="S96" s="117" t="n">
        <x:f>$B$96*IFERROR(SUM(S84:S94)/SUM($D$84:$DS$94),0)</x:f>
      </x:c>
      <x:c r="T96" s="117" t="n">
        <x:f>$B$96*IFERROR(SUM(T84:T94)/SUM($D$84:$DS$94),0)</x:f>
      </x:c>
      <x:c r="U96" s="117" t="n">
        <x:f>$B$96*IFERROR(SUM(U84:U94)/SUM($D$84:$DS$94),0)</x:f>
      </x:c>
      <x:c r="V96" s="117" t="n">
        <x:f>$B$96*IFERROR(SUM(V84:V94)/SUM($D$84:$DS$94),0)</x:f>
      </x:c>
      <x:c r="W96" s="117" t="n">
        <x:f>$B$96*IFERROR(SUM(W84:W94)/SUM($D$84:$DS$94),0)</x:f>
      </x:c>
      <x:c r="X96" s="117" t="n">
        <x:f>$B$96*IFERROR(SUM(X84:X94)/SUM($D$84:$DS$94),0)</x:f>
      </x:c>
      <x:c r="Y96" s="117" t="n">
        <x:f>$B$96*IFERROR(SUM(Y84:Y94)/SUM($D$84:$DS$94),0)</x:f>
      </x:c>
      <x:c r="Z96" s="117" t="n">
        <x:f>$B$96*IFERROR(SUM(Z84:Z94)/SUM($D$84:$DS$94),0)</x:f>
      </x:c>
      <x:c r="AA96" s="117" t="n">
        <x:f>$B$96*IFERROR(SUM(AA84:AA94)/SUM($D$84:$DS$94),0)</x:f>
      </x:c>
      <x:c r="AB96" s="117" t="n">
        <x:f>$B$96*IFERROR(SUM(AB84:AB94)/SUM($D$84:$DS$94),0)</x:f>
      </x:c>
      <x:c r="AC96" s="117" t="n">
        <x:f>$B$96*IFERROR(SUM(AC84:AC94)/SUM($D$84:$DS$94),0)</x:f>
      </x:c>
      <x:c r="AD96" s="117" t="n">
        <x:f>$B$96*IFERROR(SUM(AD84:AD94)/SUM($D$84:$DS$94),0)</x:f>
      </x:c>
      <x:c r="AE96" s="117" t="n">
        <x:f>$B$96*IFERROR(SUM(AE84:AE94)/SUM($D$84:$DS$94),0)</x:f>
      </x:c>
      <x:c r="AF96" s="117" t="n">
        <x:f>$B$96*IFERROR(SUM(AF84:AF94)/SUM($D$84:$DS$94),0)</x:f>
      </x:c>
      <x:c r="AG96" s="117" t="n">
        <x:f>$B$96*IFERROR(SUM(AG84:AG94)/SUM($D$84:$DS$94),0)</x:f>
      </x:c>
      <x:c r="AH96" s="117" t="n">
        <x:f>$B$96*IFERROR(SUM(AH84:AH94)/SUM($D$84:$DS$94),0)</x:f>
      </x:c>
      <x:c r="AI96" s="117" t="n">
        <x:f>$B$96*IFERROR(SUM(AI84:AI94)/SUM($D$84:$DS$94),0)</x:f>
      </x:c>
      <x:c r="AJ96" s="117" t="n">
        <x:f>$B$96*IFERROR(SUM(AJ84:AJ94)/SUM($D$84:$DS$94),0)</x:f>
      </x:c>
      <x:c r="AK96" s="117" t="n">
        <x:f>$B$96*IFERROR(SUM(AK84:AK94)/SUM($D$84:$DS$94),0)</x:f>
      </x:c>
      <x:c r="AL96" s="117" t="n">
        <x:f>$B$96*IFERROR(SUM(AL84:AL94)/SUM($D$84:$DS$94),0)</x:f>
      </x:c>
      <x:c r="AM96" s="117" t="n">
        <x:f>$B$96*IFERROR(SUM(AM84:AM94)/SUM($D$84:$DS$94),0)</x:f>
      </x:c>
      <x:c r="AN96" s="117" t="n">
        <x:f>$B$96*IFERROR(SUM(AN84:AN94)/SUM($D$84:$DS$94),0)</x:f>
      </x:c>
      <x:c r="AO96" s="117" t="n">
        <x:f>$B$96*IFERROR(SUM(AO84:AO94)/SUM($D$84:$DS$94),0)</x:f>
      </x:c>
      <x:c r="AP96" s="117" t="n">
        <x:f>$B$96*IFERROR(SUM(AP84:AP94)/SUM($D$84:$DS$94),0)</x:f>
      </x:c>
      <x:c r="AQ96" s="117" t="n">
        <x:f>$B$96*IFERROR(SUM(AQ84:AQ94)/SUM($D$84:$DS$94),0)</x:f>
      </x:c>
      <x:c r="AR96" s="117" t="n">
        <x:f>$B$96*IFERROR(SUM(AR84:AR94)/SUM($D$84:$DS$94),0)</x:f>
      </x:c>
      <x:c r="AS96" s="117" t="n">
        <x:f>$B$96*IFERROR(SUM(AS84:AS94)/SUM($D$84:$DS$94),0)</x:f>
      </x:c>
      <x:c r="AT96" s="117" t="n">
        <x:f>$B$96*IFERROR(SUM(AT84:AT94)/SUM($D$84:$DS$94),0)</x:f>
      </x:c>
      <x:c r="AU96" s="117" t="n">
        <x:f>$B$96*IFERROR(SUM(AU84:AU94)/SUM($D$84:$DS$94),0)</x:f>
      </x:c>
      <x:c r="AV96" s="117" t="n">
        <x:f>$B$96*IFERROR(SUM(AV84:AV94)/SUM($D$84:$DS$94),0)</x:f>
      </x:c>
      <x:c r="AW96" s="117" t="n">
        <x:f>$B$96*IFERROR(SUM(AW84:AW94)/SUM($D$84:$DS$94),0)</x:f>
      </x:c>
      <x:c r="AX96" s="117" t="n">
        <x:f>$B$96*IFERROR(SUM(AX84:AX94)/SUM($D$84:$DS$94),0)</x:f>
      </x:c>
      <x:c r="AY96" s="117" t="n">
        <x:f>$B$96*IFERROR(SUM(AY84:AY94)/SUM($D$84:$DS$94),0)</x:f>
      </x:c>
      <x:c r="AZ96" s="117" t="n">
        <x:f>$B$96*IFERROR(SUM(AZ84:AZ94)/SUM($D$84:$DS$94),0)</x:f>
      </x:c>
      <x:c r="BA96" s="117" t="n">
        <x:f>$B$96*IFERROR(SUM(BA84:BA94)/SUM($D$84:$DS$94),0)</x:f>
      </x:c>
      <x:c r="BB96" s="117" t="n">
        <x:f>$B$96*IFERROR(SUM(BB84:BB94)/SUM($D$84:$DS$94),0)</x:f>
      </x:c>
      <x:c r="BC96" s="117" t="n">
        <x:f>$B$96*IFERROR(SUM(BC84:BC94)/SUM($D$84:$DS$94),0)</x:f>
      </x:c>
      <x:c r="BD96" s="117" t="n">
        <x:f>$B$96*IFERROR(SUM(BD84:BD94)/SUM($D$84:$DS$94),0)</x:f>
      </x:c>
      <x:c r="BE96" s="117" t="n">
        <x:f>$B$96*IFERROR(SUM(BE84:BE94)/SUM($D$84:$DS$94),0)</x:f>
      </x:c>
      <x:c r="BF96" s="117" t="n">
        <x:f>$B$96*IFERROR(SUM(BF84:BF94)/SUM($D$84:$DS$94),0)</x:f>
      </x:c>
      <x:c r="BG96" s="117" t="n">
        <x:f>$B$96*IFERROR(SUM(BG84:BG94)/SUM($D$84:$DS$94),0)</x:f>
      </x:c>
      <x:c r="BH96" s="117" t="n">
        <x:f>$B$96*IFERROR(SUM(BH84:BH94)/SUM($D$84:$DS$94),0)</x:f>
      </x:c>
      <x:c r="BI96" s="117" t="n">
        <x:f>$B$96*IFERROR(SUM(BI84:BI94)/SUM($D$84:$DS$94),0)</x:f>
      </x:c>
      <x:c r="BJ96" s="117" t="n">
        <x:f>$B$96*IFERROR(SUM(BJ84:BJ94)/SUM($D$84:$DS$94),0)</x:f>
      </x:c>
      <x:c r="BK96" s="117" t="n">
        <x:f>$B$96*IFERROR(SUM(BK84:BK94)/SUM($D$84:$DS$94),0)</x:f>
      </x:c>
      <x:c r="BL96" s="117" t="n">
        <x:f>$B$96*IFERROR(SUM(BL84:BL94)/SUM($D$84:$DS$94),0)</x:f>
      </x:c>
      <x:c r="BM96" s="117" t="n">
        <x:f>$B$96*IFERROR(SUM(BM84:BM94)/SUM($D$84:$DS$94),0)</x:f>
      </x:c>
      <x:c r="BN96" s="117" t="n">
        <x:f>$B$96*IFERROR(SUM(BN84:BN94)/SUM($D$84:$DS$94),0)</x:f>
      </x:c>
      <x:c r="BO96" s="117" t="n">
        <x:f>$B$96*IFERROR(SUM(BO84:BO94)/SUM($D$84:$DS$94),0)</x:f>
      </x:c>
      <x:c r="BP96" s="117" t="n">
        <x:f>$B$96*IFERROR(SUM(BP84:BP94)/SUM($D$84:$DS$94),0)</x:f>
      </x:c>
      <x:c r="BQ96" s="117" t="n">
        <x:f>$B$96*IFERROR(SUM(BQ84:BQ94)/SUM($D$84:$DS$94),0)</x:f>
      </x:c>
      <x:c r="BR96" s="117" t="n">
        <x:f>$B$96*IFERROR(SUM(BR84:BR94)/SUM($D$84:$DS$94),0)</x:f>
      </x:c>
      <x:c r="BS96" s="117" t="n">
        <x:f>$B$96*IFERROR(SUM(BS84:BS94)/SUM($D$84:$DS$94),0)</x:f>
      </x:c>
      <x:c r="BT96" s="117" t="n">
        <x:f>$B$96*IFERROR(SUM(BT84:BT94)/SUM($D$84:$DS$94),0)</x:f>
      </x:c>
      <x:c r="BU96" s="117" t="n">
        <x:f>$B$96*IFERROR(SUM(BU84:BU94)/SUM($D$84:$DS$94),0)</x:f>
      </x:c>
      <x:c r="BV96" s="117" t="n">
        <x:f>$B$96*IFERROR(SUM(BV84:BV94)/SUM($D$84:$DS$94),0)</x:f>
      </x:c>
      <x:c r="BW96" s="117" t="n">
        <x:f>$B$96*IFERROR(SUM(BW84:BW94)/SUM($D$84:$DS$94),0)</x:f>
      </x:c>
      <x:c r="BX96" s="117" t="n">
        <x:f>$B$96*IFERROR(SUM(BX84:BX94)/SUM($D$84:$DS$94),0)</x:f>
      </x:c>
      <x:c r="BY96" s="117" t="n">
        <x:f>$B$96*IFERROR(SUM(BY84:BY94)/SUM($D$84:$DS$94),0)</x:f>
      </x:c>
      <x:c r="BZ96" s="117" t="n">
        <x:f>$B$96*IFERROR(SUM(BZ84:BZ94)/SUM($D$84:$DS$94),0)</x:f>
      </x:c>
      <x:c r="CA96" s="117" t="n">
        <x:f>$B$96*IFERROR(SUM(CA84:CA94)/SUM($D$84:$DS$94),0)</x:f>
      </x:c>
      <x:c r="CB96" s="117" t="n">
        <x:f>$B$96*IFERROR(SUM(CB84:CB94)/SUM($D$84:$DS$94),0)</x:f>
      </x:c>
      <x:c r="CC96" s="117" t="n">
        <x:f>$B$96*IFERROR(SUM(CC84:CC94)/SUM($D$84:$DS$94),0)</x:f>
      </x:c>
      <x:c r="CD96" s="117" t="n">
        <x:f>$B$96*IFERROR(SUM(CD84:CD94)/SUM($D$84:$DS$94),0)</x:f>
      </x:c>
      <x:c r="CE96" s="117" t="n">
        <x:f>$B$96*IFERROR(SUM(CE84:CE94)/SUM($D$84:$DS$94),0)</x:f>
      </x:c>
      <x:c r="CF96" s="117" t="n">
        <x:f>$B$96*IFERROR(SUM(CF84:CF94)/SUM($D$84:$DS$94),0)</x:f>
      </x:c>
      <x:c r="CG96" s="117" t="n">
        <x:f>$B$96*IFERROR(SUM(CG84:CG94)/SUM($D$84:$DS$94),0)</x:f>
      </x:c>
      <x:c r="CH96" s="117" t="n">
        <x:f>$B$96*IFERROR(SUM(CH84:CH94)/SUM($D$84:$DS$94),0)</x:f>
      </x:c>
      <x:c r="CI96" s="117" t="n">
        <x:f>$B$96*IFERROR(SUM(CI84:CI94)/SUM($D$84:$DS$94),0)</x:f>
      </x:c>
      <x:c r="CJ96" s="117" t="n">
        <x:f>$B$96*IFERROR(SUM(CJ84:CJ94)/SUM($D$84:$DS$94),0)</x:f>
      </x:c>
      <x:c r="CK96" s="117" t="n">
        <x:f>$B$96*IFERROR(SUM(CK84:CK94)/SUM($D$84:$DS$94),0)</x:f>
      </x:c>
      <x:c r="CL96" s="117" t="n">
        <x:f>$B$96*IFERROR(SUM(CL84:CL94)/SUM($D$84:$DS$94),0)</x:f>
      </x:c>
      <x:c r="CM96" s="117" t="n">
        <x:f>$B$96*IFERROR(SUM(CM84:CM94)/SUM($D$84:$DS$94),0)</x:f>
      </x:c>
      <x:c r="CN96" s="117" t="n">
        <x:f>$B$96*IFERROR(SUM(CN84:CN94)/SUM($D$84:$DS$94),0)</x:f>
      </x:c>
      <x:c r="CO96" s="117" t="n">
        <x:f>$B$96*IFERROR(SUM(CO84:CO94)/SUM($D$84:$DS$94),0)</x:f>
      </x:c>
      <x:c r="CP96" s="117" t="n">
        <x:f>$B$96*IFERROR(SUM(CP84:CP94)/SUM($D$84:$DS$94),0)</x:f>
      </x:c>
      <x:c r="CQ96" s="117" t="n">
        <x:f>$B$96*IFERROR(SUM(CQ84:CQ94)/SUM($D$84:$DS$94),0)</x:f>
      </x:c>
      <x:c r="CR96" s="117" t="n">
        <x:f>$B$96*IFERROR(SUM(CR84:CR94)/SUM($D$84:$DS$94),0)</x:f>
      </x:c>
      <x:c r="CS96" s="117" t="n">
        <x:f>$B$96*IFERROR(SUM(CS84:CS94)/SUM($D$84:$DS$94),0)</x:f>
      </x:c>
      <x:c r="CT96" s="117" t="n">
        <x:f>$B$96*IFERROR(SUM(CT84:CT94)/SUM($D$84:$DS$94),0)</x:f>
      </x:c>
      <x:c r="CU96" s="117" t="n">
        <x:f>$B$96*IFERROR(SUM(CU84:CU94)/SUM($D$84:$DS$94),0)</x:f>
      </x:c>
      <x:c r="CV96" s="117" t="n">
        <x:f>$B$96*IFERROR(SUM(CV84:CV94)/SUM($D$84:$DS$94),0)</x:f>
      </x:c>
      <x:c r="CW96" s="117" t="n">
        <x:f>$B$96*IFERROR(SUM(CW84:CW94)/SUM($D$84:$DS$94),0)</x:f>
      </x:c>
      <x:c r="CX96" s="117" t="n">
        <x:f>$B$96*IFERROR(SUM(CX84:CX94)/SUM($D$84:$DS$94),0)</x:f>
      </x:c>
      <x:c r="CY96" s="117" t="n">
        <x:f>$B$96*IFERROR(SUM(CY84:CY94)/SUM($D$84:$DS$94),0)</x:f>
      </x:c>
      <x:c r="CZ96" s="117" t="n">
        <x:f>$B$96*IFERROR(SUM(CZ84:CZ94)/SUM($D$84:$DS$94),0)</x:f>
      </x:c>
      <x:c r="DA96" s="117" t="n">
        <x:f>$B$96*IFERROR(SUM(DA84:DA94)/SUM($D$84:$DS$94),0)</x:f>
      </x:c>
      <x:c r="DB96" s="117" t="n">
        <x:f>$B$96*IFERROR(SUM(DB84:DB94)/SUM($D$84:$DS$94),0)</x:f>
      </x:c>
      <x:c r="DC96" s="117" t="n">
        <x:f>$B$96*IFERROR(SUM(DC84:DC94)/SUM($D$84:$DS$94),0)</x:f>
      </x:c>
      <x:c r="DD96" s="117" t="n">
        <x:f>$B$96*IFERROR(SUM(DD84:DD94)/SUM($D$84:$DS$94),0)</x:f>
      </x:c>
      <x:c r="DE96" s="117" t="n">
        <x:f>$B$96*IFERROR(SUM(DE84:DE94)/SUM($D$84:$DS$94),0)</x:f>
      </x:c>
      <x:c r="DF96" s="117" t="n">
        <x:f>$B$96*IFERROR(SUM(DF84:DF94)/SUM($D$84:$DS$94),0)</x:f>
      </x:c>
      <x:c r="DG96" s="117" t="n">
        <x:f>$B$96*IFERROR(SUM(DG84:DG94)/SUM($D$84:$DS$94),0)</x:f>
      </x:c>
      <x:c r="DH96" s="117" t="n">
        <x:f>$B$96*IFERROR(SUM(DH84:DH94)/SUM($D$84:$DS$94),0)</x:f>
      </x:c>
      <x:c r="DI96" s="117" t="n">
        <x:f>$B$96*IFERROR(SUM(DI84:DI94)/SUM($D$84:$DS$94),0)</x:f>
      </x:c>
      <x:c r="DJ96" s="117" t="n">
        <x:f>$B$96*IFERROR(SUM(DJ84:DJ94)/SUM($D$84:$DS$94),0)</x:f>
      </x:c>
      <x:c r="DK96" s="117" t="n">
        <x:f>$B$96*IFERROR(SUM(DK84:DK94)/SUM($D$84:$DS$94),0)</x:f>
      </x:c>
      <x:c r="DL96" s="117" t="n">
        <x:f>$B$96*IFERROR(SUM(DL84:DL94)/SUM($D$84:$DS$94),0)</x:f>
      </x:c>
      <x:c r="DM96" s="117" t="n">
        <x:f>$B$96*IFERROR(SUM(DM84:DM94)/SUM($D$84:$DS$94),0)</x:f>
      </x:c>
      <x:c r="DN96" s="117" t="n">
        <x:f>$B$96*IFERROR(SUM(DN84:DN94)/SUM($D$84:$DS$94),0)</x:f>
      </x:c>
      <x:c r="DO96" s="117" t="n">
        <x:f>$B$96*IFERROR(SUM(DO84:DO94)/SUM($D$84:$DS$94),0)</x:f>
      </x:c>
      <x:c r="DP96" s="117" t="n">
        <x:f>$B$96*IFERROR(SUM(DP84:DP94)/SUM($D$84:$DS$94),0)</x:f>
      </x:c>
      <x:c r="DQ96" s="117" t="n">
        <x:f>$B$96*IFERROR(SUM(DQ84:DQ94)/SUM($D$84:$DS$94),0)</x:f>
      </x:c>
      <x:c r="DR96" s="117" t="n">
        <x:f>$B$96*IFERROR(SUM(DR84:DR94)/SUM($D$84:$DS$94),0)</x:f>
      </x:c>
      <x:c r="DS96" s="117" t="n">
        <x:f>$B$96*IFERROR(SUM(DS84:DS94)/SUM($D$84:$DS$94),0)</x:f>
      </x:c>
    </x:row>
    <x:row r="97">
      <x:c r="A97" t="str">
        <x:v>Вознаграждение генподрядчика</x:v>
      </x:c>
      <x:c r="B97" s="107" t="n">
        <x:f>(B89+B90+B99+'ОБЪЕКТЫ'!$B$112)*'Вводные'!$B$50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(SUM(B83:B97)+B99+'ОБЪЕКТЫ'!$B$112)*'Вводные'!$B$54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(B123+B124+B133+'ОБЪЕКТЫ'!$B$120)*'Вводные'!$B$53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(SUM(B118:B126)+B128)*'Вводные'!$B$52</x:f>
      </x:c>
      <x:c r="C130" t="str">
        <x:v>млн ₽</x:v>
      </x:c>
      <x:c r="D130" s="117" t="n">
        <x:f>$B$130*IFERROR(SUM(D118:D128)/SUM($D$118:$DS$128),0)</x:f>
      </x:c>
      <x:c r="E130" s="117" t="n">
        <x:f>$B$130*IFERROR(SUM(E118:E128)/SUM($D$118:$DS$128),0)</x:f>
      </x:c>
      <x:c r="F130" s="117" t="n">
        <x:f>$B$130*IFERROR(SUM(F118:F128)/SUM($D$118:$DS$128),0)</x:f>
      </x:c>
      <x:c r="G130" s="117" t="n">
        <x:f>$B$130*IFERROR(SUM(G118:G128)/SUM($D$118:$DS$128),0)</x:f>
      </x:c>
      <x:c r="H130" s="117" t="n">
        <x:f>$B$130*IFERROR(SUM(H118:H128)/SUM($D$118:$DS$128),0)</x:f>
      </x:c>
      <x:c r="I130" s="117" t="n">
        <x:f>$B$130*IFERROR(SUM(I118:I128)/SUM($D$118:$DS$128),0)</x:f>
      </x:c>
      <x:c r="J130" s="117" t="n">
        <x:f>$B$130*IFERROR(SUM(J118:J128)/SUM($D$118:$DS$128),0)</x:f>
      </x:c>
      <x:c r="K130" s="117" t="n">
        <x:f>$B$130*IFERROR(SUM(K118:K128)/SUM($D$118:$DS$128),0)</x:f>
      </x:c>
      <x:c r="L130" s="117" t="n">
        <x:f>$B$130*IFERROR(SUM(L118:L128)/SUM($D$118:$DS$128),0)</x:f>
      </x:c>
      <x:c r="M130" s="117" t="n">
        <x:f>$B$130*IFERROR(SUM(M118:M128)/SUM($D$118:$DS$128),0)</x:f>
      </x:c>
      <x:c r="N130" s="117" t="n">
        <x:f>$B$130*IFERROR(SUM(N118:N128)/SUM($D$118:$DS$128),0)</x:f>
      </x:c>
      <x:c r="O130" s="117" t="n">
        <x:f>$B$130*IFERROR(SUM(O118:O128)/SUM($D$118:$DS$128),0)</x:f>
      </x:c>
      <x:c r="P130" s="117" t="n">
        <x:f>$B$130*IFERROR(SUM(P118:P128)/SUM($D$118:$DS$128),0)</x:f>
      </x:c>
      <x:c r="Q130" s="117" t="n">
        <x:f>$B$130*IFERROR(SUM(Q118:Q128)/SUM($D$118:$DS$128),0)</x:f>
      </x:c>
      <x:c r="R130" s="117" t="n">
        <x:f>$B$130*IFERROR(SUM(R118:R128)/SUM($D$118:$DS$128),0)</x:f>
      </x:c>
      <x:c r="S130" s="117" t="n">
        <x:f>$B$130*IFERROR(SUM(S118:S128)/SUM($D$118:$DS$128),0)</x:f>
      </x:c>
      <x:c r="T130" s="117" t="n">
        <x:f>$B$130*IFERROR(SUM(T118:T128)/SUM($D$118:$DS$128),0)</x:f>
      </x:c>
      <x:c r="U130" s="117" t="n">
        <x:f>$B$130*IFERROR(SUM(U118:U128)/SUM($D$118:$DS$128),0)</x:f>
      </x:c>
      <x:c r="V130" s="117" t="n">
        <x:f>$B$130*IFERROR(SUM(V118:V128)/SUM($D$118:$DS$128),0)</x:f>
      </x:c>
      <x:c r="W130" s="117" t="n">
        <x:f>$B$130*IFERROR(SUM(W118:W128)/SUM($D$118:$DS$128),0)</x:f>
      </x:c>
      <x:c r="X130" s="117" t="n">
        <x:f>$B$130*IFERROR(SUM(X118:X128)/SUM($D$118:$DS$128),0)</x:f>
      </x:c>
      <x:c r="Y130" s="117" t="n">
        <x:f>$B$130*IFERROR(SUM(Y118:Y128)/SUM($D$118:$DS$128),0)</x:f>
      </x:c>
      <x:c r="Z130" s="117" t="n">
        <x:f>$B$130*IFERROR(SUM(Z118:Z128)/SUM($D$118:$DS$128),0)</x:f>
      </x:c>
      <x:c r="AA130" s="117" t="n">
        <x:f>$B$130*IFERROR(SUM(AA118:AA128)/SUM($D$118:$DS$128),0)</x:f>
      </x:c>
      <x:c r="AB130" s="117" t="n">
        <x:f>$B$130*IFERROR(SUM(AB118:AB128)/SUM($D$118:$DS$128),0)</x:f>
      </x:c>
      <x:c r="AC130" s="117" t="n">
        <x:f>$B$130*IFERROR(SUM(AC118:AC128)/SUM($D$118:$DS$128),0)</x:f>
      </x:c>
      <x:c r="AD130" s="117" t="n">
        <x:f>$B$130*IFERROR(SUM(AD118:AD128)/SUM($D$118:$DS$128),0)</x:f>
      </x:c>
      <x:c r="AE130" s="117" t="n">
        <x:f>$B$130*IFERROR(SUM(AE118:AE128)/SUM($D$118:$DS$128),0)</x:f>
      </x:c>
      <x:c r="AF130" s="117" t="n">
        <x:f>$B$130*IFERROR(SUM(AF118:AF128)/SUM($D$118:$DS$128),0)</x:f>
      </x:c>
      <x:c r="AG130" s="117" t="n">
        <x:f>$B$130*IFERROR(SUM(AG118:AG128)/SUM($D$118:$DS$128),0)</x:f>
      </x:c>
      <x:c r="AH130" s="117" t="n">
        <x:f>$B$130*IFERROR(SUM(AH118:AH128)/SUM($D$118:$DS$128),0)</x:f>
      </x:c>
      <x:c r="AI130" s="117" t="n">
        <x:f>$B$130*IFERROR(SUM(AI118:AI128)/SUM($D$118:$DS$128),0)</x:f>
      </x:c>
      <x:c r="AJ130" s="117" t="n">
        <x:f>$B$130*IFERROR(SUM(AJ118:AJ128)/SUM($D$118:$DS$128),0)</x:f>
      </x:c>
      <x:c r="AK130" s="117" t="n">
        <x:f>$B$130*IFERROR(SUM(AK118:AK128)/SUM($D$118:$DS$128),0)</x:f>
      </x:c>
      <x:c r="AL130" s="117" t="n">
        <x:f>$B$130*IFERROR(SUM(AL118:AL128)/SUM($D$118:$DS$128),0)</x:f>
      </x:c>
      <x:c r="AM130" s="117" t="n">
        <x:f>$B$130*IFERROR(SUM(AM118:AM128)/SUM($D$118:$DS$128),0)</x:f>
      </x:c>
      <x:c r="AN130" s="117" t="n">
        <x:f>$B$130*IFERROR(SUM(AN118:AN128)/SUM($D$118:$DS$128),0)</x:f>
      </x:c>
      <x:c r="AO130" s="117" t="n">
        <x:f>$B$130*IFERROR(SUM(AO118:AO128)/SUM($D$118:$DS$128),0)</x:f>
      </x:c>
      <x:c r="AP130" s="117" t="n">
        <x:f>$B$130*IFERROR(SUM(AP118:AP128)/SUM($D$118:$DS$128),0)</x:f>
      </x:c>
      <x:c r="AQ130" s="117" t="n">
        <x:f>$B$130*IFERROR(SUM(AQ118:AQ128)/SUM($D$118:$DS$128),0)</x:f>
      </x:c>
      <x:c r="AR130" s="117" t="n">
        <x:f>$B$130*IFERROR(SUM(AR118:AR128)/SUM($D$118:$DS$128),0)</x:f>
      </x:c>
      <x:c r="AS130" s="117" t="n">
        <x:f>$B$130*IFERROR(SUM(AS118:AS128)/SUM($D$118:$DS$128),0)</x:f>
      </x:c>
      <x:c r="AT130" s="117" t="n">
        <x:f>$B$130*IFERROR(SUM(AT118:AT128)/SUM($D$118:$DS$128),0)</x:f>
      </x:c>
      <x:c r="AU130" s="117" t="n">
        <x:f>$B$130*IFERROR(SUM(AU118:AU128)/SUM($D$118:$DS$128),0)</x:f>
      </x:c>
      <x:c r="AV130" s="117" t="n">
        <x:f>$B$130*IFERROR(SUM(AV118:AV128)/SUM($D$118:$DS$128),0)</x:f>
      </x:c>
      <x:c r="AW130" s="117" t="n">
        <x:f>$B$130*IFERROR(SUM(AW118:AW128)/SUM($D$118:$DS$128),0)</x:f>
      </x:c>
      <x:c r="AX130" s="117" t="n">
        <x:f>$B$130*IFERROR(SUM(AX118:AX128)/SUM($D$118:$DS$128),0)</x:f>
      </x:c>
      <x:c r="AY130" s="117" t="n">
        <x:f>$B$130*IFERROR(SUM(AY118:AY128)/SUM($D$118:$DS$128),0)</x:f>
      </x:c>
      <x:c r="AZ130" s="117" t="n">
        <x:f>$B$130*IFERROR(SUM(AZ118:AZ128)/SUM($D$118:$DS$128),0)</x:f>
      </x:c>
      <x:c r="BA130" s="117" t="n">
        <x:f>$B$130*IFERROR(SUM(BA118:BA128)/SUM($D$118:$DS$128),0)</x:f>
      </x:c>
      <x:c r="BB130" s="117" t="n">
        <x:f>$B$130*IFERROR(SUM(BB118:BB128)/SUM($D$118:$DS$128),0)</x:f>
      </x:c>
      <x:c r="BC130" s="117" t="n">
        <x:f>$B$130*IFERROR(SUM(BC118:BC128)/SUM($D$118:$DS$128),0)</x:f>
      </x:c>
      <x:c r="BD130" s="117" t="n">
        <x:f>$B$130*IFERROR(SUM(BD118:BD128)/SUM($D$118:$DS$128),0)</x:f>
      </x:c>
      <x:c r="BE130" s="117" t="n">
        <x:f>$B$130*IFERROR(SUM(BE118:BE128)/SUM($D$118:$DS$128),0)</x:f>
      </x:c>
      <x:c r="BF130" s="117" t="n">
        <x:f>$B$130*IFERROR(SUM(BF118:BF128)/SUM($D$118:$DS$128),0)</x:f>
      </x:c>
      <x:c r="BG130" s="117" t="n">
        <x:f>$B$130*IFERROR(SUM(BG118:BG128)/SUM($D$118:$DS$128),0)</x:f>
      </x:c>
      <x:c r="BH130" s="117" t="n">
        <x:f>$B$130*IFERROR(SUM(BH118:BH128)/SUM($D$118:$DS$128),0)</x:f>
      </x:c>
      <x:c r="BI130" s="117" t="n">
        <x:f>$B$130*IFERROR(SUM(BI118:BI128)/SUM($D$118:$DS$128),0)</x:f>
      </x:c>
      <x:c r="BJ130" s="117" t="n">
        <x:f>$B$130*IFERROR(SUM(BJ118:BJ128)/SUM($D$118:$DS$128),0)</x:f>
      </x:c>
      <x:c r="BK130" s="117" t="n">
        <x:f>$B$130*IFERROR(SUM(BK118:BK128)/SUM($D$118:$DS$128),0)</x:f>
      </x:c>
      <x:c r="BL130" s="117" t="n">
        <x:f>$B$130*IFERROR(SUM(BL118:BL128)/SUM($D$118:$DS$128),0)</x:f>
      </x:c>
      <x:c r="BM130" s="117" t="n">
        <x:f>$B$130*IFERROR(SUM(BM118:BM128)/SUM($D$118:$DS$128),0)</x:f>
      </x:c>
      <x:c r="BN130" s="117" t="n">
        <x:f>$B$130*IFERROR(SUM(BN118:BN128)/SUM($D$118:$DS$128),0)</x:f>
      </x:c>
      <x:c r="BO130" s="117" t="n">
        <x:f>$B$130*IFERROR(SUM(BO118:BO128)/SUM($D$118:$DS$128),0)</x:f>
      </x:c>
      <x:c r="BP130" s="117" t="n">
        <x:f>$B$130*IFERROR(SUM(BP118:BP128)/SUM($D$118:$DS$128),0)</x:f>
      </x:c>
      <x:c r="BQ130" s="117" t="n">
        <x:f>$B$130*IFERROR(SUM(BQ118:BQ128)/SUM($D$118:$DS$128),0)</x:f>
      </x:c>
      <x:c r="BR130" s="117" t="n">
        <x:f>$B$130*IFERROR(SUM(BR118:BR128)/SUM($D$118:$DS$128),0)</x:f>
      </x:c>
      <x:c r="BS130" s="117" t="n">
        <x:f>$B$130*IFERROR(SUM(BS118:BS128)/SUM($D$118:$DS$128),0)</x:f>
      </x:c>
      <x:c r="BT130" s="117" t="n">
        <x:f>$B$130*IFERROR(SUM(BT118:BT128)/SUM($D$118:$DS$128),0)</x:f>
      </x:c>
      <x:c r="BU130" s="117" t="n">
        <x:f>$B$130*IFERROR(SUM(BU118:BU128)/SUM($D$118:$DS$128),0)</x:f>
      </x:c>
      <x:c r="BV130" s="117" t="n">
        <x:f>$B$130*IFERROR(SUM(BV118:BV128)/SUM($D$118:$DS$128),0)</x:f>
      </x:c>
      <x:c r="BW130" s="117" t="n">
        <x:f>$B$130*IFERROR(SUM(BW118:BW128)/SUM($D$118:$DS$128),0)</x:f>
      </x:c>
      <x:c r="BX130" s="117" t="n">
        <x:f>$B$130*IFERROR(SUM(BX118:BX128)/SUM($D$118:$DS$128),0)</x:f>
      </x:c>
      <x:c r="BY130" s="117" t="n">
        <x:f>$B$130*IFERROR(SUM(BY118:BY128)/SUM($D$118:$DS$128),0)</x:f>
      </x:c>
      <x:c r="BZ130" s="117" t="n">
        <x:f>$B$130*IFERROR(SUM(BZ118:BZ128)/SUM($D$118:$DS$128),0)</x:f>
      </x:c>
      <x:c r="CA130" s="117" t="n">
        <x:f>$B$130*IFERROR(SUM(CA118:CA128)/SUM($D$118:$DS$128),0)</x:f>
      </x:c>
      <x:c r="CB130" s="117" t="n">
        <x:f>$B$130*IFERROR(SUM(CB118:CB128)/SUM($D$118:$DS$128),0)</x:f>
      </x:c>
      <x:c r="CC130" s="117" t="n">
        <x:f>$B$130*IFERROR(SUM(CC118:CC128)/SUM($D$118:$DS$128),0)</x:f>
      </x:c>
      <x:c r="CD130" s="117" t="n">
        <x:f>$B$130*IFERROR(SUM(CD118:CD128)/SUM($D$118:$DS$128),0)</x:f>
      </x:c>
      <x:c r="CE130" s="117" t="n">
        <x:f>$B$130*IFERROR(SUM(CE118:CE128)/SUM($D$118:$DS$128),0)</x:f>
      </x:c>
      <x:c r="CF130" s="117" t="n">
        <x:f>$B$130*IFERROR(SUM(CF118:CF128)/SUM($D$118:$DS$128),0)</x:f>
      </x:c>
      <x:c r="CG130" s="117" t="n">
        <x:f>$B$130*IFERROR(SUM(CG118:CG128)/SUM($D$118:$DS$128),0)</x:f>
      </x:c>
      <x:c r="CH130" s="117" t="n">
        <x:f>$B$130*IFERROR(SUM(CH118:CH128)/SUM($D$118:$DS$128),0)</x:f>
      </x:c>
      <x:c r="CI130" s="117" t="n">
        <x:f>$B$130*IFERROR(SUM(CI118:CI128)/SUM($D$118:$DS$128),0)</x:f>
      </x:c>
      <x:c r="CJ130" s="117" t="n">
        <x:f>$B$130*IFERROR(SUM(CJ118:CJ128)/SUM($D$118:$DS$128),0)</x:f>
      </x:c>
      <x:c r="CK130" s="117" t="n">
        <x:f>$B$130*IFERROR(SUM(CK118:CK128)/SUM($D$118:$DS$128),0)</x:f>
      </x:c>
      <x:c r="CL130" s="117" t="n">
        <x:f>$B$130*IFERROR(SUM(CL118:CL128)/SUM($D$118:$DS$128),0)</x:f>
      </x:c>
      <x:c r="CM130" s="117" t="n">
        <x:f>$B$130*IFERROR(SUM(CM118:CM128)/SUM($D$118:$DS$128),0)</x:f>
      </x:c>
      <x:c r="CN130" s="117" t="n">
        <x:f>$B$130*IFERROR(SUM(CN118:CN128)/SUM($D$118:$DS$128),0)</x:f>
      </x:c>
      <x:c r="CO130" s="117" t="n">
        <x:f>$B$130*IFERROR(SUM(CO118:CO128)/SUM($D$118:$DS$128),0)</x:f>
      </x:c>
      <x:c r="CP130" s="117" t="n">
        <x:f>$B$130*IFERROR(SUM(CP118:CP128)/SUM($D$118:$DS$128),0)</x:f>
      </x:c>
      <x:c r="CQ130" s="117" t="n">
        <x:f>$B$130*IFERROR(SUM(CQ118:CQ128)/SUM($D$118:$DS$128),0)</x:f>
      </x:c>
      <x:c r="CR130" s="117" t="n">
        <x:f>$B$130*IFERROR(SUM(CR118:CR128)/SUM($D$118:$DS$128),0)</x:f>
      </x:c>
      <x:c r="CS130" s="117" t="n">
        <x:f>$B$130*IFERROR(SUM(CS118:CS128)/SUM($D$118:$DS$128),0)</x:f>
      </x:c>
      <x:c r="CT130" s="117" t="n">
        <x:f>$B$130*IFERROR(SUM(CT118:CT128)/SUM($D$118:$DS$128),0)</x:f>
      </x:c>
      <x:c r="CU130" s="117" t="n">
        <x:f>$B$130*IFERROR(SUM(CU118:CU128)/SUM($D$118:$DS$128),0)</x:f>
      </x:c>
      <x:c r="CV130" s="117" t="n">
        <x:f>$B$130*IFERROR(SUM(CV118:CV128)/SUM($D$118:$DS$128),0)</x:f>
      </x:c>
      <x:c r="CW130" s="117" t="n">
        <x:f>$B$130*IFERROR(SUM(CW118:CW128)/SUM($D$118:$DS$128),0)</x:f>
      </x:c>
      <x:c r="CX130" s="117" t="n">
        <x:f>$B$130*IFERROR(SUM(CX118:CX128)/SUM($D$118:$DS$128),0)</x:f>
      </x:c>
      <x:c r="CY130" s="117" t="n">
        <x:f>$B$130*IFERROR(SUM(CY118:CY128)/SUM($D$118:$DS$128),0)</x:f>
      </x:c>
      <x:c r="CZ130" s="117" t="n">
        <x:f>$B$130*IFERROR(SUM(CZ118:CZ128)/SUM($D$118:$DS$128),0)</x:f>
      </x:c>
      <x:c r="DA130" s="117" t="n">
        <x:f>$B$130*IFERROR(SUM(DA118:DA128)/SUM($D$118:$DS$128),0)</x:f>
      </x:c>
      <x:c r="DB130" s="117" t="n">
        <x:f>$B$130*IFERROR(SUM(DB118:DB128)/SUM($D$118:$DS$128),0)</x:f>
      </x:c>
      <x:c r="DC130" s="117" t="n">
        <x:f>$B$130*IFERROR(SUM(DC118:DC128)/SUM($D$118:$DS$128),0)</x:f>
      </x:c>
      <x:c r="DD130" s="117" t="n">
        <x:f>$B$130*IFERROR(SUM(DD118:DD128)/SUM($D$118:$DS$128),0)</x:f>
      </x:c>
      <x:c r="DE130" s="117" t="n">
        <x:f>$B$130*IFERROR(SUM(DE118:DE128)/SUM($D$118:$DS$128),0)</x:f>
      </x:c>
      <x:c r="DF130" s="117" t="n">
        <x:f>$B$130*IFERROR(SUM(DF118:DF128)/SUM($D$118:$DS$128),0)</x:f>
      </x:c>
      <x:c r="DG130" s="117" t="n">
        <x:f>$B$130*IFERROR(SUM(DG118:DG128)/SUM($D$118:$DS$128),0)</x:f>
      </x:c>
      <x:c r="DH130" s="117" t="n">
        <x:f>$B$130*IFERROR(SUM(DH118:DH128)/SUM($D$118:$DS$128),0)</x:f>
      </x:c>
      <x:c r="DI130" s="117" t="n">
        <x:f>$B$130*IFERROR(SUM(DI118:DI128)/SUM($D$118:$DS$128),0)</x:f>
      </x:c>
      <x:c r="DJ130" s="117" t="n">
        <x:f>$B$130*IFERROR(SUM(DJ118:DJ128)/SUM($D$118:$DS$128),0)</x:f>
      </x:c>
      <x:c r="DK130" s="117" t="n">
        <x:f>$B$130*IFERROR(SUM(DK118:DK128)/SUM($D$118:$DS$128),0)</x:f>
      </x:c>
      <x:c r="DL130" s="117" t="n">
        <x:f>$B$130*IFERROR(SUM(DL118:DL128)/SUM($D$118:$DS$128),0)</x:f>
      </x:c>
      <x:c r="DM130" s="117" t="n">
        <x:f>$B$130*IFERROR(SUM(DM118:DM128)/SUM($D$118:$DS$128),0)</x:f>
      </x:c>
      <x:c r="DN130" s="117" t="n">
        <x:f>$B$130*IFERROR(SUM(DN118:DN128)/SUM($D$118:$DS$128),0)</x:f>
      </x:c>
      <x:c r="DO130" s="117" t="n">
        <x:f>$B$130*IFERROR(SUM(DO118:DO128)/SUM($D$118:$DS$128),0)</x:f>
      </x:c>
      <x:c r="DP130" s="117" t="n">
        <x:f>$B$130*IFERROR(SUM(DP118:DP128)/SUM($D$118:$DS$128),0)</x:f>
      </x:c>
      <x:c r="DQ130" s="117" t="n">
        <x:f>$B$130*IFERROR(SUM(DQ118:DQ128)/SUM($D$118:$DS$128),0)</x:f>
      </x:c>
      <x:c r="DR130" s="117" t="n">
        <x:f>$B$130*IFERROR(SUM(DR118:DR128)/SUM($D$118:$DS$128),0)</x:f>
      </x:c>
      <x:c r="DS130" s="117" t="n">
        <x:f>$B$130*IFERROR(SUM(DS118:DS128)/SUM($D$118:$DS$128),0)</x:f>
      </x:c>
    </x:row>
    <x:row r="131">
      <x:c r="A131" t="str">
        <x:v>Вознаграждение генподрядчика</x:v>
      </x:c>
      <x:c r="B131" s="107" t="n">
        <x:f>(B123+B124+B133+'ОБЪЕКТЫ'!$B$120)*'Вводные'!$B$50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(SUM(B117:B131)+B133+'ОБЪЕКТЫ'!$B$120)*'Вводные'!$B$54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D10-IFERROR(SUM($D$20:$DS$20)*('Продажи'!D14+'Продажи'!D17+'Продажи'!D20+'Продажи'!D23)/(SUM('Продажи'!$D$14:$DS$14)+SUM('Продажи'!$D$17:$DS$17)+SUM('Продажи'!$D$20:$DS$20)+SUM('Продажи'!$D$23:$DS$23)),0)-D53-D57</x:f>
      </x:c>
      <x:c r="E22" s="117">
        <x:f>E10-IFERROR(SUM($D$20:$DS$20)*('Продажи'!E14+'Продажи'!E17+'Продажи'!E20+'Продажи'!E23)/(SUM('Продажи'!$D$14:$DS$14)+SUM('Продажи'!$D$17:$DS$17)+SUM('Продажи'!$D$20:$DS$20)+SUM('Продажи'!$D$23:$DS$23)),0)-E53-E57</x:f>
      </x:c>
      <x:c r="F22" s="117">
        <x:f>F10-IFERROR(SUM($D$20:$DS$20)*('Продажи'!F14+'Продажи'!F17+'Продажи'!F20+'Продажи'!F23)/(SUM('Продажи'!$D$14:$DS$14)+SUM('Продажи'!$D$17:$DS$17)+SUM('Продажи'!$D$20:$DS$20)+SUM('Продажи'!$D$23:$DS$23)),0)-F53-F57</x:f>
      </x:c>
      <x:c r="G22" s="117">
        <x:f>G10-IFERROR(SUM($D$20:$DS$20)*('Продажи'!G14+'Продажи'!G17+'Продажи'!G20+'Продажи'!G23)/(SUM('Продажи'!$D$14:$DS$14)+SUM('Продажи'!$D$17:$DS$17)+SUM('Продажи'!$D$20:$DS$20)+SUM('Продажи'!$D$23:$DS$23)),0)-G53-G57</x:f>
      </x:c>
      <x:c r="H22" s="117">
        <x:f>H10-IFERROR(SUM($D$20:$DS$20)*('Продажи'!H14+'Продажи'!H17+'Продажи'!H20+'Продажи'!H23)/(SUM('Продажи'!$D$14:$DS$14)+SUM('Продажи'!$D$17:$DS$17)+SUM('Продажи'!$D$20:$DS$20)+SUM('Продажи'!$D$23:$DS$23)),0)-H53-H57</x:f>
      </x:c>
      <x:c r="I22" s="117">
        <x:f>I10-IFERROR(SUM($D$20:$DS$20)*('Продажи'!I14+'Продажи'!I17+'Продажи'!I20+'Продажи'!I23)/(SUM('Продажи'!$D$14:$DS$14)+SUM('Продажи'!$D$17:$DS$17)+SUM('Продажи'!$D$20:$DS$20)+SUM('Продажи'!$D$23:$DS$23)),0)-I53-I57</x:f>
      </x:c>
      <x:c r="J22" s="117">
        <x:f>J10-IFERROR(SUM($D$20:$DS$20)*('Продажи'!J14+'Продажи'!J17+'Продажи'!J20+'Продажи'!J23)/(SUM('Продажи'!$D$14:$DS$14)+SUM('Продажи'!$D$17:$DS$17)+SUM('Продажи'!$D$20:$DS$20)+SUM('Продажи'!$D$23:$DS$23)),0)-J53-J57</x:f>
      </x:c>
      <x:c r="K22" s="117">
        <x:f>K10-IFERROR(SUM($D$20:$DS$20)*('Продажи'!K14+'Продажи'!K17+'Продажи'!K20+'Продажи'!K23)/(SUM('Продажи'!$D$14:$DS$14)+SUM('Продажи'!$D$17:$DS$17)+SUM('Продажи'!$D$20:$DS$20)+SUM('Продажи'!$D$23:$DS$23)),0)-K53-K57</x:f>
      </x:c>
      <x:c r="L22" s="117">
        <x:f>L10-IFERROR(SUM($D$20:$DS$20)*('Продажи'!L14+'Продажи'!L17+'Продажи'!L20+'Продажи'!L23)/(SUM('Продажи'!$D$14:$DS$14)+SUM('Продажи'!$D$17:$DS$17)+SUM('Продажи'!$D$20:$DS$20)+SUM('Продажи'!$D$23:$DS$23)),0)-L53-L57</x:f>
      </x:c>
      <x:c r="M22" s="117">
        <x:f>M10-IFERROR(SUM($D$20:$DS$20)*('Продажи'!M14+'Продажи'!M17+'Продажи'!M20+'Продажи'!M23)/(SUM('Продажи'!$D$14:$DS$14)+SUM('Продажи'!$D$17:$DS$17)+SUM('Продажи'!$D$20:$DS$20)+SUM('Продажи'!$D$23:$DS$23)),0)-M53-M57</x:f>
      </x:c>
      <x:c r="N22" s="117">
        <x:f>N10-IFERROR(SUM($D$20:$DS$20)*('Продажи'!N14+'Продажи'!N17+'Продажи'!N20+'Продажи'!N23)/(SUM('Продажи'!$D$14:$DS$14)+SUM('Продажи'!$D$17:$DS$17)+SUM('Продажи'!$D$20:$DS$20)+SUM('Продажи'!$D$23:$DS$23)),0)-N53-N57</x:f>
      </x:c>
      <x:c r="O22" s="117">
        <x:f>O10-IFERROR(SUM($D$20:$DS$20)*('Продажи'!O14+'Продажи'!O17+'Продажи'!O20+'Продажи'!O23)/(SUM('Продажи'!$D$14:$DS$14)+SUM('Продажи'!$D$17:$DS$17)+SUM('Продажи'!$D$20:$DS$20)+SUM('Продажи'!$D$23:$DS$23)),0)-O53-O57</x:f>
      </x:c>
      <x:c r="P22" s="117">
        <x:f>P10-IFERROR(SUM($D$20:$DS$20)*('Продажи'!P14+'Продажи'!P17+'Продажи'!P20+'Продажи'!P23)/(SUM('Продажи'!$D$14:$DS$14)+SUM('Продажи'!$D$17:$DS$17)+SUM('Продажи'!$D$20:$DS$20)+SUM('Продажи'!$D$23:$DS$23)),0)-P53-P57</x:f>
      </x:c>
      <x:c r="Q22" s="117">
        <x:f>Q10-IFERROR(SUM($D$20:$DS$20)*('Продажи'!Q14+'Продажи'!Q17+'Продажи'!Q20+'Продажи'!Q23)/(SUM('Продажи'!$D$14:$DS$14)+SUM('Продажи'!$D$17:$DS$17)+SUM('Продажи'!$D$20:$DS$20)+SUM('Продажи'!$D$23:$DS$23)),0)-Q53-Q57</x:f>
      </x:c>
      <x:c r="R22" s="117">
        <x:f>R10-IFERROR(SUM($D$20:$DS$20)*('Продажи'!R14+'Продажи'!R17+'Продажи'!R20+'Продажи'!R23)/(SUM('Продажи'!$D$14:$DS$14)+SUM('Продажи'!$D$17:$DS$17)+SUM('Продажи'!$D$20:$DS$20)+SUM('Продажи'!$D$23:$DS$23)),0)-R53-R57</x:f>
      </x:c>
      <x:c r="S22" s="117">
        <x:f>S10-IFERROR(SUM($D$20:$DS$20)*('Продажи'!S14+'Продажи'!S17+'Продажи'!S20+'Продажи'!S23)/(SUM('Продажи'!$D$14:$DS$14)+SUM('Продажи'!$D$17:$DS$17)+SUM('Продажи'!$D$20:$DS$20)+SUM('Продажи'!$D$23:$DS$23)),0)-S53-S57</x:f>
      </x:c>
      <x:c r="T22" s="117">
        <x:f>T10-IFERROR(SUM($D$20:$DS$20)*('Продажи'!T14+'Продажи'!T17+'Продажи'!T20+'Продажи'!T23)/(SUM('Продажи'!$D$14:$DS$14)+SUM('Продажи'!$D$17:$DS$17)+SUM('Продажи'!$D$20:$DS$20)+SUM('Продажи'!$D$23:$DS$23)),0)-T53-T57</x:f>
      </x:c>
      <x:c r="U22" s="117">
        <x:f>U10-IFERROR(SUM($D$20:$DS$20)*('Продажи'!U14+'Продажи'!U17+'Продажи'!U20+'Продажи'!U23)/(SUM('Продажи'!$D$14:$DS$14)+SUM('Продажи'!$D$17:$DS$17)+SUM('Продажи'!$D$20:$DS$20)+SUM('Продажи'!$D$23:$DS$23)),0)-U53-U57</x:f>
      </x:c>
      <x:c r="V22" s="117">
        <x:f>V10-IFERROR(SUM($D$20:$DS$20)*('Продажи'!V14+'Продажи'!V17+'Продажи'!V20+'Продажи'!V23)/(SUM('Продажи'!$D$14:$DS$14)+SUM('Продажи'!$D$17:$DS$17)+SUM('Продажи'!$D$20:$DS$20)+SUM('Продажи'!$D$23:$DS$23)),0)-V53-V57</x:f>
      </x:c>
      <x:c r="W22" s="117">
        <x:f>W10-IFERROR(SUM($D$20:$DS$20)*('Продажи'!W14+'Продажи'!W17+'Продажи'!W20+'Продажи'!W23)/(SUM('Продажи'!$D$14:$DS$14)+SUM('Продажи'!$D$17:$DS$17)+SUM('Продажи'!$D$20:$DS$20)+SUM('Продажи'!$D$23:$DS$23)),0)-W53-W57</x:f>
      </x:c>
      <x:c r="X22" s="117">
        <x:f>X10-IFERROR(SUM($D$20:$DS$20)*('Продажи'!X14+'Продажи'!X17+'Продажи'!X20+'Продажи'!X23)/(SUM('Продажи'!$D$14:$DS$14)+SUM('Продажи'!$D$17:$DS$17)+SUM('Продажи'!$D$20:$DS$20)+SUM('Продажи'!$D$23:$DS$23)),0)-X53-X57</x:f>
      </x:c>
      <x:c r="Y22" s="117">
        <x:f>Y10-IFERROR(SUM($D$20:$DS$20)*('Продажи'!Y14+'Продажи'!Y17+'Продажи'!Y20+'Продажи'!Y23)/(SUM('Продажи'!$D$14:$DS$14)+SUM('Продажи'!$D$17:$DS$17)+SUM('Продажи'!$D$20:$DS$20)+SUM('Продажи'!$D$23:$DS$23)),0)-Y53-Y57</x:f>
      </x:c>
      <x:c r="Z22" s="117">
        <x:f>Z10-IFERROR(SUM($D$20:$DS$20)*('Продажи'!Z14+'Продажи'!Z17+'Продажи'!Z20+'Продажи'!Z23)/(SUM('Продажи'!$D$14:$DS$14)+SUM('Продажи'!$D$17:$DS$17)+SUM('Продажи'!$D$20:$DS$20)+SUM('Продажи'!$D$23:$DS$23)),0)-Z53-Z57</x:f>
      </x:c>
      <x:c r="AA22" s="117">
        <x:f>AA10-IFERROR(SUM($D$20:$DS$20)*('Продажи'!AA14+'Продажи'!AA17+'Продажи'!AA20+'Продажи'!AA23)/(SUM('Продажи'!$D$14:$DS$14)+SUM('Продажи'!$D$17:$DS$17)+SUM('Продажи'!$D$20:$DS$20)+SUM('Продажи'!$D$23:$DS$23)),0)-AA53-AA57</x:f>
      </x:c>
      <x:c r="AB22" s="117">
        <x:f>AB10-IFERROR(SUM($D$20:$DS$20)*('Продажи'!AB14+'Продажи'!AB17+'Продажи'!AB20+'Продажи'!AB23)/(SUM('Продажи'!$D$14:$DS$14)+SUM('Продажи'!$D$17:$DS$17)+SUM('Продажи'!$D$20:$DS$20)+SUM('Продажи'!$D$23:$DS$23)),0)-AB53-AB57</x:f>
      </x:c>
      <x:c r="AC22" s="117">
        <x:f>AC10-IFERROR(SUM($D$20:$DS$20)*('Продажи'!AC14+'Продажи'!AC17+'Продажи'!AC20+'Продажи'!AC23)/(SUM('Продажи'!$D$14:$DS$14)+SUM('Продажи'!$D$17:$DS$17)+SUM('Продажи'!$D$20:$DS$20)+SUM('Продажи'!$D$23:$DS$23)),0)-AC53-AC57</x:f>
      </x:c>
      <x:c r="AD22" s="117">
        <x:f>AD10-IFERROR(SUM($D$20:$DS$20)*('Продажи'!AD14+'Продажи'!AD17+'Продажи'!AD20+'Продажи'!AD23)/(SUM('Продажи'!$D$14:$DS$14)+SUM('Продажи'!$D$17:$DS$17)+SUM('Продажи'!$D$20:$DS$20)+SUM('Продажи'!$D$23:$DS$23)),0)-AD53-AD57</x:f>
      </x:c>
      <x:c r="AE22" s="117">
        <x:f>AE10-IFERROR(SUM($D$20:$DS$20)*('Продажи'!AE14+'Продажи'!AE17+'Продажи'!AE20+'Продажи'!AE23)/(SUM('Продажи'!$D$14:$DS$14)+SUM('Продажи'!$D$17:$DS$17)+SUM('Продажи'!$D$20:$DS$20)+SUM('Продажи'!$D$23:$DS$23)),0)-AE53-AE57</x:f>
      </x:c>
      <x:c r="AF22" s="117">
        <x:f>AF10-IFERROR(SUM($D$20:$DS$20)*('Продажи'!AF14+'Продажи'!AF17+'Продажи'!AF20+'Продажи'!AF23)/(SUM('Продажи'!$D$14:$DS$14)+SUM('Продажи'!$D$17:$DS$17)+SUM('Продажи'!$D$20:$DS$20)+SUM('Продажи'!$D$23:$DS$23)),0)-AF53-AF57</x:f>
      </x:c>
      <x:c r="AG22" s="117">
        <x:f>AG10-IFERROR(SUM($D$20:$DS$20)*('Продажи'!AG14+'Продажи'!AG17+'Продажи'!AG20+'Продажи'!AG23)/(SUM('Продажи'!$D$14:$DS$14)+SUM('Продажи'!$D$17:$DS$17)+SUM('Продажи'!$D$20:$DS$20)+SUM('Продажи'!$D$23:$DS$23)),0)-AG53-AG57</x:f>
      </x:c>
      <x:c r="AH22" s="117">
        <x:f>AH10-IFERROR(SUM($D$20:$DS$20)*('Продажи'!AH14+'Продажи'!AH17+'Продажи'!AH20+'Продажи'!AH23)/(SUM('Продажи'!$D$14:$DS$14)+SUM('Продажи'!$D$17:$DS$17)+SUM('Продажи'!$D$20:$DS$20)+SUM('Продажи'!$D$23:$DS$23)),0)-AH53-AH57</x:f>
      </x:c>
      <x:c r="AI22" s="117">
        <x:f>AI10-IFERROR(SUM($D$20:$DS$20)*('Продажи'!AI14+'Продажи'!AI17+'Продажи'!AI20+'Продажи'!AI23)/(SUM('Продажи'!$D$14:$DS$14)+SUM('Продажи'!$D$17:$DS$17)+SUM('Продажи'!$D$20:$DS$20)+SUM('Продажи'!$D$23:$DS$23)),0)-AI53-AI57</x:f>
      </x:c>
      <x:c r="AJ22" s="117">
        <x:f>AJ10-IFERROR(SUM($D$20:$DS$20)*('Продажи'!AJ14+'Продажи'!AJ17+'Продажи'!AJ20+'Продажи'!AJ23)/(SUM('Продажи'!$D$14:$DS$14)+SUM('Продажи'!$D$17:$DS$17)+SUM('Продажи'!$D$20:$DS$20)+SUM('Продажи'!$D$23:$DS$23)),0)-AJ53-AJ57</x:f>
      </x:c>
      <x:c r="AK22" s="117">
        <x:f>AK10-IFERROR(SUM($D$20:$DS$20)*('Продажи'!AK14+'Продажи'!AK17+'Продажи'!AK20+'Продажи'!AK23)/(SUM('Продажи'!$D$14:$DS$14)+SUM('Продажи'!$D$17:$DS$17)+SUM('Продажи'!$D$20:$DS$20)+SUM('Продажи'!$D$23:$DS$23)),0)-AK53-AK57</x:f>
      </x:c>
      <x:c r="AL22" s="117">
        <x:f>AL10-IFERROR(SUM($D$20:$DS$20)*('Продажи'!AL14+'Продажи'!AL17+'Продажи'!AL20+'Продажи'!AL23)/(SUM('Продажи'!$D$14:$DS$14)+SUM('Продажи'!$D$17:$DS$17)+SUM('Продажи'!$D$20:$DS$20)+SUM('Продажи'!$D$23:$DS$23)),0)-AL53-AL57</x:f>
      </x:c>
      <x:c r="AM22" s="117">
        <x:f>AM10-IFERROR(SUM($D$20:$DS$20)*('Продажи'!AM14+'Продажи'!AM17+'Продажи'!AM20+'Продажи'!AM23)/(SUM('Продажи'!$D$14:$DS$14)+SUM('Продажи'!$D$17:$DS$17)+SUM('Продажи'!$D$20:$DS$20)+SUM('Продажи'!$D$23:$DS$23)),0)-AM53-AM57</x:f>
      </x:c>
      <x:c r="AN22" s="117">
        <x:f>AN10-IFERROR(SUM($D$20:$DS$20)*('Продажи'!AN14+'Продажи'!AN17+'Продажи'!AN20+'Продажи'!AN23)/(SUM('Продажи'!$D$14:$DS$14)+SUM('Продажи'!$D$17:$DS$17)+SUM('Продажи'!$D$20:$DS$20)+SUM('Продажи'!$D$23:$DS$23)),0)-AN53-AN57</x:f>
      </x:c>
      <x:c r="AO22" s="117">
        <x:f>AO10-IFERROR(SUM($D$20:$DS$20)*('Продажи'!AO14+'Продажи'!AO17+'Продажи'!AO20+'Продажи'!AO23)/(SUM('Продажи'!$D$14:$DS$14)+SUM('Продажи'!$D$17:$DS$17)+SUM('Продажи'!$D$20:$DS$20)+SUM('Продажи'!$D$23:$DS$23)),0)-AO53-AO57</x:f>
      </x:c>
      <x:c r="AP22" s="117">
        <x:f>AP10-IFERROR(SUM($D$20:$DS$20)*('Продажи'!AP14+'Продажи'!AP17+'Продажи'!AP20+'Продажи'!AP23)/(SUM('Продажи'!$D$14:$DS$14)+SUM('Продажи'!$D$17:$DS$17)+SUM('Продажи'!$D$20:$DS$20)+SUM('Продажи'!$D$23:$DS$23)),0)-AP53-AP57</x:f>
      </x:c>
      <x:c r="AQ22" s="117">
        <x:f>AQ10-IFERROR(SUM($D$20:$DS$20)*('Продажи'!AQ14+'Продажи'!AQ17+'Продажи'!AQ20+'Продажи'!AQ23)/(SUM('Продажи'!$D$14:$DS$14)+SUM('Продажи'!$D$17:$DS$17)+SUM('Продажи'!$D$20:$DS$20)+SUM('Продажи'!$D$23:$DS$23)),0)-AQ53-AQ57</x:f>
      </x:c>
      <x:c r="AR22" s="117">
        <x:f>AR10-IFERROR(SUM($D$20:$DS$20)*('Продажи'!AR14+'Продажи'!AR17+'Продажи'!AR20+'Продажи'!AR23)/(SUM('Продажи'!$D$14:$DS$14)+SUM('Продажи'!$D$17:$DS$17)+SUM('Продажи'!$D$20:$DS$20)+SUM('Продажи'!$D$23:$DS$23)),0)-AR53-AR57</x:f>
      </x:c>
      <x:c r="AS22" s="117">
        <x:f>AS10-IFERROR(SUM($D$20:$DS$20)*('Продажи'!AS14+'Продажи'!AS17+'Продажи'!AS20+'Продажи'!AS23)/(SUM('Продажи'!$D$14:$DS$14)+SUM('Продажи'!$D$17:$DS$17)+SUM('Продажи'!$D$20:$DS$20)+SUM('Продажи'!$D$23:$DS$23)),0)-AS53-AS57</x:f>
      </x:c>
      <x:c r="AT22" s="117">
        <x:f>AT10-IFERROR(SUM($D$20:$DS$20)*('Продажи'!AT14+'Продажи'!AT17+'Продажи'!AT20+'Продажи'!AT23)/(SUM('Продажи'!$D$14:$DS$14)+SUM('Продажи'!$D$17:$DS$17)+SUM('Продажи'!$D$20:$DS$20)+SUM('Продажи'!$D$23:$DS$23)),0)-AT53-AT57</x:f>
      </x:c>
      <x:c r="AU22" s="117">
        <x:f>AU10-IFERROR(SUM($D$20:$DS$20)*('Продажи'!AU14+'Продажи'!AU17+'Продажи'!AU20+'Продажи'!AU23)/(SUM('Продажи'!$D$14:$DS$14)+SUM('Продажи'!$D$17:$DS$17)+SUM('Продажи'!$D$20:$DS$20)+SUM('Продажи'!$D$23:$DS$23)),0)-AU53-AU57</x:f>
      </x:c>
      <x:c r="AV22" s="117">
        <x:f>AV10-IFERROR(SUM($D$20:$DS$20)*('Продажи'!AV14+'Продажи'!AV17+'Продажи'!AV20+'Продажи'!AV23)/(SUM('Продажи'!$D$14:$DS$14)+SUM('Продажи'!$D$17:$DS$17)+SUM('Продажи'!$D$20:$DS$20)+SUM('Продажи'!$D$23:$DS$23)),0)-AV53-AV57</x:f>
      </x:c>
      <x:c r="AW22" s="117">
        <x:f>AW10-IFERROR(SUM($D$20:$DS$20)*('Продажи'!AW14+'Продажи'!AW17+'Продажи'!AW20+'Продажи'!AW23)/(SUM('Продажи'!$D$14:$DS$14)+SUM('Продажи'!$D$17:$DS$17)+SUM('Продажи'!$D$20:$DS$20)+SUM('Продажи'!$D$23:$DS$23)),0)-AW53-AW57</x:f>
      </x:c>
      <x:c r="AX22" s="117">
        <x:f>AX10-IFERROR(SUM($D$20:$DS$20)*('Продажи'!AX14+'Продажи'!AX17+'Продажи'!AX20+'Продажи'!AX23)/(SUM('Продажи'!$D$14:$DS$14)+SUM('Продажи'!$D$17:$DS$17)+SUM('Продажи'!$D$20:$DS$20)+SUM('Продажи'!$D$23:$DS$23)),0)-AX53-AX57</x:f>
      </x:c>
      <x:c r="AY22" s="117">
        <x:f>AY10-IFERROR(SUM($D$20:$DS$20)*('Продажи'!AY14+'Продажи'!AY17+'Продажи'!AY20+'Продажи'!AY23)/(SUM('Продажи'!$D$14:$DS$14)+SUM('Продажи'!$D$17:$DS$17)+SUM('Продажи'!$D$20:$DS$20)+SUM('Продажи'!$D$23:$DS$23)),0)-AY53-AY57</x:f>
      </x:c>
      <x:c r="AZ22" s="117">
        <x:f>AZ10-IFERROR(SUM($D$20:$DS$20)*('Продажи'!AZ14+'Продажи'!AZ17+'Продажи'!AZ20+'Продажи'!AZ23)/(SUM('Продажи'!$D$14:$DS$14)+SUM('Продажи'!$D$17:$DS$17)+SUM('Продажи'!$D$20:$DS$20)+SUM('Продажи'!$D$23:$DS$23)),0)-AZ53-AZ57</x:f>
      </x:c>
      <x:c r="BA22" s="117">
        <x:f>BA10-IFERROR(SUM($D$20:$DS$20)*('Продажи'!BA14+'Продажи'!BA17+'Продажи'!BA20+'Продажи'!BA23)/(SUM('Продажи'!$D$14:$DS$14)+SUM('Продажи'!$D$17:$DS$17)+SUM('Продажи'!$D$20:$DS$20)+SUM('Продажи'!$D$23:$DS$23)),0)-BA53-BA57</x:f>
      </x:c>
      <x:c r="BB22" s="117">
        <x:f>BB10-IFERROR(SUM($D$20:$DS$20)*('Продажи'!BB14+'Продажи'!BB17+'Продажи'!BB20+'Продажи'!BB23)/(SUM('Продажи'!$D$14:$DS$14)+SUM('Продажи'!$D$17:$DS$17)+SUM('Продажи'!$D$20:$DS$20)+SUM('Продажи'!$D$23:$DS$23)),0)-BB53-BB57</x:f>
      </x:c>
      <x:c r="BC22" s="117">
        <x:f>BC10-IFERROR(SUM($D$20:$DS$20)*('Продажи'!BC14+'Продажи'!BC17+'Продажи'!BC20+'Продажи'!BC23)/(SUM('Продажи'!$D$14:$DS$14)+SUM('Продажи'!$D$17:$DS$17)+SUM('Продажи'!$D$20:$DS$20)+SUM('Продажи'!$D$23:$DS$23)),0)-BC53-BC57</x:f>
      </x:c>
      <x:c r="BD22" s="117">
        <x:f>BD10-IFERROR(SUM($D$20:$DS$20)*('Продажи'!BD14+'Продажи'!BD17+'Продажи'!BD20+'Продажи'!BD23)/(SUM('Продажи'!$D$14:$DS$14)+SUM('Продажи'!$D$17:$DS$17)+SUM('Продажи'!$D$20:$DS$20)+SUM('Продажи'!$D$23:$DS$23)),0)-BD53-BD57</x:f>
      </x:c>
      <x:c r="BE22" s="117">
        <x:f>BE10-IFERROR(SUM($D$20:$DS$20)*('Продажи'!BE14+'Продажи'!BE17+'Продажи'!BE20+'Продажи'!BE23)/(SUM('Продажи'!$D$14:$DS$14)+SUM('Продажи'!$D$17:$DS$17)+SUM('Продажи'!$D$20:$DS$20)+SUM('Продажи'!$D$23:$DS$23)),0)-BE53-BE57</x:f>
      </x:c>
      <x:c r="BF22" s="117">
        <x:f>BF10-IFERROR(SUM($D$20:$DS$20)*('Продажи'!BF14+'Продажи'!BF17+'Продажи'!BF20+'Продажи'!BF23)/(SUM('Продажи'!$D$14:$DS$14)+SUM('Продажи'!$D$17:$DS$17)+SUM('Продажи'!$D$20:$DS$20)+SUM('Продажи'!$D$23:$DS$23)),0)-BF53-BF57</x:f>
      </x:c>
      <x:c r="BG22" s="117">
        <x:f>BG10-IFERROR(SUM($D$20:$DS$20)*('Продажи'!BG14+'Продажи'!BG17+'Продажи'!BG20+'Продажи'!BG23)/(SUM('Продажи'!$D$14:$DS$14)+SUM('Продажи'!$D$17:$DS$17)+SUM('Продажи'!$D$20:$DS$20)+SUM('Продажи'!$D$23:$DS$23)),0)-BG53-BG57</x:f>
      </x:c>
      <x:c r="BH22" s="117">
        <x:f>BH10-IFERROR(SUM($D$20:$DS$20)*('Продажи'!BH14+'Продажи'!BH17+'Продажи'!BH20+'Продажи'!BH23)/(SUM('Продажи'!$D$14:$DS$14)+SUM('Продажи'!$D$17:$DS$17)+SUM('Продажи'!$D$20:$DS$20)+SUM('Продажи'!$D$23:$DS$23)),0)-BH53-BH57</x:f>
      </x:c>
      <x:c r="BI22" s="117">
        <x:f>BI10-IFERROR(SUM($D$20:$DS$20)*('Продажи'!BI14+'Продажи'!BI17+'Продажи'!BI20+'Продажи'!BI23)/(SUM('Продажи'!$D$14:$DS$14)+SUM('Продажи'!$D$17:$DS$17)+SUM('Продажи'!$D$20:$DS$20)+SUM('Продажи'!$D$23:$DS$23)),0)-BI53-BI57</x:f>
      </x:c>
      <x:c r="BJ22" s="117">
        <x:f>BJ10-IFERROR(SUM($D$20:$DS$20)*('Продажи'!BJ14+'Продажи'!BJ17+'Продажи'!BJ20+'Продажи'!BJ23)/(SUM('Продажи'!$D$14:$DS$14)+SUM('Продажи'!$D$17:$DS$17)+SUM('Продажи'!$D$20:$DS$20)+SUM('Продажи'!$D$23:$DS$23)),0)-BJ53-BJ57</x:f>
      </x:c>
      <x:c r="BK22" s="117">
        <x:f>BK10-IFERROR(SUM($D$20:$DS$20)*('Продажи'!BK14+'Продажи'!BK17+'Продажи'!BK20+'Продажи'!BK23)/(SUM('Продажи'!$D$14:$DS$14)+SUM('Продажи'!$D$17:$DS$17)+SUM('Продажи'!$D$20:$DS$20)+SUM('Продажи'!$D$23:$DS$23)),0)-BK53-BK57</x:f>
      </x:c>
      <x:c r="BL22" s="117">
        <x:f>BL10-IFERROR(SUM($D$20:$DS$20)*('Продажи'!BL14+'Продажи'!BL17+'Продажи'!BL20+'Продажи'!BL23)/(SUM('Продажи'!$D$14:$DS$14)+SUM('Продажи'!$D$17:$DS$17)+SUM('Продажи'!$D$20:$DS$20)+SUM('Продажи'!$D$23:$DS$23)),0)-BL53-BL57</x:f>
      </x:c>
      <x:c r="BM22" s="117">
        <x:f>BM10-IFERROR(SUM($D$20:$DS$20)*('Продажи'!BM14+'Продажи'!BM17+'Продажи'!BM20+'Продажи'!BM23)/(SUM('Продажи'!$D$14:$DS$14)+SUM('Продажи'!$D$17:$DS$17)+SUM('Продажи'!$D$20:$DS$20)+SUM('Продажи'!$D$23:$DS$23)),0)-BM53-BM57</x:f>
      </x:c>
      <x:c r="BN22" s="117">
        <x:f>BN10-IFERROR(SUM($D$20:$DS$20)*('Продажи'!BN14+'Продажи'!BN17+'Продажи'!BN20+'Продажи'!BN23)/(SUM('Продажи'!$D$14:$DS$14)+SUM('Продажи'!$D$17:$DS$17)+SUM('Продажи'!$D$20:$DS$20)+SUM('Продажи'!$D$23:$DS$23)),0)-BN53-BN57</x:f>
      </x:c>
      <x:c r="BO22" s="117">
        <x:f>BO10-IFERROR(SUM($D$20:$DS$20)*('Продажи'!BO14+'Продажи'!BO17+'Продажи'!BO20+'Продажи'!BO23)/(SUM('Продажи'!$D$14:$DS$14)+SUM('Продажи'!$D$17:$DS$17)+SUM('Продажи'!$D$20:$DS$20)+SUM('Продажи'!$D$23:$DS$23)),0)-BO53-BO57</x:f>
      </x:c>
      <x:c r="BP22" s="117">
        <x:f>BP10-IFERROR(SUM($D$20:$DS$20)*('Продажи'!BP14+'Продажи'!BP17+'Продажи'!BP20+'Продажи'!BP23)/(SUM('Продажи'!$D$14:$DS$14)+SUM('Продажи'!$D$17:$DS$17)+SUM('Продажи'!$D$20:$DS$20)+SUM('Продажи'!$D$23:$DS$23)),0)-BP53-BP57</x:f>
      </x:c>
      <x:c r="BQ22" s="117">
        <x:f>BQ10-IFERROR(SUM($D$20:$DS$20)*('Продажи'!BQ14+'Продажи'!BQ17+'Продажи'!BQ20+'Продажи'!BQ23)/(SUM('Продажи'!$D$14:$DS$14)+SUM('Продажи'!$D$17:$DS$17)+SUM('Продажи'!$D$20:$DS$20)+SUM('Продажи'!$D$23:$DS$23)),0)-BQ53-BQ57</x:f>
      </x:c>
      <x:c r="BR22" s="117">
        <x:f>BR10-IFERROR(SUM($D$20:$DS$20)*('Продажи'!BR14+'Продажи'!BR17+'Продажи'!BR20+'Продажи'!BR23)/(SUM('Продажи'!$D$14:$DS$14)+SUM('Продажи'!$D$17:$DS$17)+SUM('Продажи'!$D$20:$DS$20)+SUM('Продажи'!$D$23:$DS$23)),0)-BR53-BR57</x:f>
      </x:c>
      <x:c r="BS22" s="117">
        <x:f>BS10-IFERROR(SUM($D$20:$DS$20)*('Продажи'!BS14+'Продажи'!BS17+'Продажи'!BS20+'Продажи'!BS23)/(SUM('Продажи'!$D$14:$DS$14)+SUM('Продажи'!$D$17:$DS$17)+SUM('Продажи'!$D$20:$DS$20)+SUM('Продажи'!$D$23:$DS$23)),0)-BS53-BS57</x:f>
      </x:c>
      <x:c r="BT22" s="117">
        <x:f>BT10-IFERROR(SUM($D$20:$DS$20)*('Продажи'!BT14+'Продажи'!BT17+'Продажи'!BT20+'Продажи'!BT23)/(SUM('Продажи'!$D$14:$DS$14)+SUM('Продажи'!$D$17:$DS$17)+SUM('Продажи'!$D$20:$DS$20)+SUM('Продажи'!$D$23:$DS$23)),0)-BT53-BT57</x:f>
      </x:c>
      <x:c r="BU22" s="117">
        <x:f>BU10-IFERROR(SUM($D$20:$DS$20)*('Продажи'!BU14+'Продажи'!BU17+'Продажи'!BU20+'Продажи'!BU23)/(SUM('Продажи'!$D$14:$DS$14)+SUM('Продажи'!$D$17:$DS$17)+SUM('Продажи'!$D$20:$DS$20)+SUM('Продажи'!$D$23:$DS$23)),0)-BU53-BU57</x:f>
      </x:c>
      <x:c r="BV22" s="117">
        <x:f>BV10-IFERROR(SUM($D$20:$DS$20)*('Продажи'!BV14+'Продажи'!BV17+'Продажи'!BV20+'Продажи'!BV23)/(SUM('Продажи'!$D$14:$DS$14)+SUM('Продажи'!$D$17:$DS$17)+SUM('Продажи'!$D$20:$DS$20)+SUM('Продажи'!$D$23:$DS$23)),0)-BV53-BV57</x:f>
      </x:c>
      <x:c r="BW22" s="117">
        <x:f>BW10-IFERROR(SUM($D$20:$DS$20)*('Продажи'!BW14+'Продажи'!BW17+'Продажи'!BW20+'Продажи'!BW23)/(SUM('Продажи'!$D$14:$DS$14)+SUM('Продажи'!$D$17:$DS$17)+SUM('Продажи'!$D$20:$DS$20)+SUM('Продажи'!$D$23:$DS$23)),0)-BW53-BW57</x:f>
      </x:c>
      <x:c r="BX22" s="117">
        <x:f>BX10-IFERROR(SUM($D$20:$DS$20)*('Продажи'!BX14+'Продажи'!BX17+'Продажи'!BX20+'Продажи'!BX23)/(SUM('Продажи'!$D$14:$DS$14)+SUM('Продажи'!$D$17:$DS$17)+SUM('Продажи'!$D$20:$DS$20)+SUM('Продажи'!$D$23:$DS$23)),0)-BX53-BX57</x:f>
      </x:c>
      <x:c r="BY22" s="117">
        <x:f>BY10-IFERROR(SUM($D$20:$DS$20)*('Продажи'!BY14+'Продажи'!BY17+'Продажи'!BY20+'Продажи'!BY23)/(SUM('Продажи'!$D$14:$DS$14)+SUM('Продажи'!$D$17:$DS$17)+SUM('Продажи'!$D$20:$DS$20)+SUM('Продажи'!$D$23:$DS$23)),0)-BY53-BY57</x:f>
      </x:c>
      <x:c r="BZ22" s="117">
        <x:f>BZ10-IFERROR(SUM($D$20:$DS$20)*('Продажи'!BZ14+'Продажи'!BZ17+'Продажи'!BZ20+'Продажи'!BZ23)/(SUM('Продажи'!$D$14:$DS$14)+SUM('Продажи'!$D$17:$DS$17)+SUM('Продажи'!$D$20:$DS$20)+SUM('Продажи'!$D$23:$DS$23)),0)-BZ53-BZ57</x:f>
      </x:c>
      <x:c r="CA22" s="117">
        <x:f>CA10-IFERROR(SUM($D$20:$DS$20)*('Продажи'!CA14+'Продажи'!CA17+'Продажи'!CA20+'Продажи'!CA23)/(SUM('Продажи'!$D$14:$DS$14)+SUM('Продажи'!$D$17:$DS$17)+SUM('Продажи'!$D$20:$DS$20)+SUM('Продажи'!$D$23:$DS$23)),0)-CA53-CA57</x:f>
      </x:c>
      <x:c r="CB22" s="117">
        <x:f>CB10-IFERROR(SUM($D$20:$DS$20)*('Продажи'!CB14+'Продажи'!CB17+'Продажи'!CB20+'Продажи'!CB23)/(SUM('Продажи'!$D$14:$DS$14)+SUM('Продажи'!$D$17:$DS$17)+SUM('Продажи'!$D$20:$DS$20)+SUM('Продажи'!$D$23:$DS$23)),0)-CB53-CB57</x:f>
      </x:c>
      <x:c r="CC22" s="117">
        <x:f>CC10-IFERROR(SUM($D$20:$DS$20)*('Продажи'!CC14+'Продажи'!CC17+'Продажи'!CC20+'Продажи'!CC23)/(SUM('Продажи'!$D$14:$DS$14)+SUM('Продажи'!$D$17:$DS$17)+SUM('Продажи'!$D$20:$DS$20)+SUM('Продажи'!$D$23:$DS$23)),0)-CC53-CC57</x:f>
      </x:c>
      <x:c r="CD22" s="117">
        <x:f>CD10-IFERROR(SUM($D$20:$DS$20)*('Продажи'!CD14+'Продажи'!CD17+'Продажи'!CD20+'Продажи'!CD23)/(SUM('Продажи'!$D$14:$DS$14)+SUM('Продажи'!$D$17:$DS$17)+SUM('Продажи'!$D$20:$DS$20)+SUM('Продажи'!$D$23:$DS$23)),0)-CD53-CD57</x:f>
      </x:c>
      <x:c r="CE22" s="117">
        <x:f>CE10-IFERROR(SUM($D$20:$DS$20)*('Продажи'!CE14+'Продажи'!CE17+'Продажи'!CE20+'Продажи'!CE23)/(SUM('Продажи'!$D$14:$DS$14)+SUM('Продажи'!$D$17:$DS$17)+SUM('Продажи'!$D$20:$DS$20)+SUM('Продажи'!$D$23:$DS$23)),0)-CE53-CE57</x:f>
      </x:c>
      <x:c r="CF22" s="117">
        <x:f>CF10-IFERROR(SUM($D$20:$DS$20)*('Продажи'!CF14+'Продажи'!CF17+'Продажи'!CF20+'Продажи'!CF23)/(SUM('Продажи'!$D$14:$DS$14)+SUM('Продажи'!$D$17:$DS$17)+SUM('Продажи'!$D$20:$DS$20)+SUM('Продажи'!$D$23:$DS$23)),0)-CF53-CF57</x:f>
      </x:c>
      <x:c r="CG22" s="117">
        <x:f>CG10-IFERROR(SUM($D$20:$DS$20)*('Продажи'!CG14+'Продажи'!CG17+'Продажи'!CG20+'Продажи'!CG23)/(SUM('Продажи'!$D$14:$DS$14)+SUM('Продажи'!$D$17:$DS$17)+SUM('Продажи'!$D$20:$DS$20)+SUM('Продажи'!$D$23:$DS$23)),0)-CG53-CG57</x:f>
      </x:c>
      <x:c r="CH22" s="117">
        <x:f>CH10-IFERROR(SUM($D$20:$DS$20)*('Продажи'!CH14+'Продажи'!CH17+'Продажи'!CH20+'Продажи'!CH23)/(SUM('Продажи'!$D$14:$DS$14)+SUM('Продажи'!$D$17:$DS$17)+SUM('Продажи'!$D$20:$DS$20)+SUM('Продажи'!$D$23:$DS$23)),0)-CH53-CH57</x:f>
      </x:c>
      <x:c r="CI22" s="117">
        <x:f>CI10-IFERROR(SUM($D$20:$DS$20)*('Продажи'!CI14+'Продажи'!CI17+'Продажи'!CI20+'Продажи'!CI23)/(SUM('Продажи'!$D$14:$DS$14)+SUM('Продажи'!$D$17:$DS$17)+SUM('Продажи'!$D$20:$DS$20)+SUM('Продажи'!$D$23:$DS$23)),0)-CI53-CI57</x:f>
      </x:c>
      <x:c r="CJ22" s="117">
        <x:f>CJ10-IFERROR(SUM($D$20:$DS$20)*('Продажи'!CJ14+'Продажи'!CJ17+'Продажи'!CJ20+'Продажи'!CJ23)/(SUM('Продажи'!$D$14:$DS$14)+SUM('Продажи'!$D$17:$DS$17)+SUM('Продажи'!$D$20:$DS$20)+SUM('Продажи'!$D$23:$DS$23)),0)-CJ53-CJ57</x:f>
      </x:c>
      <x:c r="CK22" s="117">
        <x:f>CK10-IFERROR(SUM($D$20:$DS$20)*('Продажи'!CK14+'Продажи'!CK17+'Продажи'!CK20+'Продажи'!CK23)/(SUM('Продажи'!$D$14:$DS$14)+SUM('Продажи'!$D$17:$DS$17)+SUM('Продажи'!$D$20:$DS$20)+SUM('Продажи'!$D$23:$DS$23)),0)-CK53-CK57</x:f>
      </x:c>
      <x:c r="CL22" s="117">
        <x:f>CL10-IFERROR(SUM($D$20:$DS$20)*('Продажи'!CL14+'Продажи'!CL17+'Продажи'!CL20+'Продажи'!CL23)/(SUM('Продажи'!$D$14:$DS$14)+SUM('Продажи'!$D$17:$DS$17)+SUM('Продажи'!$D$20:$DS$20)+SUM('Продажи'!$D$23:$DS$23)),0)-CL53-CL57</x:f>
      </x:c>
      <x:c r="CM22" s="117">
        <x:f>CM10-IFERROR(SUM($D$20:$DS$20)*('Продажи'!CM14+'Продажи'!CM17+'Продажи'!CM20+'Продажи'!CM23)/(SUM('Продажи'!$D$14:$DS$14)+SUM('Продажи'!$D$17:$DS$17)+SUM('Продажи'!$D$20:$DS$20)+SUM('Продажи'!$D$23:$DS$23)),0)-CM53-CM57</x:f>
      </x:c>
      <x:c r="CN22" s="117">
        <x:f>CN10-IFERROR(SUM($D$20:$DS$20)*('Продажи'!CN14+'Продажи'!CN17+'Продажи'!CN20+'Продажи'!CN23)/(SUM('Продажи'!$D$14:$DS$14)+SUM('Продажи'!$D$17:$DS$17)+SUM('Продажи'!$D$20:$DS$20)+SUM('Продажи'!$D$23:$DS$23)),0)-CN53-CN57</x:f>
      </x:c>
      <x:c r="CO22" s="117">
        <x:f>CO10-IFERROR(SUM($D$20:$DS$20)*('Продажи'!CO14+'Продажи'!CO17+'Продажи'!CO20+'Продажи'!CO23)/(SUM('Продажи'!$D$14:$DS$14)+SUM('Продажи'!$D$17:$DS$17)+SUM('Продажи'!$D$20:$DS$20)+SUM('Продажи'!$D$23:$DS$23)),0)-CO53-CO57</x:f>
      </x:c>
      <x:c r="CP22" s="117">
        <x:f>CP10-IFERROR(SUM($D$20:$DS$20)*('Продажи'!CP14+'Продажи'!CP17+'Продажи'!CP20+'Продажи'!CP23)/(SUM('Продажи'!$D$14:$DS$14)+SUM('Продажи'!$D$17:$DS$17)+SUM('Продажи'!$D$20:$DS$20)+SUM('Продажи'!$D$23:$DS$23)),0)-CP53-CP57</x:f>
      </x:c>
      <x:c r="CQ22" s="117">
        <x:f>CQ10-IFERROR(SUM($D$20:$DS$20)*('Продажи'!CQ14+'Продажи'!CQ17+'Продажи'!CQ20+'Продажи'!CQ23)/(SUM('Продажи'!$D$14:$DS$14)+SUM('Продажи'!$D$17:$DS$17)+SUM('Продажи'!$D$20:$DS$20)+SUM('Продажи'!$D$23:$DS$23)),0)-CQ53-CQ57</x:f>
      </x:c>
      <x:c r="CR22" s="117">
        <x:f>CR10-IFERROR(SUM($D$20:$DS$20)*('Продажи'!CR14+'Продажи'!CR17+'Продажи'!CR20+'Продажи'!CR23)/(SUM('Продажи'!$D$14:$DS$14)+SUM('Продажи'!$D$17:$DS$17)+SUM('Продажи'!$D$20:$DS$20)+SUM('Продажи'!$D$23:$DS$23)),0)-CR53-CR57</x:f>
      </x:c>
      <x:c r="CS22" s="117">
        <x:f>CS10-IFERROR(SUM($D$20:$DS$20)*('Продажи'!CS14+'Продажи'!CS17+'Продажи'!CS20+'Продажи'!CS23)/(SUM('Продажи'!$D$14:$DS$14)+SUM('Продажи'!$D$17:$DS$17)+SUM('Продажи'!$D$20:$DS$20)+SUM('Продажи'!$D$23:$DS$23)),0)-CS53-CS57</x:f>
      </x:c>
      <x:c r="CT22" s="117">
        <x:f>CT10-IFERROR(SUM($D$20:$DS$20)*('Продажи'!CT14+'Продажи'!CT17+'Продажи'!CT20+'Продажи'!CT23)/(SUM('Продажи'!$D$14:$DS$14)+SUM('Продажи'!$D$17:$DS$17)+SUM('Продажи'!$D$20:$DS$20)+SUM('Продажи'!$D$23:$DS$23)),0)-CT53-CT57</x:f>
      </x:c>
      <x:c r="CU22" s="117">
        <x:f>CU10-IFERROR(SUM($D$20:$DS$20)*('Продажи'!CU14+'Продажи'!CU17+'Продажи'!CU20+'Продажи'!CU23)/(SUM('Продажи'!$D$14:$DS$14)+SUM('Продажи'!$D$17:$DS$17)+SUM('Продажи'!$D$20:$DS$20)+SUM('Продажи'!$D$23:$DS$23)),0)-CU53-CU57</x:f>
      </x:c>
      <x:c r="CV22" s="117">
        <x:f>CV10-IFERROR(SUM($D$20:$DS$20)*('Продажи'!CV14+'Продажи'!CV17+'Продажи'!CV20+'Продажи'!CV23)/(SUM('Продажи'!$D$14:$DS$14)+SUM('Продажи'!$D$17:$DS$17)+SUM('Продажи'!$D$20:$DS$20)+SUM('Продажи'!$D$23:$DS$23)),0)-CV53-CV57</x:f>
      </x:c>
      <x:c r="CW22" s="117">
        <x:f>CW10-IFERROR(SUM($D$20:$DS$20)*('Продажи'!CW14+'Продажи'!CW17+'Продажи'!CW20+'Продажи'!CW23)/(SUM('Продажи'!$D$14:$DS$14)+SUM('Продажи'!$D$17:$DS$17)+SUM('Продажи'!$D$20:$DS$20)+SUM('Продажи'!$D$23:$DS$23)),0)-CW53-CW57</x:f>
      </x:c>
      <x:c r="CX22" s="117">
        <x:f>CX10-IFERROR(SUM($D$20:$DS$20)*('Продажи'!CX14+'Продажи'!CX17+'Продажи'!CX20+'Продажи'!CX23)/(SUM('Продажи'!$D$14:$DS$14)+SUM('Продажи'!$D$17:$DS$17)+SUM('Продажи'!$D$20:$DS$20)+SUM('Продажи'!$D$23:$DS$23)),0)-CX53-CX57</x:f>
      </x:c>
      <x:c r="CY22" s="117">
        <x:f>CY10-IFERROR(SUM($D$20:$DS$20)*('Продажи'!CY14+'Продажи'!CY17+'Продажи'!CY20+'Продажи'!CY23)/(SUM('Продажи'!$D$14:$DS$14)+SUM('Продажи'!$D$17:$DS$17)+SUM('Продажи'!$D$20:$DS$20)+SUM('Продажи'!$D$23:$DS$23)),0)-CY53-CY57</x:f>
      </x:c>
      <x:c r="CZ22" s="117">
        <x:f>CZ10-IFERROR(SUM($D$20:$DS$20)*('Продажи'!CZ14+'Продажи'!CZ17+'Продажи'!CZ20+'Продажи'!CZ23)/(SUM('Продажи'!$D$14:$DS$14)+SUM('Продажи'!$D$17:$DS$17)+SUM('Продажи'!$D$20:$DS$20)+SUM('Продажи'!$D$23:$DS$23)),0)-CZ53-CZ57</x:f>
      </x:c>
      <x:c r="DA22" s="117">
        <x:f>DA10-IFERROR(SUM($D$20:$DS$20)*('Продажи'!DA14+'Продажи'!DA17+'Продажи'!DA20+'Продажи'!DA23)/(SUM('Продажи'!$D$14:$DS$14)+SUM('Продажи'!$D$17:$DS$17)+SUM('Продажи'!$D$20:$DS$20)+SUM('Продажи'!$D$23:$DS$23)),0)-DA53-DA57</x:f>
      </x:c>
      <x:c r="DB22" s="117">
        <x:f>DB10-IFERROR(SUM($D$20:$DS$20)*('Продажи'!DB14+'Продажи'!DB17+'Продажи'!DB20+'Продажи'!DB23)/(SUM('Продажи'!$D$14:$DS$14)+SUM('Продажи'!$D$17:$DS$17)+SUM('Продажи'!$D$20:$DS$20)+SUM('Продажи'!$D$23:$DS$23)),0)-DB53-DB57</x:f>
      </x:c>
      <x:c r="DC22" s="117">
        <x:f>DC10-IFERROR(SUM($D$20:$DS$20)*('Продажи'!DC14+'Продажи'!DC17+'Продажи'!DC20+'Продажи'!DC23)/(SUM('Продажи'!$D$14:$DS$14)+SUM('Продажи'!$D$17:$DS$17)+SUM('Продажи'!$D$20:$DS$20)+SUM('Продажи'!$D$23:$DS$23)),0)-DC53-DC57</x:f>
      </x:c>
      <x:c r="DD22" s="117">
        <x:f>DD10-IFERROR(SUM($D$20:$DS$20)*('Продажи'!DD14+'Продажи'!DD17+'Продажи'!DD20+'Продажи'!DD23)/(SUM('Продажи'!$D$14:$DS$14)+SUM('Продажи'!$D$17:$DS$17)+SUM('Продажи'!$D$20:$DS$20)+SUM('Продажи'!$D$23:$DS$23)),0)-DD53-DD57</x:f>
      </x:c>
      <x:c r="DE22" s="117">
        <x:f>DE10-IFERROR(SUM($D$20:$DS$20)*('Продажи'!DE14+'Продажи'!DE17+'Продажи'!DE20+'Продажи'!DE23)/(SUM('Продажи'!$D$14:$DS$14)+SUM('Продажи'!$D$17:$DS$17)+SUM('Продажи'!$D$20:$DS$20)+SUM('Продажи'!$D$23:$DS$23)),0)-DE53-DE57</x:f>
      </x:c>
      <x:c r="DF22" s="117">
        <x:f>DF10-IFERROR(SUM($D$20:$DS$20)*('Продажи'!DF14+'Продажи'!DF17+'Продажи'!DF20+'Продажи'!DF23)/(SUM('Продажи'!$D$14:$DS$14)+SUM('Продажи'!$D$17:$DS$17)+SUM('Продажи'!$D$20:$DS$20)+SUM('Продажи'!$D$23:$DS$23)),0)-DF53-DF57</x:f>
      </x:c>
      <x:c r="DG22" s="117">
        <x:f>DG10-IFERROR(SUM($D$20:$DS$20)*('Продажи'!DG14+'Продажи'!DG17+'Продажи'!DG20+'Продажи'!DG23)/(SUM('Продажи'!$D$14:$DS$14)+SUM('Продажи'!$D$17:$DS$17)+SUM('Продажи'!$D$20:$DS$20)+SUM('Продажи'!$D$23:$DS$23)),0)-DG53-DG57</x:f>
      </x:c>
      <x:c r="DH22" s="117">
        <x:f>DH10-IFERROR(SUM($D$20:$DS$20)*('Продажи'!DH14+'Продажи'!DH17+'Продажи'!DH20+'Продажи'!DH23)/(SUM('Продажи'!$D$14:$DS$14)+SUM('Продажи'!$D$17:$DS$17)+SUM('Продажи'!$D$20:$DS$20)+SUM('Продажи'!$D$23:$DS$23)),0)-DH53-DH57</x:f>
      </x:c>
      <x:c r="DI22" s="117">
        <x:f>DI10-IFERROR(SUM($D$20:$DS$20)*('Продажи'!DI14+'Продажи'!DI17+'Продажи'!DI20+'Продажи'!DI23)/(SUM('Продажи'!$D$14:$DS$14)+SUM('Продажи'!$D$17:$DS$17)+SUM('Продажи'!$D$20:$DS$20)+SUM('Продажи'!$D$23:$DS$23)),0)-DI53-DI57</x:f>
      </x:c>
      <x:c r="DJ22" s="117">
        <x:f>DJ10-IFERROR(SUM($D$20:$DS$20)*('Продажи'!DJ14+'Продажи'!DJ17+'Продажи'!DJ20+'Продажи'!DJ23)/(SUM('Продажи'!$D$14:$DS$14)+SUM('Продажи'!$D$17:$DS$17)+SUM('Продажи'!$D$20:$DS$20)+SUM('Продажи'!$D$23:$DS$23)),0)-DJ53-DJ57</x:f>
      </x:c>
      <x:c r="DK22" s="117">
        <x:f>DK10-IFERROR(SUM($D$20:$DS$20)*('Продажи'!DK14+'Продажи'!DK17+'Продажи'!DK20+'Продажи'!DK23)/(SUM('Продажи'!$D$14:$DS$14)+SUM('Продажи'!$D$17:$DS$17)+SUM('Продажи'!$D$20:$DS$20)+SUM('Продажи'!$D$23:$DS$23)),0)-DK53-DK57</x:f>
      </x:c>
      <x:c r="DL22" s="117">
        <x:f>DL10-IFERROR(SUM($D$20:$DS$20)*('Продажи'!DL14+'Продажи'!DL17+'Продажи'!DL20+'Продажи'!DL23)/(SUM('Продажи'!$D$14:$DS$14)+SUM('Продажи'!$D$17:$DS$17)+SUM('Продажи'!$D$20:$DS$20)+SUM('Продажи'!$D$23:$DS$23)),0)-DL53-DL57</x:f>
      </x:c>
      <x:c r="DM22" s="117">
        <x:f>DM10-IFERROR(SUM($D$20:$DS$20)*('Продажи'!DM14+'Продажи'!DM17+'Продажи'!DM20+'Продажи'!DM23)/(SUM('Продажи'!$D$14:$DS$14)+SUM('Продажи'!$D$17:$DS$17)+SUM('Продажи'!$D$20:$DS$20)+SUM('Продажи'!$D$23:$DS$23)),0)-DM53-DM57</x:f>
      </x:c>
      <x:c r="DN22" s="117">
        <x:f>DN10-IFERROR(SUM($D$20:$DS$20)*('Продажи'!DN14+'Продажи'!DN17+'Продажи'!DN20+'Продажи'!DN23)/(SUM('Продажи'!$D$14:$DS$14)+SUM('Продажи'!$D$17:$DS$17)+SUM('Продажи'!$D$20:$DS$20)+SUM('Продажи'!$D$23:$DS$23)),0)-DN53-DN57</x:f>
      </x:c>
      <x:c r="DO22" s="117">
        <x:f>DO10-IFERROR(SUM($D$20:$DS$20)*('Продажи'!DO14+'Продажи'!DO17+'Продажи'!DO20+'Продажи'!DO23)/(SUM('Продажи'!$D$14:$DS$14)+SUM('Продажи'!$D$17:$DS$17)+SUM('Продажи'!$D$20:$DS$20)+SUM('Продажи'!$D$23:$DS$23)),0)-DO53-DO57</x:f>
      </x:c>
      <x:c r="DP22" s="117">
        <x:f>DP10-IFERROR(SUM($D$20:$DS$20)*('Продажи'!DP14+'Продажи'!DP17+'Продажи'!DP20+'Продажи'!DP23)/(SUM('Продажи'!$D$14:$DS$14)+SUM('Продажи'!$D$17:$DS$17)+SUM('Продажи'!$D$20:$DS$20)+SUM('Продажи'!$D$23:$DS$23)),0)-DP53-DP57</x:f>
      </x:c>
      <x:c r="DQ22" s="117">
        <x:f>DQ10-IFERROR(SUM($D$20:$DS$20)*('Продажи'!DQ14+'Продажи'!DQ17+'Продажи'!DQ20+'Продажи'!DQ23)/(SUM('Продажи'!$D$14:$DS$14)+SUM('Продажи'!$D$17:$DS$17)+SUM('Продажи'!$D$20:$DS$20)+SUM('Продажи'!$D$23:$DS$23)),0)-DQ53-DQ57</x:f>
      </x:c>
      <x:c r="DR22" s="117">
        <x:f>DR10-IFERROR(SUM($D$20:$DS$20)*('Продажи'!DR14+'Продажи'!DR17+'Продажи'!DR20+'Продажи'!DR23)/(SUM('Продажи'!$D$14:$DS$14)+SUM('Продажи'!$D$17:$DS$17)+SUM('Продажи'!$D$20:$DS$20)+SUM('Продажи'!$D$23:$DS$23)),0)-DR53-DR57</x:f>
      </x:c>
      <x:c r="DS22" s="117">
        <x:f>DS10-IFERROR(SUM($D$20:$DS$20)*('Продажи'!DS14+'Продажи'!DS17+'Продажи'!DS20+'Продажи'!DS23)/(SUM('Продажи'!$D$14:$DS$14)+SUM('Продажи'!$D$17:$DS$17)+SUM('Продажи'!$D$20:$DS$20)+SUM('Продажи'!$D$23:$DS$23)),0)-DS53-DS57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IF(AND(D$3&gt;=$B$7,D$3&lt;$B$8),MAX(0,'Вводные'!$B$26*'Вводные'!$V$88-(D38+D45))*'Вводные'!$B$29/12,0)</x:f>
      </x:c>
      <x:c r="E43" s="117">
        <x:f>IF(AND(E$3&gt;=$B$7,E$3&lt;$B$8),MAX(0,'Вводные'!$B$26*'Вводные'!$V$88-(E38+E45))*'Вводные'!$B$29/12,0)</x:f>
      </x:c>
      <x:c r="F43" s="117">
        <x:f>IF(AND(F$3&gt;=$B$7,F$3&lt;$B$8),MAX(0,'Вводные'!$B$26*'Вводные'!$V$88-(F38+F45))*'Вводные'!$B$29/12,0)</x:f>
      </x:c>
      <x:c r="G43" s="117">
        <x:f>IF(AND(G$3&gt;=$B$7,G$3&lt;$B$8),MAX(0,'Вводные'!$B$26*'Вводные'!$V$88-(G38+G45))*'Вводные'!$B$29/12,0)</x:f>
      </x:c>
      <x:c r="H43" s="117">
        <x:f>IF(AND(H$3&gt;=$B$7,H$3&lt;$B$8),MAX(0,'Вводные'!$B$26*'Вводные'!$V$88-(H38+H45))*'Вводные'!$B$29/12,0)</x:f>
      </x:c>
      <x:c r="I43" s="117">
        <x:f>IF(AND(I$3&gt;=$B$7,I$3&lt;$B$8),MAX(0,'Вводные'!$B$26*'Вводные'!$V$88-(I38+I45))*'Вводные'!$B$29/12,0)</x:f>
      </x:c>
      <x:c r="J43" s="117">
        <x:f>IF(AND(J$3&gt;=$B$7,J$3&lt;$B$8),MAX(0,'Вводные'!$B$26*'Вводные'!$V$88-(J38+J45))*'Вводные'!$B$29/12,0)</x:f>
      </x:c>
      <x:c r="K43" s="117">
        <x:f>IF(AND(K$3&gt;=$B$7,K$3&lt;$B$8),MAX(0,'Вводные'!$B$26*'Вводные'!$V$88-(K38+K45))*'Вводные'!$B$29/12,0)</x:f>
      </x:c>
      <x:c r="L43" s="117">
        <x:f>IF(AND(L$3&gt;=$B$7,L$3&lt;$B$8),MAX(0,'Вводные'!$B$26*'Вводные'!$V$88-(L38+L45))*'Вводные'!$B$29/12,0)</x:f>
      </x:c>
      <x:c r="M43" s="117">
        <x:f>IF(AND(M$3&gt;=$B$7,M$3&lt;$B$8),MAX(0,'Вводные'!$B$26*'Вводные'!$V$88-(M38+M45))*'Вводные'!$B$29/12,0)</x:f>
      </x:c>
      <x:c r="N43" s="117">
        <x:f>IF(AND(N$3&gt;=$B$7,N$3&lt;$B$8),MAX(0,'Вводные'!$B$26*'Вводные'!$V$88-(N38+N45))*'Вводные'!$B$29/12,0)</x:f>
      </x:c>
      <x:c r="O43" s="117">
        <x:f>IF(AND(O$3&gt;=$B$7,O$3&lt;$B$8),MAX(0,'Вводные'!$B$26*'Вводные'!$V$88-(O38+O45))*'Вводные'!$B$29/12,0)</x:f>
      </x:c>
      <x:c r="P43" s="117">
        <x:f>IF(AND(P$3&gt;=$B$7,P$3&lt;$B$8),MAX(0,'Вводные'!$B$26*'Вводные'!$V$88-(P38+P45))*'Вводные'!$B$29/12,0)</x:f>
      </x:c>
      <x:c r="Q43" s="117">
        <x:f>IF(AND(Q$3&gt;=$B$7,Q$3&lt;$B$8),MAX(0,'Вводные'!$B$26*'Вводные'!$V$88-(Q38+Q45))*'Вводные'!$B$29/12,0)</x:f>
      </x:c>
      <x:c r="R43" s="117">
        <x:f>IF(AND(R$3&gt;=$B$7,R$3&lt;$B$8),MAX(0,'Вводные'!$B$26*'Вводные'!$V$88-(R38+R45))*'Вводные'!$B$29/12,0)</x:f>
      </x:c>
      <x:c r="S43" s="117">
        <x:f>IF(AND(S$3&gt;=$B$7,S$3&lt;$B$8),MAX(0,'Вводные'!$B$26*'Вводные'!$V$88-(S38+S45))*'Вводные'!$B$29/12,0)</x:f>
      </x:c>
      <x:c r="T43" s="117">
        <x:f>IF(AND(T$3&gt;=$B$7,T$3&lt;$B$8),MAX(0,'Вводные'!$B$26*'Вводные'!$V$88-(T38+T45))*'Вводные'!$B$29/12,0)</x:f>
      </x:c>
      <x:c r="U43" s="117">
        <x:f>IF(AND(U$3&gt;=$B$7,U$3&lt;$B$8),MAX(0,'Вводные'!$B$26*'Вводные'!$V$88-(U38+U45))*'Вводные'!$B$29/12,0)</x:f>
      </x:c>
      <x:c r="V43" s="117">
        <x:f>IF(AND(V$3&gt;=$B$7,V$3&lt;$B$8),MAX(0,'Вводные'!$B$26*'Вводные'!$V$88-(V38+V45))*'Вводные'!$B$29/12,0)</x:f>
      </x:c>
      <x:c r="W43" s="117">
        <x:f>IF(AND(W$3&gt;=$B$7,W$3&lt;$B$8),MAX(0,'Вводные'!$B$26*'Вводные'!$V$88-(W38+W45))*'Вводные'!$B$29/12,0)</x:f>
      </x:c>
      <x:c r="X43" s="117">
        <x:f>IF(AND(X$3&gt;=$B$7,X$3&lt;$B$8),MAX(0,'Вводные'!$B$26*'Вводные'!$V$88-(X38+X45))*'Вводные'!$B$29/12,0)</x:f>
      </x:c>
      <x:c r="Y43" s="117">
        <x:f>IF(AND(Y$3&gt;=$B$7,Y$3&lt;$B$8),MAX(0,'Вводные'!$B$26*'Вводные'!$V$88-(Y38+Y45))*'Вводные'!$B$29/12,0)</x:f>
      </x:c>
      <x:c r="Z43" s="117">
        <x:f>IF(AND(Z$3&gt;=$B$7,Z$3&lt;$B$8),MAX(0,'Вводные'!$B$26*'Вводные'!$V$88-(Z38+Z45))*'Вводные'!$B$29/12,0)</x:f>
      </x:c>
      <x:c r="AA43" s="117">
        <x:f>IF(AND(AA$3&gt;=$B$7,AA$3&lt;$B$8),MAX(0,'Вводные'!$B$26*'Вводные'!$V$88-(AA38+AA45))*'Вводные'!$B$29/12,0)</x:f>
      </x:c>
      <x:c r="AB43" s="117">
        <x:f>IF(AND(AB$3&gt;=$B$7,AB$3&lt;$B$8),MAX(0,'Вводные'!$B$26*'Вводные'!$V$88-(AB38+AB45))*'Вводные'!$B$29/12,0)</x:f>
      </x:c>
      <x:c r="AC43" s="117">
        <x:f>IF(AND(AC$3&gt;=$B$7,AC$3&lt;$B$8),MAX(0,'Вводные'!$B$26*'Вводные'!$V$88-(AC38+AC45))*'Вводные'!$B$29/12,0)</x:f>
      </x:c>
      <x:c r="AD43" s="117">
        <x:f>IF(AND(AD$3&gt;=$B$7,AD$3&lt;$B$8),MAX(0,'Вводные'!$B$26*'Вводные'!$V$88-(AD38+AD45))*'Вводные'!$B$29/12,0)</x:f>
      </x:c>
      <x:c r="AE43" s="117">
        <x:f>IF(AND(AE$3&gt;=$B$7,AE$3&lt;$B$8),MAX(0,'Вводные'!$B$26*'Вводные'!$V$88-(AE38+AE45))*'Вводные'!$B$29/12,0)</x:f>
      </x:c>
      <x:c r="AF43" s="117">
        <x:f>IF(AND(AF$3&gt;=$B$7,AF$3&lt;$B$8),MAX(0,'Вводные'!$B$26*'Вводные'!$V$88-(AF38+AF45))*'Вводные'!$B$29/12,0)</x:f>
      </x:c>
      <x:c r="AG43" s="117">
        <x:f>IF(AND(AG$3&gt;=$B$7,AG$3&lt;$B$8),MAX(0,'Вводные'!$B$26*'Вводные'!$V$88-(AG38+AG45))*'Вводные'!$B$29/12,0)</x:f>
      </x:c>
      <x:c r="AH43" s="117">
        <x:f>IF(AND(AH$3&gt;=$B$7,AH$3&lt;$B$8),MAX(0,'Вводные'!$B$26*'Вводные'!$V$88-(AH38+AH45))*'Вводные'!$B$29/12,0)</x:f>
      </x:c>
      <x:c r="AI43" s="117">
        <x:f>IF(AND(AI$3&gt;=$B$7,AI$3&lt;$B$8),MAX(0,'Вводные'!$B$26*'Вводные'!$V$88-(AI38+AI45))*'Вводные'!$B$29/12,0)</x:f>
      </x:c>
      <x:c r="AJ43" s="117">
        <x:f>IF(AND(AJ$3&gt;=$B$7,AJ$3&lt;$B$8),MAX(0,'Вводные'!$B$26*'Вводные'!$V$88-(AJ38+AJ45))*'Вводные'!$B$29/12,0)</x:f>
      </x:c>
      <x:c r="AK43" s="117">
        <x:f>IF(AND(AK$3&gt;=$B$7,AK$3&lt;$B$8),MAX(0,'Вводные'!$B$26*'Вводные'!$V$88-(AK38+AK45))*'Вводные'!$B$29/12,0)</x:f>
      </x:c>
      <x:c r="AL43" s="117">
        <x:f>IF(AND(AL$3&gt;=$B$7,AL$3&lt;$B$8),MAX(0,'Вводные'!$B$26*'Вводные'!$V$88-(AL38+AL45))*'Вводные'!$B$29/12,0)</x:f>
      </x:c>
      <x:c r="AM43" s="117">
        <x:f>IF(AND(AM$3&gt;=$B$7,AM$3&lt;$B$8),MAX(0,'Вводные'!$B$26*'Вводные'!$V$88-(AM38+AM45))*'Вводные'!$B$29/12,0)</x:f>
      </x:c>
      <x:c r="AN43" s="117">
        <x:f>IF(AND(AN$3&gt;=$B$7,AN$3&lt;$B$8),MAX(0,'Вводные'!$B$26*'Вводные'!$V$88-(AN38+AN45))*'Вводные'!$B$29/12,0)</x:f>
      </x:c>
      <x:c r="AO43" s="117">
        <x:f>IF(AND(AO$3&gt;=$B$7,AO$3&lt;$B$8),MAX(0,'Вводные'!$B$26*'Вводные'!$V$88-(AO38+AO45))*'Вводные'!$B$29/12,0)</x:f>
      </x:c>
      <x:c r="AP43" s="117">
        <x:f>IF(AND(AP$3&gt;=$B$7,AP$3&lt;$B$8),MAX(0,'Вводные'!$B$26*'Вводные'!$V$88-(AP38+AP45))*'Вводные'!$B$29/12,0)</x:f>
      </x:c>
      <x:c r="AQ43" s="117">
        <x:f>IF(AND(AQ$3&gt;=$B$7,AQ$3&lt;$B$8),MAX(0,'Вводные'!$B$26*'Вводные'!$V$88-(AQ38+AQ45))*'Вводные'!$B$29/12,0)</x:f>
      </x:c>
      <x:c r="AR43" s="117">
        <x:f>IF(AND(AR$3&gt;=$B$7,AR$3&lt;$B$8),MAX(0,'Вводные'!$B$26*'Вводные'!$V$88-(AR38+AR45))*'Вводные'!$B$29/12,0)</x:f>
      </x:c>
      <x:c r="AS43" s="117">
        <x:f>IF(AND(AS$3&gt;=$B$7,AS$3&lt;$B$8),MAX(0,'Вводные'!$B$26*'Вводные'!$V$88-(AS38+AS45))*'Вводные'!$B$29/12,0)</x:f>
      </x:c>
      <x:c r="AT43" s="117">
        <x:f>IF(AND(AT$3&gt;=$B$7,AT$3&lt;$B$8),MAX(0,'Вводные'!$B$26*'Вводные'!$V$88-(AT38+AT45))*'Вводные'!$B$29/12,0)</x:f>
      </x:c>
      <x:c r="AU43" s="117">
        <x:f>IF(AND(AU$3&gt;=$B$7,AU$3&lt;$B$8),MAX(0,'Вводные'!$B$26*'Вводные'!$V$88-(AU38+AU45))*'Вводные'!$B$29/12,0)</x:f>
      </x:c>
      <x:c r="AV43" s="117">
        <x:f>IF(AND(AV$3&gt;=$B$7,AV$3&lt;$B$8),MAX(0,'Вводные'!$B$26*'Вводные'!$V$88-(AV38+AV45))*'Вводные'!$B$29/12,0)</x:f>
      </x:c>
      <x:c r="AW43" s="117">
        <x:f>IF(AND(AW$3&gt;=$B$7,AW$3&lt;$B$8),MAX(0,'Вводные'!$B$26*'Вводные'!$V$88-(AW38+AW45))*'Вводные'!$B$29/12,0)</x:f>
      </x:c>
      <x:c r="AX43" s="117">
        <x:f>IF(AND(AX$3&gt;=$B$7,AX$3&lt;$B$8),MAX(0,'Вводные'!$B$26*'Вводные'!$V$88-(AX38+AX45))*'Вводные'!$B$29/12,0)</x:f>
      </x:c>
      <x:c r="AY43" s="117">
        <x:f>IF(AND(AY$3&gt;=$B$7,AY$3&lt;$B$8),MAX(0,'Вводные'!$B$26*'Вводные'!$V$88-(AY38+AY45))*'Вводные'!$B$29/12,0)</x:f>
      </x:c>
      <x:c r="AZ43" s="117">
        <x:f>IF(AND(AZ$3&gt;=$B$7,AZ$3&lt;$B$8),MAX(0,'Вводные'!$B$26*'Вводные'!$V$88-(AZ38+AZ45))*'Вводные'!$B$29/12,0)</x:f>
      </x:c>
      <x:c r="BA43" s="117">
        <x:f>IF(AND(BA$3&gt;=$B$7,BA$3&lt;$B$8),MAX(0,'Вводные'!$B$26*'Вводные'!$V$88-(BA38+BA45))*'Вводные'!$B$29/12,0)</x:f>
      </x:c>
      <x:c r="BB43" s="117">
        <x:f>IF(AND(BB$3&gt;=$B$7,BB$3&lt;$B$8),MAX(0,'Вводные'!$B$26*'Вводные'!$V$88-(BB38+BB45))*'Вводные'!$B$29/12,0)</x:f>
      </x:c>
      <x:c r="BC43" s="117">
        <x:f>IF(AND(BC$3&gt;=$B$7,BC$3&lt;$B$8),MAX(0,'Вводные'!$B$26*'Вводные'!$V$88-(BC38+BC45))*'Вводные'!$B$29/12,0)</x:f>
      </x:c>
      <x:c r="BD43" s="117">
        <x:f>IF(AND(BD$3&gt;=$B$7,BD$3&lt;$B$8),MAX(0,'Вводные'!$B$26*'Вводные'!$V$88-(BD38+BD45))*'Вводные'!$B$29/12,0)</x:f>
      </x:c>
      <x:c r="BE43" s="117">
        <x:f>IF(AND(BE$3&gt;=$B$7,BE$3&lt;$B$8),MAX(0,'Вводные'!$B$26*'Вводные'!$V$88-(BE38+BE45))*'Вводные'!$B$29/12,0)</x:f>
      </x:c>
      <x:c r="BF43" s="117">
        <x:f>IF(AND(BF$3&gt;=$B$7,BF$3&lt;$B$8),MAX(0,'Вводные'!$B$26*'Вводные'!$V$88-(BF38+BF45))*'Вводные'!$B$29/12,0)</x:f>
      </x:c>
      <x:c r="BG43" s="117">
        <x:f>IF(AND(BG$3&gt;=$B$7,BG$3&lt;$B$8),MAX(0,'Вводные'!$B$26*'Вводные'!$V$88-(BG38+BG45))*'Вводные'!$B$29/12,0)</x:f>
      </x:c>
      <x:c r="BH43" s="117">
        <x:f>IF(AND(BH$3&gt;=$B$7,BH$3&lt;$B$8),MAX(0,'Вводные'!$B$26*'Вводные'!$V$88-(BH38+BH45))*'Вводные'!$B$29/12,0)</x:f>
      </x:c>
      <x:c r="BI43" s="117">
        <x:f>IF(AND(BI$3&gt;=$B$7,BI$3&lt;$B$8),MAX(0,'Вводные'!$B$26*'Вводные'!$V$88-(BI38+BI45))*'Вводные'!$B$29/12,0)</x:f>
      </x:c>
      <x:c r="BJ43" s="117">
        <x:f>IF(AND(BJ$3&gt;=$B$7,BJ$3&lt;$B$8),MAX(0,'Вводные'!$B$26*'Вводные'!$V$88-(BJ38+BJ45))*'Вводные'!$B$29/12,0)</x:f>
      </x:c>
      <x:c r="BK43" s="117">
        <x:f>IF(AND(BK$3&gt;=$B$7,BK$3&lt;$B$8),MAX(0,'Вводные'!$B$26*'Вводные'!$V$88-(BK38+BK45))*'Вводные'!$B$29/12,0)</x:f>
      </x:c>
      <x:c r="BL43" s="117">
        <x:f>IF(AND(BL$3&gt;=$B$7,BL$3&lt;$B$8),MAX(0,'Вводные'!$B$26*'Вводные'!$V$88-(BL38+BL45))*'Вводные'!$B$29/12,0)</x:f>
      </x:c>
      <x:c r="BM43" s="117">
        <x:f>IF(AND(BM$3&gt;=$B$7,BM$3&lt;$B$8),MAX(0,'Вводные'!$B$26*'Вводные'!$V$88-(BM38+BM45))*'Вводные'!$B$29/12,0)</x:f>
      </x:c>
      <x:c r="BN43" s="117">
        <x:f>IF(AND(BN$3&gt;=$B$7,BN$3&lt;$B$8),MAX(0,'Вводные'!$B$26*'Вводные'!$V$88-(BN38+BN45))*'Вводные'!$B$29/12,0)</x:f>
      </x:c>
      <x:c r="BO43" s="117">
        <x:f>IF(AND(BO$3&gt;=$B$7,BO$3&lt;$B$8),MAX(0,'Вводные'!$B$26*'Вводные'!$V$88-(BO38+BO45))*'Вводные'!$B$29/12,0)</x:f>
      </x:c>
      <x:c r="BP43" s="117">
        <x:f>IF(AND(BP$3&gt;=$B$7,BP$3&lt;$B$8),MAX(0,'Вводные'!$B$26*'Вводные'!$V$88-(BP38+BP45))*'Вводные'!$B$29/12,0)</x:f>
      </x:c>
      <x:c r="BQ43" s="117">
        <x:f>IF(AND(BQ$3&gt;=$B$7,BQ$3&lt;$B$8),MAX(0,'Вводные'!$B$26*'Вводные'!$V$88-(BQ38+BQ45))*'Вводные'!$B$29/12,0)</x:f>
      </x:c>
      <x:c r="BR43" s="117">
        <x:f>IF(AND(BR$3&gt;=$B$7,BR$3&lt;$B$8),MAX(0,'Вводные'!$B$26*'Вводные'!$V$88-(BR38+BR45))*'Вводные'!$B$29/12,0)</x:f>
      </x:c>
      <x:c r="BS43" s="117">
        <x:f>IF(AND(BS$3&gt;=$B$7,BS$3&lt;$B$8),MAX(0,'Вводные'!$B$26*'Вводные'!$V$88-(BS38+BS45))*'Вводные'!$B$29/12,0)</x:f>
      </x:c>
      <x:c r="BT43" s="117">
        <x:f>IF(AND(BT$3&gt;=$B$7,BT$3&lt;$B$8),MAX(0,'Вводные'!$B$26*'Вводные'!$V$88-(BT38+BT45))*'Вводные'!$B$29/12,0)</x:f>
      </x:c>
      <x:c r="BU43" s="117">
        <x:f>IF(AND(BU$3&gt;=$B$7,BU$3&lt;$B$8),MAX(0,'Вводные'!$B$26*'Вводные'!$V$88-(BU38+BU45))*'Вводные'!$B$29/12,0)</x:f>
      </x:c>
      <x:c r="BV43" s="117">
        <x:f>IF(AND(BV$3&gt;=$B$7,BV$3&lt;$B$8),MAX(0,'Вводные'!$B$26*'Вводные'!$V$88-(BV38+BV45))*'Вводные'!$B$29/12,0)</x:f>
      </x:c>
      <x:c r="BW43" s="117">
        <x:f>IF(AND(BW$3&gt;=$B$7,BW$3&lt;$B$8),MAX(0,'Вводные'!$B$26*'Вводные'!$V$88-(BW38+BW45))*'Вводные'!$B$29/12,0)</x:f>
      </x:c>
      <x:c r="BX43" s="117">
        <x:f>IF(AND(BX$3&gt;=$B$7,BX$3&lt;$B$8),MAX(0,'Вводные'!$B$26*'Вводные'!$V$88-(BX38+BX45))*'Вводные'!$B$29/12,0)</x:f>
      </x:c>
      <x:c r="BY43" s="117">
        <x:f>IF(AND(BY$3&gt;=$B$7,BY$3&lt;$B$8),MAX(0,'Вводные'!$B$26*'Вводные'!$V$88-(BY38+BY45))*'Вводные'!$B$29/12,0)</x:f>
      </x:c>
      <x:c r="BZ43" s="117">
        <x:f>IF(AND(BZ$3&gt;=$B$7,BZ$3&lt;$B$8),MAX(0,'Вводные'!$B$26*'Вводные'!$V$88-(BZ38+BZ45))*'Вводные'!$B$29/12,0)</x:f>
      </x:c>
      <x:c r="CA43" s="117">
        <x:f>IF(AND(CA$3&gt;=$B$7,CA$3&lt;$B$8),MAX(0,'Вводные'!$B$26*'Вводные'!$V$88-(CA38+CA45))*'Вводные'!$B$29/12,0)</x:f>
      </x:c>
      <x:c r="CB43" s="117">
        <x:f>IF(AND(CB$3&gt;=$B$7,CB$3&lt;$B$8),MAX(0,'Вводные'!$B$26*'Вводные'!$V$88-(CB38+CB45))*'Вводные'!$B$29/12,0)</x:f>
      </x:c>
      <x:c r="CC43" s="117">
        <x:f>IF(AND(CC$3&gt;=$B$7,CC$3&lt;$B$8),MAX(0,'Вводные'!$B$26*'Вводные'!$V$88-(CC38+CC45))*'Вводные'!$B$29/12,0)</x:f>
      </x:c>
      <x:c r="CD43" s="117">
        <x:f>IF(AND(CD$3&gt;=$B$7,CD$3&lt;$B$8),MAX(0,'Вводные'!$B$26*'Вводные'!$V$88-(CD38+CD45))*'Вводные'!$B$29/12,0)</x:f>
      </x:c>
      <x:c r="CE43" s="117">
        <x:f>IF(AND(CE$3&gt;=$B$7,CE$3&lt;$B$8),MAX(0,'Вводные'!$B$26*'Вводные'!$V$88-(CE38+CE45))*'Вводные'!$B$29/12,0)</x:f>
      </x:c>
      <x:c r="CF43" s="117">
        <x:f>IF(AND(CF$3&gt;=$B$7,CF$3&lt;$B$8),MAX(0,'Вводные'!$B$26*'Вводные'!$V$88-(CF38+CF45))*'Вводные'!$B$29/12,0)</x:f>
      </x:c>
      <x:c r="CG43" s="117">
        <x:f>IF(AND(CG$3&gt;=$B$7,CG$3&lt;$B$8),MAX(0,'Вводные'!$B$26*'Вводные'!$V$88-(CG38+CG45))*'Вводные'!$B$29/12,0)</x:f>
      </x:c>
      <x:c r="CH43" s="117">
        <x:f>IF(AND(CH$3&gt;=$B$7,CH$3&lt;$B$8),MAX(0,'Вводные'!$B$26*'Вводные'!$V$88-(CH38+CH45))*'Вводные'!$B$29/12,0)</x:f>
      </x:c>
      <x:c r="CI43" s="117">
        <x:f>IF(AND(CI$3&gt;=$B$7,CI$3&lt;$B$8),MAX(0,'Вводные'!$B$26*'Вводные'!$V$88-(CI38+CI45))*'Вводные'!$B$29/12,0)</x:f>
      </x:c>
      <x:c r="CJ43" s="117">
        <x:f>IF(AND(CJ$3&gt;=$B$7,CJ$3&lt;$B$8),MAX(0,'Вводные'!$B$26*'Вводные'!$V$88-(CJ38+CJ45))*'Вводные'!$B$29/12,0)</x:f>
      </x:c>
      <x:c r="CK43" s="117">
        <x:f>IF(AND(CK$3&gt;=$B$7,CK$3&lt;$B$8),MAX(0,'Вводные'!$B$26*'Вводные'!$V$88-(CK38+CK45))*'Вводные'!$B$29/12,0)</x:f>
      </x:c>
      <x:c r="CL43" s="117">
        <x:f>IF(AND(CL$3&gt;=$B$7,CL$3&lt;$B$8),MAX(0,'Вводные'!$B$26*'Вводные'!$V$88-(CL38+CL45))*'Вводные'!$B$29/12,0)</x:f>
      </x:c>
      <x:c r="CM43" s="117">
        <x:f>IF(AND(CM$3&gt;=$B$7,CM$3&lt;$B$8),MAX(0,'Вводные'!$B$26*'Вводные'!$V$88-(CM38+CM45))*'Вводные'!$B$29/12,0)</x:f>
      </x:c>
      <x:c r="CN43" s="117">
        <x:f>IF(AND(CN$3&gt;=$B$7,CN$3&lt;$B$8),MAX(0,'Вводные'!$B$26*'Вводные'!$V$88-(CN38+CN45))*'Вводные'!$B$29/12,0)</x:f>
      </x:c>
      <x:c r="CO43" s="117">
        <x:f>IF(AND(CO$3&gt;=$B$7,CO$3&lt;$B$8),MAX(0,'Вводные'!$B$26*'Вводные'!$V$88-(CO38+CO45))*'Вводные'!$B$29/12,0)</x:f>
      </x:c>
      <x:c r="CP43" s="117">
        <x:f>IF(AND(CP$3&gt;=$B$7,CP$3&lt;$B$8),MAX(0,'Вводные'!$B$26*'Вводные'!$V$88-(CP38+CP45))*'Вводные'!$B$29/12,0)</x:f>
      </x:c>
      <x:c r="CQ43" s="117">
        <x:f>IF(AND(CQ$3&gt;=$B$7,CQ$3&lt;$B$8),MAX(0,'Вводные'!$B$26*'Вводные'!$V$88-(CQ38+CQ45))*'Вводные'!$B$29/12,0)</x:f>
      </x:c>
      <x:c r="CR43" s="117">
        <x:f>IF(AND(CR$3&gt;=$B$7,CR$3&lt;$B$8),MAX(0,'Вводные'!$B$26*'Вводные'!$V$88-(CR38+CR45))*'Вводные'!$B$29/12,0)</x:f>
      </x:c>
      <x:c r="CS43" s="117">
        <x:f>IF(AND(CS$3&gt;=$B$7,CS$3&lt;$B$8),MAX(0,'Вводные'!$B$26*'Вводные'!$V$88-(CS38+CS45))*'Вводные'!$B$29/12,0)</x:f>
      </x:c>
      <x:c r="CT43" s="117">
        <x:f>IF(AND(CT$3&gt;=$B$7,CT$3&lt;$B$8),MAX(0,'Вводные'!$B$26*'Вводные'!$V$88-(CT38+CT45))*'Вводные'!$B$29/12,0)</x:f>
      </x:c>
      <x:c r="CU43" s="117">
        <x:f>IF(AND(CU$3&gt;=$B$7,CU$3&lt;$B$8),MAX(0,'Вводные'!$B$26*'Вводные'!$V$88-(CU38+CU45))*'Вводные'!$B$29/12,0)</x:f>
      </x:c>
      <x:c r="CV43" s="117">
        <x:f>IF(AND(CV$3&gt;=$B$7,CV$3&lt;$B$8),MAX(0,'Вводные'!$B$26*'Вводные'!$V$88-(CV38+CV45))*'Вводные'!$B$29/12,0)</x:f>
      </x:c>
      <x:c r="CW43" s="117">
        <x:f>IF(AND(CW$3&gt;=$B$7,CW$3&lt;$B$8),MAX(0,'Вводные'!$B$26*'Вводные'!$V$88-(CW38+CW45))*'Вводные'!$B$29/12,0)</x:f>
      </x:c>
      <x:c r="CX43" s="117">
        <x:f>IF(AND(CX$3&gt;=$B$7,CX$3&lt;$B$8),MAX(0,'Вводные'!$B$26*'Вводные'!$V$88-(CX38+CX45))*'Вводные'!$B$29/12,0)</x:f>
      </x:c>
      <x:c r="CY43" s="117">
        <x:f>IF(AND(CY$3&gt;=$B$7,CY$3&lt;$B$8),MAX(0,'Вводные'!$B$26*'Вводные'!$V$88-(CY38+CY45))*'Вводные'!$B$29/12,0)</x:f>
      </x:c>
      <x:c r="CZ43" s="117">
        <x:f>IF(AND(CZ$3&gt;=$B$7,CZ$3&lt;$B$8),MAX(0,'Вводные'!$B$26*'Вводные'!$V$88-(CZ38+CZ45))*'Вводные'!$B$29/12,0)</x:f>
      </x:c>
      <x:c r="DA43" s="117">
        <x:f>IF(AND(DA$3&gt;=$B$7,DA$3&lt;$B$8),MAX(0,'Вводные'!$B$26*'Вводные'!$V$88-(DA38+DA45))*'Вводные'!$B$29/12,0)</x:f>
      </x:c>
      <x:c r="DB43" s="117">
        <x:f>IF(AND(DB$3&gt;=$B$7,DB$3&lt;$B$8),MAX(0,'Вводные'!$B$26*'Вводные'!$V$88-(DB38+DB45))*'Вводные'!$B$29/12,0)</x:f>
      </x:c>
      <x:c r="DC43" s="117">
        <x:f>IF(AND(DC$3&gt;=$B$7,DC$3&lt;$B$8),MAX(0,'Вводные'!$B$26*'Вводные'!$V$88-(DC38+DC45))*'Вводные'!$B$29/12,0)</x:f>
      </x:c>
      <x:c r="DD43" s="117">
        <x:f>IF(AND(DD$3&gt;=$B$7,DD$3&lt;$B$8),MAX(0,'Вводные'!$B$26*'Вводные'!$V$88-(DD38+DD45))*'Вводные'!$B$29/12,0)</x:f>
      </x:c>
      <x:c r="DE43" s="117">
        <x:f>IF(AND(DE$3&gt;=$B$7,DE$3&lt;$B$8),MAX(0,'Вводные'!$B$26*'Вводные'!$V$88-(DE38+DE45))*'Вводные'!$B$29/12,0)</x:f>
      </x:c>
      <x:c r="DF43" s="117">
        <x:f>IF(AND(DF$3&gt;=$B$7,DF$3&lt;$B$8),MAX(0,'Вводные'!$B$26*'Вводные'!$V$88-(DF38+DF45))*'Вводные'!$B$29/12,0)</x:f>
      </x:c>
      <x:c r="DG43" s="117">
        <x:f>IF(AND(DG$3&gt;=$B$7,DG$3&lt;$B$8),MAX(0,'Вводные'!$B$26*'Вводные'!$V$88-(DG38+DG45))*'Вводные'!$B$29/12,0)</x:f>
      </x:c>
      <x:c r="DH43" s="117">
        <x:f>IF(AND(DH$3&gt;=$B$7,DH$3&lt;$B$8),MAX(0,'Вводные'!$B$26*'Вводные'!$V$88-(DH38+DH45))*'Вводные'!$B$29/12,0)</x:f>
      </x:c>
      <x:c r="DI43" s="117">
        <x:f>IF(AND(DI$3&gt;=$B$7,DI$3&lt;$B$8),MAX(0,'Вводные'!$B$26*'Вводные'!$V$88-(DI38+DI45))*'Вводные'!$B$29/12,0)</x:f>
      </x:c>
      <x:c r="DJ43" s="117">
        <x:f>IF(AND(DJ$3&gt;=$B$7,DJ$3&lt;$B$8),MAX(0,'Вводные'!$B$26*'Вводные'!$V$88-(DJ38+DJ45))*'Вводные'!$B$29/12,0)</x:f>
      </x:c>
      <x:c r="DK43" s="117">
        <x:f>IF(AND(DK$3&gt;=$B$7,DK$3&lt;$B$8),MAX(0,'Вводные'!$B$26*'Вводные'!$V$88-(DK38+DK45))*'Вводные'!$B$29/12,0)</x:f>
      </x:c>
      <x:c r="DL43" s="117">
        <x:f>IF(AND(DL$3&gt;=$B$7,DL$3&lt;$B$8),MAX(0,'Вводные'!$B$26*'Вводные'!$V$88-(DL38+DL45))*'Вводные'!$B$29/12,0)</x:f>
      </x:c>
      <x:c r="DM43" s="117">
        <x:f>IF(AND(DM$3&gt;=$B$7,DM$3&lt;$B$8),MAX(0,'Вводные'!$B$26*'Вводные'!$V$88-(DM38+DM45))*'Вводные'!$B$29/12,0)</x:f>
      </x:c>
      <x:c r="DN43" s="117">
        <x:f>IF(AND(DN$3&gt;=$B$7,DN$3&lt;$B$8),MAX(0,'Вводные'!$B$26*'Вводные'!$V$88-(DN38+DN45))*'Вводные'!$B$29/12,0)</x:f>
      </x:c>
      <x:c r="DO43" s="117">
        <x:f>IF(AND(DO$3&gt;=$B$7,DO$3&lt;$B$8),MAX(0,'Вводные'!$B$26*'Вводные'!$V$88-(DO38+DO45))*'Вводные'!$B$29/12,0)</x:f>
      </x:c>
      <x:c r="DP43" s="117">
        <x:f>IF(AND(DP$3&gt;=$B$7,DP$3&lt;$B$8),MAX(0,'Вводные'!$B$26*'Вводные'!$V$88-(DP38+DP45))*'Вводные'!$B$29/12,0)</x:f>
      </x:c>
      <x:c r="DQ43" s="117">
        <x:f>IF(AND(DQ$3&gt;=$B$7,DQ$3&lt;$B$8),MAX(0,'Вводные'!$B$26*'Вводные'!$V$88-(DQ38+DQ45))*'Вводные'!$B$29/12,0)</x:f>
      </x:c>
      <x:c r="DR43" s="117">
        <x:f>IF(AND(DR$3&gt;=$B$7,DR$3&lt;$B$8),MAX(0,'Вводные'!$B$26*'Вводные'!$V$88-(DR38+DR45))*'Вводные'!$B$29/12,0)</x:f>
      </x:c>
      <x:c r="DS43" s="117">
        <x:f>IF(AND(DS$3&gt;=$B$7,DS$3&lt;$B$8),MAX(0,'Вводные'!$B$26*'Вводные'!$V$88-(DS38+DS45))*'Вводные'!$B$29/12,0)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MIN(MAX(0,'Вводные'!$B$85*'Вводные'!$AI$88),D33)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IF(AND(YEAR(D$3)=YEAR($B$6),MONTH(D$3)=MONTH($B$6),$B$5=1),('CAPEX'!$B$14+'CAPEX'!$B$17+'CAPEX'!$B$18+IF('Вводные'!$B$37="Денежная компенсация",'CAPEX'!$B$31,0))*'Вводные'!$B$30,0)+IF(AND(YEAR(D$3)=YEAR($B$7),MONTH(D$3)=MONTH($B$7),$B$5=1),'Вводные'!$B$26*'Вводные'!$V$88*'Вводные'!$B$30,0)</x:f>
      </x:c>
      <x:c r="E57" s="117">
        <x:f>IF(AND(YEAR(E$3)=YEAR($B$6),MONTH(E$3)=MONTH($B$6),$B$5=1),('CAPEX'!$B$14+'CAPEX'!$B$17+'CAPEX'!$B$18+IF('Вводные'!$B$37="Денежная компенсация",'CAPEX'!$B$31,0))*'Вводные'!$B$30,0)+IF(AND(YEAR(E$3)=YEAR($B$7),MONTH(E$3)=MONTH($B$7),$B$5=1),'Вводные'!$B$26*'Вводные'!$V$88*'Вводные'!$B$30,0)</x:f>
      </x:c>
      <x:c r="F57" s="117">
        <x:f>IF(AND(YEAR(F$3)=YEAR($B$6),MONTH(F$3)=MONTH($B$6),$B$5=1),('CAPEX'!$B$14+'CAPEX'!$B$17+'CAPEX'!$B$18+IF('Вводные'!$B$37="Денежная компенсация",'CAPEX'!$B$31,0))*'Вводные'!$B$30,0)+IF(AND(YEAR(F$3)=YEAR($B$7),MONTH(F$3)=MONTH($B$7),$B$5=1),'Вводные'!$B$26*'Вводные'!$V$88*'Вводные'!$B$30,0)</x:f>
      </x:c>
      <x:c r="G57" s="117">
        <x:f>IF(AND(YEAR(G$3)=YEAR($B$6),MONTH(G$3)=MONTH($B$6),$B$5=1),('CAPEX'!$B$14+'CAPEX'!$B$17+'CAPEX'!$B$18+IF('Вводные'!$B$37="Денежная компенсация",'CAPEX'!$B$31,0))*'Вводные'!$B$30,0)+IF(AND(YEAR(G$3)=YEAR($B$7),MONTH(G$3)=MONTH($B$7),$B$5=1),'Вводные'!$B$26*'Вводные'!$V$88*'Вводные'!$B$30,0)</x:f>
      </x:c>
      <x:c r="H57" s="117">
        <x:f>IF(AND(YEAR(H$3)=YEAR($B$6),MONTH(H$3)=MONTH($B$6),$B$5=1),('CAPEX'!$B$14+'CAPEX'!$B$17+'CAPEX'!$B$18+IF('Вводные'!$B$37="Денежная компенсация",'CAPEX'!$B$31,0))*'Вводные'!$B$30,0)+IF(AND(YEAR(H$3)=YEAR($B$7),MONTH(H$3)=MONTH($B$7),$B$5=1),'Вводные'!$B$26*'Вводные'!$V$88*'Вводные'!$B$30,0)</x:f>
      </x:c>
      <x:c r="I57" s="117">
        <x:f>IF(AND(YEAR(I$3)=YEAR($B$6),MONTH(I$3)=MONTH($B$6),$B$5=1),('CAPEX'!$B$14+'CAPEX'!$B$17+'CAPEX'!$B$18+IF('Вводные'!$B$37="Денежная компенсация",'CAPEX'!$B$31,0))*'Вводные'!$B$30,0)+IF(AND(YEAR(I$3)=YEAR($B$7),MONTH(I$3)=MONTH($B$7),$B$5=1),'Вводные'!$B$26*'Вводные'!$V$88*'Вводные'!$B$30,0)</x:f>
      </x:c>
      <x:c r="J57" s="117">
        <x:f>IF(AND(YEAR(J$3)=YEAR($B$6),MONTH(J$3)=MONTH($B$6),$B$5=1),('CAPEX'!$B$14+'CAPEX'!$B$17+'CAPEX'!$B$18+IF('Вводные'!$B$37="Денежная компенсация",'CAPEX'!$B$31,0))*'Вводные'!$B$30,0)+IF(AND(YEAR(J$3)=YEAR($B$7),MONTH(J$3)=MONTH($B$7),$B$5=1),'Вводные'!$B$26*'Вводные'!$V$88*'Вводные'!$B$30,0)</x:f>
      </x:c>
      <x:c r="K57" s="117">
        <x:f>IF(AND(YEAR(K$3)=YEAR($B$6),MONTH(K$3)=MONTH($B$6),$B$5=1),('CAPEX'!$B$14+'CAPEX'!$B$17+'CAPEX'!$B$18+IF('Вводные'!$B$37="Денежная компенсация",'CAPEX'!$B$31,0))*'Вводные'!$B$30,0)+IF(AND(YEAR(K$3)=YEAR($B$7),MONTH(K$3)=MONTH($B$7),$B$5=1),'Вводные'!$B$26*'Вводные'!$V$88*'Вводные'!$B$30,0)</x:f>
      </x:c>
      <x:c r="L57" s="117">
        <x:f>IF(AND(YEAR(L$3)=YEAR($B$6),MONTH(L$3)=MONTH($B$6),$B$5=1),('CAPEX'!$B$14+'CAPEX'!$B$17+'CAPEX'!$B$18+IF('Вводные'!$B$37="Денежная компенсация",'CAPEX'!$B$31,0))*'Вводные'!$B$30,0)+IF(AND(YEAR(L$3)=YEAR($B$7),MONTH(L$3)=MONTH($B$7),$B$5=1),'Вводные'!$B$26*'Вводные'!$V$88*'Вводные'!$B$30,0)</x:f>
      </x:c>
      <x:c r="M57" s="117">
        <x:f>IF(AND(YEAR(M$3)=YEAR($B$6),MONTH(M$3)=MONTH($B$6),$B$5=1),('CAPEX'!$B$14+'CAPEX'!$B$17+'CAPEX'!$B$18+IF('Вводные'!$B$37="Денежная компенсация",'CAPEX'!$B$31,0))*'Вводные'!$B$30,0)+IF(AND(YEAR(M$3)=YEAR($B$7),MONTH(M$3)=MONTH($B$7),$B$5=1),'Вводные'!$B$26*'Вводные'!$V$88*'Вводные'!$B$30,0)</x:f>
      </x:c>
      <x:c r="N57" s="117">
        <x:f>IF(AND(YEAR(N$3)=YEAR($B$6),MONTH(N$3)=MONTH($B$6),$B$5=1),('CAPEX'!$B$14+'CAPEX'!$B$17+'CAPEX'!$B$18+IF('Вводные'!$B$37="Денежная компенсация",'CAPEX'!$B$31,0))*'Вводные'!$B$30,0)+IF(AND(YEAR(N$3)=YEAR($B$7),MONTH(N$3)=MONTH($B$7),$B$5=1),'Вводные'!$B$26*'Вводные'!$V$88*'Вводные'!$B$30,0)</x:f>
      </x:c>
      <x:c r="O57" s="117">
        <x:f>IF(AND(YEAR(O$3)=YEAR($B$6),MONTH(O$3)=MONTH($B$6),$B$5=1),('CAPEX'!$B$14+'CAPEX'!$B$17+'CAPEX'!$B$18+IF('Вводные'!$B$37="Денежная компенсация",'CAPEX'!$B$31,0))*'Вводные'!$B$30,0)+IF(AND(YEAR(O$3)=YEAR($B$7),MONTH(O$3)=MONTH($B$7),$B$5=1),'Вводные'!$B$26*'Вводные'!$V$88*'Вводные'!$B$30,0)</x:f>
      </x:c>
      <x:c r="P57" s="117">
        <x:f>IF(AND(YEAR(P$3)=YEAR($B$6),MONTH(P$3)=MONTH($B$6),$B$5=1),('CAPEX'!$B$14+'CAPEX'!$B$17+'CAPEX'!$B$18+IF('Вводные'!$B$37="Денежная компенсация",'CAPEX'!$B$31,0))*'Вводные'!$B$30,0)+IF(AND(YEAR(P$3)=YEAR($B$7),MONTH(P$3)=MONTH($B$7),$B$5=1),'Вводные'!$B$26*'Вводные'!$V$88*'Вводные'!$B$30,0)</x:f>
      </x:c>
      <x:c r="Q57" s="117">
        <x:f>IF(AND(YEAR(Q$3)=YEAR($B$6),MONTH(Q$3)=MONTH($B$6),$B$5=1),('CAPEX'!$B$14+'CAPEX'!$B$17+'CAPEX'!$B$18+IF('Вводные'!$B$37="Денежная компенсация",'CAPEX'!$B$31,0))*'Вводные'!$B$30,0)+IF(AND(YEAR(Q$3)=YEAR($B$7),MONTH(Q$3)=MONTH($B$7),$B$5=1),'Вводные'!$B$26*'Вводные'!$V$88*'Вводные'!$B$30,0)</x:f>
      </x:c>
      <x:c r="R57" s="117">
        <x:f>IF(AND(YEAR(R$3)=YEAR($B$6),MONTH(R$3)=MONTH($B$6),$B$5=1),('CAPEX'!$B$14+'CAPEX'!$B$17+'CAPEX'!$B$18+IF('Вводные'!$B$37="Денежная компенсация",'CAPEX'!$B$31,0))*'Вводные'!$B$30,0)+IF(AND(YEAR(R$3)=YEAR($B$7),MONTH(R$3)=MONTH($B$7),$B$5=1),'Вводные'!$B$26*'Вводные'!$V$88*'Вводные'!$B$30,0)</x:f>
      </x:c>
      <x:c r="S57" s="117">
        <x:f>IF(AND(YEAR(S$3)=YEAR($B$6),MONTH(S$3)=MONTH($B$6),$B$5=1),('CAPEX'!$B$14+'CAPEX'!$B$17+'CAPEX'!$B$18+IF('Вводные'!$B$37="Денежная компенсация",'CAPEX'!$B$31,0))*'Вводные'!$B$30,0)+IF(AND(YEAR(S$3)=YEAR($B$7),MONTH(S$3)=MONTH($B$7),$B$5=1),'Вводные'!$B$26*'Вводные'!$V$88*'Вводные'!$B$30,0)</x:f>
      </x:c>
      <x:c r="T57" s="117">
        <x:f>IF(AND(YEAR(T$3)=YEAR($B$6),MONTH(T$3)=MONTH($B$6),$B$5=1),('CAPEX'!$B$14+'CAPEX'!$B$17+'CAPEX'!$B$18+IF('Вводные'!$B$37="Денежная компенсация",'CAPEX'!$B$31,0))*'Вводные'!$B$30,0)+IF(AND(YEAR(T$3)=YEAR($B$7),MONTH(T$3)=MONTH($B$7),$B$5=1),'Вводные'!$B$26*'Вводные'!$V$88*'Вводные'!$B$30,0)</x:f>
      </x:c>
      <x:c r="U57" s="117">
        <x:f>IF(AND(YEAR(U$3)=YEAR($B$6),MONTH(U$3)=MONTH($B$6),$B$5=1),('CAPEX'!$B$14+'CAPEX'!$B$17+'CAPEX'!$B$18+IF('Вводные'!$B$37="Денежная компенсация",'CAPEX'!$B$31,0))*'Вводные'!$B$30,0)+IF(AND(YEAR(U$3)=YEAR($B$7),MONTH(U$3)=MONTH($B$7),$B$5=1),'Вводные'!$B$26*'Вводные'!$V$88*'Вводные'!$B$30,0)</x:f>
      </x:c>
      <x:c r="V57" s="117">
        <x:f>IF(AND(YEAR(V$3)=YEAR($B$6),MONTH(V$3)=MONTH($B$6),$B$5=1),('CAPEX'!$B$14+'CAPEX'!$B$17+'CAPEX'!$B$18+IF('Вводные'!$B$37="Денежная компенсация",'CAPEX'!$B$31,0))*'Вводные'!$B$30,0)+IF(AND(YEAR(V$3)=YEAR($B$7),MONTH(V$3)=MONTH($B$7),$B$5=1),'Вводные'!$B$26*'Вводные'!$V$88*'Вводные'!$B$30,0)</x:f>
      </x:c>
      <x:c r="W57" s="117">
        <x:f>IF(AND(YEAR(W$3)=YEAR($B$6),MONTH(W$3)=MONTH($B$6),$B$5=1),('CAPEX'!$B$14+'CAPEX'!$B$17+'CAPEX'!$B$18+IF('Вводные'!$B$37="Денежная компенсация",'CAPEX'!$B$31,0))*'Вводные'!$B$30,0)+IF(AND(YEAR(W$3)=YEAR($B$7),MONTH(W$3)=MONTH($B$7),$B$5=1),'Вводные'!$B$26*'Вводные'!$V$88*'Вводные'!$B$30,0)</x:f>
      </x:c>
      <x:c r="X57" s="117">
        <x:f>IF(AND(YEAR(X$3)=YEAR($B$6),MONTH(X$3)=MONTH($B$6),$B$5=1),('CAPEX'!$B$14+'CAPEX'!$B$17+'CAPEX'!$B$18+IF('Вводные'!$B$37="Денежная компенсация",'CAPEX'!$B$31,0))*'Вводные'!$B$30,0)+IF(AND(YEAR(X$3)=YEAR($B$7),MONTH(X$3)=MONTH($B$7),$B$5=1),'Вводные'!$B$26*'Вводные'!$V$88*'Вводные'!$B$30,0)</x:f>
      </x:c>
      <x:c r="Y57" s="117">
        <x:f>IF(AND(YEAR(Y$3)=YEAR($B$6),MONTH(Y$3)=MONTH($B$6),$B$5=1),('CAPEX'!$B$14+'CAPEX'!$B$17+'CAPEX'!$B$18+IF('Вводные'!$B$37="Денежная компенсация",'CAPEX'!$B$31,0))*'Вводные'!$B$30,0)+IF(AND(YEAR(Y$3)=YEAR($B$7),MONTH(Y$3)=MONTH($B$7),$B$5=1),'Вводные'!$B$26*'Вводные'!$V$88*'Вводные'!$B$30,0)</x:f>
      </x:c>
      <x:c r="Z57" s="117">
        <x:f>IF(AND(YEAR(Z$3)=YEAR($B$6),MONTH(Z$3)=MONTH($B$6),$B$5=1),('CAPEX'!$B$14+'CAPEX'!$B$17+'CAPEX'!$B$18+IF('Вводные'!$B$37="Денежная компенсация",'CAPEX'!$B$31,0))*'Вводные'!$B$30,0)+IF(AND(YEAR(Z$3)=YEAR($B$7),MONTH(Z$3)=MONTH($B$7),$B$5=1),'Вводные'!$B$26*'Вводные'!$V$88*'Вводные'!$B$30,0)</x:f>
      </x:c>
      <x:c r="AA57" s="117">
        <x:f>IF(AND(YEAR(AA$3)=YEAR($B$6),MONTH(AA$3)=MONTH($B$6),$B$5=1),('CAPEX'!$B$14+'CAPEX'!$B$17+'CAPEX'!$B$18+IF('Вводные'!$B$37="Денежная компенсация",'CAPEX'!$B$31,0))*'Вводные'!$B$30,0)+IF(AND(YEAR(AA$3)=YEAR($B$7),MONTH(AA$3)=MONTH($B$7),$B$5=1),'Вводные'!$B$26*'Вводные'!$V$88*'Вводные'!$B$30,0)</x:f>
      </x:c>
      <x:c r="AB57" s="117">
        <x:f>IF(AND(YEAR(AB$3)=YEAR($B$6),MONTH(AB$3)=MONTH($B$6),$B$5=1),('CAPEX'!$B$14+'CAPEX'!$B$17+'CAPEX'!$B$18+IF('Вводные'!$B$37="Денежная компенсация",'CAPEX'!$B$31,0))*'Вводные'!$B$30,0)+IF(AND(YEAR(AB$3)=YEAR($B$7),MONTH(AB$3)=MONTH($B$7),$B$5=1),'Вводные'!$B$26*'Вводные'!$V$88*'Вводные'!$B$30,0)</x:f>
      </x:c>
      <x:c r="AC57" s="117">
        <x:f>IF(AND(YEAR(AC$3)=YEAR($B$6),MONTH(AC$3)=MONTH($B$6),$B$5=1),('CAPEX'!$B$14+'CAPEX'!$B$17+'CAPEX'!$B$18+IF('Вводные'!$B$37="Денежная компенсация",'CAPEX'!$B$31,0))*'Вводные'!$B$30,0)+IF(AND(YEAR(AC$3)=YEAR($B$7),MONTH(AC$3)=MONTH($B$7),$B$5=1),'Вводные'!$B$26*'Вводные'!$V$88*'Вводные'!$B$30,0)</x:f>
      </x:c>
      <x:c r="AD57" s="117">
        <x:f>IF(AND(YEAR(AD$3)=YEAR($B$6),MONTH(AD$3)=MONTH($B$6),$B$5=1),('CAPEX'!$B$14+'CAPEX'!$B$17+'CAPEX'!$B$18+IF('Вводные'!$B$37="Денежная компенсация",'CAPEX'!$B$31,0))*'Вводные'!$B$30,0)+IF(AND(YEAR(AD$3)=YEAR($B$7),MONTH(AD$3)=MONTH($B$7),$B$5=1),'Вводные'!$B$26*'Вводные'!$V$88*'Вводные'!$B$30,0)</x:f>
      </x:c>
      <x:c r="AE57" s="117">
        <x:f>IF(AND(YEAR(AE$3)=YEAR($B$6),MONTH(AE$3)=MONTH($B$6),$B$5=1),('CAPEX'!$B$14+'CAPEX'!$B$17+'CAPEX'!$B$18+IF('Вводные'!$B$37="Денежная компенсация",'CAPEX'!$B$31,0))*'Вводные'!$B$30,0)+IF(AND(YEAR(AE$3)=YEAR($B$7),MONTH(AE$3)=MONTH($B$7),$B$5=1),'Вводные'!$B$26*'Вводные'!$V$88*'Вводные'!$B$30,0)</x:f>
      </x:c>
      <x:c r="AF57" s="117">
        <x:f>IF(AND(YEAR(AF$3)=YEAR($B$6),MONTH(AF$3)=MONTH($B$6),$B$5=1),('CAPEX'!$B$14+'CAPEX'!$B$17+'CAPEX'!$B$18+IF('Вводные'!$B$37="Денежная компенсация",'CAPEX'!$B$31,0))*'Вводные'!$B$30,0)+IF(AND(YEAR(AF$3)=YEAR($B$7),MONTH(AF$3)=MONTH($B$7),$B$5=1),'Вводные'!$B$26*'Вводные'!$V$88*'Вводные'!$B$30,0)</x:f>
      </x:c>
      <x:c r="AG57" s="117">
        <x:f>IF(AND(YEAR(AG$3)=YEAR($B$6),MONTH(AG$3)=MONTH($B$6),$B$5=1),('CAPEX'!$B$14+'CAPEX'!$B$17+'CAPEX'!$B$18+IF('Вводные'!$B$37="Денежная компенсация",'CAPEX'!$B$31,0))*'Вводные'!$B$30,0)+IF(AND(YEAR(AG$3)=YEAR($B$7),MONTH(AG$3)=MONTH($B$7),$B$5=1),'Вводные'!$B$26*'Вводные'!$V$88*'Вводные'!$B$30,0)</x:f>
      </x:c>
      <x:c r="AH57" s="117">
        <x:f>IF(AND(YEAR(AH$3)=YEAR($B$6),MONTH(AH$3)=MONTH($B$6),$B$5=1),('CAPEX'!$B$14+'CAPEX'!$B$17+'CAPEX'!$B$18+IF('Вводные'!$B$37="Денежная компенсация",'CAPEX'!$B$31,0))*'Вводные'!$B$30,0)+IF(AND(YEAR(AH$3)=YEAR($B$7),MONTH(AH$3)=MONTH($B$7),$B$5=1),'Вводные'!$B$26*'Вводные'!$V$88*'Вводные'!$B$30,0)</x:f>
      </x:c>
      <x:c r="AI57" s="117">
        <x:f>IF(AND(YEAR(AI$3)=YEAR($B$6),MONTH(AI$3)=MONTH($B$6),$B$5=1),('CAPEX'!$B$14+'CAPEX'!$B$17+'CAPEX'!$B$18+IF('Вводные'!$B$37="Денежная компенсация",'CAPEX'!$B$31,0))*'Вводные'!$B$30,0)+IF(AND(YEAR(AI$3)=YEAR($B$7),MONTH(AI$3)=MONTH($B$7),$B$5=1),'Вводные'!$B$26*'Вводные'!$V$88*'Вводные'!$B$30,0)</x:f>
      </x:c>
      <x:c r="AJ57" s="117">
        <x:f>IF(AND(YEAR(AJ$3)=YEAR($B$6),MONTH(AJ$3)=MONTH($B$6),$B$5=1),('CAPEX'!$B$14+'CAPEX'!$B$17+'CAPEX'!$B$18+IF('Вводные'!$B$37="Денежная компенсация",'CAPEX'!$B$31,0))*'Вводные'!$B$30,0)+IF(AND(YEAR(AJ$3)=YEAR($B$7),MONTH(AJ$3)=MONTH($B$7),$B$5=1),'Вводные'!$B$26*'Вводные'!$V$88*'Вводные'!$B$30,0)</x:f>
      </x:c>
      <x:c r="AK57" s="117">
        <x:f>IF(AND(YEAR(AK$3)=YEAR($B$6),MONTH(AK$3)=MONTH($B$6),$B$5=1),('CAPEX'!$B$14+'CAPEX'!$B$17+'CAPEX'!$B$18+IF('Вводные'!$B$37="Денежная компенсация",'CAPEX'!$B$31,0))*'Вводные'!$B$30,0)+IF(AND(YEAR(AK$3)=YEAR($B$7),MONTH(AK$3)=MONTH($B$7),$B$5=1),'Вводные'!$B$26*'Вводные'!$V$88*'Вводные'!$B$30,0)</x:f>
      </x:c>
      <x:c r="AL57" s="117">
        <x:f>IF(AND(YEAR(AL$3)=YEAR($B$6),MONTH(AL$3)=MONTH($B$6),$B$5=1),('CAPEX'!$B$14+'CAPEX'!$B$17+'CAPEX'!$B$18+IF('Вводные'!$B$37="Денежная компенсация",'CAPEX'!$B$31,0))*'Вводные'!$B$30,0)+IF(AND(YEAR(AL$3)=YEAR($B$7),MONTH(AL$3)=MONTH($B$7),$B$5=1),'Вводные'!$B$26*'Вводные'!$V$88*'Вводные'!$B$30,0)</x:f>
      </x:c>
      <x:c r="AM57" s="117">
        <x:f>IF(AND(YEAR(AM$3)=YEAR($B$6),MONTH(AM$3)=MONTH($B$6),$B$5=1),('CAPEX'!$B$14+'CAPEX'!$B$17+'CAPEX'!$B$18+IF('Вводные'!$B$37="Денежная компенсация",'CAPEX'!$B$31,0))*'Вводные'!$B$30,0)+IF(AND(YEAR(AM$3)=YEAR($B$7),MONTH(AM$3)=MONTH($B$7),$B$5=1),'Вводные'!$B$26*'Вводные'!$V$88*'Вводные'!$B$30,0)</x:f>
      </x:c>
      <x:c r="AN57" s="117">
        <x:f>IF(AND(YEAR(AN$3)=YEAR($B$6),MONTH(AN$3)=MONTH($B$6),$B$5=1),('CAPEX'!$B$14+'CAPEX'!$B$17+'CAPEX'!$B$18+IF('Вводные'!$B$37="Денежная компенсация",'CAPEX'!$B$31,0))*'Вводные'!$B$30,0)+IF(AND(YEAR(AN$3)=YEAR($B$7),MONTH(AN$3)=MONTH($B$7),$B$5=1),'Вводные'!$B$26*'Вводные'!$V$88*'Вводные'!$B$30,0)</x:f>
      </x:c>
      <x:c r="AO57" s="117">
        <x:f>IF(AND(YEAR(AO$3)=YEAR($B$6),MONTH(AO$3)=MONTH($B$6),$B$5=1),('CAPEX'!$B$14+'CAPEX'!$B$17+'CAPEX'!$B$18+IF('Вводные'!$B$37="Денежная компенсация",'CAPEX'!$B$31,0))*'Вводные'!$B$30,0)+IF(AND(YEAR(AO$3)=YEAR($B$7),MONTH(AO$3)=MONTH($B$7),$B$5=1),'Вводные'!$B$26*'Вводные'!$V$88*'Вводные'!$B$30,0)</x:f>
      </x:c>
      <x:c r="AP57" s="117">
        <x:f>IF(AND(YEAR(AP$3)=YEAR($B$6),MONTH(AP$3)=MONTH($B$6),$B$5=1),('CAPEX'!$B$14+'CAPEX'!$B$17+'CAPEX'!$B$18+IF('Вводные'!$B$37="Денежная компенсация",'CAPEX'!$B$31,0))*'Вводные'!$B$30,0)+IF(AND(YEAR(AP$3)=YEAR($B$7),MONTH(AP$3)=MONTH($B$7),$B$5=1),'Вводные'!$B$26*'Вводные'!$V$88*'Вводные'!$B$30,0)</x:f>
      </x:c>
      <x:c r="AQ57" s="117">
        <x:f>IF(AND(YEAR(AQ$3)=YEAR($B$6),MONTH(AQ$3)=MONTH($B$6),$B$5=1),('CAPEX'!$B$14+'CAPEX'!$B$17+'CAPEX'!$B$18+IF('Вводные'!$B$37="Денежная компенсация",'CAPEX'!$B$31,0))*'Вводные'!$B$30,0)+IF(AND(YEAR(AQ$3)=YEAR($B$7),MONTH(AQ$3)=MONTH($B$7),$B$5=1),'Вводные'!$B$26*'Вводные'!$V$88*'Вводные'!$B$30,0)</x:f>
      </x:c>
      <x:c r="AR57" s="117">
        <x:f>IF(AND(YEAR(AR$3)=YEAR($B$6),MONTH(AR$3)=MONTH($B$6),$B$5=1),('CAPEX'!$B$14+'CAPEX'!$B$17+'CAPEX'!$B$18+IF('Вводные'!$B$37="Денежная компенсация",'CAPEX'!$B$31,0))*'Вводные'!$B$30,0)+IF(AND(YEAR(AR$3)=YEAR($B$7),MONTH(AR$3)=MONTH($B$7),$B$5=1),'Вводные'!$B$26*'Вводные'!$V$88*'Вводные'!$B$30,0)</x:f>
      </x:c>
      <x:c r="AS57" s="117">
        <x:f>IF(AND(YEAR(AS$3)=YEAR($B$6),MONTH(AS$3)=MONTH($B$6),$B$5=1),('CAPEX'!$B$14+'CAPEX'!$B$17+'CAPEX'!$B$18+IF('Вводные'!$B$37="Денежная компенсация",'CAPEX'!$B$31,0))*'Вводные'!$B$30,0)+IF(AND(YEAR(AS$3)=YEAR($B$7),MONTH(AS$3)=MONTH($B$7),$B$5=1),'Вводные'!$B$26*'Вводные'!$V$88*'Вводные'!$B$30,0)</x:f>
      </x:c>
      <x:c r="AT57" s="117">
        <x:f>IF(AND(YEAR(AT$3)=YEAR($B$6),MONTH(AT$3)=MONTH($B$6),$B$5=1),('CAPEX'!$B$14+'CAPEX'!$B$17+'CAPEX'!$B$18+IF('Вводные'!$B$37="Денежная компенсация",'CAPEX'!$B$31,0))*'Вводные'!$B$30,0)+IF(AND(YEAR(AT$3)=YEAR($B$7),MONTH(AT$3)=MONTH($B$7),$B$5=1),'Вводные'!$B$26*'Вводные'!$V$88*'Вводные'!$B$30,0)</x:f>
      </x:c>
      <x:c r="AU57" s="117">
        <x:f>IF(AND(YEAR(AU$3)=YEAR($B$6),MONTH(AU$3)=MONTH($B$6),$B$5=1),('CAPEX'!$B$14+'CAPEX'!$B$17+'CAPEX'!$B$18+IF('Вводные'!$B$37="Денежная компенсация",'CAPEX'!$B$31,0))*'Вводные'!$B$30,0)+IF(AND(YEAR(AU$3)=YEAR($B$7),MONTH(AU$3)=MONTH($B$7),$B$5=1),'Вводные'!$B$26*'Вводные'!$V$88*'Вводные'!$B$30,0)</x:f>
      </x:c>
      <x:c r="AV57" s="117">
        <x:f>IF(AND(YEAR(AV$3)=YEAR($B$6),MONTH(AV$3)=MONTH($B$6),$B$5=1),('CAPEX'!$B$14+'CAPEX'!$B$17+'CAPEX'!$B$18+IF('Вводные'!$B$37="Денежная компенсация",'CAPEX'!$B$31,0))*'Вводные'!$B$30,0)+IF(AND(YEAR(AV$3)=YEAR($B$7),MONTH(AV$3)=MONTH($B$7),$B$5=1),'Вводные'!$B$26*'Вводные'!$V$88*'Вводные'!$B$30,0)</x:f>
      </x:c>
      <x:c r="AW57" s="117">
        <x:f>IF(AND(YEAR(AW$3)=YEAR($B$6),MONTH(AW$3)=MONTH($B$6),$B$5=1),('CAPEX'!$B$14+'CAPEX'!$B$17+'CAPEX'!$B$18+IF('Вводные'!$B$37="Денежная компенсация",'CAPEX'!$B$31,0))*'Вводные'!$B$30,0)+IF(AND(YEAR(AW$3)=YEAR($B$7),MONTH(AW$3)=MONTH($B$7),$B$5=1),'Вводные'!$B$26*'Вводные'!$V$88*'Вводные'!$B$30,0)</x:f>
      </x:c>
      <x:c r="AX57" s="117">
        <x:f>IF(AND(YEAR(AX$3)=YEAR($B$6),MONTH(AX$3)=MONTH($B$6),$B$5=1),('CAPEX'!$B$14+'CAPEX'!$B$17+'CAPEX'!$B$18+IF('Вводные'!$B$37="Денежная компенсация",'CAPEX'!$B$31,0))*'Вводные'!$B$30,0)+IF(AND(YEAR(AX$3)=YEAR($B$7),MONTH(AX$3)=MONTH($B$7),$B$5=1),'Вводные'!$B$26*'Вводные'!$V$88*'Вводные'!$B$30,0)</x:f>
      </x:c>
      <x:c r="AY57" s="117">
        <x:f>IF(AND(YEAR(AY$3)=YEAR($B$6),MONTH(AY$3)=MONTH($B$6),$B$5=1),('CAPEX'!$B$14+'CAPEX'!$B$17+'CAPEX'!$B$18+IF('Вводные'!$B$37="Денежная компенсация",'CAPEX'!$B$31,0))*'Вводные'!$B$30,0)+IF(AND(YEAR(AY$3)=YEAR($B$7),MONTH(AY$3)=MONTH($B$7),$B$5=1),'Вводные'!$B$26*'Вводные'!$V$88*'Вводные'!$B$30,0)</x:f>
      </x:c>
      <x:c r="AZ57" s="117">
        <x:f>IF(AND(YEAR(AZ$3)=YEAR($B$6),MONTH(AZ$3)=MONTH($B$6),$B$5=1),('CAPEX'!$B$14+'CAPEX'!$B$17+'CAPEX'!$B$18+IF('Вводные'!$B$37="Денежная компенсация",'CAPEX'!$B$31,0))*'Вводные'!$B$30,0)+IF(AND(YEAR(AZ$3)=YEAR($B$7),MONTH(AZ$3)=MONTH($B$7),$B$5=1),'Вводные'!$B$26*'Вводные'!$V$88*'Вводные'!$B$30,0)</x:f>
      </x:c>
      <x:c r="BA57" s="117">
        <x:f>IF(AND(YEAR(BA$3)=YEAR($B$6),MONTH(BA$3)=MONTH($B$6),$B$5=1),('CAPEX'!$B$14+'CAPEX'!$B$17+'CAPEX'!$B$18+IF('Вводные'!$B$37="Денежная компенсация",'CAPEX'!$B$31,0))*'Вводные'!$B$30,0)+IF(AND(YEAR(BA$3)=YEAR($B$7),MONTH(BA$3)=MONTH($B$7),$B$5=1),'Вводные'!$B$26*'Вводные'!$V$88*'Вводные'!$B$30,0)</x:f>
      </x:c>
      <x:c r="BB57" s="117">
        <x:f>IF(AND(YEAR(BB$3)=YEAR($B$6),MONTH(BB$3)=MONTH($B$6),$B$5=1),('CAPEX'!$B$14+'CAPEX'!$B$17+'CAPEX'!$B$18+IF('Вводные'!$B$37="Денежная компенсация",'CAPEX'!$B$31,0))*'Вводные'!$B$30,0)+IF(AND(YEAR(BB$3)=YEAR($B$7),MONTH(BB$3)=MONTH($B$7),$B$5=1),'Вводные'!$B$26*'Вводные'!$V$88*'Вводные'!$B$30,0)</x:f>
      </x:c>
      <x:c r="BC57" s="117">
        <x:f>IF(AND(YEAR(BC$3)=YEAR($B$6),MONTH(BC$3)=MONTH($B$6),$B$5=1),('CAPEX'!$B$14+'CAPEX'!$B$17+'CAPEX'!$B$18+IF('Вводные'!$B$37="Денежная компенсация",'CAPEX'!$B$31,0))*'Вводные'!$B$30,0)+IF(AND(YEAR(BC$3)=YEAR($B$7),MONTH(BC$3)=MONTH($B$7),$B$5=1),'Вводные'!$B$26*'Вводные'!$V$88*'Вводные'!$B$30,0)</x:f>
      </x:c>
      <x:c r="BD57" s="117">
        <x:f>IF(AND(YEAR(BD$3)=YEAR($B$6),MONTH(BD$3)=MONTH($B$6),$B$5=1),('CAPEX'!$B$14+'CAPEX'!$B$17+'CAPEX'!$B$18+IF('Вводные'!$B$37="Денежная компенсация",'CAPEX'!$B$31,0))*'Вводные'!$B$30,0)+IF(AND(YEAR(BD$3)=YEAR($B$7),MONTH(BD$3)=MONTH($B$7),$B$5=1),'Вводные'!$B$26*'Вводные'!$V$88*'Вводные'!$B$30,0)</x:f>
      </x:c>
      <x:c r="BE57" s="117">
        <x:f>IF(AND(YEAR(BE$3)=YEAR($B$6),MONTH(BE$3)=MONTH($B$6),$B$5=1),('CAPEX'!$B$14+'CAPEX'!$B$17+'CAPEX'!$B$18+IF('Вводные'!$B$37="Денежная компенсация",'CAPEX'!$B$31,0))*'Вводные'!$B$30,0)+IF(AND(YEAR(BE$3)=YEAR($B$7),MONTH(BE$3)=MONTH($B$7),$B$5=1),'Вводные'!$B$26*'Вводные'!$V$88*'Вводные'!$B$30,0)</x:f>
      </x:c>
      <x:c r="BF57" s="117">
        <x:f>IF(AND(YEAR(BF$3)=YEAR($B$6),MONTH(BF$3)=MONTH($B$6),$B$5=1),('CAPEX'!$B$14+'CAPEX'!$B$17+'CAPEX'!$B$18+IF('Вводные'!$B$37="Денежная компенсация",'CAPEX'!$B$31,0))*'Вводные'!$B$30,0)+IF(AND(YEAR(BF$3)=YEAR($B$7),MONTH(BF$3)=MONTH($B$7),$B$5=1),'Вводные'!$B$26*'Вводные'!$V$88*'Вводные'!$B$30,0)</x:f>
      </x:c>
      <x:c r="BG57" s="117">
        <x:f>IF(AND(YEAR(BG$3)=YEAR($B$6),MONTH(BG$3)=MONTH($B$6),$B$5=1),('CAPEX'!$B$14+'CAPEX'!$B$17+'CAPEX'!$B$18+IF('Вводные'!$B$37="Денежная компенсация",'CAPEX'!$B$31,0))*'Вводные'!$B$30,0)+IF(AND(YEAR(BG$3)=YEAR($B$7),MONTH(BG$3)=MONTH($B$7),$B$5=1),'Вводные'!$B$26*'Вводные'!$V$88*'Вводные'!$B$30,0)</x:f>
      </x:c>
      <x:c r="BH57" s="117">
        <x:f>IF(AND(YEAR(BH$3)=YEAR($B$6),MONTH(BH$3)=MONTH($B$6),$B$5=1),('CAPEX'!$B$14+'CAPEX'!$B$17+'CAPEX'!$B$18+IF('Вводные'!$B$37="Денежная компенсация",'CAPEX'!$B$31,0))*'Вводные'!$B$30,0)+IF(AND(YEAR(BH$3)=YEAR($B$7),MONTH(BH$3)=MONTH($B$7),$B$5=1),'Вводные'!$B$26*'Вводные'!$V$88*'Вводные'!$B$30,0)</x:f>
      </x:c>
      <x:c r="BI57" s="117">
        <x:f>IF(AND(YEAR(BI$3)=YEAR($B$6),MONTH(BI$3)=MONTH($B$6),$B$5=1),('CAPEX'!$B$14+'CAPEX'!$B$17+'CAPEX'!$B$18+IF('Вводные'!$B$37="Денежная компенсация",'CAPEX'!$B$31,0))*'Вводные'!$B$30,0)+IF(AND(YEAR(BI$3)=YEAR($B$7),MONTH(BI$3)=MONTH($B$7),$B$5=1),'Вводные'!$B$26*'Вводные'!$V$88*'Вводные'!$B$30,0)</x:f>
      </x:c>
      <x:c r="BJ57" s="117">
        <x:f>IF(AND(YEAR(BJ$3)=YEAR($B$6),MONTH(BJ$3)=MONTH($B$6),$B$5=1),('CAPEX'!$B$14+'CAPEX'!$B$17+'CAPEX'!$B$18+IF('Вводные'!$B$37="Денежная компенсация",'CAPEX'!$B$31,0))*'Вводные'!$B$30,0)+IF(AND(YEAR(BJ$3)=YEAR($B$7),MONTH(BJ$3)=MONTH($B$7),$B$5=1),'Вводные'!$B$26*'Вводные'!$V$88*'Вводные'!$B$30,0)</x:f>
      </x:c>
      <x:c r="BK57" s="117">
        <x:f>IF(AND(YEAR(BK$3)=YEAR($B$6),MONTH(BK$3)=MONTH($B$6),$B$5=1),('CAPEX'!$B$14+'CAPEX'!$B$17+'CAPEX'!$B$18+IF('Вводные'!$B$37="Денежная компенсация",'CAPEX'!$B$31,0))*'Вводные'!$B$30,0)+IF(AND(YEAR(BK$3)=YEAR($B$7),MONTH(BK$3)=MONTH($B$7),$B$5=1),'Вводные'!$B$26*'Вводные'!$V$88*'Вводные'!$B$30,0)</x:f>
      </x:c>
      <x:c r="BL57" s="117">
        <x:f>IF(AND(YEAR(BL$3)=YEAR($B$6),MONTH(BL$3)=MONTH($B$6),$B$5=1),('CAPEX'!$B$14+'CAPEX'!$B$17+'CAPEX'!$B$18+IF('Вводные'!$B$37="Денежная компенсация",'CAPEX'!$B$31,0))*'Вводные'!$B$30,0)+IF(AND(YEAR(BL$3)=YEAR($B$7),MONTH(BL$3)=MONTH($B$7),$B$5=1),'Вводные'!$B$26*'Вводные'!$V$88*'Вводные'!$B$30,0)</x:f>
      </x:c>
      <x:c r="BM57" s="117">
        <x:f>IF(AND(YEAR(BM$3)=YEAR($B$6),MONTH(BM$3)=MONTH($B$6),$B$5=1),('CAPEX'!$B$14+'CAPEX'!$B$17+'CAPEX'!$B$18+IF('Вводные'!$B$37="Денежная компенсация",'CAPEX'!$B$31,0))*'Вводные'!$B$30,0)+IF(AND(YEAR(BM$3)=YEAR($B$7),MONTH(BM$3)=MONTH($B$7),$B$5=1),'Вводные'!$B$26*'Вводные'!$V$88*'Вводные'!$B$30,0)</x:f>
      </x:c>
      <x:c r="BN57" s="117">
        <x:f>IF(AND(YEAR(BN$3)=YEAR($B$6),MONTH(BN$3)=MONTH($B$6),$B$5=1),('CAPEX'!$B$14+'CAPEX'!$B$17+'CAPEX'!$B$18+IF('Вводные'!$B$37="Денежная компенсация",'CAPEX'!$B$31,0))*'Вводные'!$B$30,0)+IF(AND(YEAR(BN$3)=YEAR($B$7),MONTH(BN$3)=MONTH($B$7),$B$5=1),'Вводные'!$B$26*'Вводные'!$V$88*'Вводные'!$B$30,0)</x:f>
      </x:c>
      <x:c r="BO57" s="117">
        <x:f>IF(AND(YEAR(BO$3)=YEAR($B$6),MONTH(BO$3)=MONTH($B$6),$B$5=1),('CAPEX'!$B$14+'CAPEX'!$B$17+'CAPEX'!$B$18+IF('Вводные'!$B$37="Денежная компенсация",'CAPEX'!$B$31,0))*'Вводные'!$B$30,0)+IF(AND(YEAR(BO$3)=YEAR($B$7),MONTH(BO$3)=MONTH($B$7),$B$5=1),'Вводные'!$B$26*'Вводные'!$V$88*'Вводные'!$B$30,0)</x:f>
      </x:c>
      <x:c r="BP57" s="117">
        <x:f>IF(AND(YEAR(BP$3)=YEAR($B$6),MONTH(BP$3)=MONTH($B$6),$B$5=1),('CAPEX'!$B$14+'CAPEX'!$B$17+'CAPEX'!$B$18+IF('Вводные'!$B$37="Денежная компенсация",'CAPEX'!$B$31,0))*'Вводные'!$B$30,0)+IF(AND(YEAR(BP$3)=YEAR($B$7),MONTH(BP$3)=MONTH($B$7),$B$5=1),'Вводные'!$B$26*'Вводные'!$V$88*'Вводные'!$B$30,0)</x:f>
      </x:c>
      <x:c r="BQ57" s="117">
        <x:f>IF(AND(YEAR(BQ$3)=YEAR($B$6),MONTH(BQ$3)=MONTH($B$6),$B$5=1),('CAPEX'!$B$14+'CAPEX'!$B$17+'CAPEX'!$B$18+IF('Вводные'!$B$37="Денежная компенсация",'CAPEX'!$B$31,0))*'Вводные'!$B$30,0)+IF(AND(YEAR(BQ$3)=YEAR($B$7),MONTH(BQ$3)=MONTH($B$7),$B$5=1),'Вводные'!$B$26*'Вводные'!$V$88*'Вводные'!$B$30,0)</x:f>
      </x:c>
      <x:c r="BR57" s="117">
        <x:f>IF(AND(YEAR(BR$3)=YEAR($B$6),MONTH(BR$3)=MONTH($B$6),$B$5=1),('CAPEX'!$B$14+'CAPEX'!$B$17+'CAPEX'!$B$18+IF('Вводные'!$B$37="Денежная компенсация",'CAPEX'!$B$31,0))*'Вводные'!$B$30,0)+IF(AND(YEAR(BR$3)=YEAR($B$7),MONTH(BR$3)=MONTH($B$7),$B$5=1),'Вводные'!$B$26*'Вводные'!$V$88*'Вводные'!$B$30,0)</x:f>
      </x:c>
      <x:c r="BS57" s="117">
        <x:f>IF(AND(YEAR(BS$3)=YEAR($B$6),MONTH(BS$3)=MONTH($B$6),$B$5=1),('CAPEX'!$B$14+'CAPEX'!$B$17+'CAPEX'!$B$18+IF('Вводные'!$B$37="Денежная компенсация",'CAPEX'!$B$31,0))*'Вводные'!$B$30,0)+IF(AND(YEAR(BS$3)=YEAR($B$7),MONTH(BS$3)=MONTH($B$7),$B$5=1),'Вводные'!$B$26*'Вводные'!$V$88*'Вводные'!$B$30,0)</x:f>
      </x:c>
      <x:c r="BT57" s="117">
        <x:f>IF(AND(YEAR(BT$3)=YEAR($B$6),MONTH(BT$3)=MONTH($B$6),$B$5=1),('CAPEX'!$B$14+'CAPEX'!$B$17+'CAPEX'!$B$18+IF('Вводные'!$B$37="Денежная компенсация",'CAPEX'!$B$31,0))*'Вводные'!$B$30,0)+IF(AND(YEAR(BT$3)=YEAR($B$7),MONTH(BT$3)=MONTH($B$7),$B$5=1),'Вводные'!$B$26*'Вводные'!$V$88*'Вводные'!$B$30,0)</x:f>
      </x:c>
      <x:c r="BU57" s="117">
        <x:f>IF(AND(YEAR(BU$3)=YEAR($B$6),MONTH(BU$3)=MONTH($B$6),$B$5=1),('CAPEX'!$B$14+'CAPEX'!$B$17+'CAPEX'!$B$18+IF('Вводные'!$B$37="Денежная компенсация",'CAPEX'!$B$31,0))*'Вводные'!$B$30,0)+IF(AND(YEAR(BU$3)=YEAR($B$7),MONTH(BU$3)=MONTH($B$7),$B$5=1),'Вводные'!$B$26*'Вводные'!$V$88*'Вводные'!$B$30,0)</x:f>
      </x:c>
      <x:c r="BV57" s="117">
        <x:f>IF(AND(YEAR(BV$3)=YEAR($B$6),MONTH(BV$3)=MONTH($B$6),$B$5=1),('CAPEX'!$B$14+'CAPEX'!$B$17+'CAPEX'!$B$18+IF('Вводные'!$B$37="Денежная компенсация",'CAPEX'!$B$31,0))*'Вводные'!$B$30,0)+IF(AND(YEAR(BV$3)=YEAR($B$7),MONTH(BV$3)=MONTH($B$7),$B$5=1),'Вводные'!$B$26*'Вводные'!$V$88*'Вводные'!$B$30,0)</x:f>
      </x:c>
      <x:c r="BW57" s="117">
        <x:f>IF(AND(YEAR(BW$3)=YEAR($B$6),MONTH(BW$3)=MONTH($B$6),$B$5=1),('CAPEX'!$B$14+'CAPEX'!$B$17+'CAPEX'!$B$18+IF('Вводные'!$B$37="Денежная компенсация",'CAPEX'!$B$31,0))*'Вводные'!$B$30,0)+IF(AND(YEAR(BW$3)=YEAR($B$7),MONTH(BW$3)=MONTH($B$7),$B$5=1),'Вводные'!$B$26*'Вводные'!$V$88*'Вводные'!$B$30,0)</x:f>
      </x:c>
      <x:c r="BX57" s="117">
        <x:f>IF(AND(YEAR(BX$3)=YEAR($B$6),MONTH(BX$3)=MONTH($B$6),$B$5=1),('CAPEX'!$B$14+'CAPEX'!$B$17+'CAPEX'!$B$18+IF('Вводные'!$B$37="Денежная компенсация",'CAPEX'!$B$31,0))*'Вводные'!$B$30,0)+IF(AND(YEAR(BX$3)=YEAR($B$7),MONTH(BX$3)=MONTH($B$7),$B$5=1),'Вводные'!$B$26*'Вводные'!$V$88*'Вводные'!$B$30,0)</x:f>
      </x:c>
      <x:c r="BY57" s="117">
        <x:f>IF(AND(YEAR(BY$3)=YEAR($B$6),MONTH(BY$3)=MONTH($B$6),$B$5=1),('CAPEX'!$B$14+'CAPEX'!$B$17+'CAPEX'!$B$18+IF('Вводные'!$B$37="Денежная компенсация",'CAPEX'!$B$31,0))*'Вводные'!$B$30,0)+IF(AND(YEAR(BY$3)=YEAR($B$7),MONTH(BY$3)=MONTH($B$7),$B$5=1),'Вводные'!$B$26*'Вводные'!$V$88*'Вводные'!$B$30,0)</x:f>
      </x:c>
      <x:c r="BZ57" s="117">
        <x:f>IF(AND(YEAR(BZ$3)=YEAR($B$6),MONTH(BZ$3)=MONTH($B$6),$B$5=1),('CAPEX'!$B$14+'CAPEX'!$B$17+'CAPEX'!$B$18+IF('Вводные'!$B$37="Денежная компенсация",'CAPEX'!$B$31,0))*'Вводные'!$B$30,0)+IF(AND(YEAR(BZ$3)=YEAR($B$7),MONTH(BZ$3)=MONTH($B$7),$B$5=1),'Вводные'!$B$26*'Вводные'!$V$88*'Вводные'!$B$30,0)</x:f>
      </x:c>
      <x:c r="CA57" s="117">
        <x:f>IF(AND(YEAR(CA$3)=YEAR($B$6),MONTH(CA$3)=MONTH($B$6),$B$5=1),('CAPEX'!$B$14+'CAPEX'!$B$17+'CAPEX'!$B$18+IF('Вводные'!$B$37="Денежная компенсация",'CAPEX'!$B$31,0))*'Вводные'!$B$30,0)+IF(AND(YEAR(CA$3)=YEAR($B$7),MONTH(CA$3)=MONTH($B$7),$B$5=1),'Вводные'!$B$26*'Вводные'!$V$88*'Вводные'!$B$30,0)</x:f>
      </x:c>
      <x:c r="CB57" s="117">
        <x:f>IF(AND(YEAR(CB$3)=YEAR($B$6),MONTH(CB$3)=MONTH($B$6),$B$5=1),('CAPEX'!$B$14+'CAPEX'!$B$17+'CAPEX'!$B$18+IF('Вводные'!$B$37="Денежная компенсация",'CAPEX'!$B$31,0))*'Вводные'!$B$30,0)+IF(AND(YEAR(CB$3)=YEAR($B$7),MONTH(CB$3)=MONTH($B$7),$B$5=1),'Вводные'!$B$26*'Вводные'!$V$88*'Вводные'!$B$30,0)</x:f>
      </x:c>
      <x:c r="CC57" s="117">
        <x:f>IF(AND(YEAR(CC$3)=YEAR($B$6),MONTH(CC$3)=MONTH($B$6),$B$5=1),('CAPEX'!$B$14+'CAPEX'!$B$17+'CAPEX'!$B$18+IF('Вводные'!$B$37="Денежная компенсация",'CAPEX'!$B$31,0))*'Вводные'!$B$30,0)+IF(AND(YEAR(CC$3)=YEAR($B$7),MONTH(CC$3)=MONTH($B$7),$B$5=1),'Вводные'!$B$26*'Вводные'!$V$88*'Вводные'!$B$30,0)</x:f>
      </x:c>
      <x:c r="CD57" s="117">
        <x:f>IF(AND(YEAR(CD$3)=YEAR($B$6),MONTH(CD$3)=MONTH($B$6),$B$5=1),('CAPEX'!$B$14+'CAPEX'!$B$17+'CAPEX'!$B$18+IF('Вводные'!$B$37="Денежная компенсация",'CAPEX'!$B$31,0))*'Вводные'!$B$30,0)+IF(AND(YEAR(CD$3)=YEAR($B$7),MONTH(CD$3)=MONTH($B$7),$B$5=1),'Вводные'!$B$26*'Вводные'!$V$88*'Вводные'!$B$30,0)</x:f>
      </x:c>
      <x:c r="CE57" s="117">
        <x:f>IF(AND(YEAR(CE$3)=YEAR($B$6),MONTH(CE$3)=MONTH($B$6),$B$5=1),('CAPEX'!$B$14+'CAPEX'!$B$17+'CAPEX'!$B$18+IF('Вводные'!$B$37="Денежная компенсация",'CAPEX'!$B$31,0))*'Вводные'!$B$30,0)+IF(AND(YEAR(CE$3)=YEAR($B$7),MONTH(CE$3)=MONTH($B$7),$B$5=1),'Вводные'!$B$26*'Вводные'!$V$88*'Вводные'!$B$30,0)</x:f>
      </x:c>
      <x:c r="CF57" s="117">
        <x:f>IF(AND(YEAR(CF$3)=YEAR($B$6),MONTH(CF$3)=MONTH($B$6),$B$5=1),('CAPEX'!$B$14+'CAPEX'!$B$17+'CAPEX'!$B$18+IF('Вводные'!$B$37="Денежная компенсация",'CAPEX'!$B$31,0))*'Вводные'!$B$30,0)+IF(AND(YEAR(CF$3)=YEAR($B$7),MONTH(CF$3)=MONTH($B$7),$B$5=1),'Вводные'!$B$26*'Вводные'!$V$88*'Вводные'!$B$30,0)</x:f>
      </x:c>
      <x:c r="CG57" s="117">
        <x:f>IF(AND(YEAR(CG$3)=YEAR($B$6),MONTH(CG$3)=MONTH($B$6),$B$5=1),('CAPEX'!$B$14+'CAPEX'!$B$17+'CAPEX'!$B$18+IF('Вводные'!$B$37="Денежная компенсация",'CAPEX'!$B$31,0))*'Вводные'!$B$30,0)+IF(AND(YEAR(CG$3)=YEAR($B$7),MONTH(CG$3)=MONTH($B$7),$B$5=1),'Вводные'!$B$26*'Вводные'!$V$88*'Вводные'!$B$30,0)</x:f>
      </x:c>
      <x:c r="CH57" s="117">
        <x:f>IF(AND(YEAR(CH$3)=YEAR($B$6),MONTH(CH$3)=MONTH($B$6),$B$5=1),('CAPEX'!$B$14+'CAPEX'!$B$17+'CAPEX'!$B$18+IF('Вводные'!$B$37="Денежная компенсация",'CAPEX'!$B$31,0))*'Вводные'!$B$30,0)+IF(AND(YEAR(CH$3)=YEAR($B$7),MONTH(CH$3)=MONTH($B$7),$B$5=1),'Вводные'!$B$26*'Вводные'!$V$88*'Вводные'!$B$30,0)</x:f>
      </x:c>
      <x:c r="CI57" s="117">
        <x:f>IF(AND(YEAR(CI$3)=YEAR($B$6),MONTH(CI$3)=MONTH($B$6),$B$5=1),('CAPEX'!$B$14+'CAPEX'!$B$17+'CAPEX'!$B$18+IF('Вводные'!$B$37="Денежная компенсация",'CAPEX'!$B$31,0))*'Вводные'!$B$30,0)+IF(AND(YEAR(CI$3)=YEAR($B$7),MONTH(CI$3)=MONTH($B$7),$B$5=1),'Вводные'!$B$26*'Вводные'!$V$88*'Вводные'!$B$30,0)</x:f>
      </x:c>
      <x:c r="CJ57" s="117">
        <x:f>IF(AND(YEAR(CJ$3)=YEAR($B$6),MONTH(CJ$3)=MONTH($B$6),$B$5=1),('CAPEX'!$B$14+'CAPEX'!$B$17+'CAPEX'!$B$18+IF('Вводные'!$B$37="Денежная компенсация",'CAPEX'!$B$31,0))*'Вводные'!$B$30,0)+IF(AND(YEAR(CJ$3)=YEAR($B$7),MONTH(CJ$3)=MONTH($B$7),$B$5=1),'Вводные'!$B$26*'Вводные'!$V$88*'Вводные'!$B$30,0)</x:f>
      </x:c>
      <x:c r="CK57" s="117">
        <x:f>IF(AND(YEAR(CK$3)=YEAR($B$6),MONTH(CK$3)=MONTH($B$6),$B$5=1),('CAPEX'!$B$14+'CAPEX'!$B$17+'CAPEX'!$B$18+IF('Вводные'!$B$37="Денежная компенсация",'CAPEX'!$B$31,0))*'Вводные'!$B$30,0)+IF(AND(YEAR(CK$3)=YEAR($B$7),MONTH(CK$3)=MONTH($B$7),$B$5=1),'Вводные'!$B$26*'Вводные'!$V$88*'Вводные'!$B$30,0)</x:f>
      </x:c>
      <x:c r="CL57" s="117">
        <x:f>IF(AND(YEAR(CL$3)=YEAR($B$6),MONTH(CL$3)=MONTH($B$6),$B$5=1),('CAPEX'!$B$14+'CAPEX'!$B$17+'CAPEX'!$B$18+IF('Вводные'!$B$37="Денежная компенсация",'CAPEX'!$B$31,0))*'Вводные'!$B$30,0)+IF(AND(YEAR(CL$3)=YEAR($B$7),MONTH(CL$3)=MONTH($B$7),$B$5=1),'Вводные'!$B$26*'Вводные'!$V$88*'Вводные'!$B$30,0)</x:f>
      </x:c>
      <x:c r="CM57" s="117">
        <x:f>IF(AND(YEAR(CM$3)=YEAR($B$6),MONTH(CM$3)=MONTH($B$6),$B$5=1),('CAPEX'!$B$14+'CAPEX'!$B$17+'CAPEX'!$B$18+IF('Вводные'!$B$37="Денежная компенсация",'CAPEX'!$B$31,0))*'Вводные'!$B$30,0)+IF(AND(YEAR(CM$3)=YEAR($B$7),MONTH(CM$3)=MONTH($B$7),$B$5=1),'Вводные'!$B$26*'Вводные'!$V$88*'Вводные'!$B$30,0)</x:f>
      </x:c>
      <x:c r="CN57" s="117">
        <x:f>IF(AND(YEAR(CN$3)=YEAR($B$6),MONTH(CN$3)=MONTH($B$6),$B$5=1),('CAPEX'!$B$14+'CAPEX'!$B$17+'CAPEX'!$B$18+IF('Вводные'!$B$37="Денежная компенсация",'CAPEX'!$B$31,0))*'Вводные'!$B$30,0)+IF(AND(YEAR(CN$3)=YEAR($B$7),MONTH(CN$3)=MONTH($B$7),$B$5=1),'Вводные'!$B$26*'Вводные'!$V$88*'Вводные'!$B$30,0)</x:f>
      </x:c>
      <x:c r="CO57" s="117">
        <x:f>IF(AND(YEAR(CO$3)=YEAR($B$6),MONTH(CO$3)=MONTH($B$6),$B$5=1),('CAPEX'!$B$14+'CAPEX'!$B$17+'CAPEX'!$B$18+IF('Вводные'!$B$37="Денежная компенсация",'CAPEX'!$B$31,0))*'Вводные'!$B$30,0)+IF(AND(YEAR(CO$3)=YEAR($B$7),MONTH(CO$3)=MONTH($B$7),$B$5=1),'Вводные'!$B$26*'Вводные'!$V$88*'Вводные'!$B$30,0)</x:f>
      </x:c>
      <x:c r="CP57" s="117">
        <x:f>IF(AND(YEAR(CP$3)=YEAR($B$6),MONTH(CP$3)=MONTH($B$6),$B$5=1),('CAPEX'!$B$14+'CAPEX'!$B$17+'CAPEX'!$B$18+IF('Вводные'!$B$37="Денежная компенсация",'CAPEX'!$B$31,0))*'Вводные'!$B$30,0)+IF(AND(YEAR(CP$3)=YEAR($B$7),MONTH(CP$3)=MONTH($B$7),$B$5=1),'Вводные'!$B$26*'Вводные'!$V$88*'Вводные'!$B$30,0)</x:f>
      </x:c>
      <x:c r="CQ57" s="117">
        <x:f>IF(AND(YEAR(CQ$3)=YEAR($B$6),MONTH(CQ$3)=MONTH($B$6),$B$5=1),('CAPEX'!$B$14+'CAPEX'!$B$17+'CAPEX'!$B$18+IF('Вводные'!$B$37="Денежная компенсация",'CAPEX'!$B$31,0))*'Вводные'!$B$30,0)+IF(AND(YEAR(CQ$3)=YEAR($B$7),MONTH(CQ$3)=MONTH($B$7),$B$5=1),'Вводные'!$B$26*'Вводные'!$V$88*'Вводные'!$B$30,0)</x:f>
      </x:c>
      <x:c r="CR57" s="117">
        <x:f>IF(AND(YEAR(CR$3)=YEAR($B$6),MONTH(CR$3)=MONTH($B$6),$B$5=1),('CAPEX'!$B$14+'CAPEX'!$B$17+'CAPEX'!$B$18+IF('Вводные'!$B$37="Денежная компенсация",'CAPEX'!$B$31,0))*'Вводные'!$B$30,0)+IF(AND(YEAR(CR$3)=YEAR($B$7),MONTH(CR$3)=MONTH($B$7),$B$5=1),'Вводные'!$B$26*'Вводные'!$V$88*'Вводные'!$B$30,0)</x:f>
      </x:c>
      <x:c r="CS57" s="117">
        <x:f>IF(AND(YEAR(CS$3)=YEAR($B$6),MONTH(CS$3)=MONTH($B$6),$B$5=1),('CAPEX'!$B$14+'CAPEX'!$B$17+'CAPEX'!$B$18+IF('Вводные'!$B$37="Денежная компенсация",'CAPEX'!$B$31,0))*'Вводные'!$B$30,0)+IF(AND(YEAR(CS$3)=YEAR($B$7),MONTH(CS$3)=MONTH($B$7),$B$5=1),'Вводные'!$B$26*'Вводные'!$V$88*'Вводные'!$B$30,0)</x:f>
      </x:c>
      <x:c r="CT57" s="117">
        <x:f>IF(AND(YEAR(CT$3)=YEAR($B$6),MONTH(CT$3)=MONTH($B$6),$B$5=1),('CAPEX'!$B$14+'CAPEX'!$B$17+'CAPEX'!$B$18+IF('Вводные'!$B$37="Денежная компенсация",'CAPEX'!$B$31,0))*'Вводные'!$B$30,0)+IF(AND(YEAR(CT$3)=YEAR($B$7),MONTH(CT$3)=MONTH($B$7),$B$5=1),'Вводные'!$B$26*'Вводные'!$V$88*'Вводные'!$B$30,0)</x:f>
      </x:c>
      <x:c r="CU57" s="117">
        <x:f>IF(AND(YEAR(CU$3)=YEAR($B$6),MONTH(CU$3)=MONTH($B$6),$B$5=1),('CAPEX'!$B$14+'CAPEX'!$B$17+'CAPEX'!$B$18+IF('Вводные'!$B$37="Денежная компенсация",'CAPEX'!$B$31,0))*'Вводные'!$B$30,0)+IF(AND(YEAR(CU$3)=YEAR($B$7),MONTH(CU$3)=MONTH($B$7),$B$5=1),'Вводные'!$B$26*'Вводные'!$V$88*'Вводные'!$B$30,0)</x:f>
      </x:c>
      <x:c r="CV57" s="117">
        <x:f>IF(AND(YEAR(CV$3)=YEAR($B$6),MONTH(CV$3)=MONTH($B$6),$B$5=1),('CAPEX'!$B$14+'CAPEX'!$B$17+'CAPEX'!$B$18+IF('Вводные'!$B$37="Денежная компенсация",'CAPEX'!$B$31,0))*'Вводные'!$B$30,0)+IF(AND(YEAR(CV$3)=YEAR($B$7),MONTH(CV$3)=MONTH($B$7),$B$5=1),'Вводные'!$B$26*'Вводные'!$V$88*'Вводные'!$B$30,0)</x:f>
      </x:c>
      <x:c r="CW57" s="117">
        <x:f>IF(AND(YEAR(CW$3)=YEAR($B$6),MONTH(CW$3)=MONTH($B$6),$B$5=1),('CAPEX'!$B$14+'CAPEX'!$B$17+'CAPEX'!$B$18+IF('Вводные'!$B$37="Денежная компенсация",'CAPEX'!$B$31,0))*'Вводные'!$B$30,0)+IF(AND(YEAR(CW$3)=YEAR($B$7),MONTH(CW$3)=MONTH($B$7),$B$5=1),'Вводные'!$B$26*'Вводные'!$V$88*'Вводные'!$B$30,0)</x:f>
      </x:c>
      <x:c r="CX57" s="117">
        <x:f>IF(AND(YEAR(CX$3)=YEAR($B$6),MONTH(CX$3)=MONTH($B$6),$B$5=1),('CAPEX'!$B$14+'CAPEX'!$B$17+'CAPEX'!$B$18+IF('Вводные'!$B$37="Денежная компенсация",'CAPEX'!$B$31,0))*'Вводные'!$B$30,0)+IF(AND(YEAR(CX$3)=YEAR($B$7),MONTH(CX$3)=MONTH($B$7),$B$5=1),'Вводные'!$B$26*'Вводные'!$V$88*'Вводные'!$B$30,0)</x:f>
      </x:c>
      <x:c r="CY57" s="117">
        <x:f>IF(AND(YEAR(CY$3)=YEAR($B$6),MONTH(CY$3)=MONTH($B$6),$B$5=1),('CAPEX'!$B$14+'CAPEX'!$B$17+'CAPEX'!$B$18+IF('Вводные'!$B$37="Денежная компенсация",'CAPEX'!$B$31,0))*'Вводные'!$B$30,0)+IF(AND(YEAR(CY$3)=YEAR($B$7),MONTH(CY$3)=MONTH($B$7),$B$5=1),'Вводные'!$B$26*'Вводные'!$V$88*'Вводные'!$B$30,0)</x:f>
      </x:c>
      <x:c r="CZ57" s="117">
        <x:f>IF(AND(YEAR(CZ$3)=YEAR($B$6),MONTH(CZ$3)=MONTH($B$6),$B$5=1),('CAPEX'!$B$14+'CAPEX'!$B$17+'CAPEX'!$B$18+IF('Вводные'!$B$37="Денежная компенсация",'CAPEX'!$B$31,0))*'Вводные'!$B$30,0)+IF(AND(YEAR(CZ$3)=YEAR($B$7),MONTH(CZ$3)=MONTH($B$7),$B$5=1),'Вводные'!$B$26*'Вводные'!$V$88*'Вводные'!$B$30,0)</x:f>
      </x:c>
      <x:c r="DA57" s="117">
        <x:f>IF(AND(YEAR(DA$3)=YEAR($B$6),MONTH(DA$3)=MONTH($B$6),$B$5=1),('CAPEX'!$B$14+'CAPEX'!$B$17+'CAPEX'!$B$18+IF('Вводные'!$B$37="Денежная компенсация",'CAPEX'!$B$31,0))*'Вводные'!$B$30,0)+IF(AND(YEAR(DA$3)=YEAR($B$7),MONTH(DA$3)=MONTH($B$7),$B$5=1),'Вводные'!$B$26*'Вводные'!$V$88*'Вводные'!$B$30,0)</x:f>
      </x:c>
      <x:c r="DB57" s="117">
        <x:f>IF(AND(YEAR(DB$3)=YEAR($B$6),MONTH(DB$3)=MONTH($B$6),$B$5=1),('CAPEX'!$B$14+'CAPEX'!$B$17+'CAPEX'!$B$18+IF('Вводные'!$B$37="Денежная компенсация",'CAPEX'!$B$31,0))*'Вводные'!$B$30,0)+IF(AND(YEAR(DB$3)=YEAR($B$7),MONTH(DB$3)=MONTH($B$7),$B$5=1),'Вводные'!$B$26*'Вводные'!$V$88*'Вводные'!$B$30,0)</x:f>
      </x:c>
      <x:c r="DC57" s="117">
        <x:f>IF(AND(YEAR(DC$3)=YEAR($B$6),MONTH(DC$3)=MONTH($B$6),$B$5=1),('CAPEX'!$B$14+'CAPEX'!$B$17+'CAPEX'!$B$18+IF('Вводные'!$B$37="Денежная компенсация",'CAPEX'!$B$31,0))*'Вводные'!$B$30,0)+IF(AND(YEAR(DC$3)=YEAR($B$7),MONTH(DC$3)=MONTH($B$7),$B$5=1),'Вводные'!$B$26*'Вводные'!$V$88*'Вводные'!$B$30,0)</x:f>
      </x:c>
      <x:c r="DD57" s="117">
        <x:f>IF(AND(YEAR(DD$3)=YEAR($B$6),MONTH(DD$3)=MONTH($B$6),$B$5=1),('CAPEX'!$B$14+'CAPEX'!$B$17+'CAPEX'!$B$18+IF('Вводные'!$B$37="Денежная компенсация",'CAPEX'!$B$31,0))*'Вводные'!$B$30,0)+IF(AND(YEAR(DD$3)=YEAR($B$7),MONTH(DD$3)=MONTH($B$7),$B$5=1),'Вводные'!$B$26*'Вводные'!$V$88*'Вводные'!$B$30,0)</x:f>
      </x:c>
      <x:c r="DE57" s="117">
        <x:f>IF(AND(YEAR(DE$3)=YEAR($B$6),MONTH(DE$3)=MONTH($B$6),$B$5=1),('CAPEX'!$B$14+'CAPEX'!$B$17+'CAPEX'!$B$18+IF('Вводные'!$B$37="Денежная компенсация",'CAPEX'!$B$31,0))*'Вводные'!$B$30,0)+IF(AND(YEAR(DE$3)=YEAR($B$7),MONTH(DE$3)=MONTH($B$7),$B$5=1),'Вводные'!$B$26*'Вводные'!$V$88*'Вводные'!$B$30,0)</x:f>
      </x:c>
      <x:c r="DF57" s="117">
        <x:f>IF(AND(YEAR(DF$3)=YEAR($B$6),MONTH(DF$3)=MONTH($B$6),$B$5=1),('CAPEX'!$B$14+'CAPEX'!$B$17+'CAPEX'!$B$18+IF('Вводные'!$B$37="Денежная компенсация",'CAPEX'!$B$31,0))*'Вводные'!$B$30,0)+IF(AND(YEAR(DF$3)=YEAR($B$7),MONTH(DF$3)=MONTH($B$7),$B$5=1),'Вводные'!$B$26*'Вводные'!$V$88*'Вводные'!$B$30,0)</x:f>
      </x:c>
      <x:c r="DG57" s="117">
        <x:f>IF(AND(YEAR(DG$3)=YEAR($B$6),MONTH(DG$3)=MONTH($B$6),$B$5=1),('CAPEX'!$B$14+'CAPEX'!$B$17+'CAPEX'!$B$18+IF('Вводные'!$B$37="Денежная компенсация",'CAPEX'!$B$31,0))*'Вводные'!$B$30,0)+IF(AND(YEAR(DG$3)=YEAR($B$7),MONTH(DG$3)=MONTH($B$7),$B$5=1),'Вводные'!$B$26*'Вводные'!$V$88*'Вводные'!$B$30,0)</x:f>
      </x:c>
      <x:c r="DH57" s="117">
        <x:f>IF(AND(YEAR(DH$3)=YEAR($B$6),MONTH(DH$3)=MONTH($B$6),$B$5=1),('CAPEX'!$B$14+'CAPEX'!$B$17+'CAPEX'!$B$18+IF('Вводные'!$B$37="Денежная компенсация",'CAPEX'!$B$31,0))*'Вводные'!$B$30,0)+IF(AND(YEAR(DH$3)=YEAR($B$7),MONTH(DH$3)=MONTH($B$7),$B$5=1),'Вводные'!$B$26*'Вводные'!$V$88*'Вводные'!$B$30,0)</x:f>
      </x:c>
      <x:c r="DI57" s="117">
        <x:f>IF(AND(YEAR(DI$3)=YEAR($B$6),MONTH(DI$3)=MONTH($B$6),$B$5=1),('CAPEX'!$B$14+'CAPEX'!$B$17+'CAPEX'!$B$18+IF('Вводные'!$B$37="Денежная компенсация",'CAPEX'!$B$31,0))*'Вводные'!$B$30,0)+IF(AND(YEAR(DI$3)=YEAR($B$7),MONTH(DI$3)=MONTH($B$7),$B$5=1),'Вводные'!$B$26*'Вводные'!$V$88*'Вводные'!$B$30,0)</x:f>
      </x:c>
      <x:c r="DJ57" s="117">
        <x:f>IF(AND(YEAR(DJ$3)=YEAR($B$6),MONTH(DJ$3)=MONTH($B$6),$B$5=1),('CAPEX'!$B$14+'CAPEX'!$B$17+'CAPEX'!$B$18+IF('Вводные'!$B$37="Денежная компенсация",'CAPEX'!$B$31,0))*'Вводные'!$B$30,0)+IF(AND(YEAR(DJ$3)=YEAR($B$7),MONTH(DJ$3)=MONTH($B$7),$B$5=1),'Вводные'!$B$26*'Вводные'!$V$88*'Вводные'!$B$30,0)</x:f>
      </x:c>
      <x:c r="DK57" s="117">
        <x:f>IF(AND(YEAR(DK$3)=YEAR($B$6),MONTH(DK$3)=MONTH($B$6),$B$5=1),('CAPEX'!$B$14+'CAPEX'!$B$17+'CAPEX'!$B$18+IF('Вводные'!$B$37="Денежная компенсация",'CAPEX'!$B$31,0))*'Вводные'!$B$30,0)+IF(AND(YEAR(DK$3)=YEAR($B$7),MONTH(DK$3)=MONTH($B$7),$B$5=1),'Вводные'!$B$26*'Вводные'!$V$88*'Вводные'!$B$30,0)</x:f>
      </x:c>
      <x:c r="DL57" s="117">
        <x:f>IF(AND(YEAR(DL$3)=YEAR($B$6),MONTH(DL$3)=MONTH($B$6),$B$5=1),('CAPEX'!$B$14+'CAPEX'!$B$17+'CAPEX'!$B$18+IF('Вводные'!$B$37="Денежная компенсация",'CAPEX'!$B$31,0))*'Вводные'!$B$30,0)+IF(AND(YEAR(DL$3)=YEAR($B$7),MONTH(DL$3)=MONTH($B$7),$B$5=1),'Вводные'!$B$26*'Вводные'!$V$88*'Вводные'!$B$30,0)</x:f>
      </x:c>
      <x:c r="DM57" s="117">
        <x:f>IF(AND(YEAR(DM$3)=YEAR($B$6),MONTH(DM$3)=MONTH($B$6),$B$5=1),('CAPEX'!$B$14+'CAPEX'!$B$17+'CAPEX'!$B$18+IF('Вводные'!$B$37="Денежная компенсация",'CAPEX'!$B$31,0))*'Вводные'!$B$30,0)+IF(AND(YEAR(DM$3)=YEAR($B$7),MONTH(DM$3)=MONTH($B$7),$B$5=1),'Вводные'!$B$26*'Вводные'!$V$88*'Вводные'!$B$30,0)</x:f>
      </x:c>
      <x:c r="DN57" s="117">
        <x:f>IF(AND(YEAR(DN$3)=YEAR($B$6),MONTH(DN$3)=MONTH($B$6),$B$5=1),('CAPEX'!$B$14+'CAPEX'!$B$17+'CAPEX'!$B$18+IF('Вводные'!$B$37="Денежная компенсация",'CAPEX'!$B$31,0))*'Вводные'!$B$30,0)+IF(AND(YEAR(DN$3)=YEAR($B$7),MONTH(DN$3)=MONTH($B$7),$B$5=1),'Вводные'!$B$26*'Вводные'!$V$88*'Вводные'!$B$30,0)</x:f>
      </x:c>
      <x:c r="DO57" s="117">
        <x:f>IF(AND(YEAR(DO$3)=YEAR($B$6),MONTH(DO$3)=MONTH($B$6),$B$5=1),('CAPEX'!$B$14+'CAPEX'!$B$17+'CAPEX'!$B$18+IF('Вводные'!$B$37="Денежная компенсация",'CAPEX'!$B$31,0))*'Вводные'!$B$30,0)+IF(AND(YEAR(DO$3)=YEAR($B$7),MONTH(DO$3)=MONTH($B$7),$B$5=1),'Вводные'!$B$26*'Вводные'!$V$88*'Вводные'!$B$30,0)</x:f>
      </x:c>
      <x:c r="DP57" s="117">
        <x:f>IF(AND(YEAR(DP$3)=YEAR($B$6),MONTH(DP$3)=MONTH($B$6),$B$5=1),('CAPEX'!$B$14+'CAPEX'!$B$17+'CAPEX'!$B$18+IF('Вводные'!$B$37="Денежная компенсация",'CAPEX'!$B$31,0))*'Вводные'!$B$30,0)+IF(AND(YEAR(DP$3)=YEAR($B$7),MONTH(DP$3)=MONTH($B$7),$B$5=1),'Вводные'!$B$26*'Вводные'!$V$88*'Вводные'!$B$30,0)</x:f>
      </x:c>
      <x:c r="DQ57" s="117">
        <x:f>IF(AND(YEAR(DQ$3)=YEAR($B$6),MONTH(DQ$3)=MONTH($B$6),$B$5=1),('CAPEX'!$B$14+'CAPEX'!$B$17+'CAPEX'!$B$18+IF('Вводные'!$B$37="Денежная компенсация",'CAPEX'!$B$31,0))*'Вводные'!$B$30,0)+IF(AND(YEAR(DQ$3)=YEAR($B$7),MONTH(DQ$3)=MONTH($B$7),$B$5=1),'Вводные'!$B$26*'Вводные'!$V$88*'Вводные'!$B$30,0)</x:f>
      </x:c>
      <x:c r="DR57" s="117">
        <x:f>IF(AND(YEAR(DR$3)=YEAR($B$6),MONTH(DR$3)=MONTH($B$6),$B$5=1),('CAPEX'!$B$14+'CAPEX'!$B$17+'CAPEX'!$B$18+IF('Вводные'!$B$37="Денежная компенсация",'CAPEX'!$B$31,0))*'Вводные'!$B$30,0)+IF(AND(YEAR(DR$3)=YEAR($B$7),MONTH(DR$3)=MONTH($B$7),$B$5=1),'Вводные'!$B$26*'Вводные'!$V$88*'Вводные'!$B$30,0)</x:f>
      </x:c>
      <x:c r="DS57" s="117">
        <x:f>IF(AND(YEAR(DS$3)=YEAR($B$6),MONTH(DS$3)=MONTH($B$6),$B$5=1),('CAPEX'!$B$14+'CAPEX'!$B$17+'CAPEX'!$B$18+IF('Вводные'!$B$37="Денежная компенсация",'CAPEX'!$B$31,0))*'Вводные'!$B$30,0)+IF(AND(YEAR(DS$3)=YEAR($B$7),MONTH(DS$3)=MONTH($B$7),$B$5=1),'Вводные'!$B$26*'Вводные'!$V$88*'Вводные'!$B$30,0)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MAX(0,'Вводные'!$B$85*'Вводные'!$AI$88-D56)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D10-IFERROR(SUM($D$20:$DS$20)*('Продажи'!D37+'Продажи'!D40+'Продажи'!D43+'Продажи'!D46)/(SUM('Продажи'!$D$37:$DS$37)+SUM('Продажи'!$D$40:$DS$40)+SUM('Продажи'!$D$43:$DS$43)+SUM('Продажи'!$D$46:$DS$46)),0)-D53-D57</x:f>
      </x:c>
      <x:c r="E22" s="117">
        <x:f>E10-IFERROR(SUM($D$20:$DS$20)*('Продажи'!E37+'Продажи'!E40+'Продажи'!E43+'Продажи'!E46)/(SUM('Продажи'!$D$37:$DS$37)+SUM('Продажи'!$D$40:$DS$40)+SUM('Продажи'!$D$43:$DS$43)+SUM('Продажи'!$D$46:$DS$46)),0)-E53-E57</x:f>
      </x:c>
      <x:c r="F22" s="117">
        <x:f>F10-IFERROR(SUM($D$20:$DS$20)*('Продажи'!F37+'Продажи'!F40+'Продажи'!F43+'Продажи'!F46)/(SUM('Продажи'!$D$37:$DS$37)+SUM('Продажи'!$D$40:$DS$40)+SUM('Продажи'!$D$43:$DS$43)+SUM('Продажи'!$D$46:$DS$46)),0)-F53-F57</x:f>
      </x:c>
      <x:c r="G22" s="117">
        <x:f>G10-IFERROR(SUM($D$20:$DS$20)*('Продажи'!G37+'Продажи'!G40+'Продажи'!G43+'Продажи'!G46)/(SUM('Продажи'!$D$37:$DS$37)+SUM('Продажи'!$D$40:$DS$40)+SUM('Продажи'!$D$43:$DS$43)+SUM('Продажи'!$D$46:$DS$46)),0)-G53-G57</x:f>
      </x:c>
      <x:c r="H22" s="117">
        <x:f>H10-IFERROR(SUM($D$20:$DS$20)*('Продажи'!H37+'Продажи'!H40+'Продажи'!H43+'Продажи'!H46)/(SUM('Продажи'!$D$37:$DS$37)+SUM('Продажи'!$D$40:$DS$40)+SUM('Продажи'!$D$43:$DS$43)+SUM('Продажи'!$D$46:$DS$46)),0)-H53-H57</x:f>
      </x:c>
      <x:c r="I22" s="117">
        <x:f>I10-IFERROR(SUM($D$20:$DS$20)*('Продажи'!I37+'Продажи'!I40+'Продажи'!I43+'Продажи'!I46)/(SUM('Продажи'!$D$37:$DS$37)+SUM('Продажи'!$D$40:$DS$40)+SUM('Продажи'!$D$43:$DS$43)+SUM('Продажи'!$D$46:$DS$46)),0)-I53-I57</x:f>
      </x:c>
      <x:c r="J22" s="117">
        <x:f>J10-IFERROR(SUM($D$20:$DS$20)*('Продажи'!J37+'Продажи'!J40+'Продажи'!J43+'Продажи'!J46)/(SUM('Продажи'!$D$37:$DS$37)+SUM('Продажи'!$D$40:$DS$40)+SUM('Продажи'!$D$43:$DS$43)+SUM('Продажи'!$D$46:$DS$46)),0)-J53-J57</x:f>
      </x:c>
      <x:c r="K22" s="117">
        <x:f>K10-IFERROR(SUM($D$20:$DS$20)*('Продажи'!K37+'Продажи'!K40+'Продажи'!K43+'Продажи'!K46)/(SUM('Продажи'!$D$37:$DS$37)+SUM('Продажи'!$D$40:$DS$40)+SUM('Продажи'!$D$43:$DS$43)+SUM('Продажи'!$D$46:$DS$46)),0)-K53-K57</x:f>
      </x:c>
      <x:c r="L22" s="117">
        <x:f>L10-IFERROR(SUM($D$20:$DS$20)*('Продажи'!L37+'Продажи'!L40+'Продажи'!L43+'Продажи'!L46)/(SUM('Продажи'!$D$37:$DS$37)+SUM('Продажи'!$D$40:$DS$40)+SUM('Продажи'!$D$43:$DS$43)+SUM('Продажи'!$D$46:$DS$46)),0)-L53-L57</x:f>
      </x:c>
      <x:c r="M22" s="117">
        <x:f>M10-IFERROR(SUM($D$20:$DS$20)*('Продажи'!M37+'Продажи'!M40+'Продажи'!M43+'Продажи'!M46)/(SUM('Продажи'!$D$37:$DS$37)+SUM('Продажи'!$D$40:$DS$40)+SUM('Продажи'!$D$43:$DS$43)+SUM('Продажи'!$D$46:$DS$46)),0)-M53-M57</x:f>
      </x:c>
      <x:c r="N22" s="117">
        <x:f>N10-IFERROR(SUM($D$20:$DS$20)*('Продажи'!N37+'Продажи'!N40+'Продажи'!N43+'Продажи'!N46)/(SUM('Продажи'!$D$37:$DS$37)+SUM('Продажи'!$D$40:$DS$40)+SUM('Продажи'!$D$43:$DS$43)+SUM('Продажи'!$D$46:$DS$46)),0)-N53-N57</x:f>
      </x:c>
      <x:c r="O22" s="117">
        <x:f>O10-IFERROR(SUM($D$20:$DS$20)*('Продажи'!O37+'Продажи'!O40+'Продажи'!O43+'Продажи'!O46)/(SUM('Продажи'!$D$37:$DS$37)+SUM('Продажи'!$D$40:$DS$40)+SUM('Продажи'!$D$43:$DS$43)+SUM('Продажи'!$D$46:$DS$46)),0)-O53-O57</x:f>
      </x:c>
      <x:c r="P22" s="117">
        <x:f>P10-IFERROR(SUM($D$20:$DS$20)*('Продажи'!P37+'Продажи'!P40+'Продажи'!P43+'Продажи'!P46)/(SUM('Продажи'!$D$37:$DS$37)+SUM('Продажи'!$D$40:$DS$40)+SUM('Продажи'!$D$43:$DS$43)+SUM('Продажи'!$D$46:$DS$46)),0)-P53-P57</x:f>
      </x:c>
      <x:c r="Q22" s="117">
        <x:f>Q10-IFERROR(SUM($D$20:$DS$20)*('Продажи'!Q37+'Продажи'!Q40+'Продажи'!Q43+'Продажи'!Q46)/(SUM('Продажи'!$D$37:$DS$37)+SUM('Продажи'!$D$40:$DS$40)+SUM('Продажи'!$D$43:$DS$43)+SUM('Продажи'!$D$46:$DS$46)),0)-Q53-Q57</x:f>
      </x:c>
      <x:c r="R22" s="117">
        <x:f>R10-IFERROR(SUM($D$20:$DS$20)*('Продажи'!R37+'Продажи'!R40+'Продажи'!R43+'Продажи'!R46)/(SUM('Продажи'!$D$37:$DS$37)+SUM('Продажи'!$D$40:$DS$40)+SUM('Продажи'!$D$43:$DS$43)+SUM('Продажи'!$D$46:$DS$46)),0)-R53-R57</x:f>
      </x:c>
      <x:c r="S22" s="117">
        <x:f>S10-IFERROR(SUM($D$20:$DS$20)*('Продажи'!S37+'Продажи'!S40+'Продажи'!S43+'Продажи'!S46)/(SUM('Продажи'!$D$37:$DS$37)+SUM('Продажи'!$D$40:$DS$40)+SUM('Продажи'!$D$43:$DS$43)+SUM('Продажи'!$D$46:$DS$46)),0)-S53-S57</x:f>
      </x:c>
      <x:c r="T22" s="117">
        <x:f>T10-IFERROR(SUM($D$20:$DS$20)*('Продажи'!T37+'Продажи'!T40+'Продажи'!T43+'Продажи'!T46)/(SUM('Продажи'!$D$37:$DS$37)+SUM('Продажи'!$D$40:$DS$40)+SUM('Продажи'!$D$43:$DS$43)+SUM('Продажи'!$D$46:$DS$46)),0)-T53-T57</x:f>
      </x:c>
      <x:c r="U22" s="117">
        <x:f>U10-IFERROR(SUM($D$20:$DS$20)*('Продажи'!U37+'Продажи'!U40+'Продажи'!U43+'Продажи'!U46)/(SUM('Продажи'!$D$37:$DS$37)+SUM('Продажи'!$D$40:$DS$40)+SUM('Продажи'!$D$43:$DS$43)+SUM('Продажи'!$D$46:$DS$46)),0)-U53-U57</x:f>
      </x:c>
      <x:c r="V22" s="117">
        <x:f>V10-IFERROR(SUM($D$20:$DS$20)*('Продажи'!V37+'Продажи'!V40+'Продажи'!V43+'Продажи'!V46)/(SUM('Продажи'!$D$37:$DS$37)+SUM('Продажи'!$D$40:$DS$40)+SUM('Продажи'!$D$43:$DS$43)+SUM('Продажи'!$D$46:$DS$46)),0)-V53-V57</x:f>
      </x:c>
      <x:c r="W22" s="117">
        <x:f>W10-IFERROR(SUM($D$20:$DS$20)*('Продажи'!W37+'Продажи'!W40+'Продажи'!W43+'Продажи'!W46)/(SUM('Продажи'!$D$37:$DS$37)+SUM('Продажи'!$D$40:$DS$40)+SUM('Продажи'!$D$43:$DS$43)+SUM('Продажи'!$D$46:$DS$46)),0)-W53-W57</x:f>
      </x:c>
      <x:c r="X22" s="117">
        <x:f>X10-IFERROR(SUM($D$20:$DS$20)*('Продажи'!X37+'Продажи'!X40+'Продажи'!X43+'Продажи'!X46)/(SUM('Продажи'!$D$37:$DS$37)+SUM('Продажи'!$D$40:$DS$40)+SUM('Продажи'!$D$43:$DS$43)+SUM('Продажи'!$D$46:$DS$46)),0)-X53-X57</x:f>
      </x:c>
      <x:c r="Y22" s="117">
        <x:f>Y10-IFERROR(SUM($D$20:$DS$20)*('Продажи'!Y37+'Продажи'!Y40+'Продажи'!Y43+'Продажи'!Y46)/(SUM('Продажи'!$D$37:$DS$37)+SUM('Продажи'!$D$40:$DS$40)+SUM('Продажи'!$D$43:$DS$43)+SUM('Продажи'!$D$46:$DS$46)),0)-Y53-Y57</x:f>
      </x:c>
      <x:c r="Z22" s="117">
        <x:f>Z10-IFERROR(SUM($D$20:$DS$20)*('Продажи'!Z37+'Продажи'!Z40+'Продажи'!Z43+'Продажи'!Z46)/(SUM('Продажи'!$D$37:$DS$37)+SUM('Продажи'!$D$40:$DS$40)+SUM('Продажи'!$D$43:$DS$43)+SUM('Продажи'!$D$46:$DS$46)),0)-Z53-Z57</x:f>
      </x:c>
      <x:c r="AA22" s="117">
        <x:f>AA10-IFERROR(SUM($D$20:$DS$20)*('Продажи'!AA37+'Продажи'!AA40+'Продажи'!AA43+'Продажи'!AA46)/(SUM('Продажи'!$D$37:$DS$37)+SUM('Продажи'!$D$40:$DS$40)+SUM('Продажи'!$D$43:$DS$43)+SUM('Продажи'!$D$46:$DS$46)),0)-AA53-AA57</x:f>
      </x:c>
      <x:c r="AB22" s="117">
        <x:f>AB10-IFERROR(SUM($D$20:$DS$20)*('Продажи'!AB37+'Продажи'!AB40+'Продажи'!AB43+'Продажи'!AB46)/(SUM('Продажи'!$D$37:$DS$37)+SUM('Продажи'!$D$40:$DS$40)+SUM('Продажи'!$D$43:$DS$43)+SUM('Продажи'!$D$46:$DS$46)),0)-AB53-AB57</x:f>
      </x:c>
      <x:c r="AC22" s="117">
        <x:f>AC10-IFERROR(SUM($D$20:$DS$20)*('Продажи'!AC37+'Продажи'!AC40+'Продажи'!AC43+'Продажи'!AC46)/(SUM('Продажи'!$D$37:$DS$37)+SUM('Продажи'!$D$40:$DS$40)+SUM('Продажи'!$D$43:$DS$43)+SUM('Продажи'!$D$46:$DS$46)),0)-AC53-AC57</x:f>
      </x:c>
      <x:c r="AD22" s="117">
        <x:f>AD10-IFERROR(SUM($D$20:$DS$20)*('Продажи'!AD37+'Продажи'!AD40+'Продажи'!AD43+'Продажи'!AD46)/(SUM('Продажи'!$D$37:$DS$37)+SUM('Продажи'!$D$40:$DS$40)+SUM('Продажи'!$D$43:$DS$43)+SUM('Продажи'!$D$46:$DS$46)),0)-AD53-AD57</x:f>
      </x:c>
      <x:c r="AE22" s="117">
        <x:f>AE10-IFERROR(SUM($D$20:$DS$20)*('Продажи'!AE37+'Продажи'!AE40+'Продажи'!AE43+'Продажи'!AE46)/(SUM('Продажи'!$D$37:$DS$37)+SUM('Продажи'!$D$40:$DS$40)+SUM('Продажи'!$D$43:$DS$43)+SUM('Продажи'!$D$46:$DS$46)),0)-AE53-AE57</x:f>
      </x:c>
      <x:c r="AF22" s="117">
        <x:f>AF10-IFERROR(SUM($D$20:$DS$20)*('Продажи'!AF37+'Продажи'!AF40+'Продажи'!AF43+'Продажи'!AF46)/(SUM('Продажи'!$D$37:$DS$37)+SUM('Продажи'!$D$40:$DS$40)+SUM('Продажи'!$D$43:$DS$43)+SUM('Продажи'!$D$46:$DS$46)),0)-AF53-AF57</x:f>
      </x:c>
      <x:c r="AG22" s="117">
        <x:f>AG10-IFERROR(SUM($D$20:$DS$20)*('Продажи'!AG37+'Продажи'!AG40+'Продажи'!AG43+'Продажи'!AG46)/(SUM('Продажи'!$D$37:$DS$37)+SUM('Продажи'!$D$40:$DS$40)+SUM('Продажи'!$D$43:$DS$43)+SUM('Продажи'!$D$46:$DS$46)),0)-AG53-AG57</x:f>
      </x:c>
      <x:c r="AH22" s="117">
        <x:f>AH10-IFERROR(SUM($D$20:$DS$20)*('Продажи'!AH37+'Продажи'!AH40+'Продажи'!AH43+'Продажи'!AH46)/(SUM('Продажи'!$D$37:$DS$37)+SUM('Продажи'!$D$40:$DS$40)+SUM('Продажи'!$D$43:$DS$43)+SUM('Продажи'!$D$46:$DS$46)),0)-AH53-AH57</x:f>
      </x:c>
      <x:c r="AI22" s="117">
        <x:f>AI10-IFERROR(SUM($D$20:$DS$20)*('Продажи'!AI37+'Продажи'!AI40+'Продажи'!AI43+'Продажи'!AI46)/(SUM('Продажи'!$D$37:$DS$37)+SUM('Продажи'!$D$40:$DS$40)+SUM('Продажи'!$D$43:$DS$43)+SUM('Продажи'!$D$46:$DS$46)),0)-AI53-AI57</x:f>
      </x:c>
      <x:c r="AJ22" s="117">
        <x:f>AJ10-IFERROR(SUM($D$20:$DS$20)*('Продажи'!AJ37+'Продажи'!AJ40+'Продажи'!AJ43+'Продажи'!AJ46)/(SUM('Продажи'!$D$37:$DS$37)+SUM('Продажи'!$D$40:$DS$40)+SUM('Продажи'!$D$43:$DS$43)+SUM('Продажи'!$D$46:$DS$46)),0)-AJ53-AJ57</x:f>
      </x:c>
      <x:c r="AK22" s="117">
        <x:f>AK10-IFERROR(SUM($D$20:$DS$20)*('Продажи'!AK37+'Продажи'!AK40+'Продажи'!AK43+'Продажи'!AK46)/(SUM('Продажи'!$D$37:$DS$37)+SUM('Продажи'!$D$40:$DS$40)+SUM('Продажи'!$D$43:$DS$43)+SUM('Продажи'!$D$46:$DS$46)),0)-AK53-AK57</x:f>
      </x:c>
      <x:c r="AL22" s="117">
        <x:f>AL10-IFERROR(SUM($D$20:$DS$20)*('Продажи'!AL37+'Продажи'!AL40+'Продажи'!AL43+'Продажи'!AL46)/(SUM('Продажи'!$D$37:$DS$37)+SUM('Продажи'!$D$40:$DS$40)+SUM('Продажи'!$D$43:$DS$43)+SUM('Продажи'!$D$46:$DS$46)),0)-AL53-AL57</x:f>
      </x:c>
      <x:c r="AM22" s="117">
        <x:f>AM10-IFERROR(SUM($D$20:$DS$20)*('Продажи'!AM37+'Продажи'!AM40+'Продажи'!AM43+'Продажи'!AM46)/(SUM('Продажи'!$D$37:$DS$37)+SUM('Продажи'!$D$40:$DS$40)+SUM('Продажи'!$D$43:$DS$43)+SUM('Продажи'!$D$46:$DS$46)),0)-AM53-AM57</x:f>
      </x:c>
      <x:c r="AN22" s="117">
        <x:f>AN10-IFERROR(SUM($D$20:$DS$20)*('Продажи'!AN37+'Продажи'!AN40+'Продажи'!AN43+'Продажи'!AN46)/(SUM('Продажи'!$D$37:$DS$37)+SUM('Продажи'!$D$40:$DS$40)+SUM('Продажи'!$D$43:$DS$43)+SUM('Продажи'!$D$46:$DS$46)),0)-AN53-AN57</x:f>
      </x:c>
      <x:c r="AO22" s="117">
        <x:f>AO10-IFERROR(SUM($D$20:$DS$20)*('Продажи'!AO37+'Продажи'!AO40+'Продажи'!AO43+'Продажи'!AO46)/(SUM('Продажи'!$D$37:$DS$37)+SUM('Продажи'!$D$40:$DS$40)+SUM('Продажи'!$D$43:$DS$43)+SUM('Продажи'!$D$46:$DS$46)),0)-AO53-AO57</x:f>
      </x:c>
      <x:c r="AP22" s="117">
        <x:f>AP10-IFERROR(SUM($D$20:$DS$20)*('Продажи'!AP37+'Продажи'!AP40+'Продажи'!AP43+'Продажи'!AP46)/(SUM('Продажи'!$D$37:$DS$37)+SUM('Продажи'!$D$40:$DS$40)+SUM('Продажи'!$D$43:$DS$43)+SUM('Продажи'!$D$46:$DS$46)),0)-AP53-AP57</x:f>
      </x:c>
      <x:c r="AQ22" s="117">
        <x:f>AQ10-IFERROR(SUM($D$20:$DS$20)*('Продажи'!AQ37+'Продажи'!AQ40+'Продажи'!AQ43+'Продажи'!AQ46)/(SUM('Продажи'!$D$37:$DS$37)+SUM('Продажи'!$D$40:$DS$40)+SUM('Продажи'!$D$43:$DS$43)+SUM('Продажи'!$D$46:$DS$46)),0)-AQ53-AQ57</x:f>
      </x:c>
      <x:c r="AR22" s="117">
        <x:f>AR10-IFERROR(SUM($D$20:$DS$20)*('Продажи'!AR37+'Продажи'!AR40+'Продажи'!AR43+'Продажи'!AR46)/(SUM('Продажи'!$D$37:$DS$37)+SUM('Продажи'!$D$40:$DS$40)+SUM('Продажи'!$D$43:$DS$43)+SUM('Продажи'!$D$46:$DS$46)),0)-AR53-AR57</x:f>
      </x:c>
      <x:c r="AS22" s="117">
        <x:f>AS10-IFERROR(SUM($D$20:$DS$20)*('Продажи'!AS37+'Продажи'!AS40+'Продажи'!AS43+'Продажи'!AS46)/(SUM('Продажи'!$D$37:$DS$37)+SUM('Продажи'!$D$40:$DS$40)+SUM('Продажи'!$D$43:$DS$43)+SUM('Продажи'!$D$46:$DS$46)),0)-AS53-AS57</x:f>
      </x:c>
      <x:c r="AT22" s="117">
        <x:f>AT10-IFERROR(SUM($D$20:$DS$20)*('Продажи'!AT37+'Продажи'!AT40+'Продажи'!AT43+'Продажи'!AT46)/(SUM('Продажи'!$D$37:$DS$37)+SUM('Продажи'!$D$40:$DS$40)+SUM('Продажи'!$D$43:$DS$43)+SUM('Продажи'!$D$46:$DS$46)),0)-AT53-AT57</x:f>
      </x:c>
      <x:c r="AU22" s="117">
        <x:f>AU10-IFERROR(SUM($D$20:$DS$20)*('Продажи'!AU37+'Продажи'!AU40+'Продажи'!AU43+'Продажи'!AU46)/(SUM('Продажи'!$D$37:$DS$37)+SUM('Продажи'!$D$40:$DS$40)+SUM('Продажи'!$D$43:$DS$43)+SUM('Продажи'!$D$46:$DS$46)),0)-AU53-AU57</x:f>
      </x:c>
      <x:c r="AV22" s="117">
        <x:f>AV10-IFERROR(SUM($D$20:$DS$20)*('Продажи'!AV37+'Продажи'!AV40+'Продажи'!AV43+'Продажи'!AV46)/(SUM('Продажи'!$D$37:$DS$37)+SUM('Продажи'!$D$40:$DS$40)+SUM('Продажи'!$D$43:$DS$43)+SUM('Продажи'!$D$46:$DS$46)),0)-AV53-AV57</x:f>
      </x:c>
      <x:c r="AW22" s="117">
        <x:f>AW10-IFERROR(SUM($D$20:$DS$20)*('Продажи'!AW37+'Продажи'!AW40+'Продажи'!AW43+'Продажи'!AW46)/(SUM('Продажи'!$D$37:$DS$37)+SUM('Продажи'!$D$40:$DS$40)+SUM('Продажи'!$D$43:$DS$43)+SUM('Продажи'!$D$46:$DS$46)),0)-AW53-AW57</x:f>
      </x:c>
      <x:c r="AX22" s="117">
        <x:f>AX10-IFERROR(SUM($D$20:$DS$20)*('Продажи'!AX37+'Продажи'!AX40+'Продажи'!AX43+'Продажи'!AX46)/(SUM('Продажи'!$D$37:$DS$37)+SUM('Продажи'!$D$40:$DS$40)+SUM('Продажи'!$D$43:$DS$43)+SUM('Продажи'!$D$46:$DS$46)),0)-AX53-AX57</x:f>
      </x:c>
      <x:c r="AY22" s="117">
        <x:f>AY10-IFERROR(SUM($D$20:$DS$20)*('Продажи'!AY37+'Продажи'!AY40+'Продажи'!AY43+'Продажи'!AY46)/(SUM('Продажи'!$D$37:$DS$37)+SUM('Продажи'!$D$40:$DS$40)+SUM('Продажи'!$D$43:$DS$43)+SUM('Продажи'!$D$46:$DS$46)),0)-AY53-AY57</x:f>
      </x:c>
      <x:c r="AZ22" s="117">
        <x:f>AZ10-IFERROR(SUM($D$20:$DS$20)*('Продажи'!AZ37+'Продажи'!AZ40+'Продажи'!AZ43+'Продажи'!AZ46)/(SUM('Продажи'!$D$37:$DS$37)+SUM('Продажи'!$D$40:$DS$40)+SUM('Продажи'!$D$43:$DS$43)+SUM('Продажи'!$D$46:$DS$46)),0)-AZ53-AZ57</x:f>
      </x:c>
      <x:c r="BA22" s="117">
        <x:f>BA10-IFERROR(SUM($D$20:$DS$20)*('Продажи'!BA37+'Продажи'!BA40+'Продажи'!BA43+'Продажи'!BA46)/(SUM('Продажи'!$D$37:$DS$37)+SUM('Продажи'!$D$40:$DS$40)+SUM('Продажи'!$D$43:$DS$43)+SUM('Продажи'!$D$46:$DS$46)),0)-BA53-BA57</x:f>
      </x:c>
      <x:c r="BB22" s="117">
        <x:f>BB10-IFERROR(SUM($D$20:$DS$20)*('Продажи'!BB37+'Продажи'!BB40+'Продажи'!BB43+'Продажи'!BB46)/(SUM('Продажи'!$D$37:$DS$37)+SUM('Продажи'!$D$40:$DS$40)+SUM('Продажи'!$D$43:$DS$43)+SUM('Продажи'!$D$46:$DS$46)),0)-BB53-BB57</x:f>
      </x:c>
      <x:c r="BC22" s="117">
        <x:f>BC10-IFERROR(SUM($D$20:$DS$20)*('Продажи'!BC37+'Продажи'!BC40+'Продажи'!BC43+'Продажи'!BC46)/(SUM('Продажи'!$D$37:$DS$37)+SUM('Продажи'!$D$40:$DS$40)+SUM('Продажи'!$D$43:$DS$43)+SUM('Продажи'!$D$46:$DS$46)),0)-BC53-BC57</x:f>
      </x:c>
      <x:c r="BD22" s="117">
        <x:f>BD10-IFERROR(SUM($D$20:$DS$20)*('Продажи'!BD37+'Продажи'!BD40+'Продажи'!BD43+'Продажи'!BD46)/(SUM('Продажи'!$D$37:$DS$37)+SUM('Продажи'!$D$40:$DS$40)+SUM('Продажи'!$D$43:$DS$43)+SUM('Продажи'!$D$46:$DS$46)),0)-BD53-BD57</x:f>
      </x:c>
      <x:c r="BE22" s="117">
        <x:f>BE10-IFERROR(SUM($D$20:$DS$20)*('Продажи'!BE37+'Продажи'!BE40+'Продажи'!BE43+'Продажи'!BE46)/(SUM('Продажи'!$D$37:$DS$37)+SUM('Продажи'!$D$40:$DS$40)+SUM('Продажи'!$D$43:$DS$43)+SUM('Продажи'!$D$46:$DS$46)),0)-BE53-BE57</x:f>
      </x:c>
      <x:c r="BF22" s="117">
        <x:f>BF10-IFERROR(SUM($D$20:$DS$20)*('Продажи'!BF37+'Продажи'!BF40+'Продажи'!BF43+'Продажи'!BF46)/(SUM('Продажи'!$D$37:$DS$37)+SUM('Продажи'!$D$40:$DS$40)+SUM('Продажи'!$D$43:$DS$43)+SUM('Продажи'!$D$46:$DS$46)),0)-BF53-BF57</x:f>
      </x:c>
      <x:c r="BG22" s="117">
        <x:f>BG10-IFERROR(SUM($D$20:$DS$20)*('Продажи'!BG37+'Продажи'!BG40+'Продажи'!BG43+'Продажи'!BG46)/(SUM('Продажи'!$D$37:$DS$37)+SUM('Продажи'!$D$40:$DS$40)+SUM('Продажи'!$D$43:$DS$43)+SUM('Продажи'!$D$46:$DS$46)),0)-BG53-BG57</x:f>
      </x:c>
      <x:c r="BH22" s="117">
        <x:f>BH10-IFERROR(SUM($D$20:$DS$20)*('Продажи'!BH37+'Продажи'!BH40+'Продажи'!BH43+'Продажи'!BH46)/(SUM('Продажи'!$D$37:$DS$37)+SUM('Продажи'!$D$40:$DS$40)+SUM('Продажи'!$D$43:$DS$43)+SUM('Продажи'!$D$46:$DS$46)),0)-BH53-BH57</x:f>
      </x:c>
      <x:c r="BI22" s="117">
        <x:f>BI10-IFERROR(SUM($D$20:$DS$20)*('Продажи'!BI37+'Продажи'!BI40+'Продажи'!BI43+'Продажи'!BI46)/(SUM('Продажи'!$D$37:$DS$37)+SUM('Продажи'!$D$40:$DS$40)+SUM('Продажи'!$D$43:$DS$43)+SUM('Продажи'!$D$46:$DS$46)),0)-BI53-BI57</x:f>
      </x:c>
      <x:c r="BJ22" s="117">
        <x:f>BJ10-IFERROR(SUM($D$20:$DS$20)*('Продажи'!BJ37+'Продажи'!BJ40+'Продажи'!BJ43+'Продажи'!BJ46)/(SUM('Продажи'!$D$37:$DS$37)+SUM('Продажи'!$D$40:$DS$40)+SUM('Продажи'!$D$43:$DS$43)+SUM('Продажи'!$D$46:$DS$46)),0)-BJ53-BJ57</x:f>
      </x:c>
      <x:c r="BK22" s="117">
        <x:f>BK10-IFERROR(SUM($D$20:$DS$20)*('Продажи'!BK37+'Продажи'!BK40+'Продажи'!BK43+'Продажи'!BK46)/(SUM('Продажи'!$D$37:$DS$37)+SUM('Продажи'!$D$40:$DS$40)+SUM('Продажи'!$D$43:$DS$43)+SUM('Продажи'!$D$46:$DS$46)),0)-BK53-BK57</x:f>
      </x:c>
      <x:c r="BL22" s="117">
        <x:f>BL10-IFERROR(SUM($D$20:$DS$20)*('Продажи'!BL37+'Продажи'!BL40+'Продажи'!BL43+'Продажи'!BL46)/(SUM('Продажи'!$D$37:$DS$37)+SUM('Продажи'!$D$40:$DS$40)+SUM('Продажи'!$D$43:$DS$43)+SUM('Продажи'!$D$46:$DS$46)),0)-BL53-BL57</x:f>
      </x:c>
      <x:c r="BM22" s="117">
        <x:f>BM10-IFERROR(SUM($D$20:$DS$20)*('Продажи'!BM37+'Продажи'!BM40+'Продажи'!BM43+'Продажи'!BM46)/(SUM('Продажи'!$D$37:$DS$37)+SUM('Продажи'!$D$40:$DS$40)+SUM('Продажи'!$D$43:$DS$43)+SUM('Продажи'!$D$46:$DS$46)),0)-BM53-BM57</x:f>
      </x:c>
      <x:c r="BN22" s="117">
        <x:f>BN10-IFERROR(SUM($D$20:$DS$20)*('Продажи'!BN37+'Продажи'!BN40+'Продажи'!BN43+'Продажи'!BN46)/(SUM('Продажи'!$D$37:$DS$37)+SUM('Продажи'!$D$40:$DS$40)+SUM('Продажи'!$D$43:$DS$43)+SUM('Продажи'!$D$46:$DS$46)),0)-BN53-BN57</x:f>
      </x:c>
      <x:c r="BO22" s="117">
        <x:f>BO10-IFERROR(SUM($D$20:$DS$20)*('Продажи'!BO37+'Продажи'!BO40+'Продажи'!BO43+'Продажи'!BO46)/(SUM('Продажи'!$D$37:$DS$37)+SUM('Продажи'!$D$40:$DS$40)+SUM('Продажи'!$D$43:$DS$43)+SUM('Продажи'!$D$46:$DS$46)),0)-BO53-BO57</x:f>
      </x:c>
      <x:c r="BP22" s="117">
        <x:f>BP10-IFERROR(SUM($D$20:$DS$20)*('Продажи'!BP37+'Продажи'!BP40+'Продажи'!BP43+'Продажи'!BP46)/(SUM('Продажи'!$D$37:$DS$37)+SUM('Продажи'!$D$40:$DS$40)+SUM('Продажи'!$D$43:$DS$43)+SUM('Продажи'!$D$46:$DS$46)),0)-BP53-BP57</x:f>
      </x:c>
      <x:c r="BQ22" s="117">
        <x:f>BQ10-IFERROR(SUM($D$20:$DS$20)*('Продажи'!BQ37+'Продажи'!BQ40+'Продажи'!BQ43+'Продажи'!BQ46)/(SUM('Продажи'!$D$37:$DS$37)+SUM('Продажи'!$D$40:$DS$40)+SUM('Продажи'!$D$43:$DS$43)+SUM('Продажи'!$D$46:$DS$46)),0)-BQ53-BQ57</x:f>
      </x:c>
      <x:c r="BR22" s="117">
        <x:f>BR10-IFERROR(SUM($D$20:$DS$20)*('Продажи'!BR37+'Продажи'!BR40+'Продажи'!BR43+'Продажи'!BR46)/(SUM('Продажи'!$D$37:$DS$37)+SUM('Продажи'!$D$40:$DS$40)+SUM('Продажи'!$D$43:$DS$43)+SUM('Продажи'!$D$46:$DS$46)),0)-BR53-BR57</x:f>
      </x:c>
      <x:c r="BS22" s="117">
        <x:f>BS10-IFERROR(SUM($D$20:$DS$20)*('Продажи'!BS37+'Продажи'!BS40+'Продажи'!BS43+'Продажи'!BS46)/(SUM('Продажи'!$D$37:$DS$37)+SUM('Продажи'!$D$40:$DS$40)+SUM('Продажи'!$D$43:$DS$43)+SUM('Продажи'!$D$46:$DS$46)),0)-BS53-BS57</x:f>
      </x:c>
      <x:c r="BT22" s="117">
        <x:f>BT10-IFERROR(SUM($D$20:$DS$20)*('Продажи'!BT37+'Продажи'!BT40+'Продажи'!BT43+'Продажи'!BT46)/(SUM('Продажи'!$D$37:$DS$37)+SUM('Продажи'!$D$40:$DS$40)+SUM('Продажи'!$D$43:$DS$43)+SUM('Продажи'!$D$46:$DS$46)),0)-BT53-BT57</x:f>
      </x:c>
      <x:c r="BU22" s="117">
        <x:f>BU10-IFERROR(SUM($D$20:$DS$20)*('Продажи'!BU37+'Продажи'!BU40+'Продажи'!BU43+'Продажи'!BU46)/(SUM('Продажи'!$D$37:$DS$37)+SUM('Продажи'!$D$40:$DS$40)+SUM('Продажи'!$D$43:$DS$43)+SUM('Продажи'!$D$46:$DS$46)),0)-BU53-BU57</x:f>
      </x:c>
      <x:c r="BV22" s="117">
        <x:f>BV10-IFERROR(SUM($D$20:$DS$20)*('Продажи'!BV37+'Продажи'!BV40+'Продажи'!BV43+'Продажи'!BV46)/(SUM('Продажи'!$D$37:$DS$37)+SUM('Продажи'!$D$40:$DS$40)+SUM('Продажи'!$D$43:$DS$43)+SUM('Продажи'!$D$46:$DS$46)),0)-BV53-BV57</x:f>
      </x:c>
      <x:c r="BW22" s="117">
        <x:f>BW10-IFERROR(SUM($D$20:$DS$20)*('Продажи'!BW37+'Продажи'!BW40+'Продажи'!BW43+'Продажи'!BW46)/(SUM('Продажи'!$D$37:$DS$37)+SUM('Продажи'!$D$40:$DS$40)+SUM('Продажи'!$D$43:$DS$43)+SUM('Продажи'!$D$46:$DS$46)),0)-BW53-BW57</x:f>
      </x:c>
      <x:c r="BX22" s="117">
        <x:f>BX10-IFERROR(SUM($D$20:$DS$20)*('Продажи'!BX37+'Продажи'!BX40+'Продажи'!BX43+'Продажи'!BX46)/(SUM('Продажи'!$D$37:$DS$37)+SUM('Продажи'!$D$40:$DS$40)+SUM('Продажи'!$D$43:$DS$43)+SUM('Продажи'!$D$46:$DS$46)),0)-BX53-BX57</x:f>
      </x:c>
      <x:c r="BY22" s="117">
        <x:f>BY10-IFERROR(SUM($D$20:$DS$20)*('Продажи'!BY37+'Продажи'!BY40+'Продажи'!BY43+'Продажи'!BY46)/(SUM('Продажи'!$D$37:$DS$37)+SUM('Продажи'!$D$40:$DS$40)+SUM('Продажи'!$D$43:$DS$43)+SUM('Продажи'!$D$46:$DS$46)),0)-BY53-BY57</x:f>
      </x:c>
      <x:c r="BZ22" s="117">
        <x:f>BZ10-IFERROR(SUM($D$20:$DS$20)*('Продажи'!BZ37+'Продажи'!BZ40+'Продажи'!BZ43+'Продажи'!BZ46)/(SUM('Продажи'!$D$37:$DS$37)+SUM('Продажи'!$D$40:$DS$40)+SUM('Продажи'!$D$43:$DS$43)+SUM('Продажи'!$D$46:$DS$46)),0)-BZ53-BZ57</x:f>
      </x:c>
      <x:c r="CA22" s="117">
        <x:f>CA10-IFERROR(SUM($D$20:$DS$20)*('Продажи'!CA37+'Продажи'!CA40+'Продажи'!CA43+'Продажи'!CA46)/(SUM('Продажи'!$D$37:$DS$37)+SUM('Продажи'!$D$40:$DS$40)+SUM('Продажи'!$D$43:$DS$43)+SUM('Продажи'!$D$46:$DS$46)),0)-CA53-CA57</x:f>
      </x:c>
      <x:c r="CB22" s="117">
        <x:f>CB10-IFERROR(SUM($D$20:$DS$20)*('Продажи'!CB37+'Продажи'!CB40+'Продажи'!CB43+'Продажи'!CB46)/(SUM('Продажи'!$D$37:$DS$37)+SUM('Продажи'!$D$40:$DS$40)+SUM('Продажи'!$D$43:$DS$43)+SUM('Продажи'!$D$46:$DS$46)),0)-CB53-CB57</x:f>
      </x:c>
      <x:c r="CC22" s="117">
        <x:f>CC10-IFERROR(SUM($D$20:$DS$20)*('Продажи'!CC37+'Продажи'!CC40+'Продажи'!CC43+'Продажи'!CC46)/(SUM('Продажи'!$D$37:$DS$37)+SUM('Продажи'!$D$40:$DS$40)+SUM('Продажи'!$D$43:$DS$43)+SUM('Продажи'!$D$46:$DS$46)),0)-CC53-CC57</x:f>
      </x:c>
      <x:c r="CD22" s="117">
        <x:f>CD10-IFERROR(SUM($D$20:$DS$20)*('Продажи'!CD37+'Продажи'!CD40+'Продажи'!CD43+'Продажи'!CD46)/(SUM('Продажи'!$D$37:$DS$37)+SUM('Продажи'!$D$40:$DS$40)+SUM('Продажи'!$D$43:$DS$43)+SUM('Продажи'!$D$46:$DS$46)),0)-CD53-CD57</x:f>
      </x:c>
      <x:c r="CE22" s="117">
        <x:f>CE10-IFERROR(SUM($D$20:$DS$20)*('Продажи'!CE37+'Продажи'!CE40+'Продажи'!CE43+'Продажи'!CE46)/(SUM('Продажи'!$D$37:$DS$37)+SUM('Продажи'!$D$40:$DS$40)+SUM('Продажи'!$D$43:$DS$43)+SUM('Продажи'!$D$46:$DS$46)),0)-CE53-CE57</x:f>
      </x:c>
      <x:c r="CF22" s="117">
        <x:f>CF10-IFERROR(SUM($D$20:$DS$20)*('Продажи'!CF37+'Продажи'!CF40+'Продажи'!CF43+'Продажи'!CF46)/(SUM('Продажи'!$D$37:$DS$37)+SUM('Продажи'!$D$40:$DS$40)+SUM('Продажи'!$D$43:$DS$43)+SUM('Продажи'!$D$46:$DS$46)),0)-CF53-CF57</x:f>
      </x:c>
      <x:c r="CG22" s="117">
        <x:f>CG10-IFERROR(SUM($D$20:$DS$20)*('Продажи'!CG37+'Продажи'!CG40+'Продажи'!CG43+'Продажи'!CG46)/(SUM('Продажи'!$D$37:$DS$37)+SUM('Продажи'!$D$40:$DS$40)+SUM('Продажи'!$D$43:$DS$43)+SUM('Продажи'!$D$46:$DS$46)),0)-CG53-CG57</x:f>
      </x:c>
      <x:c r="CH22" s="117">
        <x:f>CH10-IFERROR(SUM($D$20:$DS$20)*('Продажи'!CH37+'Продажи'!CH40+'Продажи'!CH43+'Продажи'!CH46)/(SUM('Продажи'!$D$37:$DS$37)+SUM('Продажи'!$D$40:$DS$40)+SUM('Продажи'!$D$43:$DS$43)+SUM('Продажи'!$D$46:$DS$46)),0)-CH53-CH57</x:f>
      </x:c>
      <x:c r="CI22" s="117">
        <x:f>CI10-IFERROR(SUM($D$20:$DS$20)*('Продажи'!CI37+'Продажи'!CI40+'Продажи'!CI43+'Продажи'!CI46)/(SUM('Продажи'!$D$37:$DS$37)+SUM('Продажи'!$D$40:$DS$40)+SUM('Продажи'!$D$43:$DS$43)+SUM('Продажи'!$D$46:$DS$46)),0)-CI53-CI57</x:f>
      </x:c>
      <x:c r="CJ22" s="117">
        <x:f>CJ10-IFERROR(SUM($D$20:$DS$20)*('Продажи'!CJ37+'Продажи'!CJ40+'Продажи'!CJ43+'Продажи'!CJ46)/(SUM('Продажи'!$D$37:$DS$37)+SUM('Продажи'!$D$40:$DS$40)+SUM('Продажи'!$D$43:$DS$43)+SUM('Продажи'!$D$46:$DS$46)),0)-CJ53-CJ57</x:f>
      </x:c>
      <x:c r="CK22" s="117">
        <x:f>CK10-IFERROR(SUM($D$20:$DS$20)*('Продажи'!CK37+'Продажи'!CK40+'Продажи'!CK43+'Продажи'!CK46)/(SUM('Продажи'!$D$37:$DS$37)+SUM('Продажи'!$D$40:$DS$40)+SUM('Продажи'!$D$43:$DS$43)+SUM('Продажи'!$D$46:$DS$46)),0)-CK53-CK57</x:f>
      </x:c>
      <x:c r="CL22" s="117">
        <x:f>CL10-IFERROR(SUM($D$20:$DS$20)*('Продажи'!CL37+'Продажи'!CL40+'Продажи'!CL43+'Продажи'!CL46)/(SUM('Продажи'!$D$37:$DS$37)+SUM('Продажи'!$D$40:$DS$40)+SUM('Продажи'!$D$43:$DS$43)+SUM('Продажи'!$D$46:$DS$46)),0)-CL53-CL57</x:f>
      </x:c>
      <x:c r="CM22" s="117">
        <x:f>CM10-IFERROR(SUM($D$20:$DS$20)*('Продажи'!CM37+'Продажи'!CM40+'Продажи'!CM43+'Продажи'!CM46)/(SUM('Продажи'!$D$37:$DS$37)+SUM('Продажи'!$D$40:$DS$40)+SUM('Продажи'!$D$43:$DS$43)+SUM('Продажи'!$D$46:$DS$46)),0)-CM53-CM57</x:f>
      </x:c>
      <x:c r="CN22" s="117">
        <x:f>CN10-IFERROR(SUM($D$20:$DS$20)*('Продажи'!CN37+'Продажи'!CN40+'Продажи'!CN43+'Продажи'!CN46)/(SUM('Продажи'!$D$37:$DS$37)+SUM('Продажи'!$D$40:$DS$40)+SUM('Продажи'!$D$43:$DS$43)+SUM('Продажи'!$D$46:$DS$46)),0)-CN53-CN57</x:f>
      </x:c>
      <x:c r="CO22" s="117">
        <x:f>CO10-IFERROR(SUM($D$20:$DS$20)*('Продажи'!CO37+'Продажи'!CO40+'Продажи'!CO43+'Продажи'!CO46)/(SUM('Продажи'!$D$37:$DS$37)+SUM('Продажи'!$D$40:$DS$40)+SUM('Продажи'!$D$43:$DS$43)+SUM('Продажи'!$D$46:$DS$46)),0)-CO53-CO57</x:f>
      </x:c>
      <x:c r="CP22" s="117">
        <x:f>CP10-IFERROR(SUM($D$20:$DS$20)*('Продажи'!CP37+'Продажи'!CP40+'Продажи'!CP43+'Продажи'!CP46)/(SUM('Продажи'!$D$37:$DS$37)+SUM('Продажи'!$D$40:$DS$40)+SUM('Продажи'!$D$43:$DS$43)+SUM('Продажи'!$D$46:$DS$46)),0)-CP53-CP57</x:f>
      </x:c>
      <x:c r="CQ22" s="117">
        <x:f>CQ10-IFERROR(SUM($D$20:$DS$20)*('Продажи'!CQ37+'Продажи'!CQ40+'Продажи'!CQ43+'Продажи'!CQ46)/(SUM('Продажи'!$D$37:$DS$37)+SUM('Продажи'!$D$40:$DS$40)+SUM('Продажи'!$D$43:$DS$43)+SUM('Продажи'!$D$46:$DS$46)),0)-CQ53-CQ57</x:f>
      </x:c>
      <x:c r="CR22" s="117">
        <x:f>CR10-IFERROR(SUM($D$20:$DS$20)*('Продажи'!CR37+'Продажи'!CR40+'Продажи'!CR43+'Продажи'!CR46)/(SUM('Продажи'!$D$37:$DS$37)+SUM('Продажи'!$D$40:$DS$40)+SUM('Продажи'!$D$43:$DS$43)+SUM('Продажи'!$D$46:$DS$46)),0)-CR53-CR57</x:f>
      </x:c>
      <x:c r="CS22" s="117">
        <x:f>CS10-IFERROR(SUM($D$20:$DS$20)*('Продажи'!CS37+'Продажи'!CS40+'Продажи'!CS43+'Продажи'!CS46)/(SUM('Продажи'!$D$37:$DS$37)+SUM('Продажи'!$D$40:$DS$40)+SUM('Продажи'!$D$43:$DS$43)+SUM('Продажи'!$D$46:$DS$46)),0)-CS53-CS57</x:f>
      </x:c>
      <x:c r="CT22" s="117">
        <x:f>CT10-IFERROR(SUM($D$20:$DS$20)*('Продажи'!CT37+'Продажи'!CT40+'Продажи'!CT43+'Продажи'!CT46)/(SUM('Продажи'!$D$37:$DS$37)+SUM('Продажи'!$D$40:$DS$40)+SUM('Продажи'!$D$43:$DS$43)+SUM('Продажи'!$D$46:$DS$46)),0)-CT53-CT57</x:f>
      </x:c>
      <x:c r="CU22" s="117">
        <x:f>CU10-IFERROR(SUM($D$20:$DS$20)*('Продажи'!CU37+'Продажи'!CU40+'Продажи'!CU43+'Продажи'!CU46)/(SUM('Продажи'!$D$37:$DS$37)+SUM('Продажи'!$D$40:$DS$40)+SUM('Продажи'!$D$43:$DS$43)+SUM('Продажи'!$D$46:$DS$46)),0)-CU53-CU57</x:f>
      </x:c>
      <x:c r="CV22" s="117">
        <x:f>CV10-IFERROR(SUM($D$20:$DS$20)*('Продажи'!CV37+'Продажи'!CV40+'Продажи'!CV43+'Продажи'!CV46)/(SUM('Продажи'!$D$37:$DS$37)+SUM('Продажи'!$D$40:$DS$40)+SUM('Продажи'!$D$43:$DS$43)+SUM('Продажи'!$D$46:$DS$46)),0)-CV53-CV57</x:f>
      </x:c>
      <x:c r="CW22" s="117">
        <x:f>CW10-IFERROR(SUM($D$20:$DS$20)*('Продажи'!CW37+'Продажи'!CW40+'Продажи'!CW43+'Продажи'!CW46)/(SUM('Продажи'!$D$37:$DS$37)+SUM('Продажи'!$D$40:$DS$40)+SUM('Продажи'!$D$43:$DS$43)+SUM('Продажи'!$D$46:$DS$46)),0)-CW53-CW57</x:f>
      </x:c>
      <x:c r="CX22" s="117">
        <x:f>CX10-IFERROR(SUM($D$20:$DS$20)*('Продажи'!CX37+'Продажи'!CX40+'Продажи'!CX43+'Продажи'!CX46)/(SUM('Продажи'!$D$37:$DS$37)+SUM('Продажи'!$D$40:$DS$40)+SUM('Продажи'!$D$43:$DS$43)+SUM('Продажи'!$D$46:$DS$46)),0)-CX53-CX57</x:f>
      </x:c>
      <x:c r="CY22" s="117">
        <x:f>CY10-IFERROR(SUM($D$20:$DS$20)*('Продажи'!CY37+'Продажи'!CY40+'Продажи'!CY43+'Продажи'!CY46)/(SUM('Продажи'!$D$37:$DS$37)+SUM('Продажи'!$D$40:$DS$40)+SUM('Продажи'!$D$43:$DS$43)+SUM('Продажи'!$D$46:$DS$46)),0)-CY53-CY57</x:f>
      </x:c>
      <x:c r="CZ22" s="117">
        <x:f>CZ10-IFERROR(SUM($D$20:$DS$20)*('Продажи'!CZ37+'Продажи'!CZ40+'Продажи'!CZ43+'Продажи'!CZ46)/(SUM('Продажи'!$D$37:$DS$37)+SUM('Продажи'!$D$40:$DS$40)+SUM('Продажи'!$D$43:$DS$43)+SUM('Продажи'!$D$46:$DS$46)),0)-CZ53-CZ57</x:f>
      </x:c>
      <x:c r="DA22" s="117">
        <x:f>DA10-IFERROR(SUM($D$20:$DS$20)*('Продажи'!DA37+'Продажи'!DA40+'Продажи'!DA43+'Продажи'!DA46)/(SUM('Продажи'!$D$37:$DS$37)+SUM('Продажи'!$D$40:$DS$40)+SUM('Продажи'!$D$43:$DS$43)+SUM('Продажи'!$D$46:$DS$46)),0)-DA53-DA57</x:f>
      </x:c>
      <x:c r="DB22" s="117">
        <x:f>DB10-IFERROR(SUM($D$20:$DS$20)*('Продажи'!DB37+'Продажи'!DB40+'Продажи'!DB43+'Продажи'!DB46)/(SUM('Продажи'!$D$37:$DS$37)+SUM('Продажи'!$D$40:$DS$40)+SUM('Продажи'!$D$43:$DS$43)+SUM('Продажи'!$D$46:$DS$46)),0)-DB53-DB57</x:f>
      </x:c>
      <x:c r="DC22" s="117">
        <x:f>DC10-IFERROR(SUM($D$20:$DS$20)*('Продажи'!DC37+'Продажи'!DC40+'Продажи'!DC43+'Продажи'!DC46)/(SUM('Продажи'!$D$37:$DS$37)+SUM('Продажи'!$D$40:$DS$40)+SUM('Продажи'!$D$43:$DS$43)+SUM('Продажи'!$D$46:$DS$46)),0)-DC53-DC57</x:f>
      </x:c>
      <x:c r="DD22" s="117">
        <x:f>DD10-IFERROR(SUM($D$20:$DS$20)*('Продажи'!DD37+'Продажи'!DD40+'Продажи'!DD43+'Продажи'!DD46)/(SUM('Продажи'!$D$37:$DS$37)+SUM('Продажи'!$D$40:$DS$40)+SUM('Продажи'!$D$43:$DS$43)+SUM('Продажи'!$D$46:$DS$46)),0)-DD53-DD57</x:f>
      </x:c>
      <x:c r="DE22" s="117">
        <x:f>DE10-IFERROR(SUM($D$20:$DS$20)*('Продажи'!DE37+'Продажи'!DE40+'Продажи'!DE43+'Продажи'!DE46)/(SUM('Продажи'!$D$37:$DS$37)+SUM('Продажи'!$D$40:$DS$40)+SUM('Продажи'!$D$43:$DS$43)+SUM('Продажи'!$D$46:$DS$46)),0)-DE53-DE57</x:f>
      </x:c>
      <x:c r="DF22" s="117">
        <x:f>DF10-IFERROR(SUM($D$20:$DS$20)*('Продажи'!DF37+'Продажи'!DF40+'Продажи'!DF43+'Продажи'!DF46)/(SUM('Продажи'!$D$37:$DS$37)+SUM('Продажи'!$D$40:$DS$40)+SUM('Продажи'!$D$43:$DS$43)+SUM('Продажи'!$D$46:$DS$46)),0)-DF53-DF57</x:f>
      </x:c>
      <x:c r="DG22" s="117">
        <x:f>DG10-IFERROR(SUM($D$20:$DS$20)*('Продажи'!DG37+'Продажи'!DG40+'Продажи'!DG43+'Продажи'!DG46)/(SUM('Продажи'!$D$37:$DS$37)+SUM('Продажи'!$D$40:$DS$40)+SUM('Продажи'!$D$43:$DS$43)+SUM('Продажи'!$D$46:$DS$46)),0)-DG53-DG57</x:f>
      </x:c>
      <x:c r="DH22" s="117">
        <x:f>DH10-IFERROR(SUM($D$20:$DS$20)*('Продажи'!DH37+'Продажи'!DH40+'Продажи'!DH43+'Продажи'!DH46)/(SUM('Продажи'!$D$37:$DS$37)+SUM('Продажи'!$D$40:$DS$40)+SUM('Продажи'!$D$43:$DS$43)+SUM('Продажи'!$D$46:$DS$46)),0)-DH53-DH57</x:f>
      </x:c>
      <x:c r="DI22" s="117">
        <x:f>DI10-IFERROR(SUM($D$20:$DS$20)*('Продажи'!DI37+'Продажи'!DI40+'Продажи'!DI43+'Продажи'!DI46)/(SUM('Продажи'!$D$37:$DS$37)+SUM('Продажи'!$D$40:$DS$40)+SUM('Продажи'!$D$43:$DS$43)+SUM('Продажи'!$D$46:$DS$46)),0)-DI53-DI57</x:f>
      </x:c>
      <x:c r="DJ22" s="117">
        <x:f>DJ10-IFERROR(SUM($D$20:$DS$20)*('Продажи'!DJ37+'Продажи'!DJ40+'Продажи'!DJ43+'Продажи'!DJ46)/(SUM('Продажи'!$D$37:$DS$37)+SUM('Продажи'!$D$40:$DS$40)+SUM('Продажи'!$D$43:$DS$43)+SUM('Продажи'!$D$46:$DS$46)),0)-DJ53-DJ57</x:f>
      </x:c>
      <x:c r="DK22" s="117">
        <x:f>DK10-IFERROR(SUM($D$20:$DS$20)*('Продажи'!DK37+'Продажи'!DK40+'Продажи'!DK43+'Продажи'!DK46)/(SUM('Продажи'!$D$37:$DS$37)+SUM('Продажи'!$D$40:$DS$40)+SUM('Продажи'!$D$43:$DS$43)+SUM('Продажи'!$D$46:$DS$46)),0)-DK53-DK57</x:f>
      </x:c>
      <x:c r="DL22" s="117">
        <x:f>DL10-IFERROR(SUM($D$20:$DS$20)*('Продажи'!DL37+'Продажи'!DL40+'Продажи'!DL43+'Продажи'!DL46)/(SUM('Продажи'!$D$37:$DS$37)+SUM('Продажи'!$D$40:$DS$40)+SUM('Продажи'!$D$43:$DS$43)+SUM('Продажи'!$D$46:$DS$46)),0)-DL53-DL57</x:f>
      </x:c>
      <x:c r="DM22" s="117">
        <x:f>DM10-IFERROR(SUM($D$20:$DS$20)*('Продажи'!DM37+'Продажи'!DM40+'Продажи'!DM43+'Продажи'!DM46)/(SUM('Продажи'!$D$37:$DS$37)+SUM('Продажи'!$D$40:$DS$40)+SUM('Продажи'!$D$43:$DS$43)+SUM('Продажи'!$D$46:$DS$46)),0)-DM53-DM57</x:f>
      </x:c>
      <x:c r="DN22" s="117">
        <x:f>DN10-IFERROR(SUM($D$20:$DS$20)*('Продажи'!DN37+'Продажи'!DN40+'Продажи'!DN43+'Продажи'!DN46)/(SUM('Продажи'!$D$37:$DS$37)+SUM('Продажи'!$D$40:$DS$40)+SUM('Продажи'!$D$43:$DS$43)+SUM('Продажи'!$D$46:$DS$46)),0)-DN53-DN57</x:f>
      </x:c>
      <x:c r="DO22" s="117">
        <x:f>DO10-IFERROR(SUM($D$20:$DS$20)*('Продажи'!DO37+'Продажи'!DO40+'Продажи'!DO43+'Продажи'!DO46)/(SUM('Продажи'!$D$37:$DS$37)+SUM('Продажи'!$D$40:$DS$40)+SUM('Продажи'!$D$43:$DS$43)+SUM('Продажи'!$D$46:$DS$46)),0)-DO53-DO57</x:f>
      </x:c>
      <x:c r="DP22" s="117">
        <x:f>DP10-IFERROR(SUM($D$20:$DS$20)*('Продажи'!DP37+'Продажи'!DP40+'Продажи'!DP43+'Продажи'!DP46)/(SUM('Продажи'!$D$37:$DS$37)+SUM('Продажи'!$D$40:$DS$40)+SUM('Продажи'!$D$43:$DS$43)+SUM('Продажи'!$D$46:$DS$46)),0)-DP53-DP57</x:f>
      </x:c>
      <x:c r="DQ22" s="117">
        <x:f>DQ10-IFERROR(SUM($D$20:$DS$20)*('Продажи'!DQ37+'Продажи'!DQ40+'Продажи'!DQ43+'Продажи'!DQ46)/(SUM('Продажи'!$D$37:$DS$37)+SUM('Продажи'!$D$40:$DS$40)+SUM('Продажи'!$D$43:$DS$43)+SUM('Продажи'!$D$46:$DS$46)),0)-DQ53-DQ57</x:f>
      </x:c>
      <x:c r="DR22" s="117">
        <x:f>DR10-IFERROR(SUM($D$20:$DS$20)*('Продажи'!DR37+'Продажи'!DR40+'Продажи'!DR43+'Продажи'!DR46)/(SUM('Продажи'!$D$37:$DS$37)+SUM('Продажи'!$D$40:$DS$40)+SUM('Продажи'!$D$43:$DS$43)+SUM('Продажи'!$D$46:$DS$46)),0)-DR53-DR57</x:f>
      </x:c>
      <x:c r="DS22" s="117">
        <x:f>DS10-IFERROR(SUM($D$20:$DS$20)*('Продажи'!DS37+'Продажи'!DS40+'Продажи'!DS43+'Продажи'!DS46)/(SUM('Продажи'!$D$37:$DS$37)+SUM('Продажи'!$D$40:$DS$40)+SUM('Продажи'!$D$43:$DS$43)+SUM('Продажи'!$D$46:$DS$46)),0)-DS53-DS57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IF(AND(D$3&gt;=$B$7,D$3&lt;$B$8),MAX(0,'Вводные'!$B$26*'Вводные'!$V$89-(D38+D45))*'Вводные'!$B$29/12,0)</x:f>
      </x:c>
      <x:c r="E43" s="117">
        <x:f>IF(AND(E$3&gt;=$B$7,E$3&lt;$B$8),MAX(0,'Вводные'!$B$26*'Вводные'!$V$89-(E38+E45))*'Вводные'!$B$29/12,0)</x:f>
      </x:c>
      <x:c r="F43" s="117">
        <x:f>IF(AND(F$3&gt;=$B$7,F$3&lt;$B$8),MAX(0,'Вводные'!$B$26*'Вводные'!$V$89-(F38+F45))*'Вводные'!$B$29/12,0)</x:f>
      </x:c>
      <x:c r="G43" s="117">
        <x:f>IF(AND(G$3&gt;=$B$7,G$3&lt;$B$8),MAX(0,'Вводные'!$B$26*'Вводные'!$V$89-(G38+G45))*'Вводные'!$B$29/12,0)</x:f>
      </x:c>
      <x:c r="H43" s="117">
        <x:f>IF(AND(H$3&gt;=$B$7,H$3&lt;$B$8),MAX(0,'Вводные'!$B$26*'Вводные'!$V$89-(H38+H45))*'Вводные'!$B$29/12,0)</x:f>
      </x:c>
      <x:c r="I43" s="117">
        <x:f>IF(AND(I$3&gt;=$B$7,I$3&lt;$B$8),MAX(0,'Вводные'!$B$26*'Вводные'!$V$89-(I38+I45))*'Вводные'!$B$29/12,0)</x:f>
      </x:c>
      <x:c r="J43" s="117">
        <x:f>IF(AND(J$3&gt;=$B$7,J$3&lt;$B$8),MAX(0,'Вводные'!$B$26*'Вводные'!$V$89-(J38+J45))*'Вводные'!$B$29/12,0)</x:f>
      </x:c>
      <x:c r="K43" s="117">
        <x:f>IF(AND(K$3&gt;=$B$7,K$3&lt;$B$8),MAX(0,'Вводные'!$B$26*'Вводные'!$V$89-(K38+K45))*'Вводные'!$B$29/12,0)</x:f>
      </x:c>
      <x:c r="L43" s="117">
        <x:f>IF(AND(L$3&gt;=$B$7,L$3&lt;$B$8),MAX(0,'Вводные'!$B$26*'Вводные'!$V$89-(L38+L45))*'Вводные'!$B$29/12,0)</x:f>
      </x:c>
      <x:c r="M43" s="117">
        <x:f>IF(AND(M$3&gt;=$B$7,M$3&lt;$B$8),MAX(0,'Вводные'!$B$26*'Вводные'!$V$89-(M38+M45))*'Вводные'!$B$29/12,0)</x:f>
      </x:c>
      <x:c r="N43" s="117">
        <x:f>IF(AND(N$3&gt;=$B$7,N$3&lt;$B$8),MAX(0,'Вводные'!$B$26*'Вводные'!$V$89-(N38+N45))*'Вводные'!$B$29/12,0)</x:f>
      </x:c>
      <x:c r="O43" s="117">
        <x:f>IF(AND(O$3&gt;=$B$7,O$3&lt;$B$8),MAX(0,'Вводные'!$B$26*'Вводные'!$V$89-(O38+O45))*'Вводные'!$B$29/12,0)</x:f>
      </x:c>
      <x:c r="P43" s="117">
        <x:f>IF(AND(P$3&gt;=$B$7,P$3&lt;$B$8),MAX(0,'Вводные'!$B$26*'Вводные'!$V$89-(P38+P45))*'Вводные'!$B$29/12,0)</x:f>
      </x:c>
      <x:c r="Q43" s="117">
        <x:f>IF(AND(Q$3&gt;=$B$7,Q$3&lt;$B$8),MAX(0,'Вводные'!$B$26*'Вводные'!$V$89-(Q38+Q45))*'Вводные'!$B$29/12,0)</x:f>
      </x:c>
      <x:c r="R43" s="117">
        <x:f>IF(AND(R$3&gt;=$B$7,R$3&lt;$B$8),MAX(0,'Вводные'!$B$26*'Вводные'!$V$89-(R38+R45))*'Вводные'!$B$29/12,0)</x:f>
      </x:c>
      <x:c r="S43" s="117">
        <x:f>IF(AND(S$3&gt;=$B$7,S$3&lt;$B$8),MAX(0,'Вводные'!$B$26*'Вводные'!$V$89-(S38+S45))*'Вводные'!$B$29/12,0)</x:f>
      </x:c>
      <x:c r="T43" s="117">
        <x:f>IF(AND(T$3&gt;=$B$7,T$3&lt;$B$8),MAX(0,'Вводные'!$B$26*'Вводные'!$V$89-(T38+T45))*'Вводные'!$B$29/12,0)</x:f>
      </x:c>
      <x:c r="U43" s="117">
        <x:f>IF(AND(U$3&gt;=$B$7,U$3&lt;$B$8),MAX(0,'Вводные'!$B$26*'Вводные'!$V$89-(U38+U45))*'Вводные'!$B$29/12,0)</x:f>
      </x:c>
      <x:c r="V43" s="117">
        <x:f>IF(AND(V$3&gt;=$B$7,V$3&lt;$B$8),MAX(0,'Вводные'!$B$26*'Вводные'!$V$89-(V38+V45))*'Вводные'!$B$29/12,0)</x:f>
      </x:c>
      <x:c r="W43" s="117">
        <x:f>IF(AND(W$3&gt;=$B$7,W$3&lt;$B$8),MAX(0,'Вводные'!$B$26*'Вводные'!$V$89-(W38+W45))*'Вводные'!$B$29/12,0)</x:f>
      </x:c>
      <x:c r="X43" s="117">
        <x:f>IF(AND(X$3&gt;=$B$7,X$3&lt;$B$8),MAX(0,'Вводные'!$B$26*'Вводные'!$V$89-(X38+X45))*'Вводные'!$B$29/12,0)</x:f>
      </x:c>
      <x:c r="Y43" s="117">
        <x:f>IF(AND(Y$3&gt;=$B$7,Y$3&lt;$B$8),MAX(0,'Вводные'!$B$26*'Вводные'!$V$89-(Y38+Y45))*'Вводные'!$B$29/12,0)</x:f>
      </x:c>
      <x:c r="Z43" s="117">
        <x:f>IF(AND(Z$3&gt;=$B$7,Z$3&lt;$B$8),MAX(0,'Вводные'!$B$26*'Вводные'!$V$89-(Z38+Z45))*'Вводные'!$B$29/12,0)</x:f>
      </x:c>
      <x:c r="AA43" s="117">
        <x:f>IF(AND(AA$3&gt;=$B$7,AA$3&lt;$B$8),MAX(0,'Вводные'!$B$26*'Вводные'!$V$89-(AA38+AA45))*'Вводные'!$B$29/12,0)</x:f>
      </x:c>
      <x:c r="AB43" s="117">
        <x:f>IF(AND(AB$3&gt;=$B$7,AB$3&lt;$B$8),MAX(0,'Вводные'!$B$26*'Вводные'!$V$89-(AB38+AB45))*'Вводные'!$B$29/12,0)</x:f>
      </x:c>
      <x:c r="AC43" s="117">
        <x:f>IF(AND(AC$3&gt;=$B$7,AC$3&lt;$B$8),MAX(0,'Вводные'!$B$26*'Вводные'!$V$89-(AC38+AC45))*'Вводные'!$B$29/12,0)</x:f>
      </x:c>
      <x:c r="AD43" s="117">
        <x:f>IF(AND(AD$3&gt;=$B$7,AD$3&lt;$B$8),MAX(0,'Вводные'!$B$26*'Вводные'!$V$89-(AD38+AD45))*'Вводные'!$B$29/12,0)</x:f>
      </x:c>
      <x:c r="AE43" s="117">
        <x:f>IF(AND(AE$3&gt;=$B$7,AE$3&lt;$B$8),MAX(0,'Вводные'!$B$26*'Вводные'!$V$89-(AE38+AE45))*'Вводные'!$B$29/12,0)</x:f>
      </x:c>
      <x:c r="AF43" s="117">
        <x:f>IF(AND(AF$3&gt;=$B$7,AF$3&lt;$B$8),MAX(0,'Вводные'!$B$26*'Вводные'!$V$89-(AF38+AF45))*'Вводные'!$B$29/12,0)</x:f>
      </x:c>
      <x:c r="AG43" s="117">
        <x:f>IF(AND(AG$3&gt;=$B$7,AG$3&lt;$B$8),MAX(0,'Вводные'!$B$26*'Вводные'!$V$89-(AG38+AG45))*'Вводные'!$B$29/12,0)</x:f>
      </x:c>
      <x:c r="AH43" s="117">
        <x:f>IF(AND(AH$3&gt;=$B$7,AH$3&lt;$B$8),MAX(0,'Вводные'!$B$26*'Вводные'!$V$89-(AH38+AH45))*'Вводные'!$B$29/12,0)</x:f>
      </x:c>
      <x:c r="AI43" s="117">
        <x:f>IF(AND(AI$3&gt;=$B$7,AI$3&lt;$B$8),MAX(0,'Вводные'!$B$26*'Вводные'!$V$89-(AI38+AI45))*'Вводные'!$B$29/12,0)</x:f>
      </x:c>
      <x:c r="AJ43" s="117">
        <x:f>IF(AND(AJ$3&gt;=$B$7,AJ$3&lt;$B$8),MAX(0,'Вводные'!$B$26*'Вводные'!$V$89-(AJ38+AJ45))*'Вводные'!$B$29/12,0)</x:f>
      </x:c>
      <x:c r="AK43" s="117">
        <x:f>IF(AND(AK$3&gt;=$B$7,AK$3&lt;$B$8),MAX(0,'Вводные'!$B$26*'Вводные'!$V$89-(AK38+AK45))*'Вводные'!$B$29/12,0)</x:f>
      </x:c>
      <x:c r="AL43" s="117">
        <x:f>IF(AND(AL$3&gt;=$B$7,AL$3&lt;$B$8),MAX(0,'Вводные'!$B$26*'Вводные'!$V$89-(AL38+AL45))*'Вводные'!$B$29/12,0)</x:f>
      </x:c>
      <x:c r="AM43" s="117">
        <x:f>IF(AND(AM$3&gt;=$B$7,AM$3&lt;$B$8),MAX(0,'Вводные'!$B$26*'Вводные'!$V$89-(AM38+AM45))*'Вводные'!$B$29/12,0)</x:f>
      </x:c>
      <x:c r="AN43" s="117">
        <x:f>IF(AND(AN$3&gt;=$B$7,AN$3&lt;$B$8),MAX(0,'Вводные'!$B$26*'Вводные'!$V$89-(AN38+AN45))*'Вводные'!$B$29/12,0)</x:f>
      </x:c>
      <x:c r="AO43" s="117">
        <x:f>IF(AND(AO$3&gt;=$B$7,AO$3&lt;$B$8),MAX(0,'Вводные'!$B$26*'Вводные'!$V$89-(AO38+AO45))*'Вводные'!$B$29/12,0)</x:f>
      </x:c>
      <x:c r="AP43" s="117">
        <x:f>IF(AND(AP$3&gt;=$B$7,AP$3&lt;$B$8),MAX(0,'Вводные'!$B$26*'Вводные'!$V$89-(AP38+AP45))*'Вводные'!$B$29/12,0)</x:f>
      </x:c>
      <x:c r="AQ43" s="117">
        <x:f>IF(AND(AQ$3&gt;=$B$7,AQ$3&lt;$B$8),MAX(0,'Вводные'!$B$26*'Вводные'!$V$89-(AQ38+AQ45))*'Вводные'!$B$29/12,0)</x:f>
      </x:c>
      <x:c r="AR43" s="117">
        <x:f>IF(AND(AR$3&gt;=$B$7,AR$3&lt;$B$8),MAX(0,'Вводные'!$B$26*'Вводные'!$V$89-(AR38+AR45))*'Вводные'!$B$29/12,0)</x:f>
      </x:c>
      <x:c r="AS43" s="117">
        <x:f>IF(AND(AS$3&gt;=$B$7,AS$3&lt;$B$8),MAX(0,'Вводные'!$B$26*'Вводные'!$V$89-(AS38+AS45))*'Вводные'!$B$29/12,0)</x:f>
      </x:c>
      <x:c r="AT43" s="117">
        <x:f>IF(AND(AT$3&gt;=$B$7,AT$3&lt;$B$8),MAX(0,'Вводные'!$B$26*'Вводные'!$V$89-(AT38+AT45))*'Вводные'!$B$29/12,0)</x:f>
      </x:c>
      <x:c r="AU43" s="117">
        <x:f>IF(AND(AU$3&gt;=$B$7,AU$3&lt;$B$8),MAX(0,'Вводные'!$B$26*'Вводные'!$V$89-(AU38+AU45))*'Вводные'!$B$29/12,0)</x:f>
      </x:c>
      <x:c r="AV43" s="117">
        <x:f>IF(AND(AV$3&gt;=$B$7,AV$3&lt;$B$8),MAX(0,'Вводные'!$B$26*'Вводные'!$V$89-(AV38+AV45))*'Вводные'!$B$29/12,0)</x:f>
      </x:c>
      <x:c r="AW43" s="117">
        <x:f>IF(AND(AW$3&gt;=$B$7,AW$3&lt;$B$8),MAX(0,'Вводные'!$B$26*'Вводные'!$V$89-(AW38+AW45))*'Вводные'!$B$29/12,0)</x:f>
      </x:c>
      <x:c r="AX43" s="117">
        <x:f>IF(AND(AX$3&gt;=$B$7,AX$3&lt;$B$8),MAX(0,'Вводные'!$B$26*'Вводные'!$V$89-(AX38+AX45))*'Вводные'!$B$29/12,0)</x:f>
      </x:c>
      <x:c r="AY43" s="117">
        <x:f>IF(AND(AY$3&gt;=$B$7,AY$3&lt;$B$8),MAX(0,'Вводные'!$B$26*'Вводные'!$V$89-(AY38+AY45))*'Вводные'!$B$29/12,0)</x:f>
      </x:c>
      <x:c r="AZ43" s="117">
        <x:f>IF(AND(AZ$3&gt;=$B$7,AZ$3&lt;$B$8),MAX(0,'Вводные'!$B$26*'Вводные'!$V$89-(AZ38+AZ45))*'Вводные'!$B$29/12,0)</x:f>
      </x:c>
      <x:c r="BA43" s="117">
        <x:f>IF(AND(BA$3&gt;=$B$7,BA$3&lt;$B$8),MAX(0,'Вводные'!$B$26*'Вводные'!$V$89-(BA38+BA45))*'Вводные'!$B$29/12,0)</x:f>
      </x:c>
      <x:c r="BB43" s="117">
        <x:f>IF(AND(BB$3&gt;=$B$7,BB$3&lt;$B$8),MAX(0,'Вводные'!$B$26*'Вводные'!$V$89-(BB38+BB45))*'Вводные'!$B$29/12,0)</x:f>
      </x:c>
      <x:c r="BC43" s="117">
        <x:f>IF(AND(BC$3&gt;=$B$7,BC$3&lt;$B$8),MAX(0,'Вводные'!$B$26*'Вводные'!$V$89-(BC38+BC45))*'Вводные'!$B$29/12,0)</x:f>
      </x:c>
      <x:c r="BD43" s="117">
        <x:f>IF(AND(BD$3&gt;=$B$7,BD$3&lt;$B$8),MAX(0,'Вводные'!$B$26*'Вводные'!$V$89-(BD38+BD45))*'Вводные'!$B$29/12,0)</x:f>
      </x:c>
      <x:c r="BE43" s="117">
        <x:f>IF(AND(BE$3&gt;=$B$7,BE$3&lt;$B$8),MAX(0,'Вводные'!$B$26*'Вводные'!$V$89-(BE38+BE45))*'Вводные'!$B$29/12,0)</x:f>
      </x:c>
      <x:c r="BF43" s="117">
        <x:f>IF(AND(BF$3&gt;=$B$7,BF$3&lt;$B$8),MAX(0,'Вводные'!$B$26*'Вводные'!$V$89-(BF38+BF45))*'Вводные'!$B$29/12,0)</x:f>
      </x:c>
      <x:c r="BG43" s="117">
        <x:f>IF(AND(BG$3&gt;=$B$7,BG$3&lt;$B$8),MAX(0,'Вводные'!$B$26*'Вводные'!$V$89-(BG38+BG45))*'Вводные'!$B$29/12,0)</x:f>
      </x:c>
      <x:c r="BH43" s="117">
        <x:f>IF(AND(BH$3&gt;=$B$7,BH$3&lt;$B$8),MAX(0,'Вводные'!$B$26*'Вводные'!$V$89-(BH38+BH45))*'Вводные'!$B$29/12,0)</x:f>
      </x:c>
      <x:c r="BI43" s="117">
        <x:f>IF(AND(BI$3&gt;=$B$7,BI$3&lt;$B$8),MAX(0,'Вводные'!$B$26*'Вводные'!$V$89-(BI38+BI45))*'Вводные'!$B$29/12,0)</x:f>
      </x:c>
      <x:c r="BJ43" s="117">
        <x:f>IF(AND(BJ$3&gt;=$B$7,BJ$3&lt;$B$8),MAX(0,'Вводные'!$B$26*'Вводные'!$V$89-(BJ38+BJ45))*'Вводные'!$B$29/12,0)</x:f>
      </x:c>
      <x:c r="BK43" s="117">
        <x:f>IF(AND(BK$3&gt;=$B$7,BK$3&lt;$B$8),MAX(0,'Вводные'!$B$26*'Вводные'!$V$89-(BK38+BK45))*'Вводные'!$B$29/12,0)</x:f>
      </x:c>
      <x:c r="BL43" s="117">
        <x:f>IF(AND(BL$3&gt;=$B$7,BL$3&lt;$B$8),MAX(0,'Вводные'!$B$26*'Вводные'!$V$89-(BL38+BL45))*'Вводные'!$B$29/12,0)</x:f>
      </x:c>
      <x:c r="BM43" s="117">
        <x:f>IF(AND(BM$3&gt;=$B$7,BM$3&lt;$B$8),MAX(0,'Вводные'!$B$26*'Вводные'!$V$89-(BM38+BM45))*'Вводные'!$B$29/12,0)</x:f>
      </x:c>
      <x:c r="BN43" s="117">
        <x:f>IF(AND(BN$3&gt;=$B$7,BN$3&lt;$B$8),MAX(0,'Вводные'!$B$26*'Вводные'!$V$89-(BN38+BN45))*'Вводные'!$B$29/12,0)</x:f>
      </x:c>
      <x:c r="BO43" s="117">
        <x:f>IF(AND(BO$3&gt;=$B$7,BO$3&lt;$B$8),MAX(0,'Вводные'!$B$26*'Вводные'!$V$89-(BO38+BO45))*'Вводные'!$B$29/12,0)</x:f>
      </x:c>
      <x:c r="BP43" s="117">
        <x:f>IF(AND(BP$3&gt;=$B$7,BP$3&lt;$B$8),MAX(0,'Вводные'!$B$26*'Вводные'!$V$89-(BP38+BP45))*'Вводные'!$B$29/12,0)</x:f>
      </x:c>
      <x:c r="BQ43" s="117">
        <x:f>IF(AND(BQ$3&gt;=$B$7,BQ$3&lt;$B$8),MAX(0,'Вводные'!$B$26*'Вводные'!$V$89-(BQ38+BQ45))*'Вводные'!$B$29/12,0)</x:f>
      </x:c>
      <x:c r="BR43" s="117">
        <x:f>IF(AND(BR$3&gt;=$B$7,BR$3&lt;$B$8),MAX(0,'Вводные'!$B$26*'Вводные'!$V$89-(BR38+BR45))*'Вводные'!$B$29/12,0)</x:f>
      </x:c>
      <x:c r="BS43" s="117">
        <x:f>IF(AND(BS$3&gt;=$B$7,BS$3&lt;$B$8),MAX(0,'Вводные'!$B$26*'Вводные'!$V$89-(BS38+BS45))*'Вводные'!$B$29/12,0)</x:f>
      </x:c>
      <x:c r="BT43" s="117">
        <x:f>IF(AND(BT$3&gt;=$B$7,BT$3&lt;$B$8),MAX(0,'Вводные'!$B$26*'Вводные'!$V$89-(BT38+BT45))*'Вводные'!$B$29/12,0)</x:f>
      </x:c>
      <x:c r="BU43" s="117">
        <x:f>IF(AND(BU$3&gt;=$B$7,BU$3&lt;$B$8),MAX(0,'Вводные'!$B$26*'Вводные'!$V$89-(BU38+BU45))*'Вводные'!$B$29/12,0)</x:f>
      </x:c>
      <x:c r="BV43" s="117">
        <x:f>IF(AND(BV$3&gt;=$B$7,BV$3&lt;$B$8),MAX(0,'Вводные'!$B$26*'Вводные'!$V$89-(BV38+BV45))*'Вводные'!$B$29/12,0)</x:f>
      </x:c>
      <x:c r="BW43" s="117">
        <x:f>IF(AND(BW$3&gt;=$B$7,BW$3&lt;$B$8),MAX(0,'Вводные'!$B$26*'Вводные'!$V$89-(BW38+BW45))*'Вводные'!$B$29/12,0)</x:f>
      </x:c>
      <x:c r="BX43" s="117">
        <x:f>IF(AND(BX$3&gt;=$B$7,BX$3&lt;$B$8),MAX(0,'Вводные'!$B$26*'Вводные'!$V$89-(BX38+BX45))*'Вводные'!$B$29/12,0)</x:f>
      </x:c>
      <x:c r="BY43" s="117">
        <x:f>IF(AND(BY$3&gt;=$B$7,BY$3&lt;$B$8),MAX(0,'Вводные'!$B$26*'Вводные'!$V$89-(BY38+BY45))*'Вводные'!$B$29/12,0)</x:f>
      </x:c>
      <x:c r="BZ43" s="117">
        <x:f>IF(AND(BZ$3&gt;=$B$7,BZ$3&lt;$B$8),MAX(0,'Вводные'!$B$26*'Вводные'!$V$89-(BZ38+BZ45))*'Вводные'!$B$29/12,0)</x:f>
      </x:c>
      <x:c r="CA43" s="117">
        <x:f>IF(AND(CA$3&gt;=$B$7,CA$3&lt;$B$8),MAX(0,'Вводные'!$B$26*'Вводные'!$V$89-(CA38+CA45))*'Вводные'!$B$29/12,0)</x:f>
      </x:c>
      <x:c r="CB43" s="117">
        <x:f>IF(AND(CB$3&gt;=$B$7,CB$3&lt;$B$8),MAX(0,'Вводные'!$B$26*'Вводные'!$V$89-(CB38+CB45))*'Вводные'!$B$29/12,0)</x:f>
      </x:c>
      <x:c r="CC43" s="117">
        <x:f>IF(AND(CC$3&gt;=$B$7,CC$3&lt;$B$8),MAX(0,'Вводные'!$B$26*'Вводные'!$V$89-(CC38+CC45))*'Вводные'!$B$29/12,0)</x:f>
      </x:c>
      <x:c r="CD43" s="117">
        <x:f>IF(AND(CD$3&gt;=$B$7,CD$3&lt;$B$8),MAX(0,'Вводные'!$B$26*'Вводные'!$V$89-(CD38+CD45))*'Вводные'!$B$29/12,0)</x:f>
      </x:c>
      <x:c r="CE43" s="117">
        <x:f>IF(AND(CE$3&gt;=$B$7,CE$3&lt;$B$8),MAX(0,'Вводные'!$B$26*'Вводные'!$V$89-(CE38+CE45))*'Вводные'!$B$29/12,0)</x:f>
      </x:c>
      <x:c r="CF43" s="117">
        <x:f>IF(AND(CF$3&gt;=$B$7,CF$3&lt;$B$8),MAX(0,'Вводные'!$B$26*'Вводные'!$V$89-(CF38+CF45))*'Вводные'!$B$29/12,0)</x:f>
      </x:c>
      <x:c r="CG43" s="117">
        <x:f>IF(AND(CG$3&gt;=$B$7,CG$3&lt;$B$8),MAX(0,'Вводные'!$B$26*'Вводные'!$V$89-(CG38+CG45))*'Вводные'!$B$29/12,0)</x:f>
      </x:c>
      <x:c r="CH43" s="117">
        <x:f>IF(AND(CH$3&gt;=$B$7,CH$3&lt;$B$8),MAX(0,'Вводные'!$B$26*'Вводные'!$V$89-(CH38+CH45))*'Вводные'!$B$29/12,0)</x:f>
      </x:c>
      <x:c r="CI43" s="117">
        <x:f>IF(AND(CI$3&gt;=$B$7,CI$3&lt;$B$8),MAX(0,'Вводные'!$B$26*'Вводные'!$V$89-(CI38+CI45))*'Вводные'!$B$29/12,0)</x:f>
      </x:c>
      <x:c r="CJ43" s="117">
        <x:f>IF(AND(CJ$3&gt;=$B$7,CJ$3&lt;$B$8),MAX(0,'Вводные'!$B$26*'Вводные'!$V$89-(CJ38+CJ45))*'Вводные'!$B$29/12,0)</x:f>
      </x:c>
      <x:c r="CK43" s="117">
        <x:f>IF(AND(CK$3&gt;=$B$7,CK$3&lt;$B$8),MAX(0,'Вводные'!$B$26*'Вводные'!$V$89-(CK38+CK45))*'Вводные'!$B$29/12,0)</x:f>
      </x:c>
      <x:c r="CL43" s="117">
        <x:f>IF(AND(CL$3&gt;=$B$7,CL$3&lt;$B$8),MAX(0,'Вводные'!$B$26*'Вводные'!$V$89-(CL38+CL45))*'Вводные'!$B$29/12,0)</x:f>
      </x:c>
      <x:c r="CM43" s="117">
        <x:f>IF(AND(CM$3&gt;=$B$7,CM$3&lt;$B$8),MAX(0,'Вводные'!$B$26*'Вводные'!$V$89-(CM38+CM45))*'Вводные'!$B$29/12,0)</x:f>
      </x:c>
      <x:c r="CN43" s="117">
        <x:f>IF(AND(CN$3&gt;=$B$7,CN$3&lt;$B$8),MAX(0,'Вводные'!$B$26*'Вводные'!$V$89-(CN38+CN45))*'Вводные'!$B$29/12,0)</x:f>
      </x:c>
      <x:c r="CO43" s="117">
        <x:f>IF(AND(CO$3&gt;=$B$7,CO$3&lt;$B$8),MAX(0,'Вводные'!$B$26*'Вводные'!$V$89-(CO38+CO45))*'Вводные'!$B$29/12,0)</x:f>
      </x:c>
      <x:c r="CP43" s="117">
        <x:f>IF(AND(CP$3&gt;=$B$7,CP$3&lt;$B$8),MAX(0,'Вводные'!$B$26*'Вводные'!$V$89-(CP38+CP45))*'Вводные'!$B$29/12,0)</x:f>
      </x:c>
      <x:c r="CQ43" s="117">
        <x:f>IF(AND(CQ$3&gt;=$B$7,CQ$3&lt;$B$8),MAX(0,'Вводные'!$B$26*'Вводные'!$V$89-(CQ38+CQ45))*'Вводные'!$B$29/12,0)</x:f>
      </x:c>
      <x:c r="CR43" s="117">
        <x:f>IF(AND(CR$3&gt;=$B$7,CR$3&lt;$B$8),MAX(0,'Вводные'!$B$26*'Вводные'!$V$89-(CR38+CR45))*'Вводные'!$B$29/12,0)</x:f>
      </x:c>
      <x:c r="CS43" s="117">
        <x:f>IF(AND(CS$3&gt;=$B$7,CS$3&lt;$B$8),MAX(0,'Вводные'!$B$26*'Вводные'!$V$89-(CS38+CS45))*'Вводные'!$B$29/12,0)</x:f>
      </x:c>
      <x:c r="CT43" s="117">
        <x:f>IF(AND(CT$3&gt;=$B$7,CT$3&lt;$B$8),MAX(0,'Вводные'!$B$26*'Вводные'!$V$89-(CT38+CT45))*'Вводные'!$B$29/12,0)</x:f>
      </x:c>
      <x:c r="CU43" s="117">
        <x:f>IF(AND(CU$3&gt;=$B$7,CU$3&lt;$B$8),MAX(0,'Вводные'!$B$26*'Вводные'!$V$89-(CU38+CU45))*'Вводные'!$B$29/12,0)</x:f>
      </x:c>
      <x:c r="CV43" s="117">
        <x:f>IF(AND(CV$3&gt;=$B$7,CV$3&lt;$B$8),MAX(0,'Вводные'!$B$26*'Вводные'!$V$89-(CV38+CV45))*'Вводные'!$B$29/12,0)</x:f>
      </x:c>
      <x:c r="CW43" s="117">
        <x:f>IF(AND(CW$3&gt;=$B$7,CW$3&lt;$B$8),MAX(0,'Вводные'!$B$26*'Вводные'!$V$89-(CW38+CW45))*'Вводные'!$B$29/12,0)</x:f>
      </x:c>
      <x:c r="CX43" s="117">
        <x:f>IF(AND(CX$3&gt;=$B$7,CX$3&lt;$B$8),MAX(0,'Вводные'!$B$26*'Вводные'!$V$89-(CX38+CX45))*'Вводные'!$B$29/12,0)</x:f>
      </x:c>
      <x:c r="CY43" s="117">
        <x:f>IF(AND(CY$3&gt;=$B$7,CY$3&lt;$B$8),MAX(0,'Вводные'!$B$26*'Вводные'!$V$89-(CY38+CY45))*'Вводные'!$B$29/12,0)</x:f>
      </x:c>
      <x:c r="CZ43" s="117">
        <x:f>IF(AND(CZ$3&gt;=$B$7,CZ$3&lt;$B$8),MAX(0,'Вводные'!$B$26*'Вводные'!$V$89-(CZ38+CZ45))*'Вводные'!$B$29/12,0)</x:f>
      </x:c>
      <x:c r="DA43" s="117">
        <x:f>IF(AND(DA$3&gt;=$B$7,DA$3&lt;$B$8),MAX(0,'Вводные'!$B$26*'Вводные'!$V$89-(DA38+DA45))*'Вводные'!$B$29/12,0)</x:f>
      </x:c>
      <x:c r="DB43" s="117">
        <x:f>IF(AND(DB$3&gt;=$B$7,DB$3&lt;$B$8),MAX(0,'Вводные'!$B$26*'Вводные'!$V$89-(DB38+DB45))*'Вводные'!$B$29/12,0)</x:f>
      </x:c>
      <x:c r="DC43" s="117">
        <x:f>IF(AND(DC$3&gt;=$B$7,DC$3&lt;$B$8),MAX(0,'Вводные'!$B$26*'Вводные'!$V$89-(DC38+DC45))*'Вводные'!$B$29/12,0)</x:f>
      </x:c>
      <x:c r="DD43" s="117">
        <x:f>IF(AND(DD$3&gt;=$B$7,DD$3&lt;$B$8),MAX(0,'Вводные'!$B$26*'Вводные'!$V$89-(DD38+DD45))*'Вводные'!$B$29/12,0)</x:f>
      </x:c>
      <x:c r="DE43" s="117">
        <x:f>IF(AND(DE$3&gt;=$B$7,DE$3&lt;$B$8),MAX(0,'Вводные'!$B$26*'Вводные'!$V$89-(DE38+DE45))*'Вводные'!$B$29/12,0)</x:f>
      </x:c>
      <x:c r="DF43" s="117">
        <x:f>IF(AND(DF$3&gt;=$B$7,DF$3&lt;$B$8),MAX(0,'Вводные'!$B$26*'Вводные'!$V$89-(DF38+DF45))*'Вводные'!$B$29/12,0)</x:f>
      </x:c>
      <x:c r="DG43" s="117">
        <x:f>IF(AND(DG$3&gt;=$B$7,DG$3&lt;$B$8),MAX(0,'Вводные'!$B$26*'Вводные'!$V$89-(DG38+DG45))*'Вводные'!$B$29/12,0)</x:f>
      </x:c>
      <x:c r="DH43" s="117">
        <x:f>IF(AND(DH$3&gt;=$B$7,DH$3&lt;$B$8),MAX(0,'Вводные'!$B$26*'Вводные'!$V$89-(DH38+DH45))*'Вводные'!$B$29/12,0)</x:f>
      </x:c>
      <x:c r="DI43" s="117">
        <x:f>IF(AND(DI$3&gt;=$B$7,DI$3&lt;$B$8),MAX(0,'Вводные'!$B$26*'Вводные'!$V$89-(DI38+DI45))*'Вводные'!$B$29/12,0)</x:f>
      </x:c>
      <x:c r="DJ43" s="117">
        <x:f>IF(AND(DJ$3&gt;=$B$7,DJ$3&lt;$B$8),MAX(0,'Вводные'!$B$26*'Вводные'!$V$89-(DJ38+DJ45))*'Вводные'!$B$29/12,0)</x:f>
      </x:c>
      <x:c r="DK43" s="117">
        <x:f>IF(AND(DK$3&gt;=$B$7,DK$3&lt;$B$8),MAX(0,'Вводные'!$B$26*'Вводные'!$V$89-(DK38+DK45))*'Вводные'!$B$29/12,0)</x:f>
      </x:c>
      <x:c r="DL43" s="117">
        <x:f>IF(AND(DL$3&gt;=$B$7,DL$3&lt;$B$8),MAX(0,'Вводные'!$B$26*'Вводные'!$V$89-(DL38+DL45))*'Вводные'!$B$29/12,0)</x:f>
      </x:c>
      <x:c r="DM43" s="117">
        <x:f>IF(AND(DM$3&gt;=$B$7,DM$3&lt;$B$8),MAX(0,'Вводные'!$B$26*'Вводные'!$V$89-(DM38+DM45))*'Вводные'!$B$29/12,0)</x:f>
      </x:c>
      <x:c r="DN43" s="117">
        <x:f>IF(AND(DN$3&gt;=$B$7,DN$3&lt;$B$8),MAX(0,'Вводные'!$B$26*'Вводные'!$V$89-(DN38+DN45))*'Вводные'!$B$29/12,0)</x:f>
      </x:c>
      <x:c r="DO43" s="117">
        <x:f>IF(AND(DO$3&gt;=$B$7,DO$3&lt;$B$8),MAX(0,'Вводные'!$B$26*'Вводные'!$V$89-(DO38+DO45))*'Вводные'!$B$29/12,0)</x:f>
      </x:c>
      <x:c r="DP43" s="117">
        <x:f>IF(AND(DP$3&gt;=$B$7,DP$3&lt;$B$8),MAX(0,'Вводные'!$B$26*'Вводные'!$V$89-(DP38+DP45))*'Вводные'!$B$29/12,0)</x:f>
      </x:c>
      <x:c r="DQ43" s="117">
        <x:f>IF(AND(DQ$3&gt;=$B$7,DQ$3&lt;$B$8),MAX(0,'Вводные'!$B$26*'Вводные'!$V$89-(DQ38+DQ45))*'Вводные'!$B$29/12,0)</x:f>
      </x:c>
      <x:c r="DR43" s="117">
        <x:f>IF(AND(DR$3&gt;=$B$7,DR$3&lt;$B$8),MAX(0,'Вводные'!$B$26*'Вводные'!$V$89-(DR38+DR45))*'Вводные'!$B$29/12,0)</x:f>
      </x:c>
      <x:c r="DS43" s="117">
        <x:f>IF(AND(DS$3&gt;=$B$7,DS$3&lt;$B$8),MAX(0,'Вводные'!$B$26*'Вводные'!$V$89-(DS38+DS45))*'Вводные'!$B$29/12,0)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MIN(MAX(0,'Вводные'!$B$85*'Вводные'!$AI$89),D33)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IF(AND(YEAR(D$3)=YEAR($B$6),MONTH(D$3)=MONTH($B$6),$B$5=1),('CAPEX'!$B$48+'CAPEX'!$B$51+'CAPEX'!$B$52+IF('Вводные'!$B$37="Денежная компенсация",'CAPEX'!$B$65,0))*'Вводные'!$B$30,0)+IF(AND(YEAR(D$3)=YEAR($B$7),MONTH(D$3)=MONTH($B$7),$B$5=1),'Вводные'!$B$26*'Вводные'!$V$89*'Вводные'!$B$30,0)</x:f>
      </x:c>
      <x:c r="E57" s="117">
        <x:f>IF(AND(YEAR(E$3)=YEAR($B$6),MONTH(E$3)=MONTH($B$6),$B$5=1),('CAPEX'!$B$48+'CAPEX'!$B$51+'CAPEX'!$B$52+IF('Вводные'!$B$37="Денежная компенсация",'CAPEX'!$B$65,0))*'Вводные'!$B$30,0)+IF(AND(YEAR(E$3)=YEAR($B$7),MONTH(E$3)=MONTH($B$7),$B$5=1),'Вводные'!$B$26*'Вводные'!$V$89*'Вводные'!$B$30,0)</x:f>
      </x:c>
      <x:c r="F57" s="117">
        <x:f>IF(AND(YEAR(F$3)=YEAR($B$6),MONTH(F$3)=MONTH($B$6),$B$5=1),('CAPEX'!$B$48+'CAPEX'!$B$51+'CAPEX'!$B$52+IF('Вводные'!$B$37="Денежная компенсация",'CAPEX'!$B$65,0))*'Вводные'!$B$30,0)+IF(AND(YEAR(F$3)=YEAR($B$7),MONTH(F$3)=MONTH($B$7),$B$5=1),'Вводные'!$B$26*'Вводные'!$V$89*'Вводные'!$B$30,0)</x:f>
      </x:c>
      <x:c r="G57" s="117">
        <x:f>IF(AND(YEAR(G$3)=YEAR($B$6),MONTH(G$3)=MONTH($B$6),$B$5=1),('CAPEX'!$B$48+'CAPEX'!$B$51+'CAPEX'!$B$52+IF('Вводные'!$B$37="Денежная компенсация",'CAPEX'!$B$65,0))*'Вводные'!$B$30,0)+IF(AND(YEAR(G$3)=YEAR($B$7),MONTH(G$3)=MONTH($B$7),$B$5=1),'Вводные'!$B$26*'Вводные'!$V$89*'Вводные'!$B$30,0)</x:f>
      </x:c>
      <x:c r="H57" s="117">
        <x:f>IF(AND(YEAR(H$3)=YEAR($B$6),MONTH(H$3)=MONTH($B$6),$B$5=1),('CAPEX'!$B$48+'CAPEX'!$B$51+'CAPEX'!$B$52+IF('Вводные'!$B$37="Денежная компенсация",'CAPEX'!$B$65,0))*'Вводные'!$B$30,0)+IF(AND(YEAR(H$3)=YEAR($B$7),MONTH(H$3)=MONTH($B$7),$B$5=1),'Вводные'!$B$26*'Вводные'!$V$89*'Вводные'!$B$30,0)</x:f>
      </x:c>
      <x:c r="I57" s="117">
        <x:f>IF(AND(YEAR(I$3)=YEAR($B$6),MONTH(I$3)=MONTH($B$6),$B$5=1),('CAPEX'!$B$48+'CAPEX'!$B$51+'CAPEX'!$B$52+IF('Вводные'!$B$37="Денежная компенсация",'CAPEX'!$B$65,0))*'Вводные'!$B$30,0)+IF(AND(YEAR(I$3)=YEAR($B$7),MONTH(I$3)=MONTH($B$7),$B$5=1),'Вводные'!$B$26*'Вводные'!$V$89*'Вводные'!$B$30,0)</x:f>
      </x:c>
      <x:c r="J57" s="117">
        <x:f>IF(AND(YEAR(J$3)=YEAR($B$6),MONTH(J$3)=MONTH($B$6),$B$5=1),('CAPEX'!$B$48+'CAPEX'!$B$51+'CAPEX'!$B$52+IF('Вводные'!$B$37="Денежная компенсация",'CAPEX'!$B$65,0))*'Вводные'!$B$30,0)+IF(AND(YEAR(J$3)=YEAR($B$7),MONTH(J$3)=MONTH($B$7),$B$5=1),'Вводные'!$B$26*'Вводные'!$V$89*'Вводные'!$B$30,0)</x:f>
      </x:c>
      <x:c r="K57" s="117">
        <x:f>IF(AND(YEAR(K$3)=YEAR($B$6),MONTH(K$3)=MONTH($B$6),$B$5=1),('CAPEX'!$B$48+'CAPEX'!$B$51+'CAPEX'!$B$52+IF('Вводные'!$B$37="Денежная компенсация",'CAPEX'!$B$65,0))*'Вводные'!$B$30,0)+IF(AND(YEAR(K$3)=YEAR($B$7),MONTH(K$3)=MONTH($B$7),$B$5=1),'Вводные'!$B$26*'Вводные'!$V$89*'Вводные'!$B$30,0)</x:f>
      </x:c>
      <x:c r="L57" s="117">
        <x:f>IF(AND(YEAR(L$3)=YEAR($B$6),MONTH(L$3)=MONTH($B$6),$B$5=1),('CAPEX'!$B$48+'CAPEX'!$B$51+'CAPEX'!$B$52+IF('Вводные'!$B$37="Денежная компенсация",'CAPEX'!$B$65,0))*'Вводные'!$B$30,0)+IF(AND(YEAR(L$3)=YEAR($B$7),MONTH(L$3)=MONTH($B$7),$B$5=1),'Вводные'!$B$26*'Вводные'!$V$89*'Вводные'!$B$30,0)</x:f>
      </x:c>
      <x:c r="M57" s="117">
        <x:f>IF(AND(YEAR(M$3)=YEAR($B$6),MONTH(M$3)=MONTH($B$6),$B$5=1),('CAPEX'!$B$48+'CAPEX'!$B$51+'CAPEX'!$B$52+IF('Вводные'!$B$37="Денежная компенсация",'CAPEX'!$B$65,0))*'Вводные'!$B$30,0)+IF(AND(YEAR(M$3)=YEAR($B$7),MONTH(M$3)=MONTH($B$7),$B$5=1),'Вводные'!$B$26*'Вводные'!$V$89*'Вводные'!$B$30,0)</x:f>
      </x:c>
      <x:c r="N57" s="117">
        <x:f>IF(AND(YEAR(N$3)=YEAR($B$6),MONTH(N$3)=MONTH($B$6),$B$5=1),('CAPEX'!$B$48+'CAPEX'!$B$51+'CAPEX'!$B$52+IF('Вводные'!$B$37="Денежная компенсация",'CAPEX'!$B$65,0))*'Вводные'!$B$30,0)+IF(AND(YEAR(N$3)=YEAR($B$7),MONTH(N$3)=MONTH($B$7),$B$5=1),'Вводные'!$B$26*'Вводные'!$V$89*'Вводные'!$B$30,0)</x:f>
      </x:c>
      <x:c r="O57" s="117">
        <x:f>IF(AND(YEAR(O$3)=YEAR($B$6),MONTH(O$3)=MONTH($B$6),$B$5=1),('CAPEX'!$B$48+'CAPEX'!$B$51+'CAPEX'!$B$52+IF('Вводные'!$B$37="Денежная компенсация",'CAPEX'!$B$65,0))*'Вводные'!$B$30,0)+IF(AND(YEAR(O$3)=YEAR($B$7),MONTH(O$3)=MONTH($B$7),$B$5=1),'Вводные'!$B$26*'Вводные'!$V$89*'Вводные'!$B$30,0)</x:f>
      </x:c>
      <x:c r="P57" s="117">
        <x:f>IF(AND(YEAR(P$3)=YEAR($B$6),MONTH(P$3)=MONTH($B$6),$B$5=1),('CAPEX'!$B$48+'CAPEX'!$B$51+'CAPEX'!$B$52+IF('Вводные'!$B$37="Денежная компенсация",'CAPEX'!$B$65,0))*'Вводные'!$B$30,0)+IF(AND(YEAR(P$3)=YEAR($B$7),MONTH(P$3)=MONTH($B$7),$B$5=1),'Вводные'!$B$26*'Вводные'!$V$89*'Вводные'!$B$30,0)</x:f>
      </x:c>
      <x:c r="Q57" s="117">
        <x:f>IF(AND(YEAR(Q$3)=YEAR($B$6),MONTH(Q$3)=MONTH($B$6),$B$5=1),('CAPEX'!$B$48+'CAPEX'!$B$51+'CAPEX'!$B$52+IF('Вводные'!$B$37="Денежная компенсация",'CAPEX'!$B$65,0))*'Вводные'!$B$30,0)+IF(AND(YEAR(Q$3)=YEAR($B$7),MONTH(Q$3)=MONTH($B$7),$B$5=1),'Вводные'!$B$26*'Вводные'!$V$89*'Вводные'!$B$30,0)</x:f>
      </x:c>
      <x:c r="R57" s="117">
        <x:f>IF(AND(YEAR(R$3)=YEAR($B$6),MONTH(R$3)=MONTH($B$6),$B$5=1),('CAPEX'!$B$48+'CAPEX'!$B$51+'CAPEX'!$B$52+IF('Вводные'!$B$37="Денежная компенсация",'CAPEX'!$B$65,0))*'Вводные'!$B$30,0)+IF(AND(YEAR(R$3)=YEAR($B$7),MONTH(R$3)=MONTH($B$7),$B$5=1),'Вводные'!$B$26*'Вводные'!$V$89*'Вводные'!$B$30,0)</x:f>
      </x:c>
      <x:c r="S57" s="117">
        <x:f>IF(AND(YEAR(S$3)=YEAR($B$6),MONTH(S$3)=MONTH($B$6),$B$5=1),('CAPEX'!$B$48+'CAPEX'!$B$51+'CAPEX'!$B$52+IF('Вводные'!$B$37="Денежная компенсация",'CAPEX'!$B$65,0))*'Вводные'!$B$30,0)+IF(AND(YEAR(S$3)=YEAR($B$7),MONTH(S$3)=MONTH($B$7),$B$5=1),'Вводные'!$B$26*'Вводные'!$V$89*'Вводные'!$B$30,0)</x:f>
      </x:c>
      <x:c r="T57" s="117">
        <x:f>IF(AND(YEAR(T$3)=YEAR($B$6),MONTH(T$3)=MONTH($B$6),$B$5=1),('CAPEX'!$B$48+'CAPEX'!$B$51+'CAPEX'!$B$52+IF('Вводные'!$B$37="Денежная компенсация",'CAPEX'!$B$65,0))*'Вводные'!$B$30,0)+IF(AND(YEAR(T$3)=YEAR($B$7),MONTH(T$3)=MONTH($B$7),$B$5=1),'Вводные'!$B$26*'Вводные'!$V$89*'Вводные'!$B$30,0)</x:f>
      </x:c>
      <x:c r="U57" s="117">
        <x:f>IF(AND(YEAR(U$3)=YEAR($B$6),MONTH(U$3)=MONTH($B$6),$B$5=1),('CAPEX'!$B$48+'CAPEX'!$B$51+'CAPEX'!$B$52+IF('Вводные'!$B$37="Денежная компенсация",'CAPEX'!$B$65,0))*'Вводные'!$B$30,0)+IF(AND(YEAR(U$3)=YEAR($B$7),MONTH(U$3)=MONTH($B$7),$B$5=1),'Вводные'!$B$26*'Вводные'!$V$89*'Вводные'!$B$30,0)</x:f>
      </x:c>
      <x:c r="V57" s="117">
        <x:f>IF(AND(YEAR(V$3)=YEAR($B$6),MONTH(V$3)=MONTH($B$6),$B$5=1),('CAPEX'!$B$48+'CAPEX'!$B$51+'CAPEX'!$B$52+IF('Вводные'!$B$37="Денежная компенсация",'CAPEX'!$B$65,0))*'Вводные'!$B$30,0)+IF(AND(YEAR(V$3)=YEAR($B$7),MONTH(V$3)=MONTH($B$7),$B$5=1),'Вводные'!$B$26*'Вводные'!$V$89*'Вводные'!$B$30,0)</x:f>
      </x:c>
      <x:c r="W57" s="117">
        <x:f>IF(AND(YEAR(W$3)=YEAR($B$6),MONTH(W$3)=MONTH($B$6),$B$5=1),('CAPEX'!$B$48+'CAPEX'!$B$51+'CAPEX'!$B$52+IF('Вводные'!$B$37="Денежная компенсация",'CAPEX'!$B$65,0))*'Вводные'!$B$30,0)+IF(AND(YEAR(W$3)=YEAR($B$7),MONTH(W$3)=MONTH($B$7),$B$5=1),'Вводные'!$B$26*'Вводные'!$V$89*'Вводные'!$B$30,0)</x:f>
      </x:c>
      <x:c r="X57" s="117">
        <x:f>IF(AND(YEAR(X$3)=YEAR($B$6),MONTH(X$3)=MONTH($B$6),$B$5=1),('CAPEX'!$B$48+'CAPEX'!$B$51+'CAPEX'!$B$52+IF('Вводные'!$B$37="Денежная компенсация",'CAPEX'!$B$65,0))*'Вводные'!$B$30,0)+IF(AND(YEAR(X$3)=YEAR($B$7),MONTH(X$3)=MONTH($B$7),$B$5=1),'Вводные'!$B$26*'Вводные'!$V$89*'Вводные'!$B$30,0)</x:f>
      </x:c>
      <x:c r="Y57" s="117">
        <x:f>IF(AND(YEAR(Y$3)=YEAR($B$6),MONTH(Y$3)=MONTH($B$6),$B$5=1),('CAPEX'!$B$48+'CAPEX'!$B$51+'CAPEX'!$B$52+IF('Вводные'!$B$37="Денежная компенсация",'CAPEX'!$B$65,0))*'Вводные'!$B$30,0)+IF(AND(YEAR(Y$3)=YEAR($B$7),MONTH(Y$3)=MONTH($B$7),$B$5=1),'Вводные'!$B$26*'Вводные'!$V$89*'Вводные'!$B$30,0)</x:f>
      </x:c>
      <x:c r="Z57" s="117">
        <x:f>IF(AND(YEAR(Z$3)=YEAR($B$6),MONTH(Z$3)=MONTH($B$6),$B$5=1),('CAPEX'!$B$48+'CAPEX'!$B$51+'CAPEX'!$B$52+IF('Вводные'!$B$37="Денежная компенсация",'CAPEX'!$B$65,0))*'Вводные'!$B$30,0)+IF(AND(YEAR(Z$3)=YEAR($B$7),MONTH(Z$3)=MONTH($B$7),$B$5=1),'Вводные'!$B$26*'Вводные'!$V$89*'Вводные'!$B$30,0)</x:f>
      </x:c>
      <x:c r="AA57" s="117">
        <x:f>IF(AND(YEAR(AA$3)=YEAR($B$6),MONTH(AA$3)=MONTH($B$6),$B$5=1),('CAPEX'!$B$48+'CAPEX'!$B$51+'CAPEX'!$B$52+IF('Вводные'!$B$37="Денежная компенсация",'CAPEX'!$B$65,0))*'Вводные'!$B$30,0)+IF(AND(YEAR(AA$3)=YEAR($B$7),MONTH(AA$3)=MONTH($B$7),$B$5=1),'Вводные'!$B$26*'Вводные'!$V$89*'Вводные'!$B$30,0)</x:f>
      </x:c>
      <x:c r="AB57" s="117">
        <x:f>IF(AND(YEAR(AB$3)=YEAR($B$6),MONTH(AB$3)=MONTH($B$6),$B$5=1),('CAPEX'!$B$48+'CAPEX'!$B$51+'CAPEX'!$B$52+IF('Вводные'!$B$37="Денежная компенсация",'CAPEX'!$B$65,0))*'Вводные'!$B$30,0)+IF(AND(YEAR(AB$3)=YEAR($B$7),MONTH(AB$3)=MONTH($B$7),$B$5=1),'Вводные'!$B$26*'Вводные'!$V$89*'Вводные'!$B$30,0)</x:f>
      </x:c>
      <x:c r="AC57" s="117">
        <x:f>IF(AND(YEAR(AC$3)=YEAR($B$6),MONTH(AC$3)=MONTH($B$6),$B$5=1),('CAPEX'!$B$48+'CAPEX'!$B$51+'CAPEX'!$B$52+IF('Вводные'!$B$37="Денежная компенсация",'CAPEX'!$B$65,0))*'Вводные'!$B$30,0)+IF(AND(YEAR(AC$3)=YEAR($B$7),MONTH(AC$3)=MONTH($B$7),$B$5=1),'Вводные'!$B$26*'Вводные'!$V$89*'Вводные'!$B$30,0)</x:f>
      </x:c>
      <x:c r="AD57" s="117">
        <x:f>IF(AND(YEAR(AD$3)=YEAR($B$6),MONTH(AD$3)=MONTH($B$6),$B$5=1),('CAPEX'!$B$48+'CAPEX'!$B$51+'CAPEX'!$B$52+IF('Вводные'!$B$37="Денежная компенсация",'CAPEX'!$B$65,0))*'Вводные'!$B$30,0)+IF(AND(YEAR(AD$3)=YEAR($B$7),MONTH(AD$3)=MONTH($B$7),$B$5=1),'Вводные'!$B$26*'Вводные'!$V$89*'Вводные'!$B$30,0)</x:f>
      </x:c>
      <x:c r="AE57" s="117">
        <x:f>IF(AND(YEAR(AE$3)=YEAR($B$6),MONTH(AE$3)=MONTH($B$6),$B$5=1),('CAPEX'!$B$48+'CAPEX'!$B$51+'CAPEX'!$B$52+IF('Вводные'!$B$37="Денежная компенсация",'CAPEX'!$B$65,0))*'Вводные'!$B$30,0)+IF(AND(YEAR(AE$3)=YEAR($B$7),MONTH(AE$3)=MONTH($B$7),$B$5=1),'Вводные'!$B$26*'Вводные'!$V$89*'Вводные'!$B$30,0)</x:f>
      </x:c>
      <x:c r="AF57" s="117">
        <x:f>IF(AND(YEAR(AF$3)=YEAR($B$6),MONTH(AF$3)=MONTH($B$6),$B$5=1),('CAPEX'!$B$48+'CAPEX'!$B$51+'CAPEX'!$B$52+IF('Вводные'!$B$37="Денежная компенсация",'CAPEX'!$B$65,0))*'Вводные'!$B$30,0)+IF(AND(YEAR(AF$3)=YEAR($B$7),MONTH(AF$3)=MONTH($B$7),$B$5=1),'Вводные'!$B$26*'Вводные'!$V$89*'Вводные'!$B$30,0)</x:f>
      </x:c>
      <x:c r="AG57" s="117">
        <x:f>IF(AND(YEAR(AG$3)=YEAR($B$6),MONTH(AG$3)=MONTH($B$6),$B$5=1),('CAPEX'!$B$48+'CAPEX'!$B$51+'CAPEX'!$B$52+IF('Вводные'!$B$37="Денежная компенсация",'CAPEX'!$B$65,0))*'Вводные'!$B$30,0)+IF(AND(YEAR(AG$3)=YEAR($B$7),MONTH(AG$3)=MONTH($B$7),$B$5=1),'Вводные'!$B$26*'Вводные'!$V$89*'Вводные'!$B$30,0)</x:f>
      </x:c>
      <x:c r="AH57" s="117">
        <x:f>IF(AND(YEAR(AH$3)=YEAR($B$6),MONTH(AH$3)=MONTH($B$6),$B$5=1),('CAPEX'!$B$48+'CAPEX'!$B$51+'CAPEX'!$B$52+IF('Вводные'!$B$37="Денежная компенсация",'CAPEX'!$B$65,0))*'Вводные'!$B$30,0)+IF(AND(YEAR(AH$3)=YEAR($B$7),MONTH(AH$3)=MONTH($B$7),$B$5=1),'Вводные'!$B$26*'Вводные'!$V$89*'Вводные'!$B$30,0)</x:f>
      </x:c>
      <x:c r="AI57" s="117">
        <x:f>IF(AND(YEAR(AI$3)=YEAR($B$6),MONTH(AI$3)=MONTH($B$6),$B$5=1),('CAPEX'!$B$48+'CAPEX'!$B$51+'CAPEX'!$B$52+IF('Вводные'!$B$37="Денежная компенсация",'CAPEX'!$B$65,0))*'Вводные'!$B$30,0)+IF(AND(YEAR(AI$3)=YEAR($B$7),MONTH(AI$3)=MONTH($B$7),$B$5=1),'Вводные'!$B$26*'Вводные'!$V$89*'Вводные'!$B$30,0)</x:f>
      </x:c>
      <x:c r="AJ57" s="117">
        <x:f>IF(AND(YEAR(AJ$3)=YEAR($B$6),MONTH(AJ$3)=MONTH($B$6),$B$5=1),('CAPEX'!$B$48+'CAPEX'!$B$51+'CAPEX'!$B$52+IF('Вводные'!$B$37="Денежная компенсация",'CAPEX'!$B$65,0))*'Вводные'!$B$30,0)+IF(AND(YEAR(AJ$3)=YEAR($B$7),MONTH(AJ$3)=MONTH($B$7),$B$5=1),'Вводные'!$B$26*'Вводные'!$V$89*'Вводные'!$B$30,0)</x:f>
      </x:c>
      <x:c r="AK57" s="117">
        <x:f>IF(AND(YEAR(AK$3)=YEAR($B$6),MONTH(AK$3)=MONTH($B$6),$B$5=1),('CAPEX'!$B$48+'CAPEX'!$B$51+'CAPEX'!$B$52+IF('Вводные'!$B$37="Денежная компенсация",'CAPEX'!$B$65,0))*'Вводные'!$B$30,0)+IF(AND(YEAR(AK$3)=YEAR($B$7),MONTH(AK$3)=MONTH($B$7),$B$5=1),'Вводные'!$B$26*'Вводные'!$V$89*'Вводные'!$B$30,0)</x:f>
      </x:c>
      <x:c r="AL57" s="117">
        <x:f>IF(AND(YEAR(AL$3)=YEAR($B$6),MONTH(AL$3)=MONTH($B$6),$B$5=1),('CAPEX'!$B$48+'CAPEX'!$B$51+'CAPEX'!$B$52+IF('Вводные'!$B$37="Денежная компенсация",'CAPEX'!$B$65,0))*'Вводные'!$B$30,0)+IF(AND(YEAR(AL$3)=YEAR($B$7),MONTH(AL$3)=MONTH($B$7),$B$5=1),'Вводные'!$B$26*'Вводные'!$V$89*'Вводные'!$B$30,0)</x:f>
      </x:c>
      <x:c r="AM57" s="117">
        <x:f>IF(AND(YEAR(AM$3)=YEAR($B$6),MONTH(AM$3)=MONTH($B$6),$B$5=1),('CAPEX'!$B$48+'CAPEX'!$B$51+'CAPEX'!$B$52+IF('Вводные'!$B$37="Денежная компенсация",'CAPEX'!$B$65,0))*'Вводные'!$B$30,0)+IF(AND(YEAR(AM$3)=YEAR($B$7),MONTH(AM$3)=MONTH($B$7),$B$5=1),'Вводные'!$B$26*'Вводные'!$V$89*'Вводные'!$B$30,0)</x:f>
      </x:c>
      <x:c r="AN57" s="117">
        <x:f>IF(AND(YEAR(AN$3)=YEAR($B$6),MONTH(AN$3)=MONTH($B$6),$B$5=1),('CAPEX'!$B$48+'CAPEX'!$B$51+'CAPEX'!$B$52+IF('Вводные'!$B$37="Денежная компенсация",'CAPEX'!$B$65,0))*'Вводные'!$B$30,0)+IF(AND(YEAR(AN$3)=YEAR($B$7),MONTH(AN$3)=MONTH($B$7),$B$5=1),'Вводные'!$B$26*'Вводные'!$V$89*'Вводные'!$B$30,0)</x:f>
      </x:c>
      <x:c r="AO57" s="117">
        <x:f>IF(AND(YEAR(AO$3)=YEAR($B$6),MONTH(AO$3)=MONTH($B$6),$B$5=1),('CAPEX'!$B$48+'CAPEX'!$B$51+'CAPEX'!$B$52+IF('Вводные'!$B$37="Денежная компенсация",'CAPEX'!$B$65,0))*'Вводные'!$B$30,0)+IF(AND(YEAR(AO$3)=YEAR($B$7),MONTH(AO$3)=MONTH($B$7),$B$5=1),'Вводные'!$B$26*'Вводные'!$V$89*'Вводные'!$B$30,0)</x:f>
      </x:c>
      <x:c r="AP57" s="117">
        <x:f>IF(AND(YEAR(AP$3)=YEAR($B$6),MONTH(AP$3)=MONTH($B$6),$B$5=1),('CAPEX'!$B$48+'CAPEX'!$B$51+'CAPEX'!$B$52+IF('Вводные'!$B$37="Денежная компенсация",'CAPEX'!$B$65,0))*'Вводные'!$B$30,0)+IF(AND(YEAR(AP$3)=YEAR($B$7),MONTH(AP$3)=MONTH($B$7),$B$5=1),'Вводные'!$B$26*'Вводные'!$V$89*'Вводные'!$B$30,0)</x:f>
      </x:c>
      <x:c r="AQ57" s="117">
        <x:f>IF(AND(YEAR(AQ$3)=YEAR($B$6),MONTH(AQ$3)=MONTH($B$6),$B$5=1),('CAPEX'!$B$48+'CAPEX'!$B$51+'CAPEX'!$B$52+IF('Вводные'!$B$37="Денежная компенсация",'CAPEX'!$B$65,0))*'Вводные'!$B$30,0)+IF(AND(YEAR(AQ$3)=YEAR($B$7),MONTH(AQ$3)=MONTH($B$7),$B$5=1),'Вводные'!$B$26*'Вводные'!$V$89*'Вводные'!$B$30,0)</x:f>
      </x:c>
      <x:c r="AR57" s="117">
        <x:f>IF(AND(YEAR(AR$3)=YEAR($B$6),MONTH(AR$3)=MONTH($B$6),$B$5=1),('CAPEX'!$B$48+'CAPEX'!$B$51+'CAPEX'!$B$52+IF('Вводные'!$B$37="Денежная компенсация",'CAPEX'!$B$65,0))*'Вводные'!$B$30,0)+IF(AND(YEAR(AR$3)=YEAR($B$7),MONTH(AR$3)=MONTH($B$7),$B$5=1),'Вводные'!$B$26*'Вводные'!$V$89*'Вводные'!$B$30,0)</x:f>
      </x:c>
      <x:c r="AS57" s="117">
        <x:f>IF(AND(YEAR(AS$3)=YEAR($B$6),MONTH(AS$3)=MONTH($B$6),$B$5=1),('CAPEX'!$B$48+'CAPEX'!$B$51+'CAPEX'!$B$52+IF('Вводные'!$B$37="Денежная компенсация",'CAPEX'!$B$65,0))*'Вводные'!$B$30,0)+IF(AND(YEAR(AS$3)=YEAR($B$7),MONTH(AS$3)=MONTH($B$7),$B$5=1),'Вводные'!$B$26*'Вводные'!$V$89*'Вводные'!$B$30,0)</x:f>
      </x:c>
      <x:c r="AT57" s="117">
        <x:f>IF(AND(YEAR(AT$3)=YEAR($B$6),MONTH(AT$3)=MONTH($B$6),$B$5=1),('CAPEX'!$B$48+'CAPEX'!$B$51+'CAPEX'!$B$52+IF('Вводные'!$B$37="Денежная компенсация",'CAPEX'!$B$65,0))*'Вводные'!$B$30,0)+IF(AND(YEAR(AT$3)=YEAR($B$7),MONTH(AT$3)=MONTH($B$7),$B$5=1),'Вводные'!$B$26*'Вводные'!$V$89*'Вводные'!$B$30,0)</x:f>
      </x:c>
      <x:c r="AU57" s="117">
        <x:f>IF(AND(YEAR(AU$3)=YEAR($B$6),MONTH(AU$3)=MONTH($B$6),$B$5=1),('CAPEX'!$B$48+'CAPEX'!$B$51+'CAPEX'!$B$52+IF('Вводные'!$B$37="Денежная компенсация",'CAPEX'!$B$65,0))*'Вводные'!$B$30,0)+IF(AND(YEAR(AU$3)=YEAR($B$7),MONTH(AU$3)=MONTH($B$7),$B$5=1),'Вводные'!$B$26*'Вводные'!$V$89*'Вводные'!$B$30,0)</x:f>
      </x:c>
      <x:c r="AV57" s="117">
        <x:f>IF(AND(YEAR(AV$3)=YEAR($B$6),MONTH(AV$3)=MONTH($B$6),$B$5=1),('CAPEX'!$B$48+'CAPEX'!$B$51+'CAPEX'!$B$52+IF('Вводные'!$B$37="Денежная компенсация",'CAPEX'!$B$65,0))*'Вводные'!$B$30,0)+IF(AND(YEAR(AV$3)=YEAR($B$7),MONTH(AV$3)=MONTH($B$7),$B$5=1),'Вводные'!$B$26*'Вводные'!$V$89*'Вводные'!$B$30,0)</x:f>
      </x:c>
      <x:c r="AW57" s="117">
        <x:f>IF(AND(YEAR(AW$3)=YEAR($B$6),MONTH(AW$3)=MONTH($B$6),$B$5=1),('CAPEX'!$B$48+'CAPEX'!$B$51+'CAPEX'!$B$52+IF('Вводные'!$B$37="Денежная компенсация",'CAPEX'!$B$65,0))*'Вводные'!$B$30,0)+IF(AND(YEAR(AW$3)=YEAR($B$7),MONTH(AW$3)=MONTH($B$7),$B$5=1),'Вводные'!$B$26*'Вводные'!$V$89*'Вводные'!$B$30,0)</x:f>
      </x:c>
      <x:c r="AX57" s="117">
        <x:f>IF(AND(YEAR(AX$3)=YEAR($B$6),MONTH(AX$3)=MONTH($B$6),$B$5=1),('CAPEX'!$B$48+'CAPEX'!$B$51+'CAPEX'!$B$52+IF('Вводные'!$B$37="Денежная компенсация",'CAPEX'!$B$65,0))*'Вводные'!$B$30,0)+IF(AND(YEAR(AX$3)=YEAR($B$7),MONTH(AX$3)=MONTH($B$7),$B$5=1),'Вводные'!$B$26*'Вводные'!$V$89*'Вводные'!$B$30,0)</x:f>
      </x:c>
      <x:c r="AY57" s="117">
        <x:f>IF(AND(YEAR(AY$3)=YEAR($B$6),MONTH(AY$3)=MONTH($B$6),$B$5=1),('CAPEX'!$B$48+'CAPEX'!$B$51+'CAPEX'!$B$52+IF('Вводные'!$B$37="Денежная компенсация",'CAPEX'!$B$65,0))*'Вводные'!$B$30,0)+IF(AND(YEAR(AY$3)=YEAR($B$7),MONTH(AY$3)=MONTH($B$7),$B$5=1),'Вводные'!$B$26*'Вводные'!$V$89*'Вводные'!$B$30,0)</x:f>
      </x:c>
      <x:c r="AZ57" s="117">
        <x:f>IF(AND(YEAR(AZ$3)=YEAR($B$6),MONTH(AZ$3)=MONTH($B$6),$B$5=1),('CAPEX'!$B$48+'CAPEX'!$B$51+'CAPEX'!$B$52+IF('Вводные'!$B$37="Денежная компенсация",'CAPEX'!$B$65,0))*'Вводные'!$B$30,0)+IF(AND(YEAR(AZ$3)=YEAR($B$7),MONTH(AZ$3)=MONTH($B$7),$B$5=1),'Вводные'!$B$26*'Вводные'!$V$89*'Вводные'!$B$30,0)</x:f>
      </x:c>
      <x:c r="BA57" s="117">
        <x:f>IF(AND(YEAR(BA$3)=YEAR($B$6),MONTH(BA$3)=MONTH($B$6),$B$5=1),('CAPEX'!$B$48+'CAPEX'!$B$51+'CAPEX'!$B$52+IF('Вводные'!$B$37="Денежная компенсация",'CAPEX'!$B$65,0))*'Вводные'!$B$30,0)+IF(AND(YEAR(BA$3)=YEAR($B$7),MONTH(BA$3)=MONTH($B$7),$B$5=1),'Вводные'!$B$26*'Вводные'!$V$89*'Вводные'!$B$30,0)</x:f>
      </x:c>
      <x:c r="BB57" s="117">
        <x:f>IF(AND(YEAR(BB$3)=YEAR($B$6),MONTH(BB$3)=MONTH($B$6),$B$5=1),('CAPEX'!$B$48+'CAPEX'!$B$51+'CAPEX'!$B$52+IF('Вводные'!$B$37="Денежная компенсация",'CAPEX'!$B$65,0))*'Вводные'!$B$30,0)+IF(AND(YEAR(BB$3)=YEAR($B$7),MONTH(BB$3)=MONTH($B$7),$B$5=1),'Вводные'!$B$26*'Вводные'!$V$89*'Вводные'!$B$30,0)</x:f>
      </x:c>
      <x:c r="BC57" s="117">
        <x:f>IF(AND(YEAR(BC$3)=YEAR($B$6),MONTH(BC$3)=MONTH($B$6),$B$5=1),('CAPEX'!$B$48+'CAPEX'!$B$51+'CAPEX'!$B$52+IF('Вводные'!$B$37="Денежная компенсация",'CAPEX'!$B$65,0))*'Вводные'!$B$30,0)+IF(AND(YEAR(BC$3)=YEAR($B$7),MONTH(BC$3)=MONTH($B$7),$B$5=1),'Вводные'!$B$26*'Вводные'!$V$89*'Вводные'!$B$30,0)</x:f>
      </x:c>
      <x:c r="BD57" s="117">
        <x:f>IF(AND(YEAR(BD$3)=YEAR($B$6),MONTH(BD$3)=MONTH($B$6),$B$5=1),('CAPEX'!$B$48+'CAPEX'!$B$51+'CAPEX'!$B$52+IF('Вводные'!$B$37="Денежная компенсация",'CAPEX'!$B$65,0))*'Вводные'!$B$30,0)+IF(AND(YEAR(BD$3)=YEAR($B$7),MONTH(BD$3)=MONTH($B$7),$B$5=1),'Вводные'!$B$26*'Вводные'!$V$89*'Вводные'!$B$30,0)</x:f>
      </x:c>
      <x:c r="BE57" s="117">
        <x:f>IF(AND(YEAR(BE$3)=YEAR($B$6),MONTH(BE$3)=MONTH($B$6),$B$5=1),('CAPEX'!$B$48+'CAPEX'!$B$51+'CAPEX'!$B$52+IF('Вводные'!$B$37="Денежная компенсация",'CAPEX'!$B$65,0))*'Вводные'!$B$30,0)+IF(AND(YEAR(BE$3)=YEAR($B$7),MONTH(BE$3)=MONTH($B$7),$B$5=1),'Вводные'!$B$26*'Вводные'!$V$89*'Вводные'!$B$30,0)</x:f>
      </x:c>
      <x:c r="BF57" s="117">
        <x:f>IF(AND(YEAR(BF$3)=YEAR($B$6),MONTH(BF$3)=MONTH($B$6),$B$5=1),('CAPEX'!$B$48+'CAPEX'!$B$51+'CAPEX'!$B$52+IF('Вводные'!$B$37="Денежная компенсация",'CAPEX'!$B$65,0))*'Вводные'!$B$30,0)+IF(AND(YEAR(BF$3)=YEAR($B$7),MONTH(BF$3)=MONTH($B$7),$B$5=1),'Вводные'!$B$26*'Вводные'!$V$89*'Вводные'!$B$30,0)</x:f>
      </x:c>
      <x:c r="BG57" s="117">
        <x:f>IF(AND(YEAR(BG$3)=YEAR($B$6),MONTH(BG$3)=MONTH($B$6),$B$5=1),('CAPEX'!$B$48+'CAPEX'!$B$51+'CAPEX'!$B$52+IF('Вводные'!$B$37="Денежная компенсация",'CAPEX'!$B$65,0))*'Вводные'!$B$30,0)+IF(AND(YEAR(BG$3)=YEAR($B$7),MONTH(BG$3)=MONTH($B$7),$B$5=1),'Вводные'!$B$26*'Вводные'!$V$89*'Вводные'!$B$30,0)</x:f>
      </x:c>
      <x:c r="BH57" s="117">
        <x:f>IF(AND(YEAR(BH$3)=YEAR($B$6),MONTH(BH$3)=MONTH($B$6),$B$5=1),('CAPEX'!$B$48+'CAPEX'!$B$51+'CAPEX'!$B$52+IF('Вводные'!$B$37="Денежная компенсация",'CAPEX'!$B$65,0))*'Вводные'!$B$30,0)+IF(AND(YEAR(BH$3)=YEAR($B$7),MONTH(BH$3)=MONTH($B$7),$B$5=1),'Вводные'!$B$26*'Вводные'!$V$89*'Вводные'!$B$30,0)</x:f>
      </x:c>
      <x:c r="BI57" s="117">
        <x:f>IF(AND(YEAR(BI$3)=YEAR($B$6),MONTH(BI$3)=MONTH($B$6),$B$5=1),('CAPEX'!$B$48+'CAPEX'!$B$51+'CAPEX'!$B$52+IF('Вводные'!$B$37="Денежная компенсация",'CAPEX'!$B$65,0))*'Вводные'!$B$30,0)+IF(AND(YEAR(BI$3)=YEAR($B$7),MONTH(BI$3)=MONTH($B$7),$B$5=1),'Вводные'!$B$26*'Вводные'!$V$89*'Вводные'!$B$30,0)</x:f>
      </x:c>
      <x:c r="BJ57" s="117">
        <x:f>IF(AND(YEAR(BJ$3)=YEAR($B$6),MONTH(BJ$3)=MONTH($B$6),$B$5=1),('CAPEX'!$B$48+'CAPEX'!$B$51+'CAPEX'!$B$52+IF('Вводные'!$B$37="Денежная компенсация",'CAPEX'!$B$65,0))*'Вводные'!$B$30,0)+IF(AND(YEAR(BJ$3)=YEAR($B$7),MONTH(BJ$3)=MONTH($B$7),$B$5=1),'Вводные'!$B$26*'Вводные'!$V$89*'Вводные'!$B$30,0)</x:f>
      </x:c>
      <x:c r="BK57" s="117">
        <x:f>IF(AND(YEAR(BK$3)=YEAR($B$6),MONTH(BK$3)=MONTH($B$6),$B$5=1),('CAPEX'!$B$48+'CAPEX'!$B$51+'CAPEX'!$B$52+IF('Вводные'!$B$37="Денежная компенсация",'CAPEX'!$B$65,0))*'Вводные'!$B$30,0)+IF(AND(YEAR(BK$3)=YEAR($B$7),MONTH(BK$3)=MONTH($B$7),$B$5=1),'Вводные'!$B$26*'Вводные'!$V$89*'Вводные'!$B$30,0)</x:f>
      </x:c>
      <x:c r="BL57" s="117">
        <x:f>IF(AND(YEAR(BL$3)=YEAR($B$6),MONTH(BL$3)=MONTH($B$6),$B$5=1),('CAPEX'!$B$48+'CAPEX'!$B$51+'CAPEX'!$B$52+IF('Вводные'!$B$37="Денежная компенсация",'CAPEX'!$B$65,0))*'Вводные'!$B$30,0)+IF(AND(YEAR(BL$3)=YEAR($B$7),MONTH(BL$3)=MONTH($B$7),$B$5=1),'Вводные'!$B$26*'Вводные'!$V$89*'Вводные'!$B$30,0)</x:f>
      </x:c>
      <x:c r="BM57" s="117">
        <x:f>IF(AND(YEAR(BM$3)=YEAR($B$6),MONTH(BM$3)=MONTH($B$6),$B$5=1),('CAPEX'!$B$48+'CAPEX'!$B$51+'CAPEX'!$B$52+IF('Вводные'!$B$37="Денежная компенсация",'CAPEX'!$B$65,0))*'Вводные'!$B$30,0)+IF(AND(YEAR(BM$3)=YEAR($B$7),MONTH(BM$3)=MONTH($B$7),$B$5=1),'Вводные'!$B$26*'Вводные'!$V$89*'Вводные'!$B$30,0)</x:f>
      </x:c>
      <x:c r="BN57" s="117">
        <x:f>IF(AND(YEAR(BN$3)=YEAR($B$6),MONTH(BN$3)=MONTH($B$6),$B$5=1),('CAPEX'!$B$48+'CAPEX'!$B$51+'CAPEX'!$B$52+IF('Вводные'!$B$37="Денежная компенсация",'CAPEX'!$B$65,0))*'Вводные'!$B$30,0)+IF(AND(YEAR(BN$3)=YEAR($B$7),MONTH(BN$3)=MONTH($B$7),$B$5=1),'Вводные'!$B$26*'Вводные'!$V$89*'Вводные'!$B$30,0)</x:f>
      </x:c>
      <x:c r="BO57" s="117">
        <x:f>IF(AND(YEAR(BO$3)=YEAR($B$6),MONTH(BO$3)=MONTH($B$6),$B$5=1),('CAPEX'!$B$48+'CAPEX'!$B$51+'CAPEX'!$B$52+IF('Вводные'!$B$37="Денежная компенсация",'CAPEX'!$B$65,0))*'Вводные'!$B$30,0)+IF(AND(YEAR(BO$3)=YEAR($B$7),MONTH(BO$3)=MONTH($B$7),$B$5=1),'Вводные'!$B$26*'Вводные'!$V$89*'Вводные'!$B$30,0)</x:f>
      </x:c>
      <x:c r="BP57" s="117">
        <x:f>IF(AND(YEAR(BP$3)=YEAR($B$6),MONTH(BP$3)=MONTH($B$6),$B$5=1),('CAPEX'!$B$48+'CAPEX'!$B$51+'CAPEX'!$B$52+IF('Вводные'!$B$37="Денежная компенсация",'CAPEX'!$B$65,0))*'Вводные'!$B$30,0)+IF(AND(YEAR(BP$3)=YEAR($B$7),MONTH(BP$3)=MONTH($B$7),$B$5=1),'Вводные'!$B$26*'Вводные'!$V$89*'Вводные'!$B$30,0)</x:f>
      </x:c>
      <x:c r="BQ57" s="117">
        <x:f>IF(AND(YEAR(BQ$3)=YEAR($B$6),MONTH(BQ$3)=MONTH($B$6),$B$5=1),('CAPEX'!$B$48+'CAPEX'!$B$51+'CAPEX'!$B$52+IF('Вводные'!$B$37="Денежная компенсация",'CAPEX'!$B$65,0))*'Вводные'!$B$30,0)+IF(AND(YEAR(BQ$3)=YEAR($B$7),MONTH(BQ$3)=MONTH($B$7),$B$5=1),'Вводные'!$B$26*'Вводные'!$V$89*'Вводные'!$B$30,0)</x:f>
      </x:c>
      <x:c r="BR57" s="117">
        <x:f>IF(AND(YEAR(BR$3)=YEAR($B$6),MONTH(BR$3)=MONTH($B$6),$B$5=1),('CAPEX'!$B$48+'CAPEX'!$B$51+'CAPEX'!$B$52+IF('Вводные'!$B$37="Денежная компенсация",'CAPEX'!$B$65,0))*'Вводные'!$B$30,0)+IF(AND(YEAR(BR$3)=YEAR($B$7),MONTH(BR$3)=MONTH($B$7),$B$5=1),'Вводные'!$B$26*'Вводные'!$V$89*'Вводные'!$B$30,0)</x:f>
      </x:c>
      <x:c r="BS57" s="117">
        <x:f>IF(AND(YEAR(BS$3)=YEAR($B$6),MONTH(BS$3)=MONTH($B$6),$B$5=1),('CAPEX'!$B$48+'CAPEX'!$B$51+'CAPEX'!$B$52+IF('Вводные'!$B$37="Денежная компенсация",'CAPEX'!$B$65,0))*'Вводные'!$B$30,0)+IF(AND(YEAR(BS$3)=YEAR($B$7),MONTH(BS$3)=MONTH($B$7),$B$5=1),'Вводные'!$B$26*'Вводные'!$V$89*'Вводные'!$B$30,0)</x:f>
      </x:c>
      <x:c r="BT57" s="117">
        <x:f>IF(AND(YEAR(BT$3)=YEAR($B$6),MONTH(BT$3)=MONTH($B$6),$B$5=1),('CAPEX'!$B$48+'CAPEX'!$B$51+'CAPEX'!$B$52+IF('Вводные'!$B$37="Денежная компенсация",'CAPEX'!$B$65,0))*'Вводные'!$B$30,0)+IF(AND(YEAR(BT$3)=YEAR($B$7),MONTH(BT$3)=MONTH($B$7),$B$5=1),'Вводные'!$B$26*'Вводные'!$V$89*'Вводные'!$B$30,0)</x:f>
      </x:c>
      <x:c r="BU57" s="117">
        <x:f>IF(AND(YEAR(BU$3)=YEAR($B$6),MONTH(BU$3)=MONTH($B$6),$B$5=1),('CAPEX'!$B$48+'CAPEX'!$B$51+'CAPEX'!$B$52+IF('Вводные'!$B$37="Денежная компенсация",'CAPEX'!$B$65,0))*'Вводные'!$B$30,0)+IF(AND(YEAR(BU$3)=YEAR($B$7),MONTH(BU$3)=MONTH($B$7),$B$5=1),'Вводные'!$B$26*'Вводные'!$V$89*'Вводные'!$B$30,0)</x:f>
      </x:c>
      <x:c r="BV57" s="117">
        <x:f>IF(AND(YEAR(BV$3)=YEAR($B$6),MONTH(BV$3)=MONTH($B$6),$B$5=1),('CAPEX'!$B$48+'CAPEX'!$B$51+'CAPEX'!$B$52+IF('Вводные'!$B$37="Денежная компенсация",'CAPEX'!$B$65,0))*'Вводные'!$B$30,0)+IF(AND(YEAR(BV$3)=YEAR($B$7),MONTH(BV$3)=MONTH($B$7),$B$5=1),'Вводные'!$B$26*'Вводные'!$V$89*'Вводные'!$B$30,0)</x:f>
      </x:c>
      <x:c r="BW57" s="117">
        <x:f>IF(AND(YEAR(BW$3)=YEAR($B$6),MONTH(BW$3)=MONTH($B$6),$B$5=1),('CAPEX'!$B$48+'CAPEX'!$B$51+'CAPEX'!$B$52+IF('Вводные'!$B$37="Денежная компенсация",'CAPEX'!$B$65,0))*'Вводные'!$B$30,0)+IF(AND(YEAR(BW$3)=YEAR($B$7),MONTH(BW$3)=MONTH($B$7),$B$5=1),'Вводные'!$B$26*'Вводные'!$V$89*'Вводные'!$B$30,0)</x:f>
      </x:c>
      <x:c r="BX57" s="117">
        <x:f>IF(AND(YEAR(BX$3)=YEAR($B$6),MONTH(BX$3)=MONTH($B$6),$B$5=1),('CAPEX'!$B$48+'CAPEX'!$B$51+'CAPEX'!$B$52+IF('Вводные'!$B$37="Денежная компенсация",'CAPEX'!$B$65,0))*'Вводные'!$B$30,0)+IF(AND(YEAR(BX$3)=YEAR($B$7),MONTH(BX$3)=MONTH($B$7),$B$5=1),'Вводные'!$B$26*'Вводные'!$V$89*'Вводные'!$B$30,0)</x:f>
      </x:c>
      <x:c r="BY57" s="117">
        <x:f>IF(AND(YEAR(BY$3)=YEAR($B$6),MONTH(BY$3)=MONTH($B$6),$B$5=1),('CAPEX'!$B$48+'CAPEX'!$B$51+'CAPEX'!$B$52+IF('Вводные'!$B$37="Денежная компенсация",'CAPEX'!$B$65,0))*'Вводные'!$B$30,0)+IF(AND(YEAR(BY$3)=YEAR($B$7),MONTH(BY$3)=MONTH($B$7),$B$5=1),'Вводные'!$B$26*'Вводные'!$V$89*'Вводные'!$B$30,0)</x:f>
      </x:c>
      <x:c r="BZ57" s="117">
        <x:f>IF(AND(YEAR(BZ$3)=YEAR($B$6),MONTH(BZ$3)=MONTH($B$6),$B$5=1),('CAPEX'!$B$48+'CAPEX'!$B$51+'CAPEX'!$B$52+IF('Вводные'!$B$37="Денежная компенсация",'CAPEX'!$B$65,0))*'Вводные'!$B$30,0)+IF(AND(YEAR(BZ$3)=YEAR($B$7),MONTH(BZ$3)=MONTH($B$7),$B$5=1),'Вводные'!$B$26*'Вводные'!$V$89*'Вводные'!$B$30,0)</x:f>
      </x:c>
      <x:c r="CA57" s="117">
        <x:f>IF(AND(YEAR(CA$3)=YEAR($B$6),MONTH(CA$3)=MONTH($B$6),$B$5=1),('CAPEX'!$B$48+'CAPEX'!$B$51+'CAPEX'!$B$52+IF('Вводные'!$B$37="Денежная компенсация",'CAPEX'!$B$65,0))*'Вводные'!$B$30,0)+IF(AND(YEAR(CA$3)=YEAR($B$7),MONTH(CA$3)=MONTH($B$7),$B$5=1),'Вводные'!$B$26*'Вводные'!$V$89*'Вводные'!$B$30,0)</x:f>
      </x:c>
      <x:c r="CB57" s="117">
        <x:f>IF(AND(YEAR(CB$3)=YEAR($B$6),MONTH(CB$3)=MONTH($B$6),$B$5=1),('CAPEX'!$B$48+'CAPEX'!$B$51+'CAPEX'!$B$52+IF('Вводные'!$B$37="Денежная компенсация",'CAPEX'!$B$65,0))*'Вводные'!$B$30,0)+IF(AND(YEAR(CB$3)=YEAR($B$7),MONTH(CB$3)=MONTH($B$7),$B$5=1),'Вводные'!$B$26*'Вводные'!$V$89*'Вводные'!$B$30,0)</x:f>
      </x:c>
      <x:c r="CC57" s="117">
        <x:f>IF(AND(YEAR(CC$3)=YEAR($B$6),MONTH(CC$3)=MONTH($B$6),$B$5=1),('CAPEX'!$B$48+'CAPEX'!$B$51+'CAPEX'!$B$52+IF('Вводные'!$B$37="Денежная компенсация",'CAPEX'!$B$65,0))*'Вводные'!$B$30,0)+IF(AND(YEAR(CC$3)=YEAR($B$7),MONTH(CC$3)=MONTH($B$7),$B$5=1),'Вводные'!$B$26*'Вводные'!$V$89*'Вводные'!$B$30,0)</x:f>
      </x:c>
      <x:c r="CD57" s="117">
        <x:f>IF(AND(YEAR(CD$3)=YEAR($B$6),MONTH(CD$3)=MONTH($B$6),$B$5=1),('CAPEX'!$B$48+'CAPEX'!$B$51+'CAPEX'!$B$52+IF('Вводные'!$B$37="Денежная компенсация",'CAPEX'!$B$65,0))*'Вводные'!$B$30,0)+IF(AND(YEAR(CD$3)=YEAR($B$7),MONTH(CD$3)=MONTH($B$7),$B$5=1),'Вводные'!$B$26*'Вводные'!$V$89*'Вводные'!$B$30,0)</x:f>
      </x:c>
      <x:c r="CE57" s="117">
        <x:f>IF(AND(YEAR(CE$3)=YEAR($B$6),MONTH(CE$3)=MONTH($B$6),$B$5=1),('CAPEX'!$B$48+'CAPEX'!$B$51+'CAPEX'!$B$52+IF('Вводные'!$B$37="Денежная компенсация",'CAPEX'!$B$65,0))*'Вводные'!$B$30,0)+IF(AND(YEAR(CE$3)=YEAR($B$7),MONTH(CE$3)=MONTH($B$7),$B$5=1),'Вводные'!$B$26*'Вводные'!$V$89*'Вводные'!$B$30,0)</x:f>
      </x:c>
      <x:c r="CF57" s="117">
        <x:f>IF(AND(YEAR(CF$3)=YEAR($B$6),MONTH(CF$3)=MONTH($B$6),$B$5=1),('CAPEX'!$B$48+'CAPEX'!$B$51+'CAPEX'!$B$52+IF('Вводные'!$B$37="Денежная компенсация",'CAPEX'!$B$65,0))*'Вводные'!$B$30,0)+IF(AND(YEAR(CF$3)=YEAR($B$7),MONTH(CF$3)=MONTH($B$7),$B$5=1),'Вводные'!$B$26*'Вводные'!$V$89*'Вводные'!$B$30,0)</x:f>
      </x:c>
      <x:c r="CG57" s="117">
        <x:f>IF(AND(YEAR(CG$3)=YEAR($B$6),MONTH(CG$3)=MONTH($B$6),$B$5=1),('CAPEX'!$B$48+'CAPEX'!$B$51+'CAPEX'!$B$52+IF('Вводные'!$B$37="Денежная компенсация",'CAPEX'!$B$65,0))*'Вводные'!$B$30,0)+IF(AND(YEAR(CG$3)=YEAR($B$7),MONTH(CG$3)=MONTH($B$7),$B$5=1),'Вводные'!$B$26*'Вводные'!$V$89*'Вводные'!$B$30,0)</x:f>
      </x:c>
      <x:c r="CH57" s="117">
        <x:f>IF(AND(YEAR(CH$3)=YEAR($B$6),MONTH(CH$3)=MONTH($B$6),$B$5=1),('CAPEX'!$B$48+'CAPEX'!$B$51+'CAPEX'!$B$52+IF('Вводные'!$B$37="Денежная компенсация",'CAPEX'!$B$65,0))*'Вводные'!$B$30,0)+IF(AND(YEAR(CH$3)=YEAR($B$7),MONTH(CH$3)=MONTH($B$7),$B$5=1),'Вводные'!$B$26*'Вводные'!$V$89*'Вводные'!$B$30,0)</x:f>
      </x:c>
      <x:c r="CI57" s="117">
        <x:f>IF(AND(YEAR(CI$3)=YEAR($B$6),MONTH(CI$3)=MONTH($B$6),$B$5=1),('CAPEX'!$B$48+'CAPEX'!$B$51+'CAPEX'!$B$52+IF('Вводные'!$B$37="Денежная компенсация",'CAPEX'!$B$65,0))*'Вводные'!$B$30,0)+IF(AND(YEAR(CI$3)=YEAR($B$7),MONTH(CI$3)=MONTH($B$7),$B$5=1),'Вводные'!$B$26*'Вводные'!$V$89*'Вводные'!$B$30,0)</x:f>
      </x:c>
      <x:c r="CJ57" s="117">
        <x:f>IF(AND(YEAR(CJ$3)=YEAR($B$6),MONTH(CJ$3)=MONTH($B$6),$B$5=1),('CAPEX'!$B$48+'CAPEX'!$B$51+'CAPEX'!$B$52+IF('Вводные'!$B$37="Денежная компенсация",'CAPEX'!$B$65,0))*'Вводные'!$B$30,0)+IF(AND(YEAR(CJ$3)=YEAR($B$7),MONTH(CJ$3)=MONTH($B$7),$B$5=1),'Вводные'!$B$26*'Вводные'!$V$89*'Вводные'!$B$30,0)</x:f>
      </x:c>
      <x:c r="CK57" s="117">
        <x:f>IF(AND(YEAR(CK$3)=YEAR($B$6),MONTH(CK$3)=MONTH($B$6),$B$5=1),('CAPEX'!$B$48+'CAPEX'!$B$51+'CAPEX'!$B$52+IF('Вводные'!$B$37="Денежная компенсация",'CAPEX'!$B$65,0))*'Вводные'!$B$30,0)+IF(AND(YEAR(CK$3)=YEAR($B$7),MONTH(CK$3)=MONTH($B$7),$B$5=1),'Вводные'!$B$26*'Вводные'!$V$89*'Вводные'!$B$30,0)</x:f>
      </x:c>
      <x:c r="CL57" s="117">
        <x:f>IF(AND(YEAR(CL$3)=YEAR($B$6),MONTH(CL$3)=MONTH($B$6),$B$5=1),('CAPEX'!$B$48+'CAPEX'!$B$51+'CAPEX'!$B$52+IF('Вводные'!$B$37="Денежная компенсация",'CAPEX'!$B$65,0))*'Вводные'!$B$30,0)+IF(AND(YEAR(CL$3)=YEAR($B$7),MONTH(CL$3)=MONTH($B$7),$B$5=1),'Вводные'!$B$26*'Вводные'!$V$89*'Вводные'!$B$30,0)</x:f>
      </x:c>
      <x:c r="CM57" s="117">
        <x:f>IF(AND(YEAR(CM$3)=YEAR($B$6),MONTH(CM$3)=MONTH($B$6),$B$5=1),('CAPEX'!$B$48+'CAPEX'!$B$51+'CAPEX'!$B$52+IF('Вводные'!$B$37="Денежная компенсация",'CAPEX'!$B$65,0))*'Вводные'!$B$30,0)+IF(AND(YEAR(CM$3)=YEAR($B$7),MONTH(CM$3)=MONTH($B$7),$B$5=1),'Вводные'!$B$26*'Вводные'!$V$89*'Вводные'!$B$30,0)</x:f>
      </x:c>
      <x:c r="CN57" s="117">
        <x:f>IF(AND(YEAR(CN$3)=YEAR($B$6),MONTH(CN$3)=MONTH($B$6),$B$5=1),('CAPEX'!$B$48+'CAPEX'!$B$51+'CAPEX'!$B$52+IF('Вводные'!$B$37="Денежная компенсация",'CAPEX'!$B$65,0))*'Вводные'!$B$30,0)+IF(AND(YEAR(CN$3)=YEAR($B$7),MONTH(CN$3)=MONTH($B$7),$B$5=1),'Вводные'!$B$26*'Вводные'!$V$89*'Вводные'!$B$30,0)</x:f>
      </x:c>
      <x:c r="CO57" s="117">
        <x:f>IF(AND(YEAR(CO$3)=YEAR($B$6),MONTH(CO$3)=MONTH($B$6),$B$5=1),('CAPEX'!$B$48+'CAPEX'!$B$51+'CAPEX'!$B$52+IF('Вводные'!$B$37="Денежная компенсация",'CAPEX'!$B$65,0))*'Вводные'!$B$30,0)+IF(AND(YEAR(CO$3)=YEAR($B$7),MONTH(CO$3)=MONTH($B$7),$B$5=1),'Вводные'!$B$26*'Вводные'!$V$89*'Вводные'!$B$30,0)</x:f>
      </x:c>
      <x:c r="CP57" s="117">
        <x:f>IF(AND(YEAR(CP$3)=YEAR($B$6),MONTH(CP$3)=MONTH($B$6),$B$5=1),('CAPEX'!$B$48+'CAPEX'!$B$51+'CAPEX'!$B$52+IF('Вводные'!$B$37="Денежная компенсация",'CAPEX'!$B$65,0))*'Вводные'!$B$30,0)+IF(AND(YEAR(CP$3)=YEAR($B$7),MONTH(CP$3)=MONTH($B$7),$B$5=1),'Вводные'!$B$26*'Вводные'!$V$89*'Вводные'!$B$30,0)</x:f>
      </x:c>
      <x:c r="CQ57" s="117">
        <x:f>IF(AND(YEAR(CQ$3)=YEAR($B$6),MONTH(CQ$3)=MONTH($B$6),$B$5=1),('CAPEX'!$B$48+'CAPEX'!$B$51+'CAPEX'!$B$52+IF('Вводные'!$B$37="Денежная компенсация",'CAPEX'!$B$65,0))*'Вводные'!$B$30,0)+IF(AND(YEAR(CQ$3)=YEAR($B$7),MONTH(CQ$3)=MONTH($B$7),$B$5=1),'Вводные'!$B$26*'Вводные'!$V$89*'Вводные'!$B$30,0)</x:f>
      </x:c>
      <x:c r="CR57" s="117">
        <x:f>IF(AND(YEAR(CR$3)=YEAR($B$6),MONTH(CR$3)=MONTH($B$6),$B$5=1),('CAPEX'!$B$48+'CAPEX'!$B$51+'CAPEX'!$B$52+IF('Вводные'!$B$37="Денежная компенсация",'CAPEX'!$B$65,0))*'Вводные'!$B$30,0)+IF(AND(YEAR(CR$3)=YEAR($B$7),MONTH(CR$3)=MONTH($B$7),$B$5=1),'Вводные'!$B$26*'Вводные'!$V$89*'Вводные'!$B$30,0)</x:f>
      </x:c>
      <x:c r="CS57" s="117">
        <x:f>IF(AND(YEAR(CS$3)=YEAR($B$6),MONTH(CS$3)=MONTH($B$6),$B$5=1),('CAPEX'!$B$48+'CAPEX'!$B$51+'CAPEX'!$B$52+IF('Вводные'!$B$37="Денежная компенсация",'CAPEX'!$B$65,0))*'Вводные'!$B$30,0)+IF(AND(YEAR(CS$3)=YEAR($B$7),MONTH(CS$3)=MONTH($B$7),$B$5=1),'Вводные'!$B$26*'Вводные'!$V$89*'Вводные'!$B$30,0)</x:f>
      </x:c>
      <x:c r="CT57" s="117">
        <x:f>IF(AND(YEAR(CT$3)=YEAR($B$6),MONTH(CT$3)=MONTH($B$6),$B$5=1),('CAPEX'!$B$48+'CAPEX'!$B$51+'CAPEX'!$B$52+IF('Вводные'!$B$37="Денежная компенсация",'CAPEX'!$B$65,0))*'Вводные'!$B$30,0)+IF(AND(YEAR(CT$3)=YEAR($B$7),MONTH(CT$3)=MONTH($B$7),$B$5=1),'Вводные'!$B$26*'Вводные'!$V$89*'Вводные'!$B$30,0)</x:f>
      </x:c>
      <x:c r="CU57" s="117">
        <x:f>IF(AND(YEAR(CU$3)=YEAR($B$6),MONTH(CU$3)=MONTH($B$6),$B$5=1),('CAPEX'!$B$48+'CAPEX'!$B$51+'CAPEX'!$B$52+IF('Вводные'!$B$37="Денежная компенсация",'CAPEX'!$B$65,0))*'Вводные'!$B$30,0)+IF(AND(YEAR(CU$3)=YEAR($B$7),MONTH(CU$3)=MONTH($B$7),$B$5=1),'Вводные'!$B$26*'Вводные'!$V$89*'Вводные'!$B$30,0)</x:f>
      </x:c>
      <x:c r="CV57" s="117">
        <x:f>IF(AND(YEAR(CV$3)=YEAR($B$6),MONTH(CV$3)=MONTH($B$6),$B$5=1),('CAPEX'!$B$48+'CAPEX'!$B$51+'CAPEX'!$B$52+IF('Вводные'!$B$37="Денежная компенсация",'CAPEX'!$B$65,0))*'Вводные'!$B$30,0)+IF(AND(YEAR(CV$3)=YEAR($B$7),MONTH(CV$3)=MONTH($B$7),$B$5=1),'Вводные'!$B$26*'Вводные'!$V$89*'Вводные'!$B$30,0)</x:f>
      </x:c>
      <x:c r="CW57" s="117">
        <x:f>IF(AND(YEAR(CW$3)=YEAR($B$6),MONTH(CW$3)=MONTH($B$6),$B$5=1),('CAPEX'!$B$48+'CAPEX'!$B$51+'CAPEX'!$B$52+IF('Вводные'!$B$37="Денежная компенсация",'CAPEX'!$B$65,0))*'Вводные'!$B$30,0)+IF(AND(YEAR(CW$3)=YEAR($B$7),MONTH(CW$3)=MONTH($B$7),$B$5=1),'Вводные'!$B$26*'Вводные'!$V$89*'Вводные'!$B$30,0)</x:f>
      </x:c>
      <x:c r="CX57" s="117">
        <x:f>IF(AND(YEAR(CX$3)=YEAR($B$6),MONTH(CX$3)=MONTH($B$6),$B$5=1),('CAPEX'!$B$48+'CAPEX'!$B$51+'CAPEX'!$B$52+IF('Вводные'!$B$37="Денежная компенсация",'CAPEX'!$B$65,0))*'Вводные'!$B$30,0)+IF(AND(YEAR(CX$3)=YEAR($B$7),MONTH(CX$3)=MONTH($B$7),$B$5=1),'Вводные'!$B$26*'Вводные'!$V$89*'Вводные'!$B$30,0)</x:f>
      </x:c>
      <x:c r="CY57" s="117">
        <x:f>IF(AND(YEAR(CY$3)=YEAR($B$6),MONTH(CY$3)=MONTH($B$6),$B$5=1),('CAPEX'!$B$48+'CAPEX'!$B$51+'CAPEX'!$B$52+IF('Вводные'!$B$37="Денежная компенсация",'CAPEX'!$B$65,0))*'Вводные'!$B$30,0)+IF(AND(YEAR(CY$3)=YEAR($B$7),MONTH(CY$3)=MONTH($B$7),$B$5=1),'Вводные'!$B$26*'Вводные'!$V$89*'Вводные'!$B$30,0)</x:f>
      </x:c>
      <x:c r="CZ57" s="117">
        <x:f>IF(AND(YEAR(CZ$3)=YEAR($B$6),MONTH(CZ$3)=MONTH($B$6),$B$5=1),('CAPEX'!$B$48+'CAPEX'!$B$51+'CAPEX'!$B$52+IF('Вводные'!$B$37="Денежная компенсация",'CAPEX'!$B$65,0))*'Вводные'!$B$30,0)+IF(AND(YEAR(CZ$3)=YEAR($B$7),MONTH(CZ$3)=MONTH($B$7),$B$5=1),'Вводные'!$B$26*'Вводные'!$V$89*'Вводные'!$B$30,0)</x:f>
      </x:c>
      <x:c r="DA57" s="117">
        <x:f>IF(AND(YEAR(DA$3)=YEAR($B$6),MONTH(DA$3)=MONTH($B$6),$B$5=1),('CAPEX'!$B$48+'CAPEX'!$B$51+'CAPEX'!$B$52+IF('Вводные'!$B$37="Денежная компенсация",'CAPEX'!$B$65,0))*'Вводные'!$B$30,0)+IF(AND(YEAR(DA$3)=YEAR($B$7),MONTH(DA$3)=MONTH($B$7),$B$5=1),'Вводные'!$B$26*'Вводные'!$V$89*'Вводные'!$B$30,0)</x:f>
      </x:c>
      <x:c r="DB57" s="117">
        <x:f>IF(AND(YEAR(DB$3)=YEAR($B$6),MONTH(DB$3)=MONTH($B$6),$B$5=1),('CAPEX'!$B$48+'CAPEX'!$B$51+'CAPEX'!$B$52+IF('Вводные'!$B$37="Денежная компенсация",'CAPEX'!$B$65,0))*'Вводные'!$B$30,0)+IF(AND(YEAR(DB$3)=YEAR($B$7),MONTH(DB$3)=MONTH($B$7),$B$5=1),'Вводные'!$B$26*'Вводные'!$V$89*'Вводные'!$B$30,0)</x:f>
      </x:c>
      <x:c r="DC57" s="117">
        <x:f>IF(AND(YEAR(DC$3)=YEAR($B$6),MONTH(DC$3)=MONTH($B$6),$B$5=1),('CAPEX'!$B$48+'CAPEX'!$B$51+'CAPEX'!$B$52+IF('Вводные'!$B$37="Денежная компенсация",'CAPEX'!$B$65,0))*'Вводные'!$B$30,0)+IF(AND(YEAR(DC$3)=YEAR($B$7),MONTH(DC$3)=MONTH($B$7),$B$5=1),'Вводные'!$B$26*'Вводные'!$V$89*'Вводные'!$B$30,0)</x:f>
      </x:c>
      <x:c r="DD57" s="117">
        <x:f>IF(AND(YEAR(DD$3)=YEAR($B$6),MONTH(DD$3)=MONTH($B$6),$B$5=1),('CAPEX'!$B$48+'CAPEX'!$B$51+'CAPEX'!$B$52+IF('Вводные'!$B$37="Денежная компенсация",'CAPEX'!$B$65,0))*'Вводные'!$B$30,0)+IF(AND(YEAR(DD$3)=YEAR($B$7),MONTH(DD$3)=MONTH($B$7),$B$5=1),'Вводные'!$B$26*'Вводные'!$V$89*'Вводные'!$B$30,0)</x:f>
      </x:c>
      <x:c r="DE57" s="117">
        <x:f>IF(AND(YEAR(DE$3)=YEAR($B$6),MONTH(DE$3)=MONTH($B$6),$B$5=1),('CAPEX'!$B$48+'CAPEX'!$B$51+'CAPEX'!$B$52+IF('Вводные'!$B$37="Денежная компенсация",'CAPEX'!$B$65,0))*'Вводные'!$B$30,0)+IF(AND(YEAR(DE$3)=YEAR($B$7),MONTH(DE$3)=MONTH($B$7),$B$5=1),'Вводные'!$B$26*'Вводные'!$V$89*'Вводные'!$B$30,0)</x:f>
      </x:c>
      <x:c r="DF57" s="117">
        <x:f>IF(AND(YEAR(DF$3)=YEAR($B$6),MONTH(DF$3)=MONTH($B$6),$B$5=1),('CAPEX'!$B$48+'CAPEX'!$B$51+'CAPEX'!$B$52+IF('Вводные'!$B$37="Денежная компенсация",'CAPEX'!$B$65,0))*'Вводные'!$B$30,0)+IF(AND(YEAR(DF$3)=YEAR($B$7),MONTH(DF$3)=MONTH($B$7),$B$5=1),'Вводные'!$B$26*'Вводные'!$V$89*'Вводные'!$B$30,0)</x:f>
      </x:c>
      <x:c r="DG57" s="117">
        <x:f>IF(AND(YEAR(DG$3)=YEAR($B$6),MONTH(DG$3)=MONTH($B$6),$B$5=1),('CAPEX'!$B$48+'CAPEX'!$B$51+'CAPEX'!$B$52+IF('Вводные'!$B$37="Денежная компенсация",'CAPEX'!$B$65,0))*'Вводные'!$B$30,0)+IF(AND(YEAR(DG$3)=YEAR($B$7),MONTH(DG$3)=MONTH($B$7),$B$5=1),'Вводные'!$B$26*'Вводные'!$V$89*'Вводные'!$B$30,0)</x:f>
      </x:c>
      <x:c r="DH57" s="117">
        <x:f>IF(AND(YEAR(DH$3)=YEAR($B$6),MONTH(DH$3)=MONTH($B$6),$B$5=1),('CAPEX'!$B$48+'CAPEX'!$B$51+'CAPEX'!$B$52+IF('Вводные'!$B$37="Денежная компенсация",'CAPEX'!$B$65,0))*'Вводные'!$B$30,0)+IF(AND(YEAR(DH$3)=YEAR($B$7),MONTH(DH$3)=MONTH($B$7),$B$5=1),'Вводные'!$B$26*'Вводные'!$V$89*'Вводные'!$B$30,0)</x:f>
      </x:c>
      <x:c r="DI57" s="117">
        <x:f>IF(AND(YEAR(DI$3)=YEAR($B$6),MONTH(DI$3)=MONTH($B$6),$B$5=1),('CAPEX'!$B$48+'CAPEX'!$B$51+'CAPEX'!$B$52+IF('Вводные'!$B$37="Денежная компенсация",'CAPEX'!$B$65,0))*'Вводные'!$B$30,0)+IF(AND(YEAR(DI$3)=YEAR($B$7),MONTH(DI$3)=MONTH($B$7),$B$5=1),'Вводные'!$B$26*'Вводные'!$V$89*'Вводные'!$B$30,0)</x:f>
      </x:c>
      <x:c r="DJ57" s="117">
        <x:f>IF(AND(YEAR(DJ$3)=YEAR($B$6),MONTH(DJ$3)=MONTH($B$6),$B$5=1),('CAPEX'!$B$48+'CAPEX'!$B$51+'CAPEX'!$B$52+IF('Вводные'!$B$37="Денежная компенсация",'CAPEX'!$B$65,0))*'Вводные'!$B$30,0)+IF(AND(YEAR(DJ$3)=YEAR($B$7),MONTH(DJ$3)=MONTH($B$7),$B$5=1),'Вводные'!$B$26*'Вводные'!$V$89*'Вводные'!$B$30,0)</x:f>
      </x:c>
      <x:c r="DK57" s="117">
        <x:f>IF(AND(YEAR(DK$3)=YEAR($B$6),MONTH(DK$3)=MONTH($B$6),$B$5=1),('CAPEX'!$B$48+'CAPEX'!$B$51+'CAPEX'!$B$52+IF('Вводные'!$B$37="Денежная компенсация",'CAPEX'!$B$65,0))*'Вводные'!$B$30,0)+IF(AND(YEAR(DK$3)=YEAR($B$7),MONTH(DK$3)=MONTH($B$7),$B$5=1),'Вводные'!$B$26*'Вводные'!$V$89*'Вводные'!$B$30,0)</x:f>
      </x:c>
      <x:c r="DL57" s="117">
        <x:f>IF(AND(YEAR(DL$3)=YEAR($B$6),MONTH(DL$3)=MONTH($B$6),$B$5=1),('CAPEX'!$B$48+'CAPEX'!$B$51+'CAPEX'!$B$52+IF('Вводные'!$B$37="Денежная компенсация",'CAPEX'!$B$65,0))*'Вводные'!$B$30,0)+IF(AND(YEAR(DL$3)=YEAR($B$7),MONTH(DL$3)=MONTH($B$7),$B$5=1),'Вводные'!$B$26*'Вводные'!$V$89*'Вводные'!$B$30,0)</x:f>
      </x:c>
      <x:c r="DM57" s="117">
        <x:f>IF(AND(YEAR(DM$3)=YEAR($B$6),MONTH(DM$3)=MONTH($B$6),$B$5=1),('CAPEX'!$B$48+'CAPEX'!$B$51+'CAPEX'!$B$52+IF('Вводные'!$B$37="Денежная компенсация",'CAPEX'!$B$65,0))*'Вводные'!$B$30,0)+IF(AND(YEAR(DM$3)=YEAR($B$7),MONTH(DM$3)=MONTH($B$7),$B$5=1),'Вводные'!$B$26*'Вводные'!$V$89*'Вводные'!$B$30,0)</x:f>
      </x:c>
      <x:c r="DN57" s="117">
        <x:f>IF(AND(YEAR(DN$3)=YEAR($B$6),MONTH(DN$3)=MONTH($B$6),$B$5=1),('CAPEX'!$B$48+'CAPEX'!$B$51+'CAPEX'!$B$52+IF('Вводные'!$B$37="Денежная компенсация",'CAPEX'!$B$65,0))*'Вводные'!$B$30,0)+IF(AND(YEAR(DN$3)=YEAR($B$7),MONTH(DN$3)=MONTH($B$7),$B$5=1),'Вводные'!$B$26*'Вводные'!$V$89*'Вводные'!$B$30,0)</x:f>
      </x:c>
      <x:c r="DO57" s="117">
        <x:f>IF(AND(YEAR(DO$3)=YEAR($B$6),MONTH(DO$3)=MONTH($B$6),$B$5=1),('CAPEX'!$B$48+'CAPEX'!$B$51+'CAPEX'!$B$52+IF('Вводные'!$B$37="Денежная компенсация",'CAPEX'!$B$65,0))*'Вводные'!$B$30,0)+IF(AND(YEAR(DO$3)=YEAR($B$7),MONTH(DO$3)=MONTH($B$7),$B$5=1),'Вводные'!$B$26*'Вводные'!$V$89*'Вводные'!$B$30,0)</x:f>
      </x:c>
      <x:c r="DP57" s="117">
        <x:f>IF(AND(YEAR(DP$3)=YEAR($B$6),MONTH(DP$3)=MONTH($B$6),$B$5=1),('CAPEX'!$B$48+'CAPEX'!$B$51+'CAPEX'!$B$52+IF('Вводные'!$B$37="Денежная компенсация",'CAPEX'!$B$65,0))*'Вводные'!$B$30,0)+IF(AND(YEAR(DP$3)=YEAR($B$7),MONTH(DP$3)=MONTH($B$7),$B$5=1),'Вводные'!$B$26*'Вводные'!$V$89*'Вводные'!$B$30,0)</x:f>
      </x:c>
      <x:c r="DQ57" s="117">
        <x:f>IF(AND(YEAR(DQ$3)=YEAR($B$6),MONTH(DQ$3)=MONTH($B$6),$B$5=1),('CAPEX'!$B$48+'CAPEX'!$B$51+'CAPEX'!$B$52+IF('Вводные'!$B$37="Денежная компенсация",'CAPEX'!$B$65,0))*'Вводные'!$B$30,0)+IF(AND(YEAR(DQ$3)=YEAR($B$7),MONTH(DQ$3)=MONTH($B$7),$B$5=1),'Вводные'!$B$26*'Вводные'!$V$89*'Вводные'!$B$30,0)</x:f>
      </x:c>
      <x:c r="DR57" s="117">
        <x:f>IF(AND(YEAR(DR$3)=YEAR($B$6),MONTH(DR$3)=MONTH($B$6),$B$5=1),('CAPEX'!$B$48+'CAPEX'!$B$51+'CAPEX'!$B$52+IF('Вводные'!$B$37="Денежная компенсация",'CAPEX'!$B$65,0))*'Вводные'!$B$30,0)+IF(AND(YEAR(DR$3)=YEAR($B$7),MONTH(DR$3)=MONTH($B$7),$B$5=1),'Вводные'!$B$26*'Вводные'!$V$89*'Вводные'!$B$30,0)</x:f>
      </x:c>
      <x:c r="DS57" s="117">
        <x:f>IF(AND(YEAR(DS$3)=YEAR($B$6),MONTH(DS$3)=MONTH($B$6),$B$5=1),('CAPEX'!$B$48+'CAPEX'!$B$51+'CAPEX'!$B$52+IF('Вводные'!$B$37="Денежная компенсация",'CAPEX'!$B$65,0))*'Вводные'!$B$30,0)+IF(AND(YEAR(DS$3)=YEAR($B$7),MONTH(DS$3)=MONTH($B$7),$B$5=1),'Вводные'!$B$26*'Вводные'!$V$89*'Вводные'!$B$30,0)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MAX(0,'Вводные'!$B$85*'Вводные'!$AI$89-D56)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D10-IFERROR(SUM($D$20:$DS$20)*('Продажи'!D60+'Продажи'!D63+'Продажи'!D66+'Продажи'!D69)/(SUM('Продажи'!$D$60:$DS$60)+SUM('Продажи'!$D$63:$DS$63)+SUM('Продажи'!$D$66:$DS$66)+SUM('Продажи'!$D$69:$DS$69)),0)-D53-D57</x:f>
      </x:c>
      <x:c r="E22" s="117">
        <x:f>E10-IFERROR(SUM($D$20:$DS$20)*('Продажи'!E60+'Продажи'!E63+'Продажи'!E66+'Продажи'!E69)/(SUM('Продажи'!$D$60:$DS$60)+SUM('Продажи'!$D$63:$DS$63)+SUM('Продажи'!$D$66:$DS$66)+SUM('Продажи'!$D$69:$DS$69)),0)-E53-E57</x:f>
      </x:c>
      <x:c r="F22" s="117">
        <x:f>F10-IFERROR(SUM($D$20:$DS$20)*('Продажи'!F60+'Продажи'!F63+'Продажи'!F66+'Продажи'!F69)/(SUM('Продажи'!$D$60:$DS$60)+SUM('Продажи'!$D$63:$DS$63)+SUM('Продажи'!$D$66:$DS$66)+SUM('Продажи'!$D$69:$DS$69)),0)-F53-F57</x:f>
      </x:c>
      <x:c r="G22" s="117">
        <x:f>G10-IFERROR(SUM($D$20:$DS$20)*('Продажи'!G60+'Продажи'!G63+'Продажи'!G66+'Продажи'!G69)/(SUM('Продажи'!$D$60:$DS$60)+SUM('Продажи'!$D$63:$DS$63)+SUM('Продажи'!$D$66:$DS$66)+SUM('Продажи'!$D$69:$DS$69)),0)-G53-G57</x:f>
      </x:c>
      <x:c r="H22" s="117">
        <x:f>H10-IFERROR(SUM($D$20:$DS$20)*('Продажи'!H60+'Продажи'!H63+'Продажи'!H66+'Продажи'!H69)/(SUM('Продажи'!$D$60:$DS$60)+SUM('Продажи'!$D$63:$DS$63)+SUM('Продажи'!$D$66:$DS$66)+SUM('Продажи'!$D$69:$DS$69)),0)-H53-H57</x:f>
      </x:c>
      <x:c r="I22" s="117">
        <x:f>I10-IFERROR(SUM($D$20:$DS$20)*('Продажи'!I60+'Продажи'!I63+'Продажи'!I66+'Продажи'!I69)/(SUM('Продажи'!$D$60:$DS$60)+SUM('Продажи'!$D$63:$DS$63)+SUM('Продажи'!$D$66:$DS$66)+SUM('Продажи'!$D$69:$DS$69)),0)-I53-I57</x:f>
      </x:c>
      <x:c r="J22" s="117">
        <x:f>J10-IFERROR(SUM($D$20:$DS$20)*('Продажи'!J60+'Продажи'!J63+'Продажи'!J66+'Продажи'!J69)/(SUM('Продажи'!$D$60:$DS$60)+SUM('Продажи'!$D$63:$DS$63)+SUM('Продажи'!$D$66:$DS$66)+SUM('Продажи'!$D$69:$DS$69)),0)-J53-J57</x:f>
      </x:c>
      <x:c r="K22" s="117">
        <x:f>K10-IFERROR(SUM($D$20:$DS$20)*('Продажи'!K60+'Продажи'!K63+'Продажи'!K66+'Продажи'!K69)/(SUM('Продажи'!$D$60:$DS$60)+SUM('Продажи'!$D$63:$DS$63)+SUM('Продажи'!$D$66:$DS$66)+SUM('Продажи'!$D$69:$DS$69)),0)-K53-K57</x:f>
      </x:c>
      <x:c r="L22" s="117">
        <x:f>L10-IFERROR(SUM($D$20:$DS$20)*('Продажи'!L60+'Продажи'!L63+'Продажи'!L66+'Продажи'!L69)/(SUM('Продажи'!$D$60:$DS$60)+SUM('Продажи'!$D$63:$DS$63)+SUM('Продажи'!$D$66:$DS$66)+SUM('Продажи'!$D$69:$DS$69)),0)-L53-L57</x:f>
      </x:c>
      <x:c r="M22" s="117">
        <x:f>M10-IFERROR(SUM($D$20:$DS$20)*('Продажи'!M60+'Продажи'!M63+'Продажи'!M66+'Продажи'!M69)/(SUM('Продажи'!$D$60:$DS$60)+SUM('Продажи'!$D$63:$DS$63)+SUM('Продажи'!$D$66:$DS$66)+SUM('Продажи'!$D$69:$DS$69)),0)-M53-M57</x:f>
      </x:c>
      <x:c r="N22" s="117">
        <x:f>N10-IFERROR(SUM($D$20:$DS$20)*('Продажи'!N60+'Продажи'!N63+'Продажи'!N66+'Продажи'!N69)/(SUM('Продажи'!$D$60:$DS$60)+SUM('Продажи'!$D$63:$DS$63)+SUM('Продажи'!$D$66:$DS$66)+SUM('Продажи'!$D$69:$DS$69)),0)-N53-N57</x:f>
      </x:c>
      <x:c r="O22" s="117">
        <x:f>O10-IFERROR(SUM($D$20:$DS$20)*('Продажи'!O60+'Продажи'!O63+'Продажи'!O66+'Продажи'!O69)/(SUM('Продажи'!$D$60:$DS$60)+SUM('Продажи'!$D$63:$DS$63)+SUM('Продажи'!$D$66:$DS$66)+SUM('Продажи'!$D$69:$DS$69)),0)-O53-O57</x:f>
      </x:c>
      <x:c r="P22" s="117">
        <x:f>P10-IFERROR(SUM($D$20:$DS$20)*('Продажи'!P60+'Продажи'!P63+'Продажи'!P66+'Продажи'!P69)/(SUM('Продажи'!$D$60:$DS$60)+SUM('Продажи'!$D$63:$DS$63)+SUM('Продажи'!$D$66:$DS$66)+SUM('Продажи'!$D$69:$DS$69)),0)-P53-P57</x:f>
      </x:c>
      <x:c r="Q22" s="117">
        <x:f>Q10-IFERROR(SUM($D$20:$DS$20)*('Продажи'!Q60+'Продажи'!Q63+'Продажи'!Q66+'Продажи'!Q69)/(SUM('Продажи'!$D$60:$DS$60)+SUM('Продажи'!$D$63:$DS$63)+SUM('Продажи'!$D$66:$DS$66)+SUM('Продажи'!$D$69:$DS$69)),0)-Q53-Q57</x:f>
      </x:c>
      <x:c r="R22" s="117">
        <x:f>R10-IFERROR(SUM($D$20:$DS$20)*('Продажи'!R60+'Продажи'!R63+'Продажи'!R66+'Продажи'!R69)/(SUM('Продажи'!$D$60:$DS$60)+SUM('Продажи'!$D$63:$DS$63)+SUM('Продажи'!$D$66:$DS$66)+SUM('Продажи'!$D$69:$DS$69)),0)-R53-R57</x:f>
      </x:c>
      <x:c r="S22" s="117">
        <x:f>S10-IFERROR(SUM($D$20:$DS$20)*('Продажи'!S60+'Продажи'!S63+'Продажи'!S66+'Продажи'!S69)/(SUM('Продажи'!$D$60:$DS$60)+SUM('Продажи'!$D$63:$DS$63)+SUM('Продажи'!$D$66:$DS$66)+SUM('Продажи'!$D$69:$DS$69)),0)-S53-S57</x:f>
      </x:c>
      <x:c r="T22" s="117">
        <x:f>T10-IFERROR(SUM($D$20:$DS$20)*('Продажи'!T60+'Продажи'!T63+'Продажи'!T66+'Продажи'!T69)/(SUM('Продажи'!$D$60:$DS$60)+SUM('Продажи'!$D$63:$DS$63)+SUM('Продажи'!$D$66:$DS$66)+SUM('Продажи'!$D$69:$DS$69)),0)-T53-T57</x:f>
      </x:c>
      <x:c r="U22" s="117">
        <x:f>U10-IFERROR(SUM($D$20:$DS$20)*('Продажи'!U60+'Продажи'!U63+'Продажи'!U66+'Продажи'!U69)/(SUM('Продажи'!$D$60:$DS$60)+SUM('Продажи'!$D$63:$DS$63)+SUM('Продажи'!$D$66:$DS$66)+SUM('Продажи'!$D$69:$DS$69)),0)-U53-U57</x:f>
      </x:c>
      <x:c r="V22" s="117">
        <x:f>V10-IFERROR(SUM($D$20:$DS$20)*('Продажи'!V60+'Продажи'!V63+'Продажи'!V66+'Продажи'!V69)/(SUM('Продажи'!$D$60:$DS$60)+SUM('Продажи'!$D$63:$DS$63)+SUM('Продажи'!$D$66:$DS$66)+SUM('Продажи'!$D$69:$DS$69)),0)-V53-V57</x:f>
      </x:c>
      <x:c r="W22" s="117">
        <x:f>W10-IFERROR(SUM($D$20:$DS$20)*('Продажи'!W60+'Продажи'!W63+'Продажи'!W66+'Продажи'!W69)/(SUM('Продажи'!$D$60:$DS$60)+SUM('Продажи'!$D$63:$DS$63)+SUM('Продажи'!$D$66:$DS$66)+SUM('Продажи'!$D$69:$DS$69)),0)-W53-W57</x:f>
      </x:c>
      <x:c r="X22" s="117">
        <x:f>X10-IFERROR(SUM($D$20:$DS$20)*('Продажи'!X60+'Продажи'!X63+'Продажи'!X66+'Продажи'!X69)/(SUM('Продажи'!$D$60:$DS$60)+SUM('Продажи'!$D$63:$DS$63)+SUM('Продажи'!$D$66:$DS$66)+SUM('Продажи'!$D$69:$DS$69)),0)-X53-X57</x:f>
      </x:c>
      <x:c r="Y22" s="117">
        <x:f>Y10-IFERROR(SUM($D$20:$DS$20)*('Продажи'!Y60+'Продажи'!Y63+'Продажи'!Y66+'Продажи'!Y69)/(SUM('Продажи'!$D$60:$DS$60)+SUM('Продажи'!$D$63:$DS$63)+SUM('Продажи'!$D$66:$DS$66)+SUM('Продажи'!$D$69:$DS$69)),0)-Y53-Y57</x:f>
      </x:c>
      <x:c r="Z22" s="117">
        <x:f>Z10-IFERROR(SUM($D$20:$DS$20)*('Продажи'!Z60+'Продажи'!Z63+'Продажи'!Z66+'Продажи'!Z69)/(SUM('Продажи'!$D$60:$DS$60)+SUM('Продажи'!$D$63:$DS$63)+SUM('Продажи'!$D$66:$DS$66)+SUM('Продажи'!$D$69:$DS$69)),0)-Z53-Z57</x:f>
      </x:c>
      <x:c r="AA22" s="117">
        <x:f>AA10-IFERROR(SUM($D$20:$DS$20)*('Продажи'!AA60+'Продажи'!AA63+'Продажи'!AA66+'Продажи'!AA69)/(SUM('Продажи'!$D$60:$DS$60)+SUM('Продажи'!$D$63:$DS$63)+SUM('Продажи'!$D$66:$DS$66)+SUM('Продажи'!$D$69:$DS$69)),0)-AA53-AA57</x:f>
      </x:c>
      <x:c r="AB22" s="117">
        <x:f>AB10-IFERROR(SUM($D$20:$DS$20)*('Продажи'!AB60+'Продажи'!AB63+'Продажи'!AB66+'Продажи'!AB69)/(SUM('Продажи'!$D$60:$DS$60)+SUM('Продажи'!$D$63:$DS$63)+SUM('Продажи'!$D$66:$DS$66)+SUM('Продажи'!$D$69:$DS$69)),0)-AB53-AB57</x:f>
      </x:c>
      <x:c r="AC22" s="117">
        <x:f>AC10-IFERROR(SUM($D$20:$DS$20)*('Продажи'!AC60+'Продажи'!AC63+'Продажи'!AC66+'Продажи'!AC69)/(SUM('Продажи'!$D$60:$DS$60)+SUM('Продажи'!$D$63:$DS$63)+SUM('Продажи'!$D$66:$DS$66)+SUM('Продажи'!$D$69:$DS$69)),0)-AC53-AC57</x:f>
      </x:c>
      <x:c r="AD22" s="117">
        <x:f>AD10-IFERROR(SUM($D$20:$DS$20)*('Продажи'!AD60+'Продажи'!AD63+'Продажи'!AD66+'Продажи'!AD69)/(SUM('Продажи'!$D$60:$DS$60)+SUM('Продажи'!$D$63:$DS$63)+SUM('Продажи'!$D$66:$DS$66)+SUM('Продажи'!$D$69:$DS$69)),0)-AD53-AD57</x:f>
      </x:c>
      <x:c r="AE22" s="117">
        <x:f>AE10-IFERROR(SUM($D$20:$DS$20)*('Продажи'!AE60+'Продажи'!AE63+'Продажи'!AE66+'Продажи'!AE69)/(SUM('Продажи'!$D$60:$DS$60)+SUM('Продажи'!$D$63:$DS$63)+SUM('Продажи'!$D$66:$DS$66)+SUM('Продажи'!$D$69:$DS$69)),0)-AE53-AE57</x:f>
      </x:c>
      <x:c r="AF22" s="117">
        <x:f>AF10-IFERROR(SUM($D$20:$DS$20)*('Продажи'!AF60+'Продажи'!AF63+'Продажи'!AF66+'Продажи'!AF69)/(SUM('Продажи'!$D$60:$DS$60)+SUM('Продажи'!$D$63:$DS$63)+SUM('Продажи'!$D$66:$DS$66)+SUM('Продажи'!$D$69:$DS$69)),0)-AF53-AF57</x:f>
      </x:c>
      <x:c r="AG22" s="117">
        <x:f>AG10-IFERROR(SUM($D$20:$DS$20)*('Продажи'!AG60+'Продажи'!AG63+'Продажи'!AG66+'Продажи'!AG69)/(SUM('Продажи'!$D$60:$DS$60)+SUM('Продажи'!$D$63:$DS$63)+SUM('Продажи'!$D$66:$DS$66)+SUM('Продажи'!$D$69:$DS$69)),0)-AG53-AG57</x:f>
      </x:c>
      <x:c r="AH22" s="117">
        <x:f>AH10-IFERROR(SUM($D$20:$DS$20)*('Продажи'!AH60+'Продажи'!AH63+'Продажи'!AH66+'Продажи'!AH69)/(SUM('Продажи'!$D$60:$DS$60)+SUM('Продажи'!$D$63:$DS$63)+SUM('Продажи'!$D$66:$DS$66)+SUM('Продажи'!$D$69:$DS$69)),0)-AH53-AH57</x:f>
      </x:c>
      <x:c r="AI22" s="117">
        <x:f>AI10-IFERROR(SUM($D$20:$DS$20)*('Продажи'!AI60+'Продажи'!AI63+'Продажи'!AI66+'Продажи'!AI69)/(SUM('Продажи'!$D$60:$DS$60)+SUM('Продажи'!$D$63:$DS$63)+SUM('Продажи'!$D$66:$DS$66)+SUM('Продажи'!$D$69:$DS$69)),0)-AI53-AI57</x:f>
      </x:c>
      <x:c r="AJ22" s="117">
        <x:f>AJ10-IFERROR(SUM($D$20:$DS$20)*('Продажи'!AJ60+'Продажи'!AJ63+'Продажи'!AJ66+'Продажи'!AJ69)/(SUM('Продажи'!$D$60:$DS$60)+SUM('Продажи'!$D$63:$DS$63)+SUM('Продажи'!$D$66:$DS$66)+SUM('Продажи'!$D$69:$DS$69)),0)-AJ53-AJ57</x:f>
      </x:c>
      <x:c r="AK22" s="117">
        <x:f>AK10-IFERROR(SUM($D$20:$DS$20)*('Продажи'!AK60+'Продажи'!AK63+'Продажи'!AK66+'Продажи'!AK69)/(SUM('Продажи'!$D$60:$DS$60)+SUM('Продажи'!$D$63:$DS$63)+SUM('Продажи'!$D$66:$DS$66)+SUM('Продажи'!$D$69:$DS$69)),0)-AK53-AK57</x:f>
      </x:c>
      <x:c r="AL22" s="117">
        <x:f>AL10-IFERROR(SUM($D$20:$DS$20)*('Продажи'!AL60+'Продажи'!AL63+'Продажи'!AL66+'Продажи'!AL69)/(SUM('Продажи'!$D$60:$DS$60)+SUM('Продажи'!$D$63:$DS$63)+SUM('Продажи'!$D$66:$DS$66)+SUM('Продажи'!$D$69:$DS$69)),0)-AL53-AL57</x:f>
      </x:c>
      <x:c r="AM22" s="117">
        <x:f>AM10-IFERROR(SUM($D$20:$DS$20)*('Продажи'!AM60+'Продажи'!AM63+'Продажи'!AM66+'Продажи'!AM69)/(SUM('Продажи'!$D$60:$DS$60)+SUM('Продажи'!$D$63:$DS$63)+SUM('Продажи'!$D$66:$DS$66)+SUM('Продажи'!$D$69:$DS$69)),0)-AM53-AM57</x:f>
      </x:c>
      <x:c r="AN22" s="117">
        <x:f>AN10-IFERROR(SUM($D$20:$DS$20)*('Продажи'!AN60+'Продажи'!AN63+'Продажи'!AN66+'Продажи'!AN69)/(SUM('Продажи'!$D$60:$DS$60)+SUM('Продажи'!$D$63:$DS$63)+SUM('Продажи'!$D$66:$DS$66)+SUM('Продажи'!$D$69:$DS$69)),0)-AN53-AN57</x:f>
      </x:c>
      <x:c r="AO22" s="117">
        <x:f>AO10-IFERROR(SUM($D$20:$DS$20)*('Продажи'!AO60+'Продажи'!AO63+'Продажи'!AO66+'Продажи'!AO69)/(SUM('Продажи'!$D$60:$DS$60)+SUM('Продажи'!$D$63:$DS$63)+SUM('Продажи'!$D$66:$DS$66)+SUM('Продажи'!$D$69:$DS$69)),0)-AO53-AO57</x:f>
      </x:c>
      <x:c r="AP22" s="117">
        <x:f>AP10-IFERROR(SUM($D$20:$DS$20)*('Продажи'!AP60+'Продажи'!AP63+'Продажи'!AP66+'Продажи'!AP69)/(SUM('Продажи'!$D$60:$DS$60)+SUM('Продажи'!$D$63:$DS$63)+SUM('Продажи'!$D$66:$DS$66)+SUM('Продажи'!$D$69:$DS$69)),0)-AP53-AP57</x:f>
      </x:c>
      <x:c r="AQ22" s="117">
        <x:f>AQ10-IFERROR(SUM($D$20:$DS$20)*('Продажи'!AQ60+'Продажи'!AQ63+'Продажи'!AQ66+'Продажи'!AQ69)/(SUM('Продажи'!$D$60:$DS$60)+SUM('Продажи'!$D$63:$DS$63)+SUM('Продажи'!$D$66:$DS$66)+SUM('Продажи'!$D$69:$DS$69)),0)-AQ53-AQ57</x:f>
      </x:c>
      <x:c r="AR22" s="117">
        <x:f>AR10-IFERROR(SUM($D$20:$DS$20)*('Продажи'!AR60+'Продажи'!AR63+'Продажи'!AR66+'Продажи'!AR69)/(SUM('Продажи'!$D$60:$DS$60)+SUM('Продажи'!$D$63:$DS$63)+SUM('Продажи'!$D$66:$DS$66)+SUM('Продажи'!$D$69:$DS$69)),0)-AR53-AR57</x:f>
      </x:c>
      <x:c r="AS22" s="117">
        <x:f>AS10-IFERROR(SUM($D$20:$DS$20)*('Продажи'!AS60+'Продажи'!AS63+'Продажи'!AS66+'Продажи'!AS69)/(SUM('Продажи'!$D$60:$DS$60)+SUM('Продажи'!$D$63:$DS$63)+SUM('Продажи'!$D$66:$DS$66)+SUM('Продажи'!$D$69:$DS$69)),0)-AS53-AS57</x:f>
      </x:c>
      <x:c r="AT22" s="117">
        <x:f>AT10-IFERROR(SUM($D$20:$DS$20)*('Продажи'!AT60+'Продажи'!AT63+'Продажи'!AT66+'Продажи'!AT69)/(SUM('Продажи'!$D$60:$DS$60)+SUM('Продажи'!$D$63:$DS$63)+SUM('Продажи'!$D$66:$DS$66)+SUM('Продажи'!$D$69:$DS$69)),0)-AT53-AT57</x:f>
      </x:c>
      <x:c r="AU22" s="117">
        <x:f>AU10-IFERROR(SUM($D$20:$DS$20)*('Продажи'!AU60+'Продажи'!AU63+'Продажи'!AU66+'Продажи'!AU69)/(SUM('Продажи'!$D$60:$DS$60)+SUM('Продажи'!$D$63:$DS$63)+SUM('Продажи'!$D$66:$DS$66)+SUM('Продажи'!$D$69:$DS$69)),0)-AU53-AU57</x:f>
      </x:c>
      <x:c r="AV22" s="117">
        <x:f>AV10-IFERROR(SUM($D$20:$DS$20)*('Продажи'!AV60+'Продажи'!AV63+'Продажи'!AV66+'Продажи'!AV69)/(SUM('Продажи'!$D$60:$DS$60)+SUM('Продажи'!$D$63:$DS$63)+SUM('Продажи'!$D$66:$DS$66)+SUM('Продажи'!$D$69:$DS$69)),0)-AV53-AV57</x:f>
      </x:c>
      <x:c r="AW22" s="117">
        <x:f>AW10-IFERROR(SUM($D$20:$DS$20)*('Продажи'!AW60+'Продажи'!AW63+'Продажи'!AW66+'Продажи'!AW69)/(SUM('Продажи'!$D$60:$DS$60)+SUM('Продажи'!$D$63:$DS$63)+SUM('Продажи'!$D$66:$DS$66)+SUM('Продажи'!$D$69:$DS$69)),0)-AW53-AW57</x:f>
      </x:c>
      <x:c r="AX22" s="117">
        <x:f>AX10-IFERROR(SUM($D$20:$DS$20)*('Продажи'!AX60+'Продажи'!AX63+'Продажи'!AX66+'Продажи'!AX69)/(SUM('Продажи'!$D$60:$DS$60)+SUM('Продажи'!$D$63:$DS$63)+SUM('Продажи'!$D$66:$DS$66)+SUM('Продажи'!$D$69:$DS$69)),0)-AX53-AX57</x:f>
      </x:c>
      <x:c r="AY22" s="117">
        <x:f>AY10-IFERROR(SUM($D$20:$DS$20)*('Продажи'!AY60+'Продажи'!AY63+'Продажи'!AY66+'Продажи'!AY69)/(SUM('Продажи'!$D$60:$DS$60)+SUM('Продажи'!$D$63:$DS$63)+SUM('Продажи'!$D$66:$DS$66)+SUM('Продажи'!$D$69:$DS$69)),0)-AY53-AY57</x:f>
      </x:c>
      <x:c r="AZ22" s="117">
        <x:f>AZ10-IFERROR(SUM($D$20:$DS$20)*('Продажи'!AZ60+'Продажи'!AZ63+'Продажи'!AZ66+'Продажи'!AZ69)/(SUM('Продажи'!$D$60:$DS$60)+SUM('Продажи'!$D$63:$DS$63)+SUM('Продажи'!$D$66:$DS$66)+SUM('Продажи'!$D$69:$DS$69)),0)-AZ53-AZ57</x:f>
      </x:c>
      <x:c r="BA22" s="117">
        <x:f>BA10-IFERROR(SUM($D$20:$DS$20)*('Продажи'!BA60+'Продажи'!BA63+'Продажи'!BA66+'Продажи'!BA69)/(SUM('Продажи'!$D$60:$DS$60)+SUM('Продажи'!$D$63:$DS$63)+SUM('Продажи'!$D$66:$DS$66)+SUM('Продажи'!$D$69:$DS$69)),0)-BA53-BA57</x:f>
      </x:c>
      <x:c r="BB22" s="117">
        <x:f>BB10-IFERROR(SUM($D$20:$DS$20)*('Продажи'!BB60+'Продажи'!BB63+'Продажи'!BB66+'Продажи'!BB69)/(SUM('Продажи'!$D$60:$DS$60)+SUM('Продажи'!$D$63:$DS$63)+SUM('Продажи'!$D$66:$DS$66)+SUM('Продажи'!$D$69:$DS$69)),0)-BB53-BB57</x:f>
      </x:c>
      <x:c r="BC22" s="117">
        <x:f>BC10-IFERROR(SUM($D$20:$DS$20)*('Продажи'!BC60+'Продажи'!BC63+'Продажи'!BC66+'Продажи'!BC69)/(SUM('Продажи'!$D$60:$DS$60)+SUM('Продажи'!$D$63:$DS$63)+SUM('Продажи'!$D$66:$DS$66)+SUM('Продажи'!$D$69:$DS$69)),0)-BC53-BC57</x:f>
      </x:c>
      <x:c r="BD22" s="117">
        <x:f>BD10-IFERROR(SUM($D$20:$DS$20)*('Продажи'!BD60+'Продажи'!BD63+'Продажи'!BD66+'Продажи'!BD69)/(SUM('Продажи'!$D$60:$DS$60)+SUM('Продажи'!$D$63:$DS$63)+SUM('Продажи'!$D$66:$DS$66)+SUM('Продажи'!$D$69:$DS$69)),0)-BD53-BD57</x:f>
      </x:c>
      <x:c r="BE22" s="117">
        <x:f>BE10-IFERROR(SUM($D$20:$DS$20)*('Продажи'!BE60+'Продажи'!BE63+'Продажи'!BE66+'Продажи'!BE69)/(SUM('Продажи'!$D$60:$DS$60)+SUM('Продажи'!$D$63:$DS$63)+SUM('Продажи'!$D$66:$DS$66)+SUM('Продажи'!$D$69:$DS$69)),0)-BE53-BE57</x:f>
      </x:c>
      <x:c r="BF22" s="117">
        <x:f>BF10-IFERROR(SUM($D$20:$DS$20)*('Продажи'!BF60+'Продажи'!BF63+'Продажи'!BF66+'Продажи'!BF69)/(SUM('Продажи'!$D$60:$DS$60)+SUM('Продажи'!$D$63:$DS$63)+SUM('Продажи'!$D$66:$DS$66)+SUM('Продажи'!$D$69:$DS$69)),0)-BF53-BF57</x:f>
      </x:c>
      <x:c r="BG22" s="117">
        <x:f>BG10-IFERROR(SUM($D$20:$DS$20)*('Продажи'!BG60+'Продажи'!BG63+'Продажи'!BG66+'Продажи'!BG69)/(SUM('Продажи'!$D$60:$DS$60)+SUM('Продажи'!$D$63:$DS$63)+SUM('Продажи'!$D$66:$DS$66)+SUM('Продажи'!$D$69:$DS$69)),0)-BG53-BG57</x:f>
      </x:c>
      <x:c r="BH22" s="117">
        <x:f>BH10-IFERROR(SUM($D$20:$DS$20)*('Продажи'!BH60+'Продажи'!BH63+'Продажи'!BH66+'Продажи'!BH69)/(SUM('Продажи'!$D$60:$DS$60)+SUM('Продажи'!$D$63:$DS$63)+SUM('Продажи'!$D$66:$DS$66)+SUM('Продажи'!$D$69:$DS$69)),0)-BH53-BH57</x:f>
      </x:c>
      <x:c r="BI22" s="117">
        <x:f>BI10-IFERROR(SUM($D$20:$DS$20)*('Продажи'!BI60+'Продажи'!BI63+'Продажи'!BI66+'Продажи'!BI69)/(SUM('Продажи'!$D$60:$DS$60)+SUM('Продажи'!$D$63:$DS$63)+SUM('Продажи'!$D$66:$DS$66)+SUM('Продажи'!$D$69:$DS$69)),0)-BI53-BI57</x:f>
      </x:c>
      <x:c r="BJ22" s="117">
        <x:f>BJ10-IFERROR(SUM($D$20:$DS$20)*('Продажи'!BJ60+'Продажи'!BJ63+'Продажи'!BJ66+'Продажи'!BJ69)/(SUM('Продажи'!$D$60:$DS$60)+SUM('Продажи'!$D$63:$DS$63)+SUM('Продажи'!$D$66:$DS$66)+SUM('Продажи'!$D$69:$DS$69)),0)-BJ53-BJ57</x:f>
      </x:c>
      <x:c r="BK22" s="117">
        <x:f>BK10-IFERROR(SUM($D$20:$DS$20)*('Продажи'!BK60+'Продажи'!BK63+'Продажи'!BK66+'Продажи'!BK69)/(SUM('Продажи'!$D$60:$DS$60)+SUM('Продажи'!$D$63:$DS$63)+SUM('Продажи'!$D$66:$DS$66)+SUM('Продажи'!$D$69:$DS$69)),0)-BK53-BK57</x:f>
      </x:c>
      <x:c r="BL22" s="117">
        <x:f>BL10-IFERROR(SUM($D$20:$DS$20)*('Продажи'!BL60+'Продажи'!BL63+'Продажи'!BL66+'Продажи'!BL69)/(SUM('Продажи'!$D$60:$DS$60)+SUM('Продажи'!$D$63:$DS$63)+SUM('Продажи'!$D$66:$DS$66)+SUM('Продажи'!$D$69:$DS$69)),0)-BL53-BL57</x:f>
      </x:c>
      <x:c r="BM22" s="117">
        <x:f>BM10-IFERROR(SUM($D$20:$DS$20)*('Продажи'!BM60+'Продажи'!BM63+'Продажи'!BM66+'Продажи'!BM69)/(SUM('Продажи'!$D$60:$DS$60)+SUM('Продажи'!$D$63:$DS$63)+SUM('Продажи'!$D$66:$DS$66)+SUM('Продажи'!$D$69:$DS$69)),0)-BM53-BM57</x:f>
      </x:c>
      <x:c r="BN22" s="117">
        <x:f>BN10-IFERROR(SUM($D$20:$DS$20)*('Продажи'!BN60+'Продажи'!BN63+'Продажи'!BN66+'Продажи'!BN69)/(SUM('Продажи'!$D$60:$DS$60)+SUM('Продажи'!$D$63:$DS$63)+SUM('Продажи'!$D$66:$DS$66)+SUM('Продажи'!$D$69:$DS$69)),0)-BN53-BN57</x:f>
      </x:c>
      <x:c r="BO22" s="117">
        <x:f>BO10-IFERROR(SUM($D$20:$DS$20)*('Продажи'!BO60+'Продажи'!BO63+'Продажи'!BO66+'Продажи'!BO69)/(SUM('Продажи'!$D$60:$DS$60)+SUM('Продажи'!$D$63:$DS$63)+SUM('Продажи'!$D$66:$DS$66)+SUM('Продажи'!$D$69:$DS$69)),0)-BO53-BO57</x:f>
      </x:c>
      <x:c r="BP22" s="117">
        <x:f>BP10-IFERROR(SUM($D$20:$DS$20)*('Продажи'!BP60+'Продажи'!BP63+'Продажи'!BP66+'Продажи'!BP69)/(SUM('Продажи'!$D$60:$DS$60)+SUM('Продажи'!$D$63:$DS$63)+SUM('Продажи'!$D$66:$DS$66)+SUM('Продажи'!$D$69:$DS$69)),0)-BP53-BP57</x:f>
      </x:c>
      <x:c r="BQ22" s="117">
        <x:f>BQ10-IFERROR(SUM($D$20:$DS$20)*('Продажи'!BQ60+'Продажи'!BQ63+'Продажи'!BQ66+'Продажи'!BQ69)/(SUM('Продажи'!$D$60:$DS$60)+SUM('Продажи'!$D$63:$DS$63)+SUM('Продажи'!$D$66:$DS$66)+SUM('Продажи'!$D$69:$DS$69)),0)-BQ53-BQ57</x:f>
      </x:c>
      <x:c r="BR22" s="117">
        <x:f>BR10-IFERROR(SUM($D$20:$DS$20)*('Продажи'!BR60+'Продажи'!BR63+'Продажи'!BR66+'Продажи'!BR69)/(SUM('Продажи'!$D$60:$DS$60)+SUM('Продажи'!$D$63:$DS$63)+SUM('Продажи'!$D$66:$DS$66)+SUM('Продажи'!$D$69:$DS$69)),0)-BR53-BR57</x:f>
      </x:c>
      <x:c r="BS22" s="117">
        <x:f>BS10-IFERROR(SUM($D$20:$DS$20)*('Продажи'!BS60+'Продажи'!BS63+'Продажи'!BS66+'Продажи'!BS69)/(SUM('Продажи'!$D$60:$DS$60)+SUM('Продажи'!$D$63:$DS$63)+SUM('Продажи'!$D$66:$DS$66)+SUM('Продажи'!$D$69:$DS$69)),0)-BS53-BS57</x:f>
      </x:c>
      <x:c r="BT22" s="117">
        <x:f>BT10-IFERROR(SUM($D$20:$DS$20)*('Продажи'!BT60+'Продажи'!BT63+'Продажи'!BT66+'Продажи'!BT69)/(SUM('Продажи'!$D$60:$DS$60)+SUM('Продажи'!$D$63:$DS$63)+SUM('Продажи'!$D$66:$DS$66)+SUM('Продажи'!$D$69:$DS$69)),0)-BT53-BT57</x:f>
      </x:c>
      <x:c r="BU22" s="117">
        <x:f>BU10-IFERROR(SUM($D$20:$DS$20)*('Продажи'!BU60+'Продажи'!BU63+'Продажи'!BU66+'Продажи'!BU69)/(SUM('Продажи'!$D$60:$DS$60)+SUM('Продажи'!$D$63:$DS$63)+SUM('Продажи'!$D$66:$DS$66)+SUM('Продажи'!$D$69:$DS$69)),0)-BU53-BU57</x:f>
      </x:c>
      <x:c r="BV22" s="117">
        <x:f>BV10-IFERROR(SUM($D$20:$DS$20)*('Продажи'!BV60+'Продажи'!BV63+'Продажи'!BV66+'Продажи'!BV69)/(SUM('Продажи'!$D$60:$DS$60)+SUM('Продажи'!$D$63:$DS$63)+SUM('Продажи'!$D$66:$DS$66)+SUM('Продажи'!$D$69:$DS$69)),0)-BV53-BV57</x:f>
      </x:c>
      <x:c r="BW22" s="117">
        <x:f>BW10-IFERROR(SUM($D$20:$DS$20)*('Продажи'!BW60+'Продажи'!BW63+'Продажи'!BW66+'Продажи'!BW69)/(SUM('Продажи'!$D$60:$DS$60)+SUM('Продажи'!$D$63:$DS$63)+SUM('Продажи'!$D$66:$DS$66)+SUM('Продажи'!$D$69:$DS$69)),0)-BW53-BW57</x:f>
      </x:c>
      <x:c r="BX22" s="117">
        <x:f>BX10-IFERROR(SUM($D$20:$DS$20)*('Продажи'!BX60+'Продажи'!BX63+'Продажи'!BX66+'Продажи'!BX69)/(SUM('Продажи'!$D$60:$DS$60)+SUM('Продажи'!$D$63:$DS$63)+SUM('Продажи'!$D$66:$DS$66)+SUM('Продажи'!$D$69:$DS$69)),0)-BX53-BX57</x:f>
      </x:c>
      <x:c r="BY22" s="117">
        <x:f>BY10-IFERROR(SUM($D$20:$DS$20)*('Продажи'!BY60+'Продажи'!BY63+'Продажи'!BY66+'Продажи'!BY69)/(SUM('Продажи'!$D$60:$DS$60)+SUM('Продажи'!$D$63:$DS$63)+SUM('Продажи'!$D$66:$DS$66)+SUM('Продажи'!$D$69:$DS$69)),0)-BY53-BY57</x:f>
      </x:c>
      <x:c r="BZ22" s="117">
        <x:f>BZ10-IFERROR(SUM($D$20:$DS$20)*('Продажи'!BZ60+'Продажи'!BZ63+'Продажи'!BZ66+'Продажи'!BZ69)/(SUM('Продажи'!$D$60:$DS$60)+SUM('Продажи'!$D$63:$DS$63)+SUM('Продажи'!$D$66:$DS$66)+SUM('Продажи'!$D$69:$DS$69)),0)-BZ53-BZ57</x:f>
      </x:c>
      <x:c r="CA22" s="117">
        <x:f>CA10-IFERROR(SUM($D$20:$DS$20)*('Продажи'!CA60+'Продажи'!CA63+'Продажи'!CA66+'Продажи'!CA69)/(SUM('Продажи'!$D$60:$DS$60)+SUM('Продажи'!$D$63:$DS$63)+SUM('Продажи'!$D$66:$DS$66)+SUM('Продажи'!$D$69:$DS$69)),0)-CA53-CA57</x:f>
      </x:c>
      <x:c r="CB22" s="117">
        <x:f>CB10-IFERROR(SUM($D$20:$DS$20)*('Продажи'!CB60+'Продажи'!CB63+'Продажи'!CB66+'Продажи'!CB69)/(SUM('Продажи'!$D$60:$DS$60)+SUM('Продажи'!$D$63:$DS$63)+SUM('Продажи'!$D$66:$DS$66)+SUM('Продажи'!$D$69:$DS$69)),0)-CB53-CB57</x:f>
      </x:c>
      <x:c r="CC22" s="117">
        <x:f>CC10-IFERROR(SUM($D$20:$DS$20)*('Продажи'!CC60+'Продажи'!CC63+'Продажи'!CC66+'Продажи'!CC69)/(SUM('Продажи'!$D$60:$DS$60)+SUM('Продажи'!$D$63:$DS$63)+SUM('Продажи'!$D$66:$DS$66)+SUM('Продажи'!$D$69:$DS$69)),0)-CC53-CC57</x:f>
      </x:c>
      <x:c r="CD22" s="117">
        <x:f>CD10-IFERROR(SUM($D$20:$DS$20)*('Продажи'!CD60+'Продажи'!CD63+'Продажи'!CD66+'Продажи'!CD69)/(SUM('Продажи'!$D$60:$DS$60)+SUM('Продажи'!$D$63:$DS$63)+SUM('Продажи'!$D$66:$DS$66)+SUM('Продажи'!$D$69:$DS$69)),0)-CD53-CD57</x:f>
      </x:c>
      <x:c r="CE22" s="117">
        <x:f>CE10-IFERROR(SUM($D$20:$DS$20)*('Продажи'!CE60+'Продажи'!CE63+'Продажи'!CE66+'Продажи'!CE69)/(SUM('Продажи'!$D$60:$DS$60)+SUM('Продажи'!$D$63:$DS$63)+SUM('Продажи'!$D$66:$DS$66)+SUM('Продажи'!$D$69:$DS$69)),0)-CE53-CE57</x:f>
      </x:c>
      <x:c r="CF22" s="117">
        <x:f>CF10-IFERROR(SUM($D$20:$DS$20)*('Продажи'!CF60+'Продажи'!CF63+'Продажи'!CF66+'Продажи'!CF69)/(SUM('Продажи'!$D$60:$DS$60)+SUM('Продажи'!$D$63:$DS$63)+SUM('Продажи'!$D$66:$DS$66)+SUM('Продажи'!$D$69:$DS$69)),0)-CF53-CF57</x:f>
      </x:c>
      <x:c r="CG22" s="117">
        <x:f>CG10-IFERROR(SUM($D$20:$DS$20)*('Продажи'!CG60+'Продажи'!CG63+'Продажи'!CG66+'Продажи'!CG69)/(SUM('Продажи'!$D$60:$DS$60)+SUM('Продажи'!$D$63:$DS$63)+SUM('Продажи'!$D$66:$DS$66)+SUM('Продажи'!$D$69:$DS$69)),0)-CG53-CG57</x:f>
      </x:c>
      <x:c r="CH22" s="117">
        <x:f>CH10-IFERROR(SUM($D$20:$DS$20)*('Продажи'!CH60+'Продажи'!CH63+'Продажи'!CH66+'Продажи'!CH69)/(SUM('Продажи'!$D$60:$DS$60)+SUM('Продажи'!$D$63:$DS$63)+SUM('Продажи'!$D$66:$DS$66)+SUM('Продажи'!$D$69:$DS$69)),0)-CH53-CH57</x:f>
      </x:c>
      <x:c r="CI22" s="117">
        <x:f>CI10-IFERROR(SUM($D$20:$DS$20)*('Продажи'!CI60+'Продажи'!CI63+'Продажи'!CI66+'Продажи'!CI69)/(SUM('Продажи'!$D$60:$DS$60)+SUM('Продажи'!$D$63:$DS$63)+SUM('Продажи'!$D$66:$DS$66)+SUM('Продажи'!$D$69:$DS$69)),0)-CI53-CI57</x:f>
      </x:c>
      <x:c r="CJ22" s="117">
        <x:f>CJ10-IFERROR(SUM($D$20:$DS$20)*('Продажи'!CJ60+'Продажи'!CJ63+'Продажи'!CJ66+'Продажи'!CJ69)/(SUM('Продажи'!$D$60:$DS$60)+SUM('Продажи'!$D$63:$DS$63)+SUM('Продажи'!$D$66:$DS$66)+SUM('Продажи'!$D$69:$DS$69)),0)-CJ53-CJ57</x:f>
      </x:c>
      <x:c r="CK22" s="117">
        <x:f>CK10-IFERROR(SUM($D$20:$DS$20)*('Продажи'!CK60+'Продажи'!CK63+'Продажи'!CK66+'Продажи'!CK69)/(SUM('Продажи'!$D$60:$DS$60)+SUM('Продажи'!$D$63:$DS$63)+SUM('Продажи'!$D$66:$DS$66)+SUM('Продажи'!$D$69:$DS$69)),0)-CK53-CK57</x:f>
      </x:c>
      <x:c r="CL22" s="117">
        <x:f>CL10-IFERROR(SUM($D$20:$DS$20)*('Продажи'!CL60+'Продажи'!CL63+'Продажи'!CL66+'Продажи'!CL69)/(SUM('Продажи'!$D$60:$DS$60)+SUM('Продажи'!$D$63:$DS$63)+SUM('Продажи'!$D$66:$DS$66)+SUM('Продажи'!$D$69:$DS$69)),0)-CL53-CL57</x:f>
      </x:c>
      <x:c r="CM22" s="117">
        <x:f>CM10-IFERROR(SUM($D$20:$DS$20)*('Продажи'!CM60+'Продажи'!CM63+'Продажи'!CM66+'Продажи'!CM69)/(SUM('Продажи'!$D$60:$DS$60)+SUM('Продажи'!$D$63:$DS$63)+SUM('Продажи'!$D$66:$DS$66)+SUM('Продажи'!$D$69:$DS$69)),0)-CM53-CM57</x:f>
      </x:c>
      <x:c r="CN22" s="117">
        <x:f>CN10-IFERROR(SUM($D$20:$DS$20)*('Продажи'!CN60+'Продажи'!CN63+'Продажи'!CN66+'Продажи'!CN69)/(SUM('Продажи'!$D$60:$DS$60)+SUM('Продажи'!$D$63:$DS$63)+SUM('Продажи'!$D$66:$DS$66)+SUM('Продажи'!$D$69:$DS$69)),0)-CN53-CN57</x:f>
      </x:c>
      <x:c r="CO22" s="117">
        <x:f>CO10-IFERROR(SUM($D$20:$DS$20)*('Продажи'!CO60+'Продажи'!CO63+'Продажи'!CO66+'Продажи'!CO69)/(SUM('Продажи'!$D$60:$DS$60)+SUM('Продажи'!$D$63:$DS$63)+SUM('Продажи'!$D$66:$DS$66)+SUM('Продажи'!$D$69:$DS$69)),0)-CO53-CO57</x:f>
      </x:c>
      <x:c r="CP22" s="117">
        <x:f>CP10-IFERROR(SUM($D$20:$DS$20)*('Продажи'!CP60+'Продажи'!CP63+'Продажи'!CP66+'Продажи'!CP69)/(SUM('Продажи'!$D$60:$DS$60)+SUM('Продажи'!$D$63:$DS$63)+SUM('Продажи'!$D$66:$DS$66)+SUM('Продажи'!$D$69:$DS$69)),0)-CP53-CP57</x:f>
      </x:c>
      <x:c r="CQ22" s="117">
        <x:f>CQ10-IFERROR(SUM($D$20:$DS$20)*('Продажи'!CQ60+'Продажи'!CQ63+'Продажи'!CQ66+'Продажи'!CQ69)/(SUM('Продажи'!$D$60:$DS$60)+SUM('Продажи'!$D$63:$DS$63)+SUM('Продажи'!$D$66:$DS$66)+SUM('Продажи'!$D$69:$DS$69)),0)-CQ53-CQ57</x:f>
      </x:c>
      <x:c r="CR22" s="117">
        <x:f>CR10-IFERROR(SUM($D$20:$DS$20)*('Продажи'!CR60+'Продажи'!CR63+'Продажи'!CR66+'Продажи'!CR69)/(SUM('Продажи'!$D$60:$DS$60)+SUM('Продажи'!$D$63:$DS$63)+SUM('Продажи'!$D$66:$DS$66)+SUM('Продажи'!$D$69:$DS$69)),0)-CR53-CR57</x:f>
      </x:c>
      <x:c r="CS22" s="117">
        <x:f>CS10-IFERROR(SUM($D$20:$DS$20)*('Продажи'!CS60+'Продажи'!CS63+'Продажи'!CS66+'Продажи'!CS69)/(SUM('Продажи'!$D$60:$DS$60)+SUM('Продажи'!$D$63:$DS$63)+SUM('Продажи'!$D$66:$DS$66)+SUM('Продажи'!$D$69:$DS$69)),0)-CS53-CS57</x:f>
      </x:c>
      <x:c r="CT22" s="117">
        <x:f>CT10-IFERROR(SUM($D$20:$DS$20)*('Продажи'!CT60+'Продажи'!CT63+'Продажи'!CT66+'Продажи'!CT69)/(SUM('Продажи'!$D$60:$DS$60)+SUM('Продажи'!$D$63:$DS$63)+SUM('Продажи'!$D$66:$DS$66)+SUM('Продажи'!$D$69:$DS$69)),0)-CT53-CT57</x:f>
      </x:c>
      <x:c r="CU22" s="117">
        <x:f>CU10-IFERROR(SUM($D$20:$DS$20)*('Продажи'!CU60+'Продажи'!CU63+'Продажи'!CU66+'Продажи'!CU69)/(SUM('Продажи'!$D$60:$DS$60)+SUM('Продажи'!$D$63:$DS$63)+SUM('Продажи'!$D$66:$DS$66)+SUM('Продажи'!$D$69:$DS$69)),0)-CU53-CU57</x:f>
      </x:c>
      <x:c r="CV22" s="117">
        <x:f>CV10-IFERROR(SUM($D$20:$DS$20)*('Продажи'!CV60+'Продажи'!CV63+'Продажи'!CV66+'Продажи'!CV69)/(SUM('Продажи'!$D$60:$DS$60)+SUM('Продажи'!$D$63:$DS$63)+SUM('Продажи'!$D$66:$DS$66)+SUM('Продажи'!$D$69:$DS$69)),0)-CV53-CV57</x:f>
      </x:c>
      <x:c r="CW22" s="117">
        <x:f>CW10-IFERROR(SUM($D$20:$DS$20)*('Продажи'!CW60+'Продажи'!CW63+'Продажи'!CW66+'Продажи'!CW69)/(SUM('Продажи'!$D$60:$DS$60)+SUM('Продажи'!$D$63:$DS$63)+SUM('Продажи'!$D$66:$DS$66)+SUM('Продажи'!$D$69:$DS$69)),0)-CW53-CW57</x:f>
      </x:c>
      <x:c r="CX22" s="117">
        <x:f>CX10-IFERROR(SUM($D$20:$DS$20)*('Продажи'!CX60+'Продажи'!CX63+'Продажи'!CX66+'Продажи'!CX69)/(SUM('Продажи'!$D$60:$DS$60)+SUM('Продажи'!$D$63:$DS$63)+SUM('Продажи'!$D$66:$DS$66)+SUM('Продажи'!$D$69:$DS$69)),0)-CX53-CX57</x:f>
      </x:c>
      <x:c r="CY22" s="117">
        <x:f>CY10-IFERROR(SUM($D$20:$DS$20)*('Продажи'!CY60+'Продажи'!CY63+'Продажи'!CY66+'Продажи'!CY69)/(SUM('Продажи'!$D$60:$DS$60)+SUM('Продажи'!$D$63:$DS$63)+SUM('Продажи'!$D$66:$DS$66)+SUM('Продажи'!$D$69:$DS$69)),0)-CY53-CY57</x:f>
      </x:c>
      <x:c r="CZ22" s="117">
        <x:f>CZ10-IFERROR(SUM($D$20:$DS$20)*('Продажи'!CZ60+'Продажи'!CZ63+'Продажи'!CZ66+'Продажи'!CZ69)/(SUM('Продажи'!$D$60:$DS$60)+SUM('Продажи'!$D$63:$DS$63)+SUM('Продажи'!$D$66:$DS$66)+SUM('Продажи'!$D$69:$DS$69)),0)-CZ53-CZ57</x:f>
      </x:c>
      <x:c r="DA22" s="117">
        <x:f>DA10-IFERROR(SUM($D$20:$DS$20)*('Продажи'!DA60+'Продажи'!DA63+'Продажи'!DA66+'Продажи'!DA69)/(SUM('Продажи'!$D$60:$DS$60)+SUM('Продажи'!$D$63:$DS$63)+SUM('Продажи'!$D$66:$DS$66)+SUM('Продажи'!$D$69:$DS$69)),0)-DA53-DA57</x:f>
      </x:c>
      <x:c r="DB22" s="117">
        <x:f>DB10-IFERROR(SUM($D$20:$DS$20)*('Продажи'!DB60+'Продажи'!DB63+'Продажи'!DB66+'Продажи'!DB69)/(SUM('Продажи'!$D$60:$DS$60)+SUM('Продажи'!$D$63:$DS$63)+SUM('Продажи'!$D$66:$DS$66)+SUM('Продажи'!$D$69:$DS$69)),0)-DB53-DB57</x:f>
      </x:c>
      <x:c r="DC22" s="117">
        <x:f>DC10-IFERROR(SUM($D$20:$DS$20)*('Продажи'!DC60+'Продажи'!DC63+'Продажи'!DC66+'Продажи'!DC69)/(SUM('Продажи'!$D$60:$DS$60)+SUM('Продажи'!$D$63:$DS$63)+SUM('Продажи'!$D$66:$DS$66)+SUM('Продажи'!$D$69:$DS$69)),0)-DC53-DC57</x:f>
      </x:c>
      <x:c r="DD22" s="117">
        <x:f>DD10-IFERROR(SUM($D$20:$DS$20)*('Продажи'!DD60+'Продажи'!DD63+'Продажи'!DD66+'Продажи'!DD69)/(SUM('Продажи'!$D$60:$DS$60)+SUM('Продажи'!$D$63:$DS$63)+SUM('Продажи'!$D$66:$DS$66)+SUM('Продажи'!$D$69:$DS$69)),0)-DD53-DD57</x:f>
      </x:c>
      <x:c r="DE22" s="117">
        <x:f>DE10-IFERROR(SUM($D$20:$DS$20)*('Продажи'!DE60+'Продажи'!DE63+'Продажи'!DE66+'Продажи'!DE69)/(SUM('Продажи'!$D$60:$DS$60)+SUM('Продажи'!$D$63:$DS$63)+SUM('Продажи'!$D$66:$DS$66)+SUM('Продажи'!$D$69:$DS$69)),0)-DE53-DE57</x:f>
      </x:c>
      <x:c r="DF22" s="117">
        <x:f>DF10-IFERROR(SUM($D$20:$DS$20)*('Продажи'!DF60+'Продажи'!DF63+'Продажи'!DF66+'Продажи'!DF69)/(SUM('Продажи'!$D$60:$DS$60)+SUM('Продажи'!$D$63:$DS$63)+SUM('Продажи'!$D$66:$DS$66)+SUM('Продажи'!$D$69:$DS$69)),0)-DF53-DF57</x:f>
      </x:c>
      <x:c r="DG22" s="117">
        <x:f>DG10-IFERROR(SUM($D$20:$DS$20)*('Продажи'!DG60+'Продажи'!DG63+'Продажи'!DG66+'Продажи'!DG69)/(SUM('Продажи'!$D$60:$DS$60)+SUM('Продажи'!$D$63:$DS$63)+SUM('Продажи'!$D$66:$DS$66)+SUM('Продажи'!$D$69:$DS$69)),0)-DG53-DG57</x:f>
      </x:c>
      <x:c r="DH22" s="117">
        <x:f>DH10-IFERROR(SUM($D$20:$DS$20)*('Продажи'!DH60+'Продажи'!DH63+'Продажи'!DH66+'Продажи'!DH69)/(SUM('Продажи'!$D$60:$DS$60)+SUM('Продажи'!$D$63:$DS$63)+SUM('Продажи'!$D$66:$DS$66)+SUM('Продажи'!$D$69:$DS$69)),0)-DH53-DH57</x:f>
      </x:c>
      <x:c r="DI22" s="117">
        <x:f>DI10-IFERROR(SUM($D$20:$DS$20)*('Продажи'!DI60+'Продажи'!DI63+'Продажи'!DI66+'Продажи'!DI69)/(SUM('Продажи'!$D$60:$DS$60)+SUM('Продажи'!$D$63:$DS$63)+SUM('Продажи'!$D$66:$DS$66)+SUM('Продажи'!$D$69:$DS$69)),0)-DI53-DI57</x:f>
      </x:c>
      <x:c r="DJ22" s="117">
        <x:f>DJ10-IFERROR(SUM($D$20:$DS$20)*('Продажи'!DJ60+'Продажи'!DJ63+'Продажи'!DJ66+'Продажи'!DJ69)/(SUM('Продажи'!$D$60:$DS$60)+SUM('Продажи'!$D$63:$DS$63)+SUM('Продажи'!$D$66:$DS$66)+SUM('Продажи'!$D$69:$DS$69)),0)-DJ53-DJ57</x:f>
      </x:c>
      <x:c r="DK22" s="117">
        <x:f>DK10-IFERROR(SUM($D$20:$DS$20)*('Продажи'!DK60+'Продажи'!DK63+'Продажи'!DK66+'Продажи'!DK69)/(SUM('Продажи'!$D$60:$DS$60)+SUM('Продажи'!$D$63:$DS$63)+SUM('Продажи'!$D$66:$DS$66)+SUM('Продажи'!$D$69:$DS$69)),0)-DK53-DK57</x:f>
      </x:c>
      <x:c r="DL22" s="117">
        <x:f>DL10-IFERROR(SUM($D$20:$DS$20)*('Продажи'!DL60+'Продажи'!DL63+'Продажи'!DL66+'Продажи'!DL69)/(SUM('Продажи'!$D$60:$DS$60)+SUM('Продажи'!$D$63:$DS$63)+SUM('Продажи'!$D$66:$DS$66)+SUM('Продажи'!$D$69:$DS$69)),0)-DL53-DL57</x:f>
      </x:c>
      <x:c r="DM22" s="117">
        <x:f>DM10-IFERROR(SUM($D$20:$DS$20)*('Продажи'!DM60+'Продажи'!DM63+'Продажи'!DM66+'Продажи'!DM69)/(SUM('Продажи'!$D$60:$DS$60)+SUM('Продажи'!$D$63:$DS$63)+SUM('Продажи'!$D$66:$DS$66)+SUM('Продажи'!$D$69:$DS$69)),0)-DM53-DM57</x:f>
      </x:c>
      <x:c r="DN22" s="117">
        <x:f>DN10-IFERROR(SUM($D$20:$DS$20)*('Продажи'!DN60+'Продажи'!DN63+'Продажи'!DN66+'Продажи'!DN69)/(SUM('Продажи'!$D$60:$DS$60)+SUM('Продажи'!$D$63:$DS$63)+SUM('Продажи'!$D$66:$DS$66)+SUM('Продажи'!$D$69:$DS$69)),0)-DN53-DN57</x:f>
      </x:c>
      <x:c r="DO22" s="117">
        <x:f>DO10-IFERROR(SUM($D$20:$DS$20)*('Продажи'!DO60+'Продажи'!DO63+'Продажи'!DO66+'Продажи'!DO69)/(SUM('Продажи'!$D$60:$DS$60)+SUM('Продажи'!$D$63:$DS$63)+SUM('Продажи'!$D$66:$DS$66)+SUM('Продажи'!$D$69:$DS$69)),0)-DO53-DO57</x:f>
      </x:c>
      <x:c r="DP22" s="117">
        <x:f>DP10-IFERROR(SUM($D$20:$DS$20)*('Продажи'!DP60+'Продажи'!DP63+'Продажи'!DP66+'Продажи'!DP69)/(SUM('Продажи'!$D$60:$DS$60)+SUM('Продажи'!$D$63:$DS$63)+SUM('Продажи'!$D$66:$DS$66)+SUM('Продажи'!$D$69:$DS$69)),0)-DP53-DP57</x:f>
      </x:c>
      <x:c r="DQ22" s="117">
        <x:f>DQ10-IFERROR(SUM($D$20:$DS$20)*('Продажи'!DQ60+'Продажи'!DQ63+'Продажи'!DQ66+'Продажи'!DQ69)/(SUM('Продажи'!$D$60:$DS$60)+SUM('Продажи'!$D$63:$DS$63)+SUM('Продажи'!$D$66:$DS$66)+SUM('Продажи'!$D$69:$DS$69)),0)-DQ53-DQ57</x:f>
      </x:c>
      <x:c r="DR22" s="117">
        <x:f>DR10-IFERROR(SUM($D$20:$DS$20)*('Продажи'!DR60+'Продажи'!DR63+'Продажи'!DR66+'Продажи'!DR69)/(SUM('Продажи'!$D$60:$DS$60)+SUM('Продажи'!$D$63:$DS$63)+SUM('Продажи'!$D$66:$DS$66)+SUM('Продажи'!$D$69:$DS$69)),0)-DR53-DR57</x:f>
      </x:c>
      <x:c r="DS22" s="117">
        <x:f>DS10-IFERROR(SUM($D$20:$DS$20)*('Продажи'!DS60+'Продажи'!DS63+'Продажи'!DS66+'Продажи'!DS69)/(SUM('Продажи'!$D$60:$DS$60)+SUM('Продажи'!$D$63:$DS$63)+SUM('Продажи'!$D$66:$DS$66)+SUM('Продажи'!$D$69:$DS$69)),0)-DS53-DS57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IF(AND(D$3&gt;=$B$7,D$3&lt;$B$8),MAX(0,'Вводные'!$B$26*'Вводные'!$V$90-(D38+D45))*'Вводные'!$B$29/12,0)</x:f>
      </x:c>
      <x:c r="E43" s="117">
        <x:f>IF(AND(E$3&gt;=$B$7,E$3&lt;$B$8),MAX(0,'Вводные'!$B$26*'Вводные'!$V$90-(E38+E45))*'Вводные'!$B$29/12,0)</x:f>
      </x:c>
      <x:c r="F43" s="117">
        <x:f>IF(AND(F$3&gt;=$B$7,F$3&lt;$B$8),MAX(0,'Вводные'!$B$26*'Вводные'!$V$90-(F38+F45))*'Вводные'!$B$29/12,0)</x:f>
      </x:c>
      <x:c r="G43" s="117">
        <x:f>IF(AND(G$3&gt;=$B$7,G$3&lt;$B$8),MAX(0,'Вводные'!$B$26*'Вводные'!$V$90-(G38+G45))*'Вводные'!$B$29/12,0)</x:f>
      </x:c>
      <x:c r="H43" s="117">
        <x:f>IF(AND(H$3&gt;=$B$7,H$3&lt;$B$8),MAX(0,'Вводные'!$B$26*'Вводные'!$V$90-(H38+H45))*'Вводные'!$B$29/12,0)</x:f>
      </x:c>
      <x:c r="I43" s="117">
        <x:f>IF(AND(I$3&gt;=$B$7,I$3&lt;$B$8),MAX(0,'Вводные'!$B$26*'Вводные'!$V$90-(I38+I45))*'Вводные'!$B$29/12,0)</x:f>
      </x:c>
      <x:c r="J43" s="117">
        <x:f>IF(AND(J$3&gt;=$B$7,J$3&lt;$B$8),MAX(0,'Вводные'!$B$26*'Вводные'!$V$90-(J38+J45))*'Вводные'!$B$29/12,0)</x:f>
      </x:c>
      <x:c r="K43" s="117">
        <x:f>IF(AND(K$3&gt;=$B$7,K$3&lt;$B$8),MAX(0,'Вводные'!$B$26*'Вводные'!$V$90-(K38+K45))*'Вводные'!$B$29/12,0)</x:f>
      </x:c>
      <x:c r="L43" s="117">
        <x:f>IF(AND(L$3&gt;=$B$7,L$3&lt;$B$8),MAX(0,'Вводные'!$B$26*'Вводные'!$V$90-(L38+L45))*'Вводные'!$B$29/12,0)</x:f>
      </x:c>
      <x:c r="M43" s="117">
        <x:f>IF(AND(M$3&gt;=$B$7,M$3&lt;$B$8),MAX(0,'Вводные'!$B$26*'Вводные'!$V$90-(M38+M45))*'Вводные'!$B$29/12,0)</x:f>
      </x:c>
      <x:c r="N43" s="117">
        <x:f>IF(AND(N$3&gt;=$B$7,N$3&lt;$B$8),MAX(0,'Вводные'!$B$26*'Вводные'!$V$90-(N38+N45))*'Вводные'!$B$29/12,0)</x:f>
      </x:c>
      <x:c r="O43" s="117">
        <x:f>IF(AND(O$3&gt;=$B$7,O$3&lt;$B$8),MAX(0,'Вводные'!$B$26*'Вводные'!$V$90-(O38+O45))*'Вводные'!$B$29/12,0)</x:f>
      </x:c>
      <x:c r="P43" s="117">
        <x:f>IF(AND(P$3&gt;=$B$7,P$3&lt;$B$8),MAX(0,'Вводные'!$B$26*'Вводные'!$V$90-(P38+P45))*'Вводные'!$B$29/12,0)</x:f>
      </x:c>
      <x:c r="Q43" s="117">
        <x:f>IF(AND(Q$3&gt;=$B$7,Q$3&lt;$B$8),MAX(0,'Вводные'!$B$26*'Вводные'!$V$90-(Q38+Q45))*'Вводные'!$B$29/12,0)</x:f>
      </x:c>
      <x:c r="R43" s="117">
        <x:f>IF(AND(R$3&gt;=$B$7,R$3&lt;$B$8),MAX(0,'Вводные'!$B$26*'Вводные'!$V$90-(R38+R45))*'Вводные'!$B$29/12,0)</x:f>
      </x:c>
      <x:c r="S43" s="117">
        <x:f>IF(AND(S$3&gt;=$B$7,S$3&lt;$B$8),MAX(0,'Вводные'!$B$26*'Вводные'!$V$90-(S38+S45))*'Вводные'!$B$29/12,0)</x:f>
      </x:c>
      <x:c r="T43" s="117">
        <x:f>IF(AND(T$3&gt;=$B$7,T$3&lt;$B$8),MAX(0,'Вводные'!$B$26*'Вводные'!$V$90-(T38+T45))*'Вводные'!$B$29/12,0)</x:f>
      </x:c>
      <x:c r="U43" s="117">
        <x:f>IF(AND(U$3&gt;=$B$7,U$3&lt;$B$8),MAX(0,'Вводные'!$B$26*'Вводные'!$V$90-(U38+U45))*'Вводные'!$B$29/12,0)</x:f>
      </x:c>
      <x:c r="V43" s="117">
        <x:f>IF(AND(V$3&gt;=$B$7,V$3&lt;$B$8),MAX(0,'Вводные'!$B$26*'Вводные'!$V$90-(V38+V45))*'Вводные'!$B$29/12,0)</x:f>
      </x:c>
      <x:c r="W43" s="117">
        <x:f>IF(AND(W$3&gt;=$B$7,W$3&lt;$B$8),MAX(0,'Вводные'!$B$26*'Вводные'!$V$90-(W38+W45))*'Вводные'!$B$29/12,0)</x:f>
      </x:c>
      <x:c r="X43" s="117">
        <x:f>IF(AND(X$3&gt;=$B$7,X$3&lt;$B$8),MAX(0,'Вводные'!$B$26*'Вводные'!$V$90-(X38+X45))*'Вводные'!$B$29/12,0)</x:f>
      </x:c>
      <x:c r="Y43" s="117">
        <x:f>IF(AND(Y$3&gt;=$B$7,Y$3&lt;$B$8),MAX(0,'Вводные'!$B$26*'Вводные'!$V$90-(Y38+Y45))*'Вводные'!$B$29/12,0)</x:f>
      </x:c>
      <x:c r="Z43" s="117">
        <x:f>IF(AND(Z$3&gt;=$B$7,Z$3&lt;$B$8),MAX(0,'Вводные'!$B$26*'Вводные'!$V$90-(Z38+Z45))*'Вводные'!$B$29/12,0)</x:f>
      </x:c>
      <x:c r="AA43" s="117">
        <x:f>IF(AND(AA$3&gt;=$B$7,AA$3&lt;$B$8),MAX(0,'Вводные'!$B$26*'Вводные'!$V$90-(AA38+AA45))*'Вводные'!$B$29/12,0)</x:f>
      </x:c>
      <x:c r="AB43" s="117">
        <x:f>IF(AND(AB$3&gt;=$B$7,AB$3&lt;$B$8),MAX(0,'Вводные'!$B$26*'Вводные'!$V$90-(AB38+AB45))*'Вводные'!$B$29/12,0)</x:f>
      </x:c>
      <x:c r="AC43" s="117">
        <x:f>IF(AND(AC$3&gt;=$B$7,AC$3&lt;$B$8),MAX(0,'Вводные'!$B$26*'Вводные'!$V$90-(AC38+AC45))*'Вводные'!$B$29/12,0)</x:f>
      </x:c>
      <x:c r="AD43" s="117">
        <x:f>IF(AND(AD$3&gt;=$B$7,AD$3&lt;$B$8),MAX(0,'Вводные'!$B$26*'Вводные'!$V$90-(AD38+AD45))*'Вводные'!$B$29/12,0)</x:f>
      </x:c>
      <x:c r="AE43" s="117">
        <x:f>IF(AND(AE$3&gt;=$B$7,AE$3&lt;$B$8),MAX(0,'Вводные'!$B$26*'Вводные'!$V$90-(AE38+AE45))*'Вводные'!$B$29/12,0)</x:f>
      </x:c>
      <x:c r="AF43" s="117">
        <x:f>IF(AND(AF$3&gt;=$B$7,AF$3&lt;$B$8),MAX(0,'Вводные'!$B$26*'Вводные'!$V$90-(AF38+AF45))*'Вводные'!$B$29/12,0)</x:f>
      </x:c>
      <x:c r="AG43" s="117">
        <x:f>IF(AND(AG$3&gt;=$B$7,AG$3&lt;$B$8),MAX(0,'Вводные'!$B$26*'Вводные'!$V$90-(AG38+AG45))*'Вводные'!$B$29/12,0)</x:f>
      </x:c>
      <x:c r="AH43" s="117">
        <x:f>IF(AND(AH$3&gt;=$B$7,AH$3&lt;$B$8),MAX(0,'Вводные'!$B$26*'Вводные'!$V$90-(AH38+AH45))*'Вводные'!$B$29/12,0)</x:f>
      </x:c>
      <x:c r="AI43" s="117">
        <x:f>IF(AND(AI$3&gt;=$B$7,AI$3&lt;$B$8),MAX(0,'Вводные'!$B$26*'Вводные'!$V$90-(AI38+AI45))*'Вводные'!$B$29/12,0)</x:f>
      </x:c>
      <x:c r="AJ43" s="117">
        <x:f>IF(AND(AJ$3&gt;=$B$7,AJ$3&lt;$B$8),MAX(0,'Вводные'!$B$26*'Вводные'!$V$90-(AJ38+AJ45))*'Вводные'!$B$29/12,0)</x:f>
      </x:c>
      <x:c r="AK43" s="117">
        <x:f>IF(AND(AK$3&gt;=$B$7,AK$3&lt;$B$8),MAX(0,'Вводные'!$B$26*'Вводные'!$V$90-(AK38+AK45))*'Вводные'!$B$29/12,0)</x:f>
      </x:c>
      <x:c r="AL43" s="117">
        <x:f>IF(AND(AL$3&gt;=$B$7,AL$3&lt;$B$8),MAX(0,'Вводные'!$B$26*'Вводные'!$V$90-(AL38+AL45))*'Вводные'!$B$29/12,0)</x:f>
      </x:c>
      <x:c r="AM43" s="117">
        <x:f>IF(AND(AM$3&gt;=$B$7,AM$3&lt;$B$8),MAX(0,'Вводные'!$B$26*'Вводные'!$V$90-(AM38+AM45))*'Вводные'!$B$29/12,0)</x:f>
      </x:c>
      <x:c r="AN43" s="117">
        <x:f>IF(AND(AN$3&gt;=$B$7,AN$3&lt;$B$8),MAX(0,'Вводные'!$B$26*'Вводные'!$V$90-(AN38+AN45))*'Вводные'!$B$29/12,0)</x:f>
      </x:c>
      <x:c r="AO43" s="117">
        <x:f>IF(AND(AO$3&gt;=$B$7,AO$3&lt;$B$8),MAX(0,'Вводные'!$B$26*'Вводные'!$V$90-(AO38+AO45))*'Вводные'!$B$29/12,0)</x:f>
      </x:c>
      <x:c r="AP43" s="117">
        <x:f>IF(AND(AP$3&gt;=$B$7,AP$3&lt;$B$8),MAX(0,'Вводные'!$B$26*'Вводные'!$V$90-(AP38+AP45))*'Вводные'!$B$29/12,0)</x:f>
      </x:c>
      <x:c r="AQ43" s="117">
        <x:f>IF(AND(AQ$3&gt;=$B$7,AQ$3&lt;$B$8),MAX(0,'Вводные'!$B$26*'Вводные'!$V$90-(AQ38+AQ45))*'Вводные'!$B$29/12,0)</x:f>
      </x:c>
      <x:c r="AR43" s="117">
        <x:f>IF(AND(AR$3&gt;=$B$7,AR$3&lt;$B$8),MAX(0,'Вводные'!$B$26*'Вводные'!$V$90-(AR38+AR45))*'Вводные'!$B$29/12,0)</x:f>
      </x:c>
      <x:c r="AS43" s="117">
        <x:f>IF(AND(AS$3&gt;=$B$7,AS$3&lt;$B$8),MAX(0,'Вводные'!$B$26*'Вводные'!$V$90-(AS38+AS45))*'Вводные'!$B$29/12,0)</x:f>
      </x:c>
      <x:c r="AT43" s="117">
        <x:f>IF(AND(AT$3&gt;=$B$7,AT$3&lt;$B$8),MAX(0,'Вводные'!$B$26*'Вводные'!$V$90-(AT38+AT45))*'Вводные'!$B$29/12,0)</x:f>
      </x:c>
      <x:c r="AU43" s="117">
        <x:f>IF(AND(AU$3&gt;=$B$7,AU$3&lt;$B$8),MAX(0,'Вводные'!$B$26*'Вводные'!$V$90-(AU38+AU45))*'Вводные'!$B$29/12,0)</x:f>
      </x:c>
      <x:c r="AV43" s="117">
        <x:f>IF(AND(AV$3&gt;=$B$7,AV$3&lt;$B$8),MAX(0,'Вводные'!$B$26*'Вводные'!$V$90-(AV38+AV45))*'Вводные'!$B$29/12,0)</x:f>
      </x:c>
      <x:c r="AW43" s="117">
        <x:f>IF(AND(AW$3&gt;=$B$7,AW$3&lt;$B$8),MAX(0,'Вводные'!$B$26*'Вводные'!$V$90-(AW38+AW45))*'Вводные'!$B$29/12,0)</x:f>
      </x:c>
      <x:c r="AX43" s="117">
        <x:f>IF(AND(AX$3&gt;=$B$7,AX$3&lt;$B$8),MAX(0,'Вводные'!$B$26*'Вводные'!$V$90-(AX38+AX45))*'Вводные'!$B$29/12,0)</x:f>
      </x:c>
      <x:c r="AY43" s="117">
        <x:f>IF(AND(AY$3&gt;=$B$7,AY$3&lt;$B$8),MAX(0,'Вводные'!$B$26*'Вводные'!$V$90-(AY38+AY45))*'Вводные'!$B$29/12,0)</x:f>
      </x:c>
      <x:c r="AZ43" s="117">
        <x:f>IF(AND(AZ$3&gt;=$B$7,AZ$3&lt;$B$8),MAX(0,'Вводные'!$B$26*'Вводные'!$V$90-(AZ38+AZ45))*'Вводные'!$B$29/12,0)</x:f>
      </x:c>
      <x:c r="BA43" s="117">
        <x:f>IF(AND(BA$3&gt;=$B$7,BA$3&lt;$B$8),MAX(0,'Вводные'!$B$26*'Вводные'!$V$90-(BA38+BA45))*'Вводные'!$B$29/12,0)</x:f>
      </x:c>
      <x:c r="BB43" s="117">
        <x:f>IF(AND(BB$3&gt;=$B$7,BB$3&lt;$B$8),MAX(0,'Вводные'!$B$26*'Вводные'!$V$90-(BB38+BB45))*'Вводные'!$B$29/12,0)</x:f>
      </x:c>
      <x:c r="BC43" s="117">
        <x:f>IF(AND(BC$3&gt;=$B$7,BC$3&lt;$B$8),MAX(0,'Вводные'!$B$26*'Вводные'!$V$90-(BC38+BC45))*'Вводные'!$B$29/12,0)</x:f>
      </x:c>
      <x:c r="BD43" s="117">
        <x:f>IF(AND(BD$3&gt;=$B$7,BD$3&lt;$B$8),MAX(0,'Вводные'!$B$26*'Вводные'!$V$90-(BD38+BD45))*'Вводные'!$B$29/12,0)</x:f>
      </x:c>
      <x:c r="BE43" s="117">
        <x:f>IF(AND(BE$3&gt;=$B$7,BE$3&lt;$B$8),MAX(0,'Вводные'!$B$26*'Вводные'!$V$90-(BE38+BE45))*'Вводные'!$B$29/12,0)</x:f>
      </x:c>
      <x:c r="BF43" s="117">
        <x:f>IF(AND(BF$3&gt;=$B$7,BF$3&lt;$B$8),MAX(0,'Вводные'!$B$26*'Вводные'!$V$90-(BF38+BF45))*'Вводные'!$B$29/12,0)</x:f>
      </x:c>
      <x:c r="BG43" s="117">
        <x:f>IF(AND(BG$3&gt;=$B$7,BG$3&lt;$B$8),MAX(0,'Вводные'!$B$26*'Вводные'!$V$90-(BG38+BG45))*'Вводные'!$B$29/12,0)</x:f>
      </x:c>
      <x:c r="BH43" s="117">
        <x:f>IF(AND(BH$3&gt;=$B$7,BH$3&lt;$B$8),MAX(0,'Вводные'!$B$26*'Вводные'!$V$90-(BH38+BH45))*'Вводные'!$B$29/12,0)</x:f>
      </x:c>
      <x:c r="BI43" s="117">
        <x:f>IF(AND(BI$3&gt;=$B$7,BI$3&lt;$B$8),MAX(0,'Вводные'!$B$26*'Вводные'!$V$90-(BI38+BI45))*'Вводные'!$B$29/12,0)</x:f>
      </x:c>
      <x:c r="BJ43" s="117">
        <x:f>IF(AND(BJ$3&gt;=$B$7,BJ$3&lt;$B$8),MAX(0,'Вводные'!$B$26*'Вводные'!$V$90-(BJ38+BJ45))*'Вводные'!$B$29/12,0)</x:f>
      </x:c>
      <x:c r="BK43" s="117">
        <x:f>IF(AND(BK$3&gt;=$B$7,BK$3&lt;$B$8),MAX(0,'Вводные'!$B$26*'Вводные'!$V$90-(BK38+BK45))*'Вводные'!$B$29/12,0)</x:f>
      </x:c>
      <x:c r="BL43" s="117">
        <x:f>IF(AND(BL$3&gt;=$B$7,BL$3&lt;$B$8),MAX(0,'Вводные'!$B$26*'Вводные'!$V$90-(BL38+BL45))*'Вводные'!$B$29/12,0)</x:f>
      </x:c>
      <x:c r="BM43" s="117">
        <x:f>IF(AND(BM$3&gt;=$B$7,BM$3&lt;$B$8),MAX(0,'Вводные'!$B$26*'Вводные'!$V$90-(BM38+BM45))*'Вводные'!$B$29/12,0)</x:f>
      </x:c>
      <x:c r="BN43" s="117">
        <x:f>IF(AND(BN$3&gt;=$B$7,BN$3&lt;$B$8),MAX(0,'Вводные'!$B$26*'Вводные'!$V$90-(BN38+BN45))*'Вводные'!$B$29/12,0)</x:f>
      </x:c>
      <x:c r="BO43" s="117">
        <x:f>IF(AND(BO$3&gt;=$B$7,BO$3&lt;$B$8),MAX(0,'Вводные'!$B$26*'Вводные'!$V$90-(BO38+BO45))*'Вводные'!$B$29/12,0)</x:f>
      </x:c>
      <x:c r="BP43" s="117">
        <x:f>IF(AND(BP$3&gt;=$B$7,BP$3&lt;$B$8),MAX(0,'Вводные'!$B$26*'Вводные'!$V$90-(BP38+BP45))*'Вводные'!$B$29/12,0)</x:f>
      </x:c>
      <x:c r="BQ43" s="117">
        <x:f>IF(AND(BQ$3&gt;=$B$7,BQ$3&lt;$B$8),MAX(0,'Вводные'!$B$26*'Вводные'!$V$90-(BQ38+BQ45))*'Вводные'!$B$29/12,0)</x:f>
      </x:c>
      <x:c r="BR43" s="117">
        <x:f>IF(AND(BR$3&gt;=$B$7,BR$3&lt;$B$8),MAX(0,'Вводные'!$B$26*'Вводные'!$V$90-(BR38+BR45))*'Вводные'!$B$29/12,0)</x:f>
      </x:c>
      <x:c r="BS43" s="117">
        <x:f>IF(AND(BS$3&gt;=$B$7,BS$3&lt;$B$8),MAX(0,'Вводные'!$B$26*'Вводные'!$V$90-(BS38+BS45))*'Вводные'!$B$29/12,0)</x:f>
      </x:c>
      <x:c r="BT43" s="117">
        <x:f>IF(AND(BT$3&gt;=$B$7,BT$3&lt;$B$8),MAX(0,'Вводные'!$B$26*'Вводные'!$V$90-(BT38+BT45))*'Вводные'!$B$29/12,0)</x:f>
      </x:c>
      <x:c r="BU43" s="117">
        <x:f>IF(AND(BU$3&gt;=$B$7,BU$3&lt;$B$8),MAX(0,'Вводные'!$B$26*'Вводные'!$V$90-(BU38+BU45))*'Вводные'!$B$29/12,0)</x:f>
      </x:c>
      <x:c r="BV43" s="117">
        <x:f>IF(AND(BV$3&gt;=$B$7,BV$3&lt;$B$8),MAX(0,'Вводные'!$B$26*'Вводные'!$V$90-(BV38+BV45))*'Вводные'!$B$29/12,0)</x:f>
      </x:c>
      <x:c r="BW43" s="117">
        <x:f>IF(AND(BW$3&gt;=$B$7,BW$3&lt;$B$8),MAX(0,'Вводные'!$B$26*'Вводные'!$V$90-(BW38+BW45))*'Вводные'!$B$29/12,0)</x:f>
      </x:c>
      <x:c r="BX43" s="117">
        <x:f>IF(AND(BX$3&gt;=$B$7,BX$3&lt;$B$8),MAX(0,'Вводные'!$B$26*'Вводные'!$V$90-(BX38+BX45))*'Вводные'!$B$29/12,0)</x:f>
      </x:c>
      <x:c r="BY43" s="117">
        <x:f>IF(AND(BY$3&gt;=$B$7,BY$3&lt;$B$8),MAX(0,'Вводные'!$B$26*'Вводные'!$V$90-(BY38+BY45))*'Вводные'!$B$29/12,0)</x:f>
      </x:c>
      <x:c r="BZ43" s="117">
        <x:f>IF(AND(BZ$3&gt;=$B$7,BZ$3&lt;$B$8),MAX(0,'Вводные'!$B$26*'Вводные'!$V$90-(BZ38+BZ45))*'Вводные'!$B$29/12,0)</x:f>
      </x:c>
      <x:c r="CA43" s="117">
        <x:f>IF(AND(CA$3&gt;=$B$7,CA$3&lt;$B$8),MAX(0,'Вводные'!$B$26*'Вводные'!$V$90-(CA38+CA45))*'Вводные'!$B$29/12,0)</x:f>
      </x:c>
      <x:c r="CB43" s="117">
        <x:f>IF(AND(CB$3&gt;=$B$7,CB$3&lt;$B$8),MAX(0,'Вводные'!$B$26*'Вводные'!$V$90-(CB38+CB45))*'Вводные'!$B$29/12,0)</x:f>
      </x:c>
      <x:c r="CC43" s="117">
        <x:f>IF(AND(CC$3&gt;=$B$7,CC$3&lt;$B$8),MAX(0,'Вводные'!$B$26*'Вводные'!$V$90-(CC38+CC45))*'Вводные'!$B$29/12,0)</x:f>
      </x:c>
      <x:c r="CD43" s="117">
        <x:f>IF(AND(CD$3&gt;=$B$7,CD$3&lt;$B$8),MAX(0,'Вводные'!$B$26*'Вводные'!$V$90-(CD38+CD45))*'Вводные'!$B$29/12,0)</x:f>
      </x:c>
      <x:c r="CE43" s="117">
        <x:f>IF(AND(CE$3&gt;=$B$7,CE$3&lt;$B$8),MAX(0,'Вводные'!$B$26*'Вводные'!$V$90-(CE38+CE45))*'Вводные'!$B$29/12,0)</x:f>
      </x:c>
      <x:c r="CF43" s="117">
        <x:f>IF(AND(CF$3&gt;=$B$7,CF$3&lt;$B$8),MAX(0,'Вводные'!$B$26*'Вводные'!$V$90-(CF38+CF45))*'Вводные'!$B$29/12,0)</x:f>
      </x:c>
      <x:c r="CG43" s="117">
        <x:f>IF(AND(CG$3&gt;=$B$7,CG$3&lt;$B$8),MAX(0,'Вводные'!$B$26*'Вводные'!$V$90-(CG38+CG45))*'Вводные'!$B$29/12,0)</x:f>
      </x:c>
      <x:c r="CH43" s="117">
        <x:f>IF(AND(CH$3&gt;=$B$7,CH$3&lt;$B$8),MAX(0,'Вводные'!$B$26*'Вводные'!$V$90-(CH38+CH45))*'Вводные'!$B$29/12,0)</x:f>
      </x:c>
      <x:c r="CI43" s="117">
        <x:f>IF(AND(CI$3&gt;=$B$7,CI$3&lt;$B$8),MAX(0,'Вводные'!$B$26*'Вводные'!$V$90-(CI38+CI45))*'Вводные'!$B$29/12,0)</x:f>
      </x:c>
      <x:c r="CJ43" s="117">
        <x:f>IF(AND(CJ$3&gt;=$B$7,CJ$3&lt;$B$8),MAX(0,'Вводные'!$B$26*'Вводные'!$V$90-(CJ38+CJ45))*'Вводные'!$B$29/12,0)</x:f>
      </x:c>
      <x:c r="CK43" s="117">
        <x:f>IF(AND(CK$3&gt;=$B$7,CK$3&lt;$B$8),MAX(0,'Вводные'!$B$26*'Вводные'!$V$90-(CK38+CK45))*'Вводные'!$B$29/12,0)</x:f>
      </x:c>
      <x:c r="CL43" s="117">
        <x:f>IF(AND(CL$3&gt;=$B$7,CL$3&lt;$B$8),MAX(0,'Вводные'!$B$26*'Вводные'!$V$90-(CL38+CL45))*'Вводные'!$B$29/12,0)</x:f>
      </x:c>
      <x:c r="CM43" s="117">
        <x:f>IF(AND(CM$3&gt;=$B$7,CM$3&lt;$B$8),MAX(0,'Вводные'!$B$26*'Вводные'!$V$90-(CM38+CM45))*'Вводные'!$B$29/12,0)</x:f>
      </x:c>
      <x:c r="CN43" s="117">
        <x:f>IF(AND(CN$3&gt;=$B$7,CN$3&lt;$B$8),MAX(0,'Вводные'!$B$26*'Вводные'!$V$90-(CN38+CN45))*'Вводные'!$B$29/12,0)</x:f>
      </x:c>
      <x:c r="CO43" s="117">
        <x:f>IF(AND(CO$3&gt;=$B$7,CO$3&lt;$B$8),MAX(0,'Вводные'!$B$26*'Вводные'!$V$90-(CO38+CO45))*'Вводные'!$B$29/12,0)</x:f>
      </x:c>
      <x:c r="CP43" s="117">
        <x:f>IF(AND(CP$3&gt;=$B$7,CP$3&lt;$B$8),MAX(0,'Вводные'!$B$26*'Вводные'!$V$90-(CP38+CP45))*'Вводные'!$B$29/12,0)</x:f>
      </x:c>
      <x:c r="CQ43" s="117">
        <x:f>IF(AND(CQ$3&gt;=$B$7,CQ$3&lt;$B$8),MAX(0,'Вводные'!$B$26*'Вводные'!$V$90-(CQ38+CQ45))*'Вводные'!$B$29/12,0)</x:f>
      </x:c>
      <x:c r="CR43" s="117">
        <x:f>IF(AND(CR$3&gt;=$B$7,CR$3&lt;$B$8),MAX(0,'Вводные'!$B$26*'Вводные'!$V$90-(CR38+CR45))*'Вводные'!$B$29/12,0)</x:f>
      </x:c>
      <x:c r="CS43" s="117">
        <x:f>IF(AND(CS$3&gt;=$B$7,CS$3&lt;$B$8),MAX(0,'Вводные'!$B$26*'Вводные'!$V$90-(CS38+CS45))*'Вводные'!$B$29/12,0)</x:f>
      </x:c>
      <x:c r="CT43" s="117">
        <x:f>IF(AND(CT$3&gt;=$B$7,CT$3&lt;$B$8),MAX(0,'Вводные'!$B$26*'Вводные'!$V$90-(CT38+CT45))*'Вводные'!$B$29/12,0)</x:f>
      </x:c>
      <x:c r="CU43" s="117">
        <x:f>IF(AND(CU$3&gt;=$B$7,CU$3&lt;$B$8),MAX(0,'Вводные'!$B$26*'Вводные'!$V$90-(CU38+CU45))*'Вводные'!$B$29/12,0)</x:f>
      </x:c>
      <x:c r="CV43" s="117">
        <x:f>IF(AND(CV$3&gt;=$B$7,CV$3&lt;$B$8),MAX(0,'Вводные'!$B$26*'Вводные'!$V$90-(CV38+CV45))*'Вводные'!$B$29/12,0)</x:f>
      </x:c>
      <x:c r="CW43" s="117">
        <x:f>IF(AND(CW$3&gt;=$B$7,CW$3&lt;$B$8),MAX(0,'Вводные'!$B$26*'Вводные'!$V$90-(CW38+CW45))*'Вводные'!$B$29/12,0)</x:f>
      </x:c>
      <x:c r="CX43" s="117">
        <x:f>IF(AND(CX$3&gt;=$B$7,CX$3&lt;$B$8),MAX(0,'Вводные'!$B$26*'Вводные'!$V$90-(CX38+CX45))*'Вводные'!$B$29/12,0)</x:f>
      </x:c>
      <x:c r="CY43" s="117">
        <x:f>IF(AND(CY$3&gt;=$B$7,CY$3&lt;$B$8),MAX(0,'Вводные'!$B$26*'Вводные'!$V$90-(CY38+CY45))*'Вводные'!$B$29/12,0)</x:f>
      </x:c>
      <x:c r="CZ43" s="117">
        <x:f>IF(AND(CZ$3&gt;=$B$7,CZ$3&lt;$B$8),MAX(0,'Вводные'!$B$26*'Вводные'!$V$90-(CZ38+CZ45))*'Вводные'!$B$29/12,0)</x:f>
      </x:c>
      <x:c r="DA43" s="117">
        <x:f>IF(AND(DA$3&gt;=$B$7,DA$3&lt;$B$8),MAX(0,'Вводные'!$B$26*'Вводные'!$V$90-(DA38+DA45))*'Вводные'!$B$29/12,0)</x:f>
      </x:c>
      <x:c r="DB43" s="117">
        <x:f>IF(AND(DB$3&gt;=$B$7,DB$3&lt;$B$8),MAX(0,'Вводные'!$B$26*'Вводные'!$V$90-(DB38+DB45))*'Вводные'!$B$29/12,0)</x:f>
      </x:c>
      <x:c r="DC43" s="117">
        <x:f>IF(AND(DC$3&gt;=$B$7,DC$3&lt;$B$8),MAX(0,'Вводные'!$B$26*'Вводные'!$V$90-(DC38+DC45))*'Вводные'!$B$29/12,0)</x:f>
      </x:c>
      <x:c r="DD43" s="117">
        <x:f>IF(AND(DD$3&gt;=$B$7,DD$3&lt;$B$8),MAX(0,'Вводные'!$B$26*'Вводные'!$V$90-(DD38+DD45))*'Вводные'!$B$29/12,0)</x:f>
      </x:c>
      <x:c r="DE43" s="117">
        <x:f>IF(AND(DE$3&gt;=$B$7,DE$3&lt;$B$8),MAX(0,'Вводные'!$B$26*'Вводные'!$V$90-(DE38+DE45))*'Вводные'!$B$29/12,0)</x:f>
      </x:c>
      <x:c r="DF43" s="117">
        <x:f>IF(AND(DF$3&gt;=$B$7,DF$3&lt;$B$8),MAX(0,'Вводные'!$B$26*'Вводные'!$V$90-(DF38+DF45))*'Вводные'!$B$29/12,0)</x:f>
      </x:c>
      <x:c r="DG43" s="117">
        <x:f>IF(AND(DG$3&gt;=$B$7,DG$3&lt;$B$8),MAX(0,'Вводные'!$B$26*'Вводные'!$V$90-(DG38+DG45))*'Вводные'!$B$29/12,0)</x:f>
      </x:c>
      <x:c r="DH43" s="117">
        <x:f>IF(AND(DH$3&gt;=$B$7,DH$3&lt;$B$8),MAX(0,'Вводные'!$B$26*'Вводные'!$V$90-(DH38+DH45))*'Вводные'!$B$29/12,0)</x:f>
      </x:c>
      <x:c r="DI43" s="117">
        <x:f>IF(AND(DI$3&gt;=$B$7,DI$3&lt;$B$8),MAX(0,'Вводные'!$B$26*'Вводные'!$V$90-(DI38+DI45))*'Вводные'!$B$29/12,0)</x:f>
      </x:c>
      <x:c r="DJ43" s="117">
        <x:f>IF(AND(DJ$3&gt;=$B$7,DJ$3&lt;$B$8),MAX(0,'Вводные'!$B$26*'Вводные'!$V$90-(DJ38+DJ45))*'Вводные'!$B$29/12,0)</x:f>
      </x:c>
      <x:c r="DK43" s="117">
        <x:f>IF(AND(DK$3&gt;=$B$7,DK$3&lt;$B$8),MAX(0,'Вводные'!$B$26*'Вводные'!$V$90-(DK38+DK45))*'Вводные'!$B$29/12,0)</x:f>
      </x:c>
      <x:c r="DL43" s="117">
        <x:f>IF(AND(DL$3&gt;=$B$7,DL$3&lt;$B$8),MAX(0,'Вводные'!$B$26*'Вводные'!$V$90-(DL38+DL45))*'Вводные'!$B$29/12,0)</x:f>
      </x:c>
      <x:c r="DM43" s="117">
        <x:f>IF(AND(DM$3&gt;=$B$7,DM$3&lt;$B$8),MAX(0,'Вводные'!$B$26*'Вводные'!$V$90-(DM38+DM45))*'Вводные'!$B$29/12,0)</x:f>
      </x:c>
      <x:c r="DN43" s="117">
        <x:f>IF(AND(DN$3&gt;=$B$7,DN$3&lt;$B$8),MAX(0,'Вводные'!$B$26*'Вводные'!$V$90-(DN38+DN45))*'Вводные'!$B$29/12,0)</x:f>
      </x:c>
      <x:c r="DO43" s="117">
        <x:f>IF(AND(DO$3&gt;=$B$7,DO$3&lt;$B$8),MAX(0,'Вводные'!$B$26*'Вводные'!$V$90-(DO38+DO45))*'Вводные'!$B$29/12,0)</x:f>
      </x:c>
      <x:c r="DP43" s="117">
        <x:f>IF(AND(DP$3&gt;=$B$7,DP$3&lt;$B$8),MAX(0,'Вводные'!$B$26*'Вводные'!$V$90-(DP38+DP45))*'Вводные'!$B$29/12,0)</x:f>
      </x:c>
      <x:c r="DQ43" s="117">
        <x:f>IF(AND(DQ$3&gt;=$B$7,DQ$3&lt;$B$8),MAX(0,'Вводные'!$B$26*'Вводные'!$V$90-(DQ38+DQ45))*'Вводные'!$B$29/12,0)</x:f>
      </x:c>
      <x:c r="DR43" s="117">
        <x:f>IF(AND(DR$3&gt;=$B$7,DR$3&lt;$B$8),MAX(0,'Вводные'!$B$26*'Вводные'!$V$90-(DR38+DR45))*'Вводные'!$B$29/12,0)</x:f>
      </x:c>
      <x:c r="DS43" s="117">
        <x:f>IF(AND(DS$3&gt;=$B$7,DS$3&lt;$B$8),MAX(0,'Вводные'!$B$26*'Вводные'!$V$90-(DS38+DS45))*'Вводные'!$B$29/12,0)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MIN(MAX(0,'Вводные'!$B$85*'Вводные'!$AI$90),D33)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IF(AND(YEAR(D$3)=YEAR($B$6),MONTH(D$3)=MONTH($B$6),$B$5=1),('CAPEX'!$B$82+'CAPEX'!$B$85+'CAPEX'!$B$86+IF('Вводные'!$B$37="Денежная компенсация",'CAPEX'!$B$99,0))*'Вводные'!$B$30,0)+IF(AND(YEAR(D$3)=YEAR($B$7),MONTH(D$3)=MONTH($B$7),$B$5=1),'Вводные'!$B$26*'Вводные'!$V$90*'Вводные'!$B$30,0)</x:f>
      </x:c>
      <x:c r="E57" s="117">
        <x:f>IF(AND(YEAR(E$3)=YEAR($B$6),MONTH(E$3)=MONTH($B$6),$B$5=1),('CAPEX'!$B$82+'CAPEX'!$B$85+'CAPEX'!$B$86+IF('Вводные'!$B$37="Денежная компенсация",'CAPEX'!$B$99,0))*'Вводные'!$B$30,0)+IF(AND(YEAR(E$3)=YEAR($B$7),MONTH(E$3)=MONTH($B$7),$B$5=1),'Вводные'!$B$26*'Вводные'!$V$90*'Вводные'!$B$30,0)</x:f>
      </x:c>
      <x:c r="F57" s="117">
        <x:f>IF(AND(YEAR(F$3)=YEAR($B$6),MONTH(F$3)=MONTH($B$6),$B$5=1),('CAPEX'!$B$82+'CAPEX'!$B$85+'CAPEX'!$B$86+IF('Вводные'!$B$37="Денежная компенсация",'CAPEX'!$B$99,0))*'Вводные'!$B$30,0)+IF(AND(YEAR(F$3)=YEAR($B$7),MONTH(F$3)=MONTH($B$7),$B$5=1),'Вводные'!$B$26*'Вводные'!$V$90*'Вводные'!$B$30,0)</x:f>
      </x:c>
      <x:c r="G57" s="117">
        <x:f>IF(AND(YEAR(G$3)=YEAR($B$6),MONTH(G$3)=MONTH($B$6),$B$5=1),('CAPEX'!$B$82+'CAPEX'!$B$85+'CAPEX'!$B$86+IF('Вводные'!$B$37="Денежная компенсация",'CAPEX'!$B$99,0))*'Вводные'!$B$30,0)+IF(AND(YEAR(G$3)=YEAR($B$7),MONTH(G$3)=MONTH($B$7),$B$5=1),'Вводные'!$B$26*'Вводные'!$V$90*'Вводные'!$B$30,0)</x:f>
      </x:c>
      <x:c r="H57" s="117">
        <x:f>IF(AND(YEAR(H$3)=YEAR($B$6),MONTH(H$3)=MONTH($B$6),$B$5=1),('CAPEX'!$B$82+'CAPEX'!$B$85+'CAPEX'!$B$86+IF('Вводные'!$B$37="Денежная компенсация",'CAPEX'!$B$99,0))*'Вводные'!$B$30,0)+IF(AND(YEAR(H$3)=YEAR($B$7),MONTH(H$3)=MONTH($B$7),$B$5=1),'Вводные'!$B$26*'Вводные'!$V$90*'Вводные'!$B$30,0)</x:f>
      </x:c>
      <x:c r="I57" s="117">
        <x:f>IF(AND(YEAR(I$3)=YEAR($B$6),MONTH(I$3)=MONTH($B$6),$B$5=1),('CAPEX'!$B$82+'CAPEX'!$B$85+'CAPEX'!$B$86+IF('Вводные'!$B$37="Денежная компенсация",'CAPEX'!$B$99,0))*'Вводные'!$B$30,0)+IF(AND(YEAR(I$3)=YEAR($B$7),MONTH(I$3)=MONTH($B$7),$B$5=1),'Вводные'!$B$26*'Вводные'!$V$90*'Вводные'!$B$30,0)</x:f>
      </x:c>
      <x:c r="J57" s="117">
        <x:f>IF(AND(YEAR(J$3)=YEAR($B$6),MONTH(J$3)=MONTH($B$6),$B$5=1),('CAPEX'!$B$82+'CAPEX'!$B$85+'CAPEX'!$B$86+IF('Вводные'!$B$37="Денежная компенсация",'CAPEX'!$B$99,0))*'Вводные'!$B$30,0)+IF(AND(YEAR(J$3)=YEAR($B$7),MONTH(J$3)=MONTH($B$7),$B$5=1),'Вводные'!$B$26*'Вводные'!$V$90*'Вводные'!$B$30,0)</x:f>
      </x:c>
      <x:c r="K57" s="117">
        <x:f>IF(AND(YEAR(K$3)=YEAR($B$6),MONTH(K$3)=MONTH($B$6),$B$5=1),('CAPEX'!$B$82+'CAPEX'!$B$85+'CAPEX'!$B$86+IF('Вводные'!$B$37="Денежная компенсация",'CAPEX'!$B$99,0))*'Вводные'!$B$30,0)+IF(AND(YEAR(K$3)=YEAR($B$7),MONTH(K$3)=MONTH($B$7),$B$5=1),'Вводные'!$B$26*'Вводные'!$V$90*'Вводные'!$B$30,0)</x:f>
      </x:c>
      <x:c r="L57" s="117">
        <x:f>IF(AND(YEAR(L$3)=YEAR($B$6),MONTH(L$3)=MONTH($B$6),$B$5=1),('CAPEX'!$B$82+'CAPEX'!$B$85+'CAPEX'!$B$86+IF('Вводные'!$B$37="Денежная компенсация",'CAPEX'!$B$99,0))*'Вводные'!$B$30,0)+IF(AND(YEAR(L$3)=YEAR($B$7),MONTH(L$3)=MONTH($B$7),$B$5=1),'Вводные'!$B$26*'Вводные'!$V$90*'Вводные'!$B$30,0)</x:f>
      </x:c>
      <x:c r="M57" s="117">
        <x:f>IF(AND(YEAR(M$3)=YEAR($B$6),MONTH(M$3)=MONTH($B$6),$B$5=1),('CAPEX'!$B$82+'CAPEX'!$B$85+'CAPEX'!$B$86+IF('Вводные'!$B$37="Денежная компенсация",'CAPEX'!$B$99,0))*'Вводные'!$B$30,0)+IF(AND(YEAR(M$3)=YEAR($B$7),MONTH(M$3)=MONTH($B$7),$B$5=1),'Вводные'!$B$26*'Вводные'!$V$90*'Вводные'!$B$30,0)</x:f>
      </x:c>
      <x:c r="N57" s="117">
        <x:f>IF(AND(YEAR(N$3)=YEAR($B$6),MONTH(N$3)=MONTH($B$6),$B$5=1),('CAPEX'!$B$82+'CAPEX'!$B$85+'CAPEX'!$B$86+IF('Вводные'!$B$37="Денежная компенсация",'CAPEX'!$B$99,0))*'Вводные'!$B$30,0)+IF(AND(YEAR(N$3)=YEAR($B$7),MONTH(N$3)=MONTH($B$7),$B$5=1),'Вводные'!$B$26*'Вводные'!$V$90*'Вводные'!$B$30,0)</x:f>
      </x:c>
      <x:c r="O57" s="117">
        <x:f>IF(AND(YEAR(O$3)=YEAR($B$6),MONTH(O$3)=MONTH($B$6),$B$5=1),('CAPEX'!$B$82+'CAPEX'!$B$85+'CAPEX'!$B$86+IF('Вводные'!$B$37="Денежная компенсация",'CAPEX'!$B$99,0))*'Вводные'!$B$30,0)+IF(AND(YEAR(O$3)=YEAR($B$7),MONTH(O$3)=MONTH($B$7),$B$5=1),'Вводные'!$B$26*'Вводные'!$V$90*'Вводные'!$B$30,0)</x:f>
      </x:c>
      <x:c r="P57" s="117">
        <x:f>IF(AND(YEAR(P$3)=YEAR($B$6),MONTH(P$3)=MONTH($B$6),$B$5=1),('CAPEX'!$B$82+'CAPEX'!$B$85+'CAPEX'!$B$86+IF('Вводные'!$B$37="Денежная компенсация",'CAPEX'!$B$99,0))*'Вводные'!$B$30,0)+IF(AND(YEAR(P$3)=YEAR($B$7),MONTH(P$3)=MONTH($B$7),$B$5=1),'Вводные'!$B$26*'Вводные'!$V$90*'Вводные'!$B$30,0)</x:f>
      </x:c>
      <x:c r="Q57" s="117">
        <x:f>IF(AND(YEAR(Q$3)=YEAR($B$6),MONTH(Q$3)=MONTH($B$6),$B$5=1),('CAPEX'!$B$82+'CAPEX'!$B$85+'CAPEX'!$B$86+IF('Вводные'!$B$37="Денежная компенсация",'CAPEX'!$B$99,0))*'Вводные'!$B$30,0)+IF(AND(YEAR(Q$3)=YEAR($B$7),MONTH(Q$3)=MONTH($B$7),$B$5=1),'Вводные'!$B$26*'Вводные'!$V$90*'Вводные'!$B$30,0)</x:f>
      </x:c>
      <x:c r="R57" s="117">
        <x:f>IF(AND(YEAR(R$3)=YEAR($B$6),MONTH(R$3)=MONTH($B$6),$B$5=1),('CAPEX'!$B$82+'CAPEX'!$B$85+'CAPEX'!$B$86+IF('Вводные'!$B$37="Денежная компенсация",'CAPEX'!$B$99,0))*'Вводные'!$B$30,0)+IF(AND(YEAR(R$3)=YEAR($B$7),MONTH(R$3)=MONTH($B$7),$B$5=1),'Вводные'!$B$26*'Вводные'!$V$90*'Вводные'!$B$30,0)</x:f>
      </x:c>
      <x:c r="S57" s="117">
        <x:f>IF(AND(YEAR(S$3)=YEAR($B$6),MONTH(S$3)=MONTH($B$6),$B$5=1),('CAPEX'!$B$82+'CAPEX'!$B$85+'CAPEX'!$B$86+IF('Вводные'!$B$37="Денежная компенсация",'CAPEX'!$B$99,0))*'Вводные'!$B$30,0)+IF(AND(YEAR(S$3)=YEAR($B$7),MONTH(S$3)=MONTH($B$7),$B$5=1),'Вводные'!$B$26*'Вводные'!$V$90*'Вводные'!$B$30,0)</x:f>
      </x:c>
      <x:c r="T57" s="117">
        <x:f>IF(AND(YEAR(T$3)=YEAR($B$6),MONTH(T$3)=MONTH($B$6),$B$5=1),('CAPEX'!$B$82+'CAPEX'!$B$85+'CAPEX'!$B$86+IF('Вводные'!$B$37="Денежная компенсация",'CAPEX'!$B$99,0))*'Вводные'!$B$30,0)+IF(AND(YEAR(T$3)=YEAR($B$7),MONTH(T$3)=MONTH($B$7),$B$5=1),'Вводные'!$B$26*'Вводные'!$V$90*'Вводные'!$B$30,0)</x:f>
      </x:c>
      <x:c r="U57" s="117">
        <x:f>IF(AND(YEAR(U$3)=YEAR($B$6),MONTH(U$3)=MONTH($B$6),$B$5=1),('CAPEX'!$B$82+'CAPEX'!$B$85+'CAPEX'!$B$86+IF('Вводные'!$B$37="Денежная компенсация",'CAPEX'!$B$99,0))*'Вводные'!$B$30,0)+IF(AND(YEAR(U$3)=YEAR($B$7),MONTH(U$3)=MONTH($B$7),$B$5=1),'Вводные'!$B$26*'Вводные'!$V$90*'Вводные'!$B$30,0)</x:f>
      </x:c>
      <x:c r="V57" s="117">
        <x:f>IF(AND(YEAR(V$3)=YEAR($B$6),MONTH(V$3)=MONTH($B$6),$B$5=1),('CAPEX'!$B$82+'CAPEX'!$B$85+'CAPEX'!$B$86+IF('Вводные'!$B$37="Денежная компенсация",'CAPEX'!$B$99,0))*'Вводные'!$B$30,0)+IF(AND(YEAR(V$3)=YEAR($B$7),MONTH(V$3)=MONTH($B$7),$B$5=1),'Вводные'!$B$26*'Вводные'!$V$90*'Вводные'!$B$30,0)</x:f>
      </x:c>
      <x:c r="W57" s="117">
        <x:f>IF(AND(YEAR(W$3)=YEAR($B$6),MONTH(W$3)=MONTH($B$6),$B$5=1),('CAPEX'!$B$82+'CAPEX'!$B$85+'CAPEX'!$B$86+IF('Вводные'!$B$37="Денежная компенсация",'CAPEX'!$B$99,0))*'Вводные'!$B$30,0)+IF(AND(YEAR(W$3)=YEAR($B$7),MONTH(W$3)=MONTH($B$7),$B$5=1),'Вводные'!$B$26*'Вводные'!$V$90*'Вводные'!$B$30,0)</x:f>
      </x:c>
      <x:c r="X57" s="117">
        <x:f>IF(AND(YEAR(X$3)=YEAR($B$6),MONTH(X$3)=MONTH($B$6),$B$5=1),('CAPEX'!$B$82+'CAPEX'!$B$85+'CAPEX'!$B$86+IF('Вводные'!$B$37="Денежная компенсация",'CAPEX'!$B$99,0))*'Вводные'!$B$30,0)+IF(AND(YEAR(X$3)=YEAR($B$7),MONTH(X$3)=MONTH($B$7),$B$5=1),'Вводные'!$B$26*'Вводные'!$V$90*'Вводные'!$B$30,0)</x:f>
      </x:c>
      <x:c r="Y57" s="117">
        <x:f>IF(AND(YEAR(Y$3)=YEAR($B$6),MONTH(Y$3)=MONTH($B$6),$B$5=1),('CAPEX'!$B$82+'CAPEX'!$B$85+'CAPEX'!$B$86+IF('Вводные'!$B$37="Денежная компенсация",'CAPEX'!$B$99,0))*'Вводные'!$B$30,0)+IF(AND(YEAR(Y$3)=YEAR($B$7),MONTH(Y$3)=MONTH($B$7),$B$5=1),'Вводные'!$B$26*'Вводные'!$V$90*'Вводные'!$B$30,0)</x:f>
      </x:c>
      <x:c r="Z57" s="117">
        <x:f>IF(AND(YEAR(Z$3)=YEAR($B$6),MONTH(Z$3)=MONTH($B$6),$B$5=1),('CAPEX'!$B$82+'CAPEX'!$B$85+'CAPEX'!$B$86+IF('Вводные'!$B$37="Денежная компенсация",'CAPEX'!$B$99,0))*'Вводные'!$B$30,0)+IF(AND(YEAR(Z$3)=YEAR($B$7),MONTH(Z$3)=MONTH($B$7),$B$5=1),'Вводные'!$B$26*'Вводные'!$V$90*'Вводные'!$B$30,0)</x:f>
      </x:c>
      <x:c r="AA57" s="117">
        <x:f>IF(AND(YEAR(AA$3)=YEAR($B$6),MONTH(AA$3)=MONTH($B$6),$B$5=1),('CAPEX'!$B$82+'CAPEX'!$B$85+'CAPEX'!$B$86+IF('Вводные'!$B$37="Денежная компенсация",'CAPEX'!$B$99,0))*'Вводные'!$B$30,0)+IF(AND(YEAR(AA$3)=YEAR($B$7),MONTH(AA$3)=MONTH($B$7),$B$5=1),'Вводные'!$B$26*'Вводные'!$V$90*'Вводные'!$B$30,0)</x:f>
      </x:c>
      <x:c r="AB57" s="117">
        <x:f>IF(AND(YEAR(AB$3)=YEAR($B$6),MONTH(AB$3)=MONTH($B$6),$B$5=1),('CAPEX'!$B$82+'CAPEX'!$B$85+'CAPEX'!$B$86+IF('Вводные'!$B$37="Денежная компенсация",'CAPEX'!$B$99,0))*'Вводные'!$B$30,0)+IF(AND(YEAR(AB$3)=YEAR($B$7),MONTH(AB$3)=MONTH($B$7),$B$5=1),'Вводные'!$B$26*'Вводные'!$V$90*'Вводные'!$B$30,0)</x:f>
      </x:c>
      <x:c r="AC57" s="117">
        <x:f>IF(AND(YEAR(AC$3)=YEAR($B$6),MONTH(AC$3)=MONTH($B$6),$B$5=1),('CAPEX'!$B$82+'CAPEX'!$B$85+'CAPEX'!$B$86+IF('Вводные'!$B$37="Денежная компенсация",'CAPEX'!$B$99,0))*'Вводные'!$B$30,0)+IF(AND(YEAR(AC$3)=YEAR($B$7),MONTH(AC$3)=MONTH($B$7),$B$5=1),'Вводные'!$B$26*'Вводные'!$V$90*'Вводные'!$B$30,0)</x:f>
      </x:c>
      <x:c r="AD57" s="117">
        <x:f>IF(AND(YEAR(AD$3)=YEAR($B$6),MONTH(AD$3)=MONTH($B$6),$B$5=1),('CAPEX'!$B$82+'CAPEX'!$B$85+'CAPEX'!$B$86+IF('Вводные'!$B$37="Денежная компенсация",'CAPEX'!$B$99,0))*'Вводные'!$B$30,0)+IF(AND(YEAR(AD$3)=YEAR($B$7),MONTH(AD$3)=MONTH($B$7),$B$5=1),'Вводные'!$B$26*'Вводные'!$V$90*'Вводные'!$B$30,0)</x:f>
      </x:c>
      <x:c r="AE57" s="117">
        <x:f>IF(AND(YEAR(AE$3)=YEAR($B$6),MONTH(AE$3)=MONTH($B$6),$B$5=1),('CAPEX'!$B$82+'CAPEX'!$B$85+'CAPEX'!$B$86+IF('Вводные'!$B$37="Денежная компенсация",'CAPEX'!$B$99,0))*'Вводные'!$B$30,0)+IF(AND(YEAR(AE$3)=YEAR($B$7),MONTH(AE$3)=MONTH($B$7),$B$5=1),'Вводные'!$B$26*'Вводные'!$V$90*'Вводные'!$B$30,0)</x:f>
      </x:c>
      <x:c r="AF57" s="117">
        <x:f>IF(AND(YEAR(AF$3)=YEAR($B$6),MONTH(AF$3)=MONTH($B$6),$B$5=1),('CAPEX'!$B$82+'CAPEX'!$B$85+'CAPEX'!$B$86+IF('Вводные'!$B$37="Денежная компенсация",'CAPEX'!$B$99,0))*'Вводные'!$B$30,0)+IF(AND(YEAR(AF$3)=YEAR($B$7),MONTH(AF$3)=MONTH($B$7),$B$5=1),'Вводные'!$B$26*'Вводные'!$V$90*'Вводные'!$B$30,0)</x:f>
      </x:c>
      <x:c r="AG57" s="117">
        <x:f>IF(AND(YEAR(AG$3)=YEAR($B$6),MONTH(AG$3)=MONTH($B$6),$B$5=1),('CAPEX'!$B$82+'CAPEX'!$B$85+'CAPEX'!$B$86+IF('Вводные'!$B$37="Денежная компенсация",'CAPEX'!$B$99,0))*'Вводные'!$B$30,0)+IF(AND(YEAR(AG$3)=YEAR($B$7),MONTH(AG$3)=MONTH($B$7),$B$5=1),'Вводные'!$B$26*'Вводные'!$V$90*'Вводные'!$B$30,0)</x:f>
      </x:c>
      <x:c r="AH57" s="117">
        <x:f>IF(AND(YEAR(AH$3)=YEAR($B$6),MONTH(AH$3)=MONTH($B$6),$B$5=1),('CAPEX'!$B$82+'CAPEX'!$B$85+'CAPEX'!$B$86+IF('Вводные'!$B$37="Денежная компенсация",'CAPEX'!$B$99,0))*'Вводные'!$B$30,0)+IF(AND(YEAR(AH$3)=YEAR($B$7),MONTH(AH$3)=MONTH($B$7),$B$5=1),'Вводные'!$B$26*'Вводные'!$V$90*'Вводные'!$B$30,0)</x:f>
      </x:c>
      <x:c r="AI57" s="117">
        <x:f>IF(AND(YEAR(AI$3)=YEAR($B$6),MONTH(AI$3)=MONTH($B$6),$B$5=1),('CAPEX'!$B$82+'CAPEX'!$B$85+'CAPEX'!$B$86+IF('Вводные'!$B$37="Денежная компенсация",'CAPEX'!$B$99,0))*'Вводные'!$B$30,0)+IF(AND(YEAR(AI$3)=YEAR($B$7),MONTH(AI$3)=MONTH($B$7),$B$5=1),'Вводные'!$B$26*'Вводные'!$V$90*'Вводные'!$B$30,0)</x:f>
      </x:c>
      <x:c r="AJ57" s="117">
        <x:f>IF(AND(YEAR(AJ$3)=YEAR($B$6),MONTH(AJ$3)=MONTH($B$6),$B$5=1),('CAPEX'!$B$82+'CAPEX'!$B$85+'CAPEX'!$B$86+IF('Вводные'!$B$37="Денежная компенсация",'CAPEX'!$B$99,0))*'Вводные'!$B$30,0)+IF(AND(YEAR(AJ$3)=YEAR($B$7),MONTH(AJ$3)=MONTH($B$7),$B$5=1),'Вводные'!$B$26*'Вводные'!$V$90*'Вводные'!$B$30,0)</x:f>
      </x:c>
      <x:c r="AK57" s="117">
        <x:f>IF(AND(YEAR(AK$3)=YEAR($B$6),MONTH(AK$3)=MONTH($B$6),$B$5=1),('CAPEX'!$B$82+'CAPEX'!$B$85+'CAPEX'!$B$86+IF('Вводные'!$B$37="Денежная компенсация",'CAPEX'!$B$99,0))*'Вводные'!$B$30,0)+IF(AND(YEAR(AK$3)=YEAR($B$7),MONTH(AK$3)=MONTH($B$7),$B$5=1),'Вводные'!$B$26*'Вводные'!$V$90*'Вводные'!$B$30,0)</x:f>
      </x:c>
      <x:c r="AL57" s="117">
        <x:f>IF(AND(YEAR(AL$3)=YEAR($B$6),MONTH(AL$3)=MONTH($B$6),$B$5=1),('CAPEX'!$B$82+'CAPEX'!$B$85+'CAPEX'!$B$86+IF('Вводные'!$B$37="Денежная компенсация",'CAPEX'!$B$99,0))*'Вводные'!$B$30,0)+IF(AND(YEAR(AL$3)=YEAR($B$7),MONTH(AL$3)=MONTH($B$7),$B$5=1),'Вводные'!$B$26*'Вводные'!$V$90*'Вводные'!$B$30,0)</x:f>
      </x:c>
      <x:c r="AM57" s="117">
        <x:f>IF(AND(YEAR(AM$3)=YEAR($B$6),MONTH(AM$3)=MONTH($B$6),$B$5=1),('CAPEX'!$B$82+'CAPEX'!$B$85+'CAPEX'!$B$86+IF('Вводные'!$B$37="Денежная компенсация",'CAPEX'!$B$99,0))*'Вводные'!$B$30,0)+IF(AND(YEAR(AM$3)=YEAR($B$7),MONTH(AM$3)=MONTH($B$7),$B$5=1),'Вводные'!$B$26*'Вводные'!$V$90*'Вводные'!$B$30,0)</x:f>
      </x:c>
      <x:c r="AN57" s="117">
        <x:f>IF(AND(YEAR(AN$3)=YEAR($B$6),MONTH(AN$3)=MONTH($B$6),$B$5=1),('CAPEX'!$B$82+'CAPEX'!$B$85+'CAPEX'!$B$86+IF('Вводные'!$B$37="Денежная компенсация",'CAPEX'!$B$99,0))*'Вводные'!$B$30,0)+IF(AND(YEAR(AN$3)=YEAR($B$7),MONTH(AN$3)=MONTH($B$7),$B$5=1),'Вводные'!$B$26*'Вводные'!$V$90*'Вводные'!$B$30,0)</x:f>
      </x:c>
      <x:c r="AO57" s="117">
        <x:f>IF(AND(YEAR(AO$3)=YEAR($B$6),MONTH(AO$3)=MONTH($B$6),$B$5=1),('CAPEX'!$B$82+'CAPEX'!$B$85+'CAPEX'!$B$86+IF('Вводные'!$B$37="Денежная компенсация",'CAPEX'!$B$99,0))*'Вводные'!$B$30,0)+IF(AND(YEAR(AO$3)=YEAR($B$7),MONTH(AO$3)=MONTH($B$7),$B$5=1),'Вводные'!$B$26*'Вводные'!$V$90*'Вводные'!$B$30,0)</x:f>
      </x:c>
      <x:c r="AP57" s="117">
        <x:f>IF(AND(YEAR(AP$3)=YEAR($B$6),MONTH(AP$3)=MONTH($B$6),$B$5=1),('CAPEX'!$B$82+'CAPEX'!$B$85+'CAPEX'!$B$86+IF('Вводные'!$B$37="Денежная компенсация",'CAPEX'!$B$99,0))*'Вводные'!$B$30,0)+IF(AND(YEAR(AP$3)=YEAR($B$7),MONTH(AP$3)=MONTH($B$7),$B$5=1),'Вводные'!$B$26*'Вводные'!$V$90*'Вводные'!$B$30,0)</x:f>
      </x:c>
      <x:c r="AQ57" s="117">
        <x:f>IF(AND(YEAR(AQ$3)=YEAR($B$6),MONTH(AQ$3)=MONTH($B$6),$B$5=1),('CAPEX'!$B$82+'CAPEX'!$B$85+'CAPEX'!$B$86+IF('Вводные'!$B$37="Денежная компенсация",'CAPEX'!$B$99,0))*'Вводные'!$B$30,0)+IF(AND(YEAR(AQ$3)=YEAR($B$7),MONTH(AQ$3)=MONTH($B$7),$B$5=1),'Вводные'!$B$26*'Вводные'!$V$90*'Вводные'!$B$30,0)</x:f>
      </x:c>
      <x:c r="AR57" s="117">
        <x:f>IF(AND(YEAR(AR$3)=YEAR($B$6),MONTH(AR$3)=MONTH($B$6),$B$5=1),('CAPEX'!$B$82+'CAPEX'!$B$85+'CAPEX'!$B$86+IF('Вводные'!$B$37="Денежная компенсация",'CAPEX'!$B$99,0))*'Вводные'!$B$30,0)+IF(AND(YEAR(AR$3)=YEAR($B$7),MONTH(AR$3)=MONTH($B$7),$B$5=1),'Вводные'!$B$26*'Вводные'!$V$90*'Вводные'!$B$30,0)</x:f>
      </x:c>
      <x:c r="AS57" s="117">
        <x:f>IF(AND(YEAR(AS$3)=YEAR($B$6),MONTH(AS$3)=MONTH($B$6),$B$5=1),('CAPEX'!$B$82+'CAPEX'!$B$85+'CAPEX'!$B$86+IF('Вводные'!$B$37="Денежная компенсация",'CAPEX'!$B$99,0))*'Вводные'!$B$30,0)+IF(AND(YEAR(AS$3)=YEAR($B$7),MONTH(AS$3)=MONTH($B$7),$B$5=1),'Вводные'!$B$26*'Вводные'!$V$90*'Вводные'!$B$30,0)</x:f>
      </x:c>
      <x:c r="AT57" s="117">
        <x:f>IF(AND(YEAR(AT$3)=YEAR($B$6),MONTH(AT$3)=MONTH($B$6),$B$5=1),('CAPEX'!$B$82+'CAPEX'!$B$85+'CAPEX'!$B$86+IF('Вводные'!$B$37="Денежная компенсация",'CAPEX'!$B$99,0))*'Вводные'!$B$30,0)+IF(AND(YEAR(AT$3)=YEAR($B$7),MONTH(AT$3)=MONTH($B$7),$B$5=1),'Вводные'!$B$26*'Вводные'!$V$90*'Вводные'!$B$30,0)</x:f>
      </x:c>
      <x:c r="AU57" s="117">
        <x:f>IF(AND(YEAR(AU$3)=YEAR($B$6),MONTH(AU$3)=MONTH($B$6),$B$5=1),('CAPEX'!$B$82+'CAPEX'!$B$85+'CAPEX'!$B$86+IF('Вводные'!$B$37="Денежная компенсация",'CAPEX'!$B$99,0))*'Вводные'!$B$30,0)+IF(AND(YEAR(AU$3)=YEAR($B$7),MONTH(AU$3)=MONTH($B$7),$B$5=1),'Вводные'!$B$26*'Вводные'!$V$90*'Вводные'!$B$30,0)</x:f>
      </x:c>
      <x:c r="AV57" s="117">
        <x:f>IF(AND(YEAR(AV$3)=YEAR($B$6),MONTH(AV$3)=MONTH($B$6),$B$5=1),('CAPEX'!$B$82+'CAPEX'!$B$85+'CAPEX'!$B$86+IF('Вводные'!$B$37="Денежная компенсация",'CAPEX'!$B$99,0))*'Вводные'!$B$30,0)+IF(AND(YEAR(AV$3)=YEAR($B$7),MONTH(AV$3)=MONTH($B$7),$B$5=1),'Вводные'!$B$26*'Вводные'!$V$90*'Вводные'!$B$30,0)</x:f>
      </x:c>
      <x:c r="AW57" s="117">
        <x:f>IF(AND(YEAR(AW$3)=YEAR($B$6),MONTH(AW$3)=MONTH($B$6),$B$5=1),('CAPEX'!$B$82+'CAPEX'!$B$85+'CAPEX'!$B$86+IF('Вводные'!$B$37="Денежная компенсация",'CAPEX'!$B$99,0))*'Вводные'!$B$30,0)+IF(AND(YEAR(AW$3)=YEAR($B$7),MONTH(AW$3)=MONTH($B$7),$B$5=1),'Вводные'!$B$26*'Вводные'!$V$90*'Вводные'!$B$30,0)</x:f>
      </x:c>
      <x:c r="AX57" s="117">
        <x:f>IF(AND(YEAR(AX$3)=YEAR($B$6),MONTH(AX$3)=MONTH($B$6),$B$5=1),('CAPEX'!$B$82+'CAPEX'!$B$85+'CAPEX'!$B$86+IF('Вводные'!$B$37="Денежная компенсация",'CAPEX'!$B$99,0))*'Вводные'!$B$30,0)+IF(AND(YEAR(AX$3)=YEAR($B$7),MONTH(AX$3)=MONTH($B$7),$B$5=1),'Вводные'!$B$26*'Вводные'!$V$90*'Вводные'!$B$30,0)</x:f>
      </x:c>
      <x:c r="AY57" s="117">
        <x:f>IF(AND(YEAR(AY$3)=YEAR($B$6),MONTH(AY$3)=MONTH($B$6),$B$5=1),('CAPEX'!$B$82+'CAPEX'!$B$85+'CAPEX'!$B$86+IF('Вводные'!$B$37="Денежная компенсация",'CAPEX'!$B$99,0))*'Вводные'!$B$30,0)+IF(AND(YEAR(AY$3)=YEAR($B$7),MONTH(AY$3)=MONTH($B$7),$B$5=1),'Вводные'!$B$26*'Вводные'!$V$90*'Вводные'!$B$30,0)</x:f>
      </x:c>
      <x:c r="AZ57" s="117">
        <x:f>IF(AND(YEAR(AZ$3)=YEAR($B$6),MONTH(AZ$3)=MONTH($B$6),$B$5=1),('CAPEX'!$B$82+'CAPEX'!$B$85+'CAPEX'!$B$86+IF('Вводные'!$B$37="Денежная компенсация",'CAPEX'!$B$99,0))*'Вводные'!$B$30,0)+IF(AND(YEAR(AZ$3)=YEAR($B$7),MONTH(AZ$3)=MONTH($B$7),$B$5=1),'Вводные'!$B$26*'Вводные'!$V$90*'Вводные'!$B$30,0)</x:f>
      </x:c>
      <x:c r="BA57" s="117">
        <x:f>IF(AND(YEAR(BA$3)=YEAR($B$6),MONTH(BA$3)=MONTH($B$6),$B$5=1),('CAPEX'!$B$82+'CAPEX'!$B$85+'CAPEX'!$B$86+IF('Вводные'!$B$37="Денежная компенсация",'CAPEX'!$B$99,0))*'Вводные'!$B$30,0)+IF(AND(YEAR(BA$3)=YEAR($B$7),MONTH(BA$3)=MONTH($B$7),$B$5=1),'Вводные'!$B$26*'Вводные'!$V$90*'Вводные'!$B$30,0)</x:f>
      </x:c>
      <x:c r="BB57" s="117">
        <x:f>IF(AND(YEAR(BB$3)=YEAR($B$6),MONTH(BB$3)=MONTH($B$6),$B$5=1),('CAPEX'!$B$82+'CAPEX'!$B$85+'CAPEX'!$B$86+IF('Вводные'!$B$37="Денежная компенсация",'CAPEX'!$B$99,0))*'Вводные'!$B$30,0)+IF(AND(YEAR(BB$3)=YEAR($B$7),MONTH(BB$3)=MONTH($B$7),$B$5=1),'Вводные'!$B$26*'Вводные'!$V$90*'Вводные'!$B$30,0)</x:f>
      </x:c>
      <x:c r="BC57" s="117">
        <x:f>IF(AND(YEAR(BC$3)=YEAR($B$6),MONTH(BC$3)=MONTH($B$6),$B$5=1),('CAPEX'!$B$82+'CAPEX'!$B$85+'CAPEX'!$B$86+IF('Вводные'!$B$37="Денежная компенсация",'CAPEX'!$B$99,0))*'Вводные'!$B$30,0)+IF(AND(YEAR(BC$3)=YEAR($B$7),MONTH(BC$3)=MONTH($B$7),$B$5=1),'Вводные'!$B$26*'Вводные'!$V$90*'Вводные'!$B$30,0)</x:f>
      </x:c>
      <x:c r="BD57" s="117">
        <x:f>IF(AND(YEAR(BD$3)=YEAR($B$6),MONTH(BD$3)=MONTH($B$6),$B$5=1),('CAPEX'!$B$82+'CAPEX'!$B$85+'CAPEX'!$B$86+IF('Вводные'!$B$37="Денежная компенсация",'CAPEX'!$B$99,0))*'Вводные'!$B$30,0)+IF(AND(YEAR(BD$3)=YEAR($B$7),MONTH(BD$3)=MONTH($B$7),$B$5=1),'Вводные'!$B$26*'Вводные'!$V$90*'Вводные'!$B$30,0)</x:f>
      </x:c>
      <x:c r="BE57" s="117">
        <x:f>IF(AND(YEAR(BE$3)=YEAR($B$6),MONTH(BE$3)=MONTH($B$6),$B$5=1),('CAPEX'!$B$82+'CAPEX'!$B$85+'CAPEX'!$B$86+IF('Вводные'!$B$37="Денежная компенсация",'CAPEX'!$B$99,0))*'Вводные'!$B$30,0)+IF(AND(YEAR(BE$3)=YEAR($B$7),MONTH(BE$3)=MONTH($B$7),$B$5=1),'Вводные'!$B$26*'Вводные'!$V$90*'Вводные'!$B$30,0)</x:f>
      </x:c>
      <x:c r="BF57" s="117">
        <x:f>IF(AND(YEAR(BF$3)=YEAR($B$6),MONTH(BF$3)=MONTH($B$6),$B$5=1),('CAPEX'!$B$82+'CAPEX'!$B$85+'CAPEX'!$B$86+IF('Вводные'!$B$37="Денежная компенсация",'CAPEX'!$B$99,0))*'Вводные'!$B$30,0)+IF(AND(YEAR(BF$3)=YEAR($B$7),MONTH(BF$3)=MONTH($B$7),$B$5=1),'Вводные'!$B$26*'Вводные'!$V$90*'Вводные'!$B$30,0)</x:f>
      </x:c>
      <x:c r="BG57" s="117">
        <x:f>IF(AND(YEAR(BG$3)=YEAR($B$6),MONTH(BG$3)=MONTH($B$6),$B$5=1),('CAPEX'!$B$82+'CAPEX'!$B$85+'CAPEX'!$B$86+IF('Вводные'!$B$37="Денежная компенсация",'CAPEX'!$B$99,0))*'Вводные'!$B$30,0)+IF(AND(YEAR(BG$3)=YEAR($B$7),MONTH(BG$3)=MONTH($B$7),$B$5=1),'Вводные'!$B$26*'Вводные'!$V$90*'Вводные'!$B$30,0)</x:f>
      </x:c>
      <x:c r="BH57" s="117">
        <x:f>IF(AND(YEAR(BH$3)=YEAR($B$6),MONTH(BH$3)=MONTH($B$6),$B$5=1),('CAPEX'!$B$82+'CAPEX'!$B$85+'CAPEX'!$B$86+IF('Вводные'!$B$37="Денежная компенсация",'CAPEX'!$B$99,0))*'Вводные'!$B$30,0)+IF(AND(YEAR(BH$3)=YEAR($B$7),MONTH(BH$3)=MONTH($B$7),$B$5=1),'Вводные'!$B$26*'Вводные'!$V$90*'Вводные'!$B$30,0)</x:f>
      </x:c>
      <x:c r="BI57" s="117">
        <x:f>IF(AND(YEAR(BI$3)=YEAR($B$6),MONTH(BI$3)=MONTH($B$6),$B$5=1),('CAPEX'!$B$82+'CAPEX'!$B$85+'CAPEX'!$B$86+IF('Вводные'!$B$37="Денежная компенсация",'CAPEX'!$B$99,0))*'Вводные'!$B$30,0)+IF(AND(YEAR(BI$3)=YEAR($B$7),MONTH(BI$3)=MONTH($B$7),$B$5=1),'Вводные'!$B$26*'Вводные'!$V$90*'Вводные'!$B$30,0)</x:f>
      </x:c>
      <x:c r="BJ57" s="117">
        <x:f>IF(AND(YEAR(BJ$3)=YEAR($B$6),MONTH(BJ$3)=MONTH($B$6),$B$5=1),('CAPEX'!$B$82+'CAPEX'!$B$85+'CAPEX'!$B$86+IF('Вводные'!$B$37="Денежная компенсация",'CAPEX'!$B$99,0))*'Вводные'!$B$30,0)+IF(AND(YEAR(BJ$3)=YEAR($B$7),MONTH(BJ$3)=MONTH($B$7),$B$5=1),'Вводные'!$B$26*'Вводные'!$V$90*'Вводные'!$B$30,0)</x:f>
      </x:c>
      <x:c r="BK57" s="117">
        <x:f>IF(AND(YEAR(BK$3)=YEAR($B$6),MONTH(BK$3)=MONTH($B$6),$B$5=1),('CAPEX'!$B$82+'CAPEX'!$B$85+'CAPEX'!$B$86+IF('Вводные'!$B$37="Денежная компенсация",'CAPEX'!$B$99,0))*'Вводные'!$B$30,0)+IF(AND(YEAR(BK$3)=YEAR($B$7),MONTH(BK$3)=MONTH($B$7),$B$5=1),'Вводные'!$B$26*'Вводные'!$V$90*'Вводные'!$B$30,0)</x:f>
      </x:c>
      <x:c r="BL57" s="117">
        <x:f>IF(AND(YEAR(BL$3)=YEAR($B$6),MONTH(BL$3)=MONTH($B$6),$B$5=1),('CAPEX'!$B$82+'CAPEX'!$B$85+'CAPEX'!$B$86+IF('Вводные'!$B$37="Денежная компенсация",'CAPEX'!$B$99,0))*'Вводные'!$B$30,0)+IF(AND(YEAR(BL$3)=YEAR($B$7),MONTH(BL$3)=MONTH($B$7),$B$5=1),'Вводные'!$B$26*'Вводные'!$V$90*'Вводные'!$B$30,0)</x:f>
      </x:c>
      <x:c r="BM57" s="117">
        <x:f>IF(AND(YEAR(BM$3)=YEAR($B$6),MONTH(BM$3)=MONTH($B$6),$B$5=1),('CAPEX'!$B$82+'CAPEX'!$B$85+'CAPEX'!$B$86+IF('Вводные'!$B$37="Денежная компенсация",'CAPEX'!$B$99,0))*'Вводные'!$B$30,0)+IF(AND(YEAR(BM$3)=YEAR($B$7),MONTH(BM$3)=MONTH($B$7),$B$5=1),'Вводные'!$B$26*'Вводные'!$V$90*'Вводные'!$B$30,0)</x:f>
      </x:c>
      <x:c r="BN57" s="117">
        <x:f>IF(AND(YEAR(BN$3)=YEAR($B$6),MONTH(BN$3)=MONTH($B$6),$B$5=1),('CAPEX'!$B$82+'CAPEX'!$B$85+'CAPEX'!$B$86+IF('Вводные'!$B$37="Денежная компенсация",'CAPEX'!$B$99,0))*'Вводные'!$B$30,0)+IF(AND(YEAR(BN$3)=YEAR($B$7),MONTH(BN$3)=MONTH($B$7),$B$5=1),'Вводные'!$B$26*'Вводные'!$V$90*'Вводные'!$B$30,0)</x:f>
      </x:c>
      <x:c r="BO57" s="117">
        <x:f>IF(AND(YEAR(BO$3)=YEAR($B$6),MONTH(BO$3)=MONTH($B$6),$B$5=1),('CAPEX'!$B$82+'CAPEX'!$B$85+'CAPEX'!$B$86+IF('Вводные'!$B$37="Денежная компенсация",'CAPEX'!$B$99,0))*'Вводные'!$B$30,0)+IF(AND(YEAR(BO$3)=YEAR($B$7),MONTH(BO$3)=MONTH($B$7),$B$5=1),'Вводные'!$B$26*'Вводные'!$V$90*'Вводные'!$B$30,0)</x:f>
      </x:c>
      <x:c r="BP57" s="117">
        <x:f>IF(AND(YEAR(BP$3)=YEAR($B$6),MONTH(BP$3)=MONTH($B$6),$B$5=1),('CAPEX'!$B$82+'CAPEX'!$B$85+'CAPEX'!$B$86+IF('Вводные'!$B$37="Денежная компенсация",'CAPEX'!$B$99,0))*'Вводные'!$B$30,0)+IF(AND(YEAR(BP$3)=YEAR($B$7),MONTH(BP$3)=MONTH($B$7),$B$5=1),'Вводные'!$B$26*'Вводные'!$V$90*'Вводные'!$B$30,0)</x:f>
      </x:c>
      <x:c r="BQ57" s="117">
        <x:f>IF(AND(YEAR(BQ$3)=YEAR($B$6),MONTH(BQ$3)=MONTH($B$6),$B$5=1),('CAPEX'!$B$82+'CAPEX'!$B$85+'CAPEX'!$B$86+IF('Вводные'!$B$37="Денежная компенсация",'CAPEX'!$B$99,0))*'Вводные'!$B$30,0)+IF(AND(YEAR(BQ$3)=YEAR($B$7),MONTH(BQ$3)=MONTH($B$7),$B$5=1),'Вводные'!$B$26*'Вводные'!$V$90*'Вводные'!$B$30,0)</x:f>
      </x:c>
      <x:c r="BR57" s="117">
        <x:f>IF(AND(YEAR(BR$3)=YEAR($B$6),MONTH(BR$3)=MONTH($B$6),$B$5=1),('CAPEX'!$B$82+'CAPEX'!$B$85+'CAPEX'!$B$86+IF('Вводные'!$B$37="Денежная компенсация",'CAPEX'!$B$99,0))*'Вводные'!$B$30,0)+IF(AND(YEAR(BR$3)=YEAR($B$7),MONTH(BR$3)=MONTH($B$7),$B$5=1),'Вводные'!$B$26*'Вводные'!$V$90*'Вводные'!$B$30,0)</x:f>
      </x:c>
      <x:c r="BS57" s="117">
        <x:f>IF(AND(YEAR(BS$3)=YEAR($B$6),MONTH(BS$3)=MONTH($B$6),$B$5=1),('CAPEX'!$B$82+'CAPEX'!$B$85+'CAPEX'!$B$86+IF('Вводные'!$B$37="Денежная компенсация",'CAPEX'!$B$99,0))*'Вводные'!$B$30,0)+IF(AND(YEAR(BS$3)=YEAR($B$7),MONTH(BS$3)=MONTH($B$7),$B$5=1),'Вводные'!$B$26*'Вводные'!$V$90*'Вводные'!$B$30,0)</x:f>
      </x:c>
      <x:c r="BT57" s="117">
        <x:f>IF(AND(YEAR(BT$3)=YEAR($B$6),MONTH(BT$3)=MONTH($B$6),$B$5=1),('CAPEX'!$B$82+'CAPEX'!$B$85+'CAPEX'!$B$86+IF('Вводные'!$B$37="Денежная компенсация",'CAPEX'!$B$99,0))*'Вводные'!$B$30,0)+IF(AND(YEAR(BT$3)=YEAR($B$7),MONTH(BT$3)=MONTH($B$7),$B$5=1),'Вводные'!$B$26*'Вводные'!$V$90*'Вводные'!$B$30,0)</x:f>
      </x:c>
      <x:c r="BU57" s="117">
        <x:f>IF(AND(YEAR(BU$3)=YEAR($B$6),MONTH(BU$3)=MONTH($B$6),$B$5=1),('CAPEX'!$B$82+'CAPEX'!$B$85+'CAPEX'!$B$86+IF('Вводные'!$B$37="Денежная компенсация",'CAPEX'!$B$99,0))*'Вводные'!$B$30,0)+IF(AND(YEAR(BU$3)=YEAR($B$7),MONTH(BU$3)=MONTH($B$7),$B$5=1),'Вводные'!$B$26*'Вводные'!$V$90*'Вводные'!$B$30,0)</x:f>
      </x:c>
      <x:c r="BV57" s="117">
        <x:f>IF(AND(YEAR(BV$3)=YEAR($B$6),MONTH(BV$3)=MONTH($B$6),$B$5=1),('CAPEX'!$B$82+'CAPEX'!$B$85+'CAPEX'!$B$86+IF('Вводные'!$B$37="Денежная компенсация",'CAPEX'!$B$99,0))*'Вводные'!$B$30,0)+IF(AND(YEAR(BV$3)=YEAR($B$7),MONTH(BV$3)=MONTH($B$7),$B$5=1),'Вводные'!$B$26*'Вводные'!$V$90*'Вводные'!$B$30,0)</x:f>
      </x:c>
      <x:c r="BW57" s="117">
        <x:f>IF(AND(YEAR(BW$3)=YEAR($B$6),MONTH(BW$3)=MONTH($B$6),$B$5=1),('CAPEX'!$B$82+'CAPEX'!$B$85+'CAPEX'!$B$86+IF('Вводные'!$B$37="Денежная компенсация",'CAPEX'!$B$99,0))*'Вводные'!$B$30,0)+IF(AND(YEAR(BW$3)=YEAR($B$7),MONTH(BW$3)=MONTH($B$7),$B$5=1),'Вводные'!$B$26*'Вводные'!$V$90*'Вводные'!$B$30,0)</x:f>
      </x:c>
      <x:c r="BX57" s="117">
        <x:f>IF(AND(YEAR(BX$3)=YEAR($B$6),MONTH(BX$3)=MONTH($B$6),$B$5=1),('CAPEX'!$B$82+'CAPEX'!$B$85+'CAPEX'!$B$86+IF('Вводные'!$B$37="Денежная компенсация",'CAPEX'!$B$99,0))*'Вводные'!$B$30,0)+IF(AND(YEAR(BX$3)=YEAR($B$7),MONTH(BX$3)=MONTH($B$7),$B$5=1),'Вводные'!$B$26*'Вводные'!$V$90*'Вводные'!$B$30,0)</x:f>
      </x:c>
      <x:c r="BY57" s="117">
        <x:f>IF(AND(YEAR(BY$3)=YEAR($B$6),MONTH(BY$3)=MONTH($B$6),$B$5=1),('CAPEX'!$B$82+'CAPEX'!$B$85+'CAPEX'!$B$86+IF('Вводные'!$B$37="Денежная компенсация",'CAPEX'!$B$99,0))*'Вводные'!$B$30,0)+IF(AND(YEAR(BY$3)=YEAR($B$7),MONTH(BY$3)=MONTH($B$7),$B$5=1),'Вводные'!$B$26*'Вводные'!$V$90*'Вводные'!$B$30,0)</x:f>
      </x:c>
      <x:c r="BZ57" s="117">
        <x:f>IF(AND(YEAR(BZ$3)=YEAR($B$6),MONTH(BZ$3)=MONTH($B$6),$B$5=1),('CAPEX'!$B$82+'CAPEX'!$B$85+'CAPEX'!$B$86+IF('Вводные'!$B$37="Денежная компенсация",'CAPEX'!$B$99,0))*'Вводные'!$B$30,0)+IF(AND(YEAR(BZ$3)=YEAR($B$7),MONTH(BZ$3)=MONTH($B$7),$B$5=1),'Вводные'!$B$26*'Вводные'!$V$90*'Вводные'!$B$30,0)</x:f>
      </x:c>
      <x:c r="CA57" s="117">
        <x:f>IF(AND(YEAR(CA$3)=YEAR($B$6),MONTH(CA$3)=MONTH($B$6),$B$5=1),('CAPEX'!$B$82+'CAPEX'!$B$85+'CAPEX'!$B$86+IF('Вводные'!$B$37="Денежная компенсация",'CAPEX'!$B$99,0))*'Вводные'!$B$30,0)+IF(AND(YEAR(CA$3)=YEAR($B$7),MONTH(CA$3)=MONTH($B$7),$B$5=1),'Вводные'!$B$26*'Вводные'!$V$90*'Вводные'!$B$30,0)</x:f>
      </x:c>
      <x:c r="CB57" s="117">
        <x:f>IF(AND(YEAR(CB$3)=YEAR($B$6),MONTH(CB$3)=MONTH($B$6),$B$5=1),('CAPEX'!$B$82+'CAPEX'!$B$85+'CAPEX'!$B$86+IF('Вводные'!$B$37="Денежная компенсация",'CAPEX'!$B$99,0))*'Вводные'!$B$30,0)+IF(AND(YEAR(CB$3)=YEAR($B$7),MONTH(CB$3)=MONTH($B$7),$B$5=1),'Вводные'!$B$26*'Вводные'!$V$90*'Вводные'!$B$30,0)</x:f>
      </x:c>
      <x:c r="CC57" s="117">
        <x:f>IF(AND(YEAR(CC$3)=YEAR($B$6),MONTH(CC$3)=MONTH($B$6),$B$5=1),('CAPEX'!$B$82+'CAPEX'!$B$85+'CAPEX'!$B$86+IF('Вводные'!$B$37="Денежная компенсация",'CAPEX'!$B$99,0))*'Вводные'!$B$30,0)+IF(AND(YEAR(CC$3)=YEAR($B$7),MONTH(CC$3)=MONTH($B$7),$B$5=1),'Вводные'!$B$26*'Вводные'!$V$90*'Вводные'!$B$30,0)</x:f>
      </x:c>
      <x:c r="CD57" s="117">
        <x:f>IF(AND(YEAR(CD$3)=YEAR($B$6),MONTH(CD$3)=MONTH($B$6),$B$5=1),('CAPEX'!$B$82+'CAPEX'!$B$85+'CAPEX'!$B$86+IF('Вводные'!$B$37="Денежная компенсация",'CAPEX'!$B$99,0))*'Вводные'!$B$30,0)+IF(AND(YEAR(CD$3)=YEAR($B$7),MONTH(CD$3)=MONTH($B$7),$B$5=1),'Вводные'!$B$26*'Вводные'!$V$90*'Вводные'!$B$30,0)</x:f>
      </x:c>
      <x:c r="CE57" s="117">
        <x:f>IF(AND(YEAR(CE$3)=YEAR($B$6),MONTH(CE$3)=MONTH($B$6),$B$5=1),('CAPEX'!$B$82+'CAPEX'!$B$85+'CAPEX'!$B$86+IF('Вводные'!$B$37="Денежная компенсация",'CAPEX'!$B$99,0))*'Вводные'!$B$30,0)+IF(AND(YEAR(CE$3)=YEAR($B$7),MONTH(CE$3)=MONTH($B$7),$B$5=1),'Вводные'!$B$26*'Вводные'!$V$90*'Вводные'!$B$30,0)</x:f>
      </x:c>
      <x:c r="CF57" s="117">
        <x:f>IF(AND(YEAR(CF$3)=YEAR($B$6),MONTH(CF$3)=MONTH($B$6),$B$5=1),('CAPEX'!$B$82+'CAPEX'!$B$85+'CAPEX'!$B$86+IF('Вводные'!$B$37="Денежная компенсация",'CAPEX'!$B$99,0))*'Вводные'!$B$30,0)+IF(AND(YEAR(CF$3)=YEAR($B$7),MONTH(CF$3)=MONTH($B$7),$B$5=1),'Вводные'!$B$26*'Вводные'!$V$90*'Вводные'!$B$30,0)</x:f>
      </x:c>
      <x:c r="CG57" s="117">
        <x:f>IF(AND(YEAR(CG$3)=YEAR($B$6),MONTH(CG$3)=MONTH($B$6),$B$5=1),('CAPEX'!$B$82+'CAPEX'!$B$85+'CAPEX'!$B$86+IF('Вводные'!$B$37="Денежная компенсация",'CAPEX'!$B$99,0))*'Вводные'!$B$30,0)+IF(AND(YEAR(CG$3)=YEAR($B$7),MONTH(CG$3)=MONTH($B$7),$B$5=1),'Вводные'!$B$26*'Вводные'!$V$90*'Вводные'!$B$30,0)</x:f>
      </x:c>
      <x:c r="CH57" s="117">
        <x:f>IF(AND(YEAR(CH$3)=YEAR($B$6),MONTH(CH$3)=MONTH($B$6),$B$5=1),('CAPEX'!$B$82+'CAPEX'!$B$85+'CAPEX'!$B$86+IF('Вводные'!$B$37="Денежная компенсация",'CAPEX'!$B$99,0))*'Вводные'!$B$30,0)+IF(AND(YEAR(CH$3)=YEAR($B$7),MONTH(CH$3)=MONTH($B$7),$B$5=1),'Вводные'!$B$26*'Вводные'!$V$90*'Вводные'!$B$30,0)</x:f>
      </x:c>
      <x:c r="CI57" s="117">
        <x:f>IF(AND(YEAR(CI$3)=YEAR($B$6),MONTH(CI$3)=MONTH($B$6),$B$5=1),('CAPEX'!$B$82+'CAPEX'!$B$85+'CAPEX'!$B$86+IF('Вводные'!$B$37="Денежная компенсация",'CAPEX'!$B$99,0))*'Вводные'!$B$30,0)+IF(AND(YEAR(CI$3)=YEAR($B$7),MONTH(CI$3)=MONTH($B$7),$B$5=1),'Вводные'!$B$26*'Вводные'!$V$90*'Вводные'!$B$30,0)</x:f>
      </x:c>
      <x:c r="CJ57" s="117">
        <x:f>IF(AND(YEAR(CJ$3)=YEAR($B$6),MONTH(CJ$3)=MONTH($B$6),$B$5=1),('CAPEX'!$B$82+'CAPEX'!$B$85+'CAPEX'!$B$86+IF('Вводные'!$B$37="Денежная компенсация",'CAPEX'!$B$99,0))*'Вводные'!$B$30,0)+IF(AND(YEAR(CJ$3)=YEAR($B$7),MONTH(CJ$3)=MONTH($B$7),$B$5=1),'Вводные'!$B$26*'Вводные'!$V$90*'Вводные'!$B$30,0)</x:f>
      </x:c>
      <x:c r="CK57" s="117">
        <x:f>IF(AND(YEAR(CK$3)=YEAR($B$6),MONTH(CK$3)=MONTH($B$6),$B$5=1),('CAPEX'!$B$82+'CAPEX'!$B$85+'CAPEX'!$B$86+IF('Вводные'!$B$37="Денежная компенсация",'CAPEX'!$B$99,0))*'Вводные'!$B$30,0)+IF(AND(YEAR(CK$3)=YEAR($B$7),MONTH(CK$3)=MONTH($B$7),$B$5=1),'Вводные'!$B$26*'Вводные'!$V$90*'Вводные'!$B$30,0)</x:f>
      </x:c>
      <x:c r="CL57" s="117">
        <x:f>IF(AND(YEAR(CL$3)=YEAR($B$6),MONTH(CL$3)=MONTH($B$6),$B$5=1),('CAPEX'!$B$82+'CAPEX'!$B$85+'CAPEX'!$B$86+IF('Вводные'!$B$37="Денежная компенсация",'CAPEX'!$B$99,0))*'Вводные'!$B$30,0)+IF(AND(YEAR(CL$3)=YEAR($B$7),MONTH(CL$3)=MONTH($B$7),$B$5=1),'Вводные'!$B$26*'Вводные'!$V$90*'Вводные'!$B$30,0)</x:f>
      </x:c>
      <x:c r="CM57" s="117">
        <x:f>IF(AND(YEAR(CM$3)=YEAR($B$6),MONTH(CM$3)=MONTH($B$6),$B$5=1),('CAPEX'!$B$82+'CAPEX'!$B$85+'CAPEX'!$B$86+IF('Вводные'!$B$37="Денежная компенсация",'CAPEX'!$B$99,0))*'Вводные'!$B$30,0)+IF(AND(YEAR(CM$3)=YEAR($B$7),MONTH(CM$3)=MONTH($B$7),$B$5=1),'Вводные'!$B$26*'Вводные'!$V$90*'Вводные'!$B$30,0)</x:f>
      </x:c>
      <x:c r="CN57" s="117">
        <x:f>IF(AND(YEAR(CN$3)=YEAR($B$6),MONTH(CN$3)=MONTH($B$6),$B$5=1),('CAPEX'!$B$82+'CAPEX'!$B$85+'CAPEX'!$B$86+IF('Вводные'!$B$37="Денежная компенсация",'CAPEX'!$B$99,0))*'Вводные'!$B$30,0)+IF(AND(YEAR(CN$3)=YEAR($B$7),MONTH(CN$3)=MONTH($B$7),$B$5=1),'Вводные'!$B$26*'Вводные'!$V$90*'Вводные'!$B$30,0)</x:f>
      </x:c>
      <x:c r="CO57" s="117">
        <x:f>IF(AND(YEAR(CO$3)=YEAR($B$6),MONTH(CO$3)=MONTH($B$6),$B$5=1),('CAPEX'!$B$82+'CAPEX'!$B$85+'CAPEX'!$B$86+IF('Вводные'!$B$37="Денежная компенсация",'CAPEX'!$B$99,0))*'Вводные'!$B$30,0)+IF(AND(YEAR(CO$3)=YEAR($B$7),MONTH(CO$3)=MONTH($B$7),$B$5=1),'Вводные'!$B$26*'Вводные'!$V$90*'Вводные'!$B$30,0)</x:f>
      </x:c>
      <x:c r="CP57" s="117">
        <x:f>IF(AND(YEAR(CP$3)=YEAR($B$6),MONTH(CP$3)=MONTH($B$6),$B$5=1),('CAPEX'!$B$82+'CAPEX'!$B$85+'CAPEX'!$B$86+IF('Вводные'!$B$37="Денежная компенсация",'CAPEX'!$B$99,0))*'Вводные'!$B$30,0)+IF(AND(YEAR(CP$3)=YEAR($B$7),MONTH(CP$3)=MONTH($B$7),$B$5=1),'Вводные'!$B$26*'Вводные'!$V$90*'Вводные'!$B$30,0)</x:f>
      </x:c>
      <x:c r="CQ57" s="117">
        <x:f>IF(AND(YEAR(CQ$3)=YEAR($B$6),MONTH(CQ$3)=MONTH($B$6),$B$5=1),('CAPEX'!$B$82+'CAPEX'!$B$85+'CAPEX'!$B$86+IF('Вводные'!$B$37="Денежная компенсация",'CAPEX'!$B$99,0))*'Вводные'!$B$30,0)+IF(AND(YEAR(CQ$3)=YEAR($B$7),MONTH(CQ$3)=MONTH($B$7),$B$5=1),'Вводные'!$B$26*'Вводные'!$V$90*'Вводные'!$B$30,0)</x:f>
      </x:c>
      <x:c r="CR57" s="117">
        <x:f>IF(AND(YEAR(CR$3)=YEAR($B$6),MONTH(CR$3)=MONTH($B$6),$B$5=1),('CAPEX'!$B$82+'CAPEX'!$B$85+'CAPEX'!$B$86+IF('Вводные'!$B$37="Денежная компенсация",'CAPEX'!$B$99,0))*'Вводные'!$B$30,0)+IF(AND(YEAR(CR$3)=YEAR($B$7),MONTH(CR$3)=MONTH($B$7),$B$5=1),'Вводные'!$B$26*'Вводные'!$V$90*'Вводные'!$B$30,0)</x:f>
      </x:c>
      <x:c r="CS57" s="117">
        <x:f>IF(AND(YEAR(CS$3)=YEAR($B$6),MONTH(CS$3)=MONTH($B$6),$B$5=1),('CAPEX'!$B$82+'CAPEX'!$B$85+'CAPEX'!$B$86+IF('Вводные'!$B$37="Денежная компенсация",'CAPEX'!$B$99,0))*'Вводные'!$B$30,0)+IF(AND(YEAR(CS$3)=YEAR($B$7),MONTH(CS$3)=MONTH($B$7),$B$5=1),'Вводные'!$B$26*'Вводные'!$V$90*'Вводные'!$B$30,0)</x:f>
      </x:c>
      <x:c r="CT57" s="117">
        <x:f>IF(AND(YEAR(CT$3)=YEAR($B$6),MONTH(CT$3)=MONTH($B$6),$B$5=1),('CAPEX'!$B$82+'CAPEX'!$B$85+'CAPEX'!$B$86+IF('Вводные'!$B$37="Денежная компенсация",'CAPEX'!$B$99,0))*'Вводные'!$B$30,0)+IF(AND(YEAR(CT$3)=YEAR($B$7),MONTH(CT$3)=MONTH($B$7),$B$5=1),'Вводные'!$B$26*'Вводные'!$V$90*'Вводные'!$B$30,0)</x:f>
      </x:c>
      <x:c r="CU57" s="117">
        <x:f>IF(AND(YEAR(CU$3)=YEAR($B$6),MONTH(CU$3)=MONTH($B$6),$B$5=1),('CAPEX'!$B$82+'CAPEX'!$B$85+'CAPEX'!$B$86+IF('Вводные'!$B$37="Денежная компенсация",'CAPEX'!$B$99,0))*'Вводные'!$B$30,0)+IF(AND(YEAR(CU$3)=YEAR($B$7),MONTH(CU$3)=MONTH($B$7),$B$5=1),'Вводные'!$B$26*'Вводные'!$V$90*'Вводные'!$B$30,0)</x:f>
      </x:c>
      <x:c r="CV57" s="117">
        <x:f>IF(AND(YEAR(CV$3)=YEAR($B$6),MONTH(CV$3)=MONTH($B$6),$B$5=1),('CAPEX'!$B$82+'CAPEX'!$B$85+'CAPEX'!$B$86+IF('Вводные'!$B$37="Денежная компенсация",'CAPEX'!$B$99,0))*'Вводные'!$B$30,0)+IF(AND(YEAR(CV$3)=YEAR($B$7),MONTH(CV$3)=MONTH($B$7),$B$5=1),'Вводные'!$B$26*'Вводные'!$V$90*'Вводные'!$B$30,0)</x:f>
      </x:c>
      <x:c r="CW57" s="117">
        <x:f>IF(AND(YEAR(CW$3)=YEAR($B$6),MONTH(CW$3)=MONTH($B$6),$B$5=1),('CAPEX'!$B$82+'CAPEX'!$B$85+'CAPEX'!$B$86+IF('Вводные'!$B$37="Денежная компенсация",'CAPEX'!$B$99,0))*'Вводные'!$B$30,0)+IF(AND(YEAR(CW$3)=YEAR($B$7),MONTH(CW$3)=MONTH($B$7),$B$5=1),'Вводные'!$B$26*'Вводные'!$V$90*'Вводные'!$B$30,0)</x:f>
      </x:c>
      <x:c r="CX57" s="117">
        <x:f>IF(AND(YEAR(CX$3)=YEAR($B$6),MONTH(CX$3)=MONTH($B$6),$B$5=1),('CAPEX'!$B$82+'CAPEX'!$B$85+'CAPEX'!$B$86+IF('Вводные'!$B$37="Денежная компенсация",'CAPEX'!$B$99,0))*'Вводные'!$B$30,0)+IF(AND(YEAR(CX$3)=YEAR($B$7),MONTH(CX$3)=MONTH($B$7),$B$5=1),'Вводные'!$B$26*'Вводные'!$V$90*'Вводные'!$B$30,0)</x:f>
      </x:c>
      <x:c r="CY57" s="117">
        <x:f>IF(AND(YEAR(CY$3)=YEAR($B$6),MONTH(CY$3)=MONTH($B$6),$B$5=1),('CAPEX'!$B$82+'CAPEX'!$B$85+'CAPEX'!$B$86+IF('Вводные'!$B$37="Денежная компенсация",'CAPEX'!$B$99,0))*'Вводные'!$B$30,0)+IF(AND(YEAR(CY$3)=YEAR($B$7),MONTH(CY$3)=MONTH($B$7),$B$5=1),'Вводные'!$B$26*'Вводные'!$V$90*'Вводные'!$B$30,0)</x:f>
      </x:c>
      <x:c r="CZ57" s="117">
        <x:f>IF(AND(YEAR(CZ$3)=YEAR($B$6),MONTH(CZ$3)=MONTH($B$6),$B$5=1),('CAPEX'!$B$82+'CAPEX'!$B$85+'CAPEX'!$B$86+IF('Вводные'!$B$37="Денежная компенсация",'CAPEX'!$B$99,0))*'Вводные'!$B$30,0)+IF(AND(YEAR(CZ$3)=YEAR($B$7),MONTH(CZ$3)=MONTH($B$7),$B$5=1),'Вводные'!$B$26*'Вводные'!$V$90*'Вводные'!$B$30,0)</x:f>
      </x:c>
      <x:c r="DA57" s="117">
        <x:f>IF(AND(YEAR(DA$3)=YEAR($B$6),MONTH(DA$3)=MONTH($B$6),$B$5=1),('CAPEX'!$B$82+'CAPEX'!$B$85+'CAPEX'!$B$86+IF('Вводные'!$B$37="Денежная компенсация",'CAPEX'!$B$99,0))*'Вводные'!$B$30,0)+IF(AND(YEAR(DA$3)=YEAR($B$7),MONTH(DA$3)=MONTH($B$7),$B$5=1),'Вводные'!$B$26*'Вводные'!$V$90*'Вводные'!$B$30,0)</x:f>
      </x:c>
      <x:c r="DB57" s="117">
        <x:f>IF(AND(YEAR(DB$3)=YEAR($B$6),MONTH(DB$3)=MONTH($B$6),$B$5=1),('CAPEX'!$B$82+'CAPEX'!$B$85+'CAPEX'!$B$86+IF('Вводные'!$B$37="Денежная компенсация",'CAPEX'!$B$99,0))*'Вводные'!$B$30,0)+IF(AND(YEAR(DB$3)=YEAR($B$7),MONTH(DB$3)=MONTH($B$7),$B$5=1),'Вводные'!$B$26*'Вводные'!$V$90*'Вводные'!$B$30,0)</x:f>
      </x:c>
      <x:c r="DC57" s="117">
        <x:f>IF(AND(YEAR(DC$3)=YEAR($B$6),MONTH(DC$3)=MONTH($B$6),$B$5=1),('CAPEX'!$B$82+'CAPEX'!$B$85+'CAPEX'!$B$86+IF('Вводные'!$B$37="Денежная компенсация",'CAPEX'!$B$99,0))*'Вводные'!$B$30,0)+IF(AND(YEAR(DC$3)=YEAR($B$7),MONTH(DC$3)=MONTH($B$7),$B$5=1),'Вводные'!$B$26*'Вводные'!$V$90*'Вводные'!$B$30,0)</x:f>
      </x:c>
      <x:c r="DD57" s="117">
        <x:f>IF(AND(YEAR(DD$3)=YEAR($B$6),MONTH(DD$3)=MONTH($B$6),$B$5=1),('CAPEX'!$B$82+'CAPEX'!$B$85+'CAPEX'!$B$86+IF('Вводные'!$B$37="Денежная компенсация",'CAPEX'!$B$99,0))*'Вводные'!$B$30,0)+IF(AND(YEAR(DD$3)=YEAR($B$7),MONTH(DD$3)=MONTH($B$7),$B$5=1),'Вводные'!$B$26*'Вводные'!$V$90*'Вводные'!$B$30,0)</x:f>
      </x:c>
      <x:c r="DE57" s="117">
        <x:f>IF(AND(YEAR(DE$3)=YEAR($B$6),MONTH(DE$3)=MONTH($B$6),$B$5=1),('CAPEX'!$B$82+'CAPEX'!$B$85+'CAPEX'!$B$86+IF('Вводные'!$B$37="Денежная компенсация",'CAPEX'!$B$99,0))*'Вводные'!$B$30,0)+IF(AND(YEAR(DE$3)=YEAR($B$7),MONTH(DE$3)=MONTH($B$7),$B$5=1),'Вводные'!$B$26*'Вводные'!$V$90*'Вводные'!$B$30,0)</x:f>
      </x:c>
      <x:c r="DF57" s="117">
        <x:f>IF(AND(YEAR(DF$3)=YEAR($B$6),MONTH(DF$3)=MONTH($B$6),$B$5=1),('CAPEX'!$B$82+'CAPEX'!$B$85+'CAPEX'!$B$86+IF('Вводные'!$B$37="Денежная компенсация",'CAPEX'!$B$99,0))*'Вводные'!$B$30,0)+IF(AND(YEAR(DF$3)=YEAR($B$7),MONTH(DF$3)=MONTH($B$7),$B$5=1),'Вводные'!$B$26*'Вводные'!$V$90*'Вводные'!$B$30,0)</x:f>
      </x:c>
      <x:c r="DG57" s="117">
        <x:f>IF(AND(YEAR(DG$3)=YEAR($B$6),MONTH(DG$3)=MONTH($B$6),$B$5=1),('CAPEX'!$B$82+'CAPEX'!$B$85+'CAPEX'!$B$86+IF('Вводные'!$B$37="Денежная компенсация",'CAPEX'!$B$99,0))*'Вводные'!$B$30,0)+IF(AND(YEAR(DG$3)=YEAR($B$7),MONTH(DG$3)=MONTH($B$7),$B$5=1),'Вводные'!$B$26*'Вводные'!$V$90*'Вводные'!$B$30,0)</x:f>
      </x:c>
      <x:c r="DH57" s="117">
        <x:f>IF(AND(YEAR(DH$3)=YEAR($B$6),MONTH(DH$3)=MONTH($B$6),$B$5=1),('CAPEX'!$B$82+'CAPEX'!$B$85+'CAPEX'!$B$86+IF('Вводные'!$B$37="Денежная компенсация",'CAPEX'!$B$99,0))*'Вводные'!$B$30,0)+IF(AND(YEAR(DH$3)=YEAR($B$7),MONTH(DH$3)=MONTH($B$7),$B$5=1),'Вводные'!$B$26*'Вводные'!$V$90*'Вводные'!$B$30,0)</x:f>
      </x:c>
      <x:c r="DI57" s="117">
        <x:f>IF(AND(YEAR(DI$3)=YEAR($B$6),MONTH(DI$3)=MONTH($B$6),$B$5=1),('CAPEX'!$B$82+'CAPEX'!$B$85+'CAPEX'!$B$86+IF('Вводные'!$B$37="Денежная компенсация",'CAPEX'!$B$99,0))*'Вводные'!$B$30,0)+IF(AND(YEAR(DI$3)=YEAR($B$7),MONTH(DI$3)=MONTH($B$7),$B$5=1),'Вводные'!$B$26*'Вводные'!$V$90*'Вводные'!$B$30,0)</x:f>
      </x:c>
      <x:c r="DJ57" s="117">
        <x:f>IF(AND(YEAR(DJ$3)=YEAR($B$6),MONTH(DJ$3)=MONTH($B$6),$B$5=1),('CAPEX'!$B$82+'CAPEX'!$B$85+'CAPEX'!$B$86+IF('Вводные'!$B$37="Денежная компенсация",'CAPEX'!$B$99,0))*'Вводные'!$B$30,0)+IF(AND(YEAR(DJ$3)=YEAR($B$7),MONTH(DJ$3)=MONTH($B$7),$B$5=1),'Вводные'!$B$26*'Вводные'!$V$90*'Вводные'!$B$30,0)</x:f>
      </x:c>
      <x:c r="DK57" s="117">
        <x:f>IF(AND(YEAR(DK$3)=YEAR($B$6),MONTH(DK$3)=MONTH($B$6),$B$5=1),('CAPEX'!$B$82+'CAPEX'!$B$85+'CAPEX'!$B$86+IF('Вводные'!$B$37="Денежная компенсация",'CAPEX'!$B$99,0))*'Вводные'!$B$30,0)+IF(AND(YEAR(DK$3)=YEAR($B$7),MONTH(DK$3)=MONTH($B$7),$B$5=1),'Вводные'!$B$26*'Вводные'!$V$90*'Вводные'!$B$30,0)</x:f>
      </x:c>
      <x:c r="DL57" s="117">
        <x:f>IF(AND(YEAR(DL$3)=YEAR($B$6),MONTH(DL$3)=MONTH($B$6),$B$5=1),('CAPEX'!$B$82+'CAPEX'!$B$85+'CAPEX'!$B$86+IF('Вводные'!$B$37="Денежная компенсация",'CAPEX'!$B$99,0))*'Вводные'!$B$30,0)+IF(AND(YEAR(DL$3)=YEAR($B$7),MONTH(DL$3)=MONTH($B$7),$B$5=1),'Вводные'!$B$26*'Вводные'!$V$90*'Вводные'!$B$30,0)</x:f>
      </x:c>
      <x:c r="DM57" s="117">
        <x:f>IF(AND(YEAR(DM$3)=YEAR($B$6),MONTH(DM$3)=MONTH($B$6),$B$5=1),('CAPEX'!$B$82+'CAPEX'!$B$85+'CAPEX'!$B$86+IF('Вводные'!$B$37="Денежная компенсация",'CAPEX'!$B$99,0))*'Вводные'!$B$30,0)+IF(AND(YEAR(DM$3)=YEAR($B$7),MONTH(DM$3)=MONTH($B$7),$B$5=1),'Вводные'!$B$26*'Вводные'!$V$90*'Вводные'!$B$30,0)</x:f>
      </x:c>
      <x:c r="DN57" s="117">
        <x:f>IF(AND(YEAR(DN$3)=YEAR($B$6),MONTH(DN$3)=MONTH($B$6),$B$5=1),('CAPEX'!$B$82+'CAPEX'!$B$85+'CAPEX'!$B$86+IF('Вводные'!$B$37="Денежная компенсация",'CAPEX'!$B$99,0))*'Вводные'!$B$30,0)+IF(AND(YEAR(DN$3)=YEAR($B$7),MONTH(DN$3)=MONTH($B$7),$B$5=1),'Вводные'!$B$26*'Вводные'!$V$90*'Вводные'!$B$30,0)</x:f>
      </x:c>
      <x:c r="DO57" s="117">
        <x:f>IF(AND(YEAR(DO$3)=YEAR($B$6),MONTH(DO$3)=MONTH($B$6),$B$5=1),('CAPEX'!$B$82+'CAPEX'!$B$85+'CAPEX'!$B$86+IF('Вводные'!$B$37="Денежная компенсация",'CAPEX'!$B$99,0))*'Вводные'!$B$30,0)+IF(AND(YEAR(DO$3)=YEAR($B$7),MONTH(DO$3)=MONTH($B$7),$B$5=1),'Вводные'!$B$26*'Вводные'!$V$90*'Вводные'!$B$30,0)</x:f>
      </x:c>
      <x:c r="DP57" s="117">
        <x:f>IF(AND(YEAR(DP$3)=YEAR($B$6),MONTH(DP$3)=MONTH($B$6),$B$5=1),('CAPEX'!$B$82+'CAPEX'!$B$85+'CAPEX'!$B$86+IF('Вводные'!$B$37="Денежная компенсация",'CAPEX'!$B$99,0))*'Вводные'!$B$30,0)+IF(AND(YEAR(DP$3)=YEAR($B$7),MONTH(DP$3)=MONTH($B$7),$B$5=1),'Вводные'!$B$26*'Вводные'!$V$90*'Вводные'!$B$30,0)</x:f>
      </x:c>
      <x:c r="DQ57" s="117">
        <x:f>IF(AND(YEAR(DQ$3)=YEAR($B$6),MONTH(DQ$3)=MONTH($B$6),$B$5=1),('CAPEX'!$B$82+'CAPEX'!$B$85+'CAPEX'!$B$86+IF('Вводные'!$B$37="Денежная компенсация",'CAPEX'!$B$99,0))*'Вводные'!$B$30,0)+IF(AND(YEAR(DQ$3)=YEAR($B$7),MONTH(DQ$3)=MONTH($B$7),$B$5=1),'Вводные'!$B$26*'Вводные'!$V$90*'Вводные'!$B$30,0)</x:f>
      </x:c>
      <x:c r="DR57" s="117">
        <x:f>IF(AND(YEAR(DR$3)=YEAR($B$6),MONTH(DR$3)=MONTH($B$6),$B$5=1),('CAPEX'!$B$82+'CAPEX'!$B$85+'CAPEX'!$B$86+IF('Вводные'!$B$37="Денежная компенсация",'CAPEX'!$B$99,0))*'Вводные'!$B$30,0)+IF(AND(YEAR(DR$3)=YEAR($B$7),MONTH(DR$3)=MONTH($B$7),$B$5=1),'Вводные'!$B$26*'Вводные'!$V$90*'Вводные'!$B$30,0)</x:f>
      </x:c>
      <x:c r="DS57" s="117">
        <x:f>IF(AND(YEAR(DS$3)=YEAR($B$6),MONTH(DS$3)=MONTH($B$6),$B$5=1),('CAPEX'!$B$82+'CAPEX'!$B$85+'CAPEX'!$B$86+IF('Вводные'!$B$37="Денежная компенсация",'CAPEX'!$B$99,0))*'Вводные'!$B$30,0)+IF(AND(YEAR(DS$3)=YEAR($B$7),MONTH(DS$3)=MONTH($B$7),$B$5=1),'Вводные'!$B$26*'Вводные'!$V$90*'Вводные'!$B$30,0)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MAX(0,'Вводные'!$B$85*'Вводные'!$AI$90-D56)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SUM('CF_1'!D43,'CF_2'!D43,'CF_3'!D43,'CF_4'!D43,'CF_1'!D57,'CF_2'!D57,'CF_3'!D57,'CF_4'!D57)</x:f>
      </x:c>
      <x:c r="E21" s="117" t="n">
        <x:f>SUM('CF_1'!E43,'CF_2'!E43,'CF_3'!E43,'CF_4'!E43,'CF_1'!E57,'CF_2'!E57,'CF_3'!E57,'CF_4'!E57)</x:f>
      </x:c>
      <x:c r="F21" s="117" t="n">
        <x:f>SUM('CF_1'!F43,'CF_2'!F43,'CF_3'!F43,'CF_4'!F43,'CF_1'!F57,'CF_2'!F57,'CF_3'!F57,'CF_4'!F57)</x:f>
      </x:c>
      <x:c r="G21" s="117" t="n">
        <x:f>SUM('CF_1'!G43,'CF_2'!G43,'CF_3'!G43,'CF_4'!G43,'CF_1'!G57,'CF_2'!G57,'CF_3'!G57,'CF_4'!G57)</x:f>
      </x:c>
      <x:c r="H21" s="117" t="n">
        <x:f>SUM('CF_1'!H43,'CF_2'!H43,'CF_3'!H43,'CF_4'!H43,'CF_1'!H57,'CF_2'!H57,'CF_3'!H57,'CF_4'!H57)</x:f>
      </x:c>
      <x:c r="I21" s="117" t="n">
        <x:f>SUM('CF_1'!I43,'CF_2'!I43,'CF_3'!I43,'CF_4'!I43,'CF_1'!I57,'CF_2'!I57,'CF_3'!I57,'CF_4'!I57)</x:f>
      </x:c>
      <x:c r="J21" s="117" t="n">
        <x:f>SUM('CF_1'!J43,'CF_2'!J43,'CF_3'!J43,'CF_4'!J43,'CF_1'!J57,'CF_2'!J57,'CF_3'!J57,'CF_4'!J57)</x:f>
      </x:c>
      <x:c r="K21" s="117" t="n">
        <x:f>SUM('CF_1'!K43,'CF_2'!K43,'CF_3'!K43,'CF_4'!K43,'CF_1'!K57,'CF_2'!K57,'CF_3'!K57,'CF_4'!K57)</x:f>
      </x:c>
      <x:c r="L21" s="117" t="n">
        <x:f>SUM('CF_1'!L43,'CF_2'!L43,'CF_3'!L43,'CF_4'!L43,'CF_1'!L57,'CF_2'!L57,'CF_3'!L57,'CF_4'!L57)</x:f>
      </x:c>
      <x:c r="M21" s="117" t="n">
        <x:f>SUM('CF_1'!M43,'CF_2'!M43,'CF_3'!M43,'CF_4'!M43,'CF_1'!M57,'CF_2'!M57,'CF_3'!M57,'CF_4'!M57)</x:f>
      </x:c>
      <x:c r="N21" s="117" t="n">
        <x:f>SUM('CF_1'!N43,'CF_2'!N43,'CF_3'!N43,'CF_4'!N43,'CF_1'!N57,'CF_2'!N57,'CF_3'!N57,'CF_4'!N57)</x:f>
      </x:c>
      <x:c r="O21" s="117" t="n">
        <x:f>SUM('CF_1'!O43,'CF_2'!O43,'CF_3'!O43,'CF_4'!O43,'CF_1'!O57,'CF_2'!O57,'CF_3'!O57,'CF_4'!O57)</x:f>
      </x:c>
      <x:c r="P21" s="117" t="n">
        <x:f>SUM('CF_1'!P43,'CF_2'!P43,'CF_3'!P43,'CF_4'!P43,'CF_1'!P57,'CF_2'!P57,'CF_3'!P57,'CF_4'!P57)</x:f>
      </x:c>
      <x:c r="Q21" s="117" t="n">
        <x:f>SUM('CF_1'!Q43,'CF_2'!Q43,'CF_3'!Q43,'CF_4'!Q43,'CF_1'!Q57,'CF_2'!Q57,'CF_3'!Q57,'CF_4'!Q57)</x:f>
      </x:c>
      <x:c r="R21" s="117" t="n">
        <x:f>SUM('CF_1'!R43,'CF_2'!R43,'CF_3'!R43,'CF_4'!R43,'CF_1'!R57,'CF_2'!R57,'CF_3'!R57,'CF_4'!R57)</x:f>
      </x:c>
      <x:c r="S21" s="117" t="n">
        <x:f>SUM('CF_1'!S43,'CF_2'!S43,'CF_3'!S43,'CF_4'!S43,'CF_1'!S57,'CF_2'!S57,'CF_3'!S57,'CF_4'!S57)</x:f>
      </x:c>
      <x:c r="T21" s="117" t="n">
        <x:f>SUM('CF_1'!T43,'CF_2'!T43,'CF_3'!T43,'CF_4'!T43,'CF_1'!T57,'CF_2'!T57,'CF_3'!T57,'CF_4'!T57)</x:f>
      </x:c>
      <x:c r="U21" s="117" t="n">
        <x:f>SUM('CF_1'!U43,'CF_2'!U43,'CF_3'!U43,'CF_4'!U43,'CF_1'!U57,'CF_2'!U57,'CF_3'!U57,'CF_4'!U57)</x:f>
      </x:c>
      <x:c r="V21" s="117" t="n">
        <x:f>SUM('CF_1'!V43,'CF_2'!V43,'CF_3'!V43,'CF_4'!V43,'CF_1'!V57,'CF_2'!V57,'CF_3'!V57,'CF_4'!V57)</x:f>
      </x:c>
      <x:c r="W21" s="117" t="n">
        <x:f>SUM('CF_1'!W43,'CF_2'!W43,'CF_3'!W43,'CF_4'!W43,'CF_1'!W57,'CF_2'!W57,'CF_3'!W57,'CF_4'!W57)</x:f>
      </x:c>
      <x:c r="X21" s="117" t="n">
        <x:f>SUM('CF_1'!X43,'CF_2'!X43,'CF_3'!X43,'CF_4'!X43,'CF_1'!X57,'CF_2'!X57,'CF_3'!X57,'CF_4'!X57)</x:f>
      </x:c>
      <x:c r="Y21" s="117" t="n">
        <x:f>SUM('CF_1'!Y43,'CF_2'!Y43,'CF_3'!Y43,'CF_4'!Y43,'CF_1'!Y57,'CF_2'!Y57,'CF_3'!Y57,'CF_4'!Y57)</x:f>
      </x:c>
      <x:c r="Z21" s="117" t="n">
        <x:f>SUM('CF_1'!Z43,'CF_2'!Z43,'CF_3'!Z43,'CF_4'!Z43,'CF_1'!Z57,'CF_2'!Z57,'CF_3'!Z57,'CF_4'!Z57)</x:f>
      </x:c>
      <x:c r="AA21" s="117" t="n">
        <x:f>SUM('CF_1'!AA43,'CF_2'!AA43,'CF_3'!AA43,'CF_4'!AA43,'CF_1'!AA57,'CF_2'!AA57,'CF_3'!AA57,'CF_4'!AA57)</x:f>
      </x:c>
      <x:c r="AB21" s="117" t="n">
        <x:f>SUM('CF_1'!AB43,'CF_2'!AB43,'CF_3'!AB43,'CF_4'!AB43,'CF_1'!AB57,'CF_2'!AB57,'CF_3'!AB57,'CF_4'!AB57)</x:f>
      </x:c>
      <x:c r="AC21" s="117" t="n">
        <x:f>SUM('CF_1'!AC43,'CF_2'!AC43,'CF_3'!AC43,'CF_4'!AC43,'CF_1'!AC57,'CF_2'!AC57,'CF_3'!AC57,'CF_4'!AC57)</x:f>
      </x:c>
      <x:c r="AD21" s="117" t="n">
        <x:f>SUM('CF_1'!AD43,'CF_2'!AD43,'CF_3'!AD43,'CF_4'!AD43,'CF_1'!AD57,'CF_2'!AD57,'CF_3'!AD57,'CF_4'!AD57)</x:f>
      </x:c>
      <x:c r="AE21" s="117" t="n">
        <x:f>SUM('CF_1'!AE43,'CF_2'!AE43,'CF_3'!AE43,'CF_4'!AE43,'CF_1'!AE57,'CF_2'!AE57,'CF_3'!AE57,'CF_4'!AE57)</x:f>
      </x:c>
      <x:c r="AF21" s="117" t="n">
        <x:f>SUM('CF_1'!AF43,'CF_2'!AF43,'CF_3'!AF43,'CF_4'!AF43,'CF_1'!AF57,'CF_2'!AF57,'CF_3'!AF57,'CF_4'!AF57)</x:f>
      </x:c>
      <x:c r="AG21" s="117" t="n">
        <x:f>SUM('CF_1'!AG43,'CF_2'!AG43,'CF_3'!AG43,'CF_4'!AG43,'CF_1'!AG57,'CF_2'!AG57,'CF_3'!AG57,'CF_4'!AG57)</x:f>
      </x:c>
      <x:c r="AH21" s="117" t="n">
        <x:f>SUM('CF_1'!AH43,'CF_2'!AH43,'CF_3'!AH43,'CF_4'!AH43,'CF_1'!AH57,'CF_2'!AH57,'CF_3'!AH57,'CF_4'!AH57)</x:f>
      </x:c>
      <x:c r="AI21" s="117" t="n">
        <x:f>SUM('CF_1'!AI43,'CF_2'!AI43,'CF_3'!AI43,'CF_4'!AI43,'CF_1'!AI57,'CF_2'!AI57,'CF_3'!AI57,'CF_4'!AI57)</x:f>
      </x:c>
      <x:c r="AJ21" s="117" t="n">
        <x:f>SUM('CF_1'!AJ43,'CF_2'!AJ43,'CF_3'!AJ43,'CF_4'!AJ43,'CF_1'!AJ57,'CF_2'!AJ57,'CF_3'!AJ57,'CF_4'!AJ57)</x:f>
      </x:c>
      <x:c r="AK21" s="117" t="n">
        <x:f>SUM('CF_1'!AK43,'CF_2'!AK43,'CF_3'!AK43,'CF_4'!AK43,'CF_1'!AK57,'CF_2'!AK57,'CF_3'!AK57,'CF_4'!AK57)</x:f>
      </x:c>
      <x:c r="AL21" s="117" t="n">
        <x:f>SUM('CF_1'!AL43,'CF_2'!AL43,'CF_3'!AL43,'CF_4'!AL43,'CF_1'!AL57,'CF_2'!AL57,'CF_3'!AL57,'CF_4'!AL57)</x:f>
      </x:c>
      <x:c r="AM21" s="117" t="n">
        <x:f>SUM('CF_1'!AM43,'CF_2'!AM43,'CF_3'!AM43,'CF_4'!AM43,'CF_1'!AM57,'CF_2'!AM57,'CF_3'!AM57,'CF_4'!AM57)</x:f>
      </x:c>
      <x:c r="AN21" s="117" t="n">
        <x:f>SUM('CF_1'!AN43,'CF_2'!AN43,'CF_3'!AN43,'CF_4'!AN43,'CF_1'!AN57,'CF_2'!AN57,'CF_3'!AN57,'CF_4'!AN57)</x:f>
      </x:c>
      <x:c r="AO21" s="117" t="n">
        <x:f>SUM('CF_1'!AO43,'CF_2'!AO43,'CF_3'!AO43,'CF_4'!AO43,'CF_1'!AO57,'CF_2'!AO57,'CF_3'!AO57,'CF_4'!AO57)</x:f>
      </x:c>
      <x:c r="AP21" s="117" t="n">
        <x:f>SUM('CF_1'!AP43,'CF_2'!AP43,'CF_3'!AP43,'CF_4'!AP43,'CF_1'!AP57,'CF_2'!AP57,'CF_3'!AP57,'CF_4'!AP57)</x:f>
      </x:c>
      <x:c r="AQ21" s="117" t="n">
        <x:f>SUM('CF_1'!AQ43,'CF_2'!AQ43,'CF_3'!AQ43,'CF_4'!AQ43,'CF_1'!AQ57,'CF_2'!AQ57,'CF_3'!AQ57,'CF_4'!AQ57)</x:f>
      </x:c>
      <x:c r="AR21" s="117" t="n">
        <x:f>SUM('CF_1'!AR43,'CF_2'!AR43,'CF_3'!AR43,'CF_4'!AR43,'CF_1'!AR57,'CF_2'!AR57,'CF_3'!AR57,'CF_4'!AR57)</x:f>
      </x:c>
      <x:c r="AS21" s="117" t="n">
        <x:f>SUM('CF_1'!AS43,'CF_2'!AS43,'CF_3'!AS43,'CF_4'!AS43,'CF_1'!AS57,'CF_2'!AS57,'CF_3'!AS57,'CF_4'!AS57)</x:f>
      </x:c>
      <x:c r="AT21" s="117" t="n">
        <x:f>SUM('CF_1'!AT43,'CF_2'!AT43,'CF_3'!AT43,'CF_4'!AT43,'CF_1'!AT57,'CF_2'!AT57,'CF_3'!AT57,'CF_4'!AT57)</x:f>
      </x:c>
      <x:c r="AU21" s="117" t="n">
        <x:f>SUM('CF_1'!AU43,'CF_2'!AU43,'CF_3'!AU43,'CF_4'!AU43,'CF_1'!AU57,'CF_2'!AU57,'CF_3'!AU57,'CF_4'!AU57)</x:f>
      </x:c>
      <x:c r="AV21" s="117" t="n">
        <x:f>SUM('CF_1'!AV43,'CF_2'!AV43,'CF_3'!AV43,'CF_4'!AV43,'CF_1'!AV57,'CF_2'!AV57,'CF_3'!AV57,'CF_4'!AV57)</x:f>
      </x:c>
      <x:c r="AW21" s="117" t="n">
        <x:f>SUM('CF_1'!AW43,'CF_2'!AW43,'CF_3'!AW43,'CF_4'!AW43,'CF_1'!AW57,'CF_2'!AW57,'CF_3'!AW57,'CF_4'!AW57)</x:f>
      </x:c>
      <x:c r="AX21" s="117" t="n">
        <x:f>SUM('CF_1'!AX43,'CF_2'!AX43,'CF_3'!AX43,'CF_4'!AX43,'CF_1'!AX57,'CF_2'!AX57,'CF_3'!AX57,'CF_4'!AX57)</x:f>
      </x:c>
      <x:c r="AY21" s="117" t="n">
        <x:f>SUM('CF_1'!AY43,'CF_2'!AY43,'CF_3'!AY43,'CF_4'!AY43,'CF_1'!AY57,'CF_2'!AY57,'CF_3'!AY57,'CF_4'!AY57)</x:f>
      </x:c>
      <x:c r="AZ21" s="117" t="n">
        <x:f>SUM('CF_1'!AZ43,'CF_2'!AZ43,'CF_3'!AZ43,'CF_4'!AZ43,'CF_1'!AZ57,'CF_2'!AZ57,'CF_3'!AZ57,'CF_4'!AZ57)</x:f>
      </x:c>
      <x:c r="BA21" s="117" t="n">
        <x:f>SUM('CF_1'!BA43,'CF_2'!BA43,'CF_3'!BA43,'CF_4'!BA43,'CF_1'!BA57,'CF_2'!BA57,'CF_3'!BA57,'CF_4'!BA57)</x:f>
      </x:c>
      <x:c r="BB21" s="117" t="n">
        <x:f>SUM('CF_1'!BB43,'CF_2'!BB43,'CF_3'!BB43,'CF_4'!BB43,'CF_1'!BB57,'CF_2'!BB57,'CF_3'!BB57,'CF_4'!BB57)</x:f>
      </x:c>
      <x:c r="BC21" s="117" t="n">
        <x:f>SUM('CF_1'!BC43,'CF_2'!BC43,'CF_3'!BC43,'CF_4'!BC43,'CF_1'!BC57,'CF_2'!BC57,'CF_3'!BC57,'CF_4'!BC57)</x:f>
      </x:c>
      <x:c r="BD21" s="117" t="n">
        <x:f>SUM('CF_1'!BD43,'CF_2'!BD43,'CF_3'!BD43,'CF_4'!BD43,'CF_1'!BD57,'CF_2'!BD57,'CF_3'!BD57,'CF_4'!BD57)</x:f>
      </x:c>
      <x:c r="BE21" s="117" t="n">
        <x:f>SUM('CF_1'!BE43,'CF_2'!BE43,'CF_3'!BE43,'CF_4'!BE43,'CF_1'!BE57,'CF_2'!BE57,'CF_3'!BE57,'CF_4'!BE57)</x:f>
      </x:c>
      <x:c r="BF21" s="117" t="n">
        <x:f>SUM('CF_1'!BF43,'CF_2'!BF43,'CF_3'!BF43,'CF_4'!BF43,'CF_1'!BF57,'CF_2'!BF57,'CF_3'!BF57,'CF_4'!BF57)</x:f>
      </x:c>
      <x:c r="BG21" s="117" t="n">
        <x:f>SUM('CF_1'!BG43,'CF_2'!BG43,'CF_3'!BG43,'CF_4'!BG43,'CF_1'!BG57,'CF_2'!BG57,'CF_3'!BG57,'CF_4'!BG57)</x:f>
      </x:c>
      <x:c r="BH21" s="117" t="n">
        <x:f>SUM('CF_1'!BH43,'CF_2'!BH43,'CF_3'!BH43,'CF_4'!BH43,'CF_1'!BH57,'CF_2'!BH57,'CF_3'!BH57,'CF_4'!BH57)</x:f>
      </x:c>
      <x:c r="BI21" s="117" t="n">
        <x:f>SUM('CF_1'!BI43,'CF_2'!BI43,'CF_3'!BI43,'CF_4'!BI43,'CF_1'!BI57,'CF_2'!BI57,'CF_3'!BI57,'CF_4'!BI57)</x:f>
      </x:c>
      <x:c r="BJ21" s="117" t="n">
        <x:f>SUM('CF_1'!BJ43,'CF_2'!BJ43,'CF_3'!BJ43,'CF_4'!BJ43,'CF_1'!BJ57,'CF_2'!BJ57,'CF_3'!BJ57,'CF_4'!BJ57)</x:f>
      </x:c>
      <x:c r="BK21" s="117" t="n">
        <x:f>SUM('CF_1'!BK43,'CF_2'!BK43,'CF_3'!BK43,'CF_4'!BK43,'CF_1'!BK57,'CF_2'!BK57,'CF_3'!BK57,'CF_4'!BK57)</x:f>
      </x:c>
      <x:c r="BL21" s="117" t="n">
        <x:f>SUM('CF_1'!BL43,'CF_2'!BL43,'CF_3'!BL43,'CF_4'!BL43,'CF_1'!BL57,'CF_2'!BL57,'CF_3'!BL57,'CF_4'!BL57)</x:f>
      </x:c>
      <x:c r="BM21" s="117" t="n">
        <x:f>SUM('CF_1'!BM43,'CF_2'!BM43,'CF_3'!BM43,'CF_4'!BM43,'CF_1'!BM57,'CF_2'!BM57,'CF_3'!BM57,'CF_4'!BM57)</x:f>
      </x:c>
      <x:c r="BN21" s="117" t="n">
        <x:f>SUM('CF_1'!BN43,'CF_2'!BN43,'CF_3'!BN43,'CF_4'!BN43,'CF_1'!BN57,'CF_2'!BN57,'CF_3'!BN57,'CF_4'!BN57)</x:f>
      </x:c>
      <x:c r="BO21" s="117" t="n">
        <x:f>SUM('CF_1'!BO43,'CF_2'!BO43,'CF_3'!BO43,'CF_4'!BO43,'CF_1'!BO57,'CF_2'!BO57,'CF_3'!BO57,'CF_4'!BO57)</x:f>
      </x:c>
      <x:c r="BP21" s="117" t="n">
        <x:f>SUM('CF_1'!BP43,'CF_2'!BP43,'CF_3'!BP43,'CF_4'!BP43,'CF_1'!BP57,'CF_2'!BP57,'CF_3'!BP57,'CF_4'!BP57)</x:f>
      </x:c>
      <x:c r="BQ21" s="117" t="n">
        <x:f>SUM('CF_1'!BQ43,'CF_2'!BQ43,'CF_3'!BQ43,'CF_4'!BQ43,'CF_1'!BQ57,'CF_2'!BQ57,'CF_3'!BQ57,'CF_4'!BQ57)</x:f>
      </x:c>
      <x:c r="BR21" s="117" t="n">
        <x:f>SUM('CF_1'!BR43,'CF_2'!BR43,'CF_3'!BR43,'CF_4'!BR43,'CF_1'!BR57,'CF_2'!BR57,'CF_3'!BR57,'CF_4'!BR57)</x:f>
      </x:c>
      <x:c r="BS21" s="117" t="n">
        <x:f>SUM('CF_1'!BS43,'CF_2'!BS43,'CF_3'!BS43,'CF_4'!BS43,'CF_1'!BS57,'CF_2'!BS57,'CF_3'!BS57,'CF_4'!BS57)</x:f>
      </x:c>
      <x:c r="BT21" s="117" t="n">
        <x:f>SUM('CF_1'!BT43,'CF_2'!BT43,'CF_3'!BT43,'CF_4'!BT43,'CF_1'!BT57,'CF_2'!BT57,'CF_3'!BT57,'CF_4'!BT57)</x:f>
      </x:c>
      <x:c r="BU21" s="117" t="n">
        <x:f>SUM('CF_1'!BU43,'CF_2'!BU43,'CF_3'!BU43,'CF_4'!BU43,'CF_1'!BU57,'CF_2'!BU57,'CF_3'!BU57,'CF_4'!BU57)</x:f>
      </x:c>
      <x:c r="BV21" s="117" t="n">
        <x:f>SUM('CF_1'!BV43,'CF_2'!BV43,'CF_3'!BV43,'CF_4'!BV43,'CF_1'!BV57,'CF_2'!BV57,'CF_3'!BV57,'CF_4'!BV57)</x:f>
      </x:c>
      <x:c r="BW21" s="117" t="n">
        <x:f>SUM('CF_1'!BW43,'CF_2'!BW43,'CF_3'!BW43,'CF_4'!BW43,'CF_1'!BW57,'CF_2'!BW57,'CF_3'!BW57,'CF_4'!BW57)</x:f>
      </x:c>
      <x:c r="BX21" s="117" t="n">
        <x:f>SUM('CF_1'!BX43,'CF_2'!BX43,'CF_3'!BX43,'CF_4'!BX43,'CF_1'!BX57,'CF_2'!BX57,'CF_3'!BX57,'CF_4'!BX57)</x:f>
      </x:c>
      <x:c r="BY21" s="117" t="n">
        <x:f>SUM('CF_1'!BY43,'CF_2'!BY43,'CF_3'!BY43,'CF_4'!BY43,'CF_1'!BY57,'CF_2'!BY57,'CF_3'!BY57,'CF_4'!BY57)</x:f>
      </x:c>
      <x:c r="BZ21" s="117" t="n">
        <x:f>SUM('CF_1'!BZ43,'CF_2'!BZ43,'CF_3'!BZ43,'CF_4'!BZ43,'CF_1'!BZ57,'CF_2'!BZ57,'CF_3'!BZ57,'CF_4'!BZ57)</x:f>
      </x:c>
      <x:c r="CA21" s="117" t="n">
        <x:f>SUM('CF_1'!CA43,'CF_2'!CA43,'CF_3'!CA43,'CF_4'!CA43,'CF_1'!CA57,'CF_2'!CA57,'CF_3'!CA57,'CF_4'!CA57)</x:f>
      </x:c>
      <x:c r="CB21" s="117" t="n">
        <x:f>SUM('CF_1'!CB43,'CF_2'!CB43,'CF_3'!CB43,'CF_4'!CB43,'CF_1'!CB57,'CF_2'!CB57,'CF_3'!CB57,'CF_4'!CB57)</x:f>
      </x:c>
      <x:c r="CC21" s="117" t="n">
        <x:f>SUM('CF_1'!CC43,'CF_2'!CC43,'CF_3'!CC43,'CF_4'!CC43,'CF_1'!CC57,'CF_2'!CC57,'CF_3'!CC57,'CF_4'!CC57)</x:f>
      </x:c>
      <x:c r="CD21" s="117" t="n">
        <x:f>SUM('CF_1'!CD43,'CF_2'!CD43,'CF_3'!CD43,'CF_4'!CD43,'CF_1'!CD57,'CF_2'!CD57,'CF_3'!CD57,'CF_4'!CD57)</x:f>
      </x:c>
      <x:c r="CE21" s="117" t="n">
        <x:f>SUM('CF_1'!CE43,'CF_2'!CE43,'CF_3'!CE43,'CF_4'!CE43,'CF_1'!CE57,'CF_2'!CE57,'CF_3'!CE57,'CF_4'!CE57)</x:f>
      </x:c>
      <x:c r="CF21" s="117" t="n">
        <x:f>SUM('CF_1'!CF43,'CF_2'!CF43,'CF_3'!CF43,'CF_4'!CF43,'CF_1'!CF57,'CF_2'!CF57,'CF_3'!CF57,'CF_4'!CF57)</x:f>
      </x:c>
      <x:c r="CG21" s="117" t="n">
        <x:f>SUM('CF_1'!CG43,'CF_2'!CG43,'CF_3'!CG43,'CF_4'!CG43,'CF_1'!CG57,'CF_2'!CG57,'CF_3'!CG57,'CF_4'!CG57)</x:f>
      </x:c>
      <x:c r="CH21" s="117" t="n">
        <x:f>SUM('CF_1'!CH43,'CF_2'!CH43,'CF_3'!CH43,'CF_4'!CH43,'CF_1'!CH57,'CF_2'!CH57,'CF_3'!CH57,'CF_4'!CH57)</x:f>
      </x:c>
      <x:c r="CI21" s="117" t="n">
        <x:f>SUM('CF_1'!CI43,'CF_2'!CI43,'CF_3'!CI43,'CF_4'!CI43,'CF_1'!CI57,'CF_2'!CI57,'CF_3'!CI57,'CF_4'!CI57)</x:f>
      </x:c>
      <x:c r="CJ21" s="117" t="n">
        <x:f>SUM('CF_1'!CJ43,'CF_2'!CJ43,'CF_3'!CJ43,'CF_4'!CJ43,'CF_1'!CJ57,'CF_2'!CJ57,'CF_3'!CJ57,'CF_4'!CJ57)</x:f>
      </x:c>
      <x:c r="CK21" s="117" t="n">
        <x:f>SUM('CF_1'!CK43,'CF_2'!CK43,'CF_3'!CK43,'CF_4'!CK43,'CF_1'!CK57,'CF_2'!CK57,'CF_3'!CK57,'CF_4'!CK57)</x:f>
      </x:c>
      <x:c r="CL21" s="117" t="n">
        <x:f>SUM('CF_1'!CL43,'CF_2'!CL43,'CF_3'!CL43,'CF_4'!CL43,'CF_1'!CL57,'CF_2'!CL57,'CF_3'!CL57,'CF_4'!CL57)</x:f>
      </x:c>
      <x:c r="CM21" s="117" t="n">
        <x:f>SUM('CF_1'!CM43,'CF_2'!CM43,'CF_3'!CM43,'CF_4'!CM43,'CF_1'!CM57,'CF_2'!CM57,'CF_3'!CM57,'CF_4'!CM57)</x:f>
      </x:c>
      <x:c r="CN21" s="117" t="n">
        <x:f>SUM('CF_1'!CN43,'CF_2'!CN43,'CF_3'!CN43,'CF_4'!CN43,'CF_1'!CN57,'CF_2'!CN57,'CF_3'!CN57,'CF_4'!CN57)</x:f>
      </x:c>
      <x:c r="CO21" s="117" t="n">
        <x:f>SUM('CF_1'!CO43,'CF_2'!CO43,'CF_3'!CO43,'CF_4'!CO43,'CF_1'!CO57,'CF_2'!CO57,'CF_3'!CO57,'CF_4'!CO57)</x:f>
      </x:c>
      <x:c r="CP21" s="117" t="n">
        <x:f>SUM('CF_1'!CP43,'CF_2'!CP43,'CF_3'!CP43,'CF_4'!CP43,'CF_1'!CP57,'CF_2'!CP57,'CF_3'!CP57,'CF_4'!CP57)</x:f>
      </x:c>
      <x:c r="CQ21" s="117" t="n">
        <x:f>SUM('CF_1'!CQ43,'CF_2'!CQ43,'CF_3'!CQ43,'CF_4'!CQ43,'CF_1'!CQ57,'CF_2'!CQ57,'CF_3'!CQ57,'CF_4'!CQ57)</x:f>
      </x:c>
      <x:c r="CR21" s="117" t="n">
        <x:f>SUM('CF_1'!CR43,'CF_2'!CR43,'CF_3'!CR43,'CF_4'!CR43,'CF_1'!CR57,'CF_2'!CR57,'CF_3'!CR57,'CF_4'!CR57)</x:f>
      </x:c>
      <x:c r="CS21" s="117" t="n">
        <x:f>SUM('CF_1'!CS43,'CF_2'!CS43,'CF_3'!CS43,'CF_4'!CS43,'CF_1'!CS57,'CF_2'!CS57,'CF_3'!CS57,'CF_4'!CS57)</x:f>
      </x:c>
      <x:c r="CT21" s="117" t="n">
        <x:f>SUM('CF_1'!CT43,'CF_2'!CT43,'CF_3'!CT43,'CF_4'!CT43,'CF_1'!CT57,'CF_2'!CT57,'CF_3'!CT57,'CF_4'!CT57)</x:f>
      </x:c>
      <x:c r="CU21" s="117" t="n">
        <x:f>SUM('CF_1'!CU43,'CF_2'!CU43,'CF_3'!CU43,'CF_4'!CU43,'CF_1'!CU57,'CF_2'!CU57,'CF_3'!CU57,'CF_4'!CU57)</x:f>
      </x:c>
      <x:c r="CV21" s="117" t="n">
        <x:f>SUM('CF_1'!CV43,'CF_2'!CV43,'CF_3'!CV43,'CF_4'!CV43,'CF_1'!CV57,'CF_2'!CV57,'CF_3'!CV57,'CF_4'!CV57)</x:f>
      </x:c>
      <x:c r="CW21" s="117" t="n">
        <x:f>SUM('CF_1'!CW43,'CF_2'!CW43,'CF_3'!CW43,'CF_4'!CW43,'CF_1'!CW57,'CF_2'!CW57,'CF_3'!CW57,'CF_4'!CW57)</x:f>
      </x:c>
      <x:c r="CX21" s="117" t="n">
        <x:f>SUM('CF_1'!CX43,'CF_2'!CX43,'CF_3'!CX43,'CF_4'!CX43,'CF_1'!CX57,'CF_2'!CX57,'CF_3'!CX57,'CF_4'!CX57)</x:f>
      </x:c>
      <x:c r="CY21" s="117" t="n">
        <x:f>SUM('CF_1'!CY43,'CF_2'!CY43,'CF_3'!CY43,'CF_4'!CY43,'CF_1'!CY57,'CF_2'!CY57,'CF_3'!CY57,'CF_4'!CY57)</x:f>
      </x:c>
      <x:c r="CZ21" s="117" t="n">
        <x:f>SUM('CF_1'!CZ43,'CF_2'!CZ43,'CF_3'!CZ43,'CF_4'!CZ43,'CF_1'!CZ57,'CF_2'!CZ57,'CF_3'!CZ57,'CF_4'!CZ57)</x:f>
      </x:c>
      <x:c r="DA21" s="117" t="n">
        <x:f>SUM('CF_1'!DA43,'CF_2'!DA43,'CF_3'!DA43,'CF_4'!DA43,'CF_1'!DA57,'CF_2'!DA57,'CF_3'!DA57,'CF_4'!DA57)</x:f>
      </x:c>
      <x:c r="DB21" s="117" t="n">
        <x:f>SUM('CF_1'!DB43,'CF_2'!DB43,'CF_3'!DB43,'CF_4'!DB43,'CF_1'!DB57,'CF_2'!DB57,'CF_3'!DB57,'CF_4'!DB57)</x:f>
      </x:c>
      <x:c r="DC21" s="117" t="n">
        <x:f>SUM('CF_1'!DC43,'CF_2'!DC43,'CF_3'!DC43,'CF_4'!DC43,'CF_1'!DC57,'CF_2'!DC57,'CF_3'!DC57,'CF_4'!DC57)</x:f>
      </x:c>
      <x:c r="DD21" s="117" t="n">
        <x:f>SUM('CF_1'!DD43,'CF_2'!DD43,'CF_3'!DD43,'CF_4'!DD43,'CF_1'!DD57,'CF_2'!DD57,'CF_3'!DD57,'CF_4'!DD57)</x:f>
      </x:c>
      <x:c r="DE21" s="117" t="n">
        <x:f>SUM('CF_1'!DE43,'CF_2'!DE43,'CF_3'!DE43,'CF_4'!DE43,'CF_1'!DE57,'CF_2'!DE57,'CF_3'!DE57,'CF_4'!DE57)</x:f>
      </x:c>
      <x:c r="DF21" s="117" t="n">
        <x:f>SUM('CF_1'!DF43,'CF_2'!DF43,'CF_3'!DF43,'CF_4'!DF43,'CF_1'!DF57,'CF_2'!DF57,'CF_3'!DF57,'CF_4'!DF57)</x:f>
      </x:c>
      <x:c r="DG21" s="117" t="n">
        <x:f>SUM('CF_1'!DG43,'CF_2'!DG43,'CF_3'!DG43,'CF_4'!DG43,'CF_1'!DG57,'CF_2'!DG57,'CF_3'!DG57,'CF_4'!DG57)</x:f>
      </x:c>
      <x:c r="DH21" s="117" t="n">
        <x:f>SUM('CF_1'!DH43,'CF_2'!DH43,'CF_3'!DH43,'CF_4'!DH43,'CF_1'!DH57,'CF_2'!DH57,'CF_3'!DH57,'CF_4'!DH57)</x:f>
      </x:c>
      <x:c r="DI21" s="117" t="n">
        <x:f>SUM('CF_1'!DI43,'CF_2'!DI43,'CF_3'!DI43,'CF_4'!DI43,'CF_1'!DI57,'CF_2'!DI57,'CF_3'!DI57,'CF_4'!DI57)</x:f>
      </x:c>
      <x:c r="DJ21" s="117" t="n">
        <x:f>SUM('CF_1'!DJ43,'CF_2'!DJ43,'CF_3'!DJ43,'CF_4'!DJ43,'CF_1'!DJ57,'CF_2'!DJ57,'CF_3'!DJ57,'CF_4'!DJ57)</x:f>
      </x:c>
      <x:c r="DK21" s="117" t="n">
        <x:f>SUM('CF_1'!DK43,'CF_2'!DK43,'CF_3'!DK43,'CF_4'!DK43,'CF_1'!DK57,'CF_2'!DK57,'CF_3'!DK57,'CF_4'!DK57)</x:f>
      </x:c>
      <x:c r="DL21" s="117" t="n">
        <x:f>SUM('CF_1'!DL43,'CF_2'!DL43,'CF_3'!DL43,'CF_4'!DL43,'CF_1'!DL57,'CF_2'!DL57,'CF_3'!DL57,'CF_4'!DL57)</x:f>
      </x:c>
      <x:c r="DM21" s="117" t="n">
        <x:f>SUM('CF_1'!DM43,'CF_2'!DM43,'CF_3'!DM43,'CF_4'!DM43,'CF_1'!DM57,'CF_2'!DM57,'CF_3'!DM57,'CF_4'!DM57)</x:f>
      </x:c>
      <x:c r="DN21" s="117" t="n">
        <x:f>SUM('CF_1'!DN43,'CF_2'!DN43,'CF_3'!DN43,'CF_4'!DN43,'CF_1'!DN57,'CF_2'!DN57,'CF_3'!DN57,'CF_4'!DN57)</x:f>
      </x:c>
      <x:c r="DO21" s="117" t="n">
        <x:f>SUM('CF_1'!DO43,'CF_2'!DO43,'CF_3'!DO43,'CF_4'!DO43,'CF_1'!DO57,'CF_2'!DO57,'CF_3'!DO57,'CF_4'!DO57)</x:f>
      </x:c>
      <x:c r="DP21" s="117" t="n">
        <x:f>SUM('CF_1'!DP43,'CF_2'!DP43,'CF_3'!DP43,'CF_4'!DP43,'CF_1'!DP57,'CF_2'!DP57,'CF_3'!DP57,'CF_4'!DP57)</x:f>
      </x:c>
      <x:c r="DQ21" s="117" t="n">
        <x:f>SUM('CF_1'!DQ43,'CF_2'!DQ43,'CF_3'!DQ43,'CF_4'!DQ43,'CF_1'!DQ57,'CF_2'!DQ57,'CF_3'!DQ57,'CF_4'!DQ57)</x:f>
      </x:c>
      <x:c r="DR21" s="117" t="n">
        <x:f>SUM('CF_1'!DR43,'CF_2'!DR43,'CF_3'!DR43,'CF_4'!DR43,'CF_1'!DR57,'CF_2'!DR57,'CF_3'!DR57,'CF_4'!DR57)</x:f>
      </x:c>
      <x:c r="DS21" s="117" t="n">
        <x:f>SUM('CF_1'!DS43,'CF_2'!DS43,'CF_3'!DS43,'CF_4'!DS43,'CF_1'!DS57,'CF_2'!DS57,'CF_3'!DS57,'CF_4'!DS57)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IFERROR((SUM(D6:DS6)-SUM(D11:DS11)-SUM(D12:DS12)-SUM(D14:DS14)+SUM('CF_1'!D45:DS45,'CF_2'!D45:DS45,'CF_3'!D45:DS45,'CF_4'!D45:DS45))/(SUM('CF_1'!D45:DS45,'CF_2'!D45:DS45,'CF_3'!D45:DS45,'CF_4'!D45:DS45)+SUM('CF_1'!B74,'CF_2'!B74,'CF_3'!B74,'CF_4'!B74)),0)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 (кассовая)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  <x:c r="E32" t="inlineStr">
        <x:is>
          <x:t>Объект</x:t>
        </x:is>
      </x:c>
      <x:c r="F32" t="inlineStr">
        <x:is>
          <x:t>Мест</x:t>
        </x:is>
      </x:c>
      <x:c r="G32" t="inlineStr">
        <x:is>
          <x:t>Очередь</x:t>
        </x:is>
      </x:c>
      <x:c r="H32" t="inlineStr">
        <x:is>
          <x:t>Сумма, млн ₽</x:t>
        </x:is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  <x:c r="E33" t="inlineStr">
        <x:is>
          <x:t>ДОО</x:t>
        </x:is>
      </x:c>
      <x:c r="F33">
        <x:v>0</x:v>
      </x:c>
      <x:c r="G33" t="inlineStr">
        <x:is>
          <x:t>—</x:t>
        </x:is>
      </x:c>
      <x:c r="H33">
        <x:v>0</x:v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  <x:c r="E34" t="inlineStr">
        <x:is>
          <x:t>СОШ</x:t>
        </x:is>
      </x:c>
      <x:c r="F34">
        <x:v>0</x:v>
      </x:c>
      <x:c r="G34" t="inlineStr">
        <x:is>
          <x:t>—</x:t>
        </x:is>
      </x:c>
      <x:c r="H34">
        <x:v>0</x:v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  <x:c r="E35" t="inlineStr">
        <x:is>
          <x:t>Поликлиника</x:t>
        </x:is>
      </x:c>
      <x:c r="F35">
        <x:v>0</x:v>
      </x:c>
      <x:c r="G35" t="inlineStr">
        <x:is>
          <x:t>—</x:t>
        </x:is>
      </x:c>
      <x:c r="H35">
        <x:v>0</x:v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  <x:c r="E36" t="inlineStr">
        <x:is>
          <x:t>Денежная компенсация</x:t>
        </x:is>
      </x:c>
      <x:c r="G36" t="inlineStr">
        <x:is>
          <x:t>—</x:t>
        </x:is>
      </x:c>
      <x:c r="H36">
        <x:v>0</x:v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  <x:c r="E37" t="inlineStr">
        <x:is>
          <x:t>ИТОГО (= Вводные!B17)</x:t>
        </x:is>
      </x:c>
      <x:c r="H37">
        <x:f>SUM(H33:H36)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IF(COUNTIF(F6:F84,"FAIL")&gt;0,"СБОЙ",IF(COUNTIF(F6:F84,"WARN")&gt;0,"ПРОЙДЕНО С ПРЕДУПРЕЖДЕНИЯМИ","ПРОЙДЕНО"))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IF(B72&lt;=C72+E72,"OK","FAIL")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  <x:row r="76">
      <x:c r="A76" t="inlineStr">
        <x:is>
          <x:t>ПАРИТЕТ С ДВИЖКОМ: выручка, млн</x:t>
        </x:is>
      </x:c>
      <x:c r="B76">
        <x:f>'ОТЧЕТ'!B5</x:f>
      </x:c>
      <x:c r="C76"/>
      <x:c r="D76">
        <x:f>IF(C76="","",B76-C76)</x:f>
      </x:c>
      <x:c r="E76"/>
      <x:c r="F76">
        <x:f>IF(C76="","",IF(ABS(D76)&lt;=E76,"OK","FAIL"))</x:f>
      </x:c>
    </x:row>
    <x:row r="77">
      <x:c r="A77" t="inlineStr">
        <x:is>
          <x:t>Паритет: CAPEX, млн</x:t>
        </x:is>
      </x:c>
      <x:c r="B77">
        <x:f>'ОТЧЕТ'!B6</x:f>
      </x:c>
      <x:c r="C77"/>
      <x:c r="D77">
        <x:f>IF(C77="","",B77-C77)</x:f>
      </x:c>
      <x:c r="E77"/>
      <x:c r="F77">
        <x:f>IF(C77="","",IF(ABS(D77)&lt;=E77,"OK","FAIL"))</x:f>
      </x:c>
    </x:row>
    <x:row r="78">
      <x:c r="A78" t="inlineStr">
        <x:is>
          <x:t>Паритет: EBITDA, млн</x:t>
        </x:is>
      </x:c>
      <x:c r="B78">
        <x:f>'ОТЧЕТ'!B8</x:f>
      </x:c>
      <x:c r="C78"/>
      <x:c r="D78">
        <x:f>IF(C78="","",B78-C78)</x:f>
      </x:c>
      <x:c r="E78"/>
      <x:c r="F78">
        <x:f>IF(C78="","",IF(ABS(D78)&lt;=E78,"OK","FAIL"))</x:f>
      </x:c>
    </x:row>
    <x:row r="79">
      <x:c r="A79" t="inlineStr">
        <x:is>
          <x:t>Паритет: стоимость финансирования, млн</x:t>
        </x:is>
      </x:c>
      <x:c r="B79">
        <x:f>'ОТЧЕТ'!B9</x:f>
      </x:c>
      <x:c r="C79"/>
      <x:c r="D79">
        <x:f>IF(C79="","",B79-C79)</x:f>
      </x:c>
      <x:c r="E79"/>
      <x:c r="F79">
        <x:f>IF(C79="","",IF(ABS(D79)&lt;=E79,"OK","FAIL"))</x:f>
      </x:c>
    </x:row>
    <x:row r="80">
      <x:c r="A80" t="inlineStr">
        <x:is>
          <x:t>Паритет: налог на прибыль, млн</x:t>
        </x:is>
      </x:c>
      <x:c r="B80">
        <x:f>'ОТЧЕТ'!B11</x:f>
      </x:c>
      <x:c r="C80"/>
      <x:c r="D80">
        <x:f>IF(C80="","",B80-C80)</x:f>
      </x:c>
      <x:c r="E80"/>
      <x:c r="F80">
        <x:f>IF(C80="","",IF(ABS(D80)&lt;=E80,"OK","FAIL"))</x:f>
      </x:c>
    </x:row>
    <x:row r="81">
      <x:c r="A81" t="inlineStr">
        <x:is>
          <x:t>Паритет: чистая прибыль, млн</x:t>
        </x:is>
      </x:c>
      <x:c r="B81">
        <x:f>'ОТЧЕТ'!B12</x:f>
      </x:c>
      <x:c r="C81"/>
      <x:c r="D81">
        <x:f>IF(C81="","",B81-C81)</x:f>
      </x:c>
      <x:c r="E81"/>
      <x:c r="F81">
        <x:f>IF(C81="","",IF(ABS(D81)&lt;=E81,"OK","FAIL"))</x:f>
      </x:c>
    </x:row>
    <x:row r="82">
      <x:c r="A82" t="inlineStr">
        <x:is>
          <x:t>Паритет: LLCR</x:t>
        </x:is>
      </x:c>
      <x:c r="B82">
        <x:f>'ОТЧЕТ'!B19</x:f>
      </x:c>
      <x:c r="C82"/>
      <x:c r="D82">
        <x:f>IF(C82="","",B82-C82)</x:f>
      </x:c>
      <x:c r="E82"/>
      <x:c r="F82">
        <x:f>IF(C82="","",IF(ABS(D82)&lt;=E82,"OK","FAIL"))</x:f>
      </x:c>
    </x:row>
    <x:row r="83">
      <x:c r="A83" t="inlineStr">
        <x:is>
          <x:t>Паритет: пик БРИДЖ (тело), млн</x:t>
        </x:is>
      </x:c>
      <x:c r="B83">
        <x:f>MAX('CF'!D17:DS17)</x:f>
      </x:c>
      <x:c r="C83"/>
      <x:c r="D83">
        <x:f>IF(C83="","",B83-C83)</x:f>
      </x:c>
      <x:c r="E83"/>
      <x:c r="F83">
        <x:f>IF(C83="","",IF(ABS(D83)&lt;=E83,"OK","FAIL"))</x:f>
      </x:c>
    </x:row>
    <x:row r="84">
      <x:c r="A84" t="inlineStr">
        <x:is>
          <x:t>Паритет: пик ПФ, млн</x:t>
        </x:is>
      </x:c>
      <x:c r="B84">
        <x:f>MAX('CF'!D18:DS18)</x:f>
      </x:c>
      <x:c r="C84"/>
      <x:c r="D84">
        <x:f>IF(C84="","",B84-C84)</x:f>
      </x:c>
      <x:c r="E84"/>
      <x:c r="F84">
        <x:f>IF(C84="","",IF(ABS(D84)&lt;=E84,"OK","FAIL"))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$B$3="ПРОЙДЕНО"</x:formula>
    </x:cfRule>
    <x:cfRule type="expression" dxfId="7" priority="8">
      <x:formula>$B$3="ПРОЙДЕНО С ПРЕДУПРЕЖДЕНИЯМИ"</x:formula>
    </x:cfRule>
    <x:cfRule type="expression" dxfId="8" priority="9">
      <x:formula>$B$3="СБОЙ"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IF(AND(D$3&gt;=$B$11,D$3&lt;EDATE($B$11,MAX(1,'Вводные'!$K$33)),AND($B$7="Да",IFERROR(INDEX('Вводные'!$B$88:$B$91,$B$8),"Нет")="Да")),1,0)</x:f>
      </x:c>
      <x:c r="E18" s="35" t="n">
        <x:f>IF(AND(E$3&gt;=$B$11,E$3&lt;EDATE($B$11,MAX(1,'Вводные'!$K$33)),AND($B$7="Да",IFERROR(INDEX('Вводные'!$B$88:$B$91,$B$8),"Нет")="Да")),1,0)</x:f>
      </x:c>
      <x:c r="F18" s="35" t="n">
        <x:f>IF(AND(F$3&gt;=$B$11,F$3&lt;EDATE($B$11,MAX(1,'Вводные'!$K$33)),AND($B$7="Да",IFERROR(INDEX('Вводные'!$B$88:$B$91,$B$8),"Нет")="Да")),1,0)</x:f>
      </x:c>
      <x:c r="G18" s="35" t="n">
        <x:f>IF(AND(G$3&gt;=$B$11,G$3&lt;EDATE($B$11,MAX(1,'Вводные'!$K$33)),AND($B$7="Да",IFERROR(INDEX('Вводные'!$B$88:$B$91,$B$8),"Нет")="Да")),1,0)</x:f>
      </x:c>
      <x:c r="H18" s="35" t="n">
        <x:f>IF(AND(H$3&gt;=$B$11,H$3&lt;EDATE($B$11,MAX(1,'Вводные'!$K$33)),AND($B$7="Да",IFERROR(INDEX('Вводные'!$B$88:$B$91,$B$8),"Нет")="Да")),1,0)</x:f>
      </x:c>
      <x:c r="I18" s="35" t="n">
        <x:f>IF(AND(I$3&gt;=$B$11,I$3&lt;EDATE($B$11,MAX(1,'Вводные'!$K$33)),AND($B$7="Да",IFERROR(INDEX('Вводные'!$B$88:$B$91,$B$8),"Нет")="Да")),1,0)</x:f>
      </x:c>
      <x:c r="J18" s="35" t="n">
        <x:f>IF(AND(J$3&gt;=$B$11,J$3&lt;EDATE($B$11,MAX(1,'Вводные'!$K$33)),AND($B$7="Да",IFERROR(INDEX('Вводные'!$B$88:$B$91,$B$8),"Нет")="Да")),1,0)</x:f>
      </x:c>
      <x:c r="K18" s="35" t="n">
        <x:f>IF(AND(K$3&gt;=$B$11,K$3&lt;EDATE($B$11,MAX(1,'Вводные'!$K$33)),AND($B$7="Да",IFERROR(INDEX('Вводные'!$B$88:$B$91,$B$8),"Нет")="Да")),1,0)</x:f>
      </x:c>
      <x:c r="L18" s="35" t="n">
        <x:f>IF(AND(L$3&gt;=$B$11,L$3&lt;EDATE($B$11,MAX(1,'Вводные'!$K$33)),AND($B$7="Да",IFERROR(INDEX('Вводные'!$B$88:$B$91,$B$8),"Нет")="Да")),1,0)</x:f>
      </x:c>
      <x:c r="M18" s="35" t="n">
        <x:f>IF(AND(M$3&gt;=$B$11,M$3&lt;EDATE($B$11,MAX(1,'Вводные'!$K$33)),AND($B$7="Да",IFERROR(INDEX('Вводные'!$B$88:$B$91,$B$8),"Нет")="Да")),1,0)</x:f>
      </x:c>
      <x:c r="N18" s="35" t="n">
        <x:f>IF(AND(N$3&gt;=$B$11,N$3&lt;EDATE($B$11,MAX(1,'Вводные'!$K$33)),AND($B$7="Да",IFERROR(INDEX('Вводные'!$B$88:$B$91,$B$8),"Нет")="Да")),1,0)</x:f>
      </x:c>
      <x:c r="O18" s="35" t="n">
        <x:f>IF(AND(O$3&gt;=$B$11,O$3&lt;EDATE($B$11,MAX(1,'Вводные'!$K$33)),AND($B$7="Да",IFERROR(INDEX('Вводные'!$B$88:$B$91,$B$8),"Нет")="Да")),1,0)</x:f>
      </x:c>
      <x:c r="P18" s="35" t="n">
        <x:f>IF(AND(P$3&gt;=$B$11,P$3&lt;EDATE($B$11,MAX(1,'Вводные'!$K$33)),AND($B$7="Да",IFERROR(INDEX('Вводные'!$B$88:$B$91,$B$8),"Нет")="Да")),1,0)</x:f>
      </x:c>
      <x:c r="Q18" s="35" t="n">
        <x:f>IF(AND(Q$3&gt;=$B$11,Q$3&lt;EDATE($B$11,MAX(1,'Вводные'!$K$33)),AND($B$7="Да",IFERROR(INDEX('Вводные'!$B$88:$B$91,$B$8),"Нет")="Да")),1,0)</x:f>
      </x:c>
      <x:c r="R18" s="35" t="n">
        <x:f>IF(AND(R$3&gt;=$B$11,R$3&lt;EDATE($B$11,MAX(1,'Вводные'!$K$33)),AND($B$7="Да",IFERROR(INDEX('Вводные'!$B$88:$B$91,$B$8),"Нет")="Да")),1,0)</x:f>
      </x:c>
      <x:c r="S18" s="35" t="n">
        <x:f>IF(AND(S$3&gt;=$B$11,S$3&lt;EDATE($B$11,MAX(1,'Вводные'!$K$33)),AND($B$7="Да",IFERROR(INDEX('Вводные'!$B$88:$B$91,$B$8),"Нет")="Да")),1,0)</x:f>
      </x:c>
      <x:c r="T18" s="35" t="n">
        <x:f>IF(AND(T$3&gt;=$B$11,T$3&lt;EDATE($B$11,MAX(1,'Вводные'!$K$33)),AND($B$7="Да",IFERROR(INDEX('Вводные'!$B$88:$B$91,$B$8),"Нет")="Да")),1,0)</x:f>
      </x:c>
      <x:c r="U18" s="35" t="n">
        <x:f>IF(AND(U$3&gt;=$B$11,U$3&lt;EDATE($B$11,MAX(1,'Вводные'!$K$33)),AND($B$7="Да",IFERROR(INDEX('Вводные'!$B$88:$B$91,$B$8),"Нет")="Да")),1,0)</x:f>
      </x:c>
      <x:c r="V18" s="35" t="n">
        <x:f>IF(AND(V$3&gt;=$B$11,V$3&lt;EDATE($B$11,MAX(1,'Вводные'!$K$33)),AND($B$7="Да",IFERROR(INDEX('Вводные'!$B$88:$B$91,$B$8),"Нет")="Да")),1,0)</x:f>
      </x:c>
      <x:c r="W18" s="35" t="n">
        <x:f>IF(AND(W$3&gt;=$B$11,W$3&lt;EDATE($B$11,MAX(1,'Вводные'!$K$33)),AND($B$7="Да",IFERROR(INDEX('Вводные'!$B$88:$B$91,$B$8),"Нет")="Да")),1,0)</x:f>
      </x:c>
      <x:c r="X18" s="35" t="n">
        <x:f>IF(AND(X$3&gt;=$B$11,X$3&lt;EDATE($B$11,MAX(1,'Вводные'!$K$33)),AND($B$7="Да",IFERROR(INDEX('Вводные'!$B$88:$B$91,$B$8),"Нет")="Да")),1,0)</x:f>
      </x:c>
      <x:c r="Y18" s="35" t="n">
        <x:f>IF(AND(Y$3&gt;=$B$11,Y$3&lt;EDATE($B$11,MAX(1,'Вводные'!$K$33)),AND($B$7="Да",IFERROR(INDEX('Вводные'!$B$88:$B$91,$B$8),"Нет")="Да")),1,0)</x:f>
      </x:c>
      <x:c r="Z18" s="35" t="n">
        <x:f>IF(AND(Z$3&gt;=$B$11,Z$3&lt;EDATE($B$11,MAX(1,'Вводные'!$K$33)),AND($B$7="Да",IFERROR(INDEX('Вводные'!$B$88:$B$91,$B$8),"Нет")="Да")),1,0)</x:f>
      </x:c>
      <x:c r="AA18" s="35" t="n">
        <x:f>IF(AND(AA$3&gt;=$B$11,AA$3&lt;EDATE($B$11,MAX(1,'Вводные'!$K$33)),AND($B$7="Да",IFERROR(INDEX('Вводные'!$B$88:$B$91,$B$8),"Нет")="Да")),1,0)</x:f>
      </x:c>
      <x:c r="AB18" s="35" t="n">
        <x:f>IF(AND(AB$3&gt;=$B$11,AB$3&lt;EDATE($B$11,MAX(1,'Вводные'!$K$33)),AND($B$7="Да",IFERROR(INDEX('Вводные'!$B$88:$B$91,$B$8),"Нет")="Да")),1,0)</x:f>
      </x:c>
      <x:c r="AC18" s="35" t="n">
        <x:f>IF(AND(AC$3&gt;=$B$11,AC$3&lt;EDATE($B$11,MAX(1,'Вводные'!$K$33)),AND($B$7="Да",IFERROR(INDEX('Вводные'!$B$88:$B$91,$B$8),"Нет")="Да")),1,0)</x:f>
      </x:c>
      <x:c r="AD18" s="35" t="n">
        <x:f>IF(AND(AD$3&gt;=$B$11,AD$3&lt;EDATE($B$11,MAX(1,'Вводные'!$K$33)),AND($B$7="Да",IFERROR(INDEX('Вводные'!$B$88:$B$91,$B$8),"Нет")="Да")),1,0)</x:f>
      </x:c>
      <x:c r="AE18" s="35" t="n">
        <x:f>IF(AND(AE$3&gt;=$B$11,AE$3&lt;EDATE($B$11,MAX(1,'Вводные'!$K$33)),AND($B$7="Да",IFERROR(INDEX('Вводные'!$B$88:$B$91,$B$8),"Нет")="Да")),1,0)</x:f>
      </x:c>
      <x:c r="AF18" s="35" t="n">
        <x:f>IF(AND(AF$3&gt;=$B$11,AF$3&lt;EDATE($B$11,MAX(1,'Вводные'!$K$33)),AND($B$7="Да",IFERROR(INDEX('Вводные'!$B$88:$B$91,$B$8),"Нет")="Да")),1,0)</x:f>
      </x:c>
      <x:c r="AG18" s="35" t="n">
        <x:f>IF(AND(AG$3&gt;=$B$11,AG$3&lt;EDATE($B$11,MAX(1,'Вводные'!$K$33)),AND($B$7="Да",IFERROR(INDEX('Вводные'!$B$88:$B$91,$B$8),"Нет")="Да")),1,0)</x:f>
      </x:c>
      <x:c r="AH18" s="35" t="n">
        <x:f>IF(AND(AH$3&gt;=$B$11,AH$3&lt;EDATE($B$11,MAX(1,'Вводные'!$K$33)),AND($B$7="Да",IFERROR(INDEX('Вводные'!$B$88:$B$91,$B$8),"Нет")="Да")),1,0)</x:f>
      </x:c>
      <x:c r="AI18" s="35" t="n">
        <x:f>IF(AND(AI$3&gt;=$B$11,AI$3&lt;EDATE($B$11,MAX(1,'Вводные'!$K$33)),AND($B$7="Да",IFERROR(INDEX('Вводные'!$B$88:$B$91,$B$8),"Нет")="Да")),1,0)</x:f>
      </x:c>
      <x:c r="AJ18" s="35" t="n">
        <x:f>IF(AND(AJ$3&gt;=$B$11,AJ$3&lt;EDATE($B$11,MAX(1,'Вводные'!$K$33)),AND($B$7="Да",IFERROR(INDEX('Вводные'!$B$88:$B$91,$B$8),"Нет")="Да")),1,0)</x:f>
      </x:c>
      <x:c r="AK18" s="35" t="n">
        <x:f>IF(AND(AK$3&gt;=$B$11,AK$3&lt;EDATE($B$11,MAX(1,'Вводные'!$K$33)),AND($B$7="Да",IFERROR(INDEX('Вводные'!$B$88:$B$91,$B$8),"Нет")="Да")),1,0)</x:f>
      </x:c>
      <x:c r="AL18" s="35" t="n">
        <x:f>IF(AND(AL$3&gt;=$B$11,AL$3&lt;EDATE($B$11,MAX(1,'Вводные'!$K$33)),AND($B$7="Да",IFERROR(INDEX('Вводные'!$B$88:$B$91,$B$8),"Нет")="Да")),1,0)</x:f>
      </x:c>
      <x:c r="AM18" s="35" t="n">
        <x:f>IF(AND(AM$3&gt;=$B$11,AM$3&lt;EDATE($B$11,MAX(1,'Вводные'!$K$33)),AND($B$7="Да",IFERROR(INDEX('Вводные'!$B$88:$B$91,$B$8),"Нет")="Да")),1,0)</x:f>
      </x:c>
      <x:c r="AN18" s="35" t="n">
        <x:f>IF(AND(AN$3&gt;=$B$11,AN$3&lt;EDATE($B$11,MAX(1,'Вводные'!$K$33)),AND($B$7="Да",IFERROR(INDEX('Вводные'!$B$88:$B$91,$B$8),"Нет")="Да")),1,0)</x:f>
      </x:c>
      <x:c r="AO18" s="35" t="n">
        <x:f>IF(AND(AO$3&gt;=$B$11,AO$3&lt;EDATE($B$11,MAX(1,'Вводные'!$K$33)),AND($B$7="Да",IFERROR(INDEX('Вводные'!$B$88:$B$91,$B$8),"Нет")="Да")),1,0)</x:f>
      </x:c>
      <x:c r="AP18" s="35" t="n">
        <x:f>IF(AND(AP$3&gt;=$B$11,AP$3&lt;EDATE($B$11,MAX(1,'Вводные'!$K$33)),AND($B$7="Да",IFERROR(INDEX('Вводные'!$B$88:$B$91,$B$8),"Нет")="Да")),1,0)</x:f>
      </x:c>
      <x:c r="AQ18" s="35" t="n">
        <x:f>IF(AND(AQ$3&gt;=$B$11,AQ$3&lt;EDATE($B$11,MAX(1,'Вводные'!$K$33)),AND($B$7="Да",IFERROR(INDEX('Вводные'!$B$88:$B$91,$B$8),"Нет")="Да")),1,0)</x:f>
      </x:c>
      <x:c r="AR18" s="35" t="n">
        <x:f>IF(AND(AR$3&gt;=$B$11,AR$3&lt;EDATE($B$11,MAX(1,'Вводные'!$K$33)),AND($B$7="Да",IFERROR(INDEX('Вводные'!$B$88:$B$91,$B$8),"Нет")="Да")),1,0)</x:f>
      </x:c>
      <x:c r="AS18" s="35" t="n">
        <x:f>IF(AND(AS$3&gt;=$B$11,AS$3&lt;EDATE($B$11,MAX(1,'Вводные'!$K$33)),AND($B$7="Да",IFERROR(INDEX('Вводные'!$B$88:$B$91,$B$8),"Нет")="Да")),1,0)</x:f>
      </x:c>
      <x:c r="AT18" s="35" t="n">
        <x:f>IF(AND(AT$3&gt;=$B$11,AT$3&lt;EDATE($B$11,MAX(1,'Вводные'!$K$33)),AND($B$7="Да",IFERROR(INDEX('Вводные'!$B$88:$B$91,$B$8),"Нет")="Да")),1,0)</x:f>
      </x:c>
      <x:c r="AU18" s="35" t="n">
        <x:f>IF(AND(AU$3&gt;=$B$11,AU$3&lt;EDATE($B$11,MAX(1,'Вводные'!$K$33)),AND($B$7="Да",IFERROR(INDEX('Вводные'!$B$88:$B$91,$B$8),"Нет")="Да")),1,0)</x:f>
      </x:c>
      <x:c r="AV18" s="35" t="n">
        <x:f>IF(AND(AV$3&gt;=$B$11,AV$3&lt;EDATE($B$11,MAX(1,'Вводные'!$K$33)),AND($B$7="Да",IFERROR(INDEX('Вводные'!$B$88:$B$91,$B$8),"Нет")="Да")),1,0)</x:f>
      </x:c>
      <x:c r="AW18" s="35" t="n">
        <x:f>IF(AND(AW$3&gt;=$B$11,AW$3&lt;EDATE($B$11,MAX(1,'Вводные'!$K$33)),AND($B$7="Да",IFERROR(INDEX('Вводные'!$B$88:$B$91,$B$8),"Нет")="Да")),1,0)</x:f>
      </x:c>
      <x:c r="AX18" s="35" t="n">
        <x:f>IF(AND(AX$3&gt;=$B$11,AX$3&lt;EDATE($B$11,MAX(1,'Вводные'!$K$33)),AND($B$7="Да",IFERROR(INDEX('Вводные'!$B$88:$B$91,$B$8),"Нет")="Да")),1,0)</x:f>
      </x:c>
      <x:c r="AY18" s="35" t="n">
        <x:f>IF(AND(AY$3&gt;=$B$11,AY$3&lt;EDATE($B$11,MAX(1,'Вводные'!$K$33)),AND($B$7="Да",IFERROR(INDEX('Вводные'!$B$88:$B$91,$B$8),"Нет")="Да")),1,0)</x:f>
      </x:c>
      <x:c r="AZ18" s="35" t="n">
        <x:f>IF(AND(AZ$3&gt;=$B$11,AZ$3&lt;EDATE($B$11,MAX(1,'Вводные'!$K$33)),AND($B$7="Да",IFERROR(INDEX('Вводные'!$B$88:$B$91,$B$8),"Нет")="Да")),1,0)</x:f>
      </x:c>
      <x:c r="BA18" s="35" t="n">
        <x:f>IF(AND(BA$3&gt;=$B$11,BA$3&lt;EDATE($B$11,MAX(1,'Вводные'!$K$33)),AND($B$7="Да",IFERROR(INDEX('Вводные'!$B$88:$B$91,$B$8),"Нет")="Да")),1,0)</x:f>
      </x:c>
      <x:c r="BB18" s="35" t="n">
        <x:f>IF(AND(BB$3&gt;=$B$11,BB$3&lt;EDATE($B$11,MAX(1,'Вводные'!$K$33)),AND($B$7="Да",IFERROR(INDEX('Вводные'!$B$88:$B$91,$B$8),"Нет")="Да")),1,0)</x:f>
      </x:c>
      <x:c r="BC18" s="35" t="n">
        <x:f>IF(AND(BC$3&gt;=$B$11,BC$3&lt;EDATE($B$11,MAX(1,'Вводные'!$K$33)),AND($B$7="Да",IFERROR(INDEX('Вводные'!$B$88:$B$91,$B$8),"Нет")="Да")),1,0)</x:f>
      </x:c>
      <x:c r="BD18" s="35" t="n">
        <x:f>IF(AND(BD$3&gt;=$B$11,BD$3&lt;EDATE($B$11,MAX(1,'Вводные'!$K$33)),AND($B$7="Да",IFERROR(INDEX('Вводные'!$B$88:$B$91,$B$8),"Нет")="Да")),1,0)</x:f>
      </x:c>
      <x:c r="BE18" s="35" t="n">
        <x:f>IF(AND(BE$3&gt;=$B$11,BE$3&lt;EDATE($B$11,MAX(1,'Вводные'!$K$33)),AND($B$7="Да",IFERROR(INDEX('Вводные'!$B$88:$B$91,$B$8),"Нет")="Да")),1,0)</x:f>
      </x:c>
      <x:c r="BF18" s="35" t="n">
        <x:f>IF(AND(BF$3&gt;=$B$11,BF$3&lt;EDATE($B$11,MAX(1,'Вводные'!$K$33)),AND($B$7="Да",IFERROR(INDEX('Вводные'!$B$88:$B$91,$B$8),"Нет")="Да")),1,0)</x:f>
      </x:c>
      <x:c r="BG18" s="35" t="n">
        <x:f>IF(AND(BG$3&gt;=$B$11,BG$3&lt;EDATE($B$11,MAX(1,'Вводные'!$K$33)),AND($B$7="Да",IFERROR(INDEX('Вводные'!$B$88:$B$91,$B$8),"Нет")="Да")),1,0)</x:f>
      </x:c>
      <x:c r="BH18" s="35" t="n">
        <x:f>IF(AND(BH$3&gt;=$B$11,BH$3&lt;EDATE($B$11,MAX(1,'Вводные'!$K$33)),AND($B$7="Да",IFERROR(INDEX('Вводные'!$B$88:$B$91,$B$8),"Нет")="Да")),1,0)</x:f>
      </x:c>
      <x:c r="BI18" s="35" t="n">
        <x:f>IF(AND(BI$3&gt;=$B$11,BI$3&lt;EDATE($B$11,MAX(1,'Вводные'!$K$33)),AND($B$7="Да",IFERROR(INDEX('Вводные'!$B$88:$B$91,$B$8),"Нет")="Да")),1,0)</x:f>
      </x:c>
      <x:c r="BJ18" s="35" t="n">
        <x:f>IF(AND(BJ$3&gt;=$B$11,BJ$3&lt;EDATE($B$11,MAX(1,'Вводные'!$K$33)),AND($B$7="Да",IFERROR(INDEX('Вводные'!$B$88:$B$91,$B$8),"Нет")="Да")),1,0)</x:f>
      </x:c>
      <x:c r="BK18" s="35" t="n">
        <x:f>IF(AND(BK$3&gt;=$B$11,BK$3&lt;EDATE($B$11,MAX(1,'Вводные'!$K$33)),AND($B$7="Да",IFERROR(INDEX('Вводные'!$B$88:$B$91,$B$8),"Нет")="Да")),1,0)</x:f>
      </x:c>
      <x:c r="BL18" s="35" t="n">
        <x:f>IF(AND(BL$3&gt;=$B$11,BL$3&lt;EDATE($B$11,MAX(1,'Вводные'!$K$33)),AND($B$7="Да",IFERROR(INDEX('Вводные'!$B$88:$B$91,$B$8),"Нет")="Да")),1,0)</x:f>
      </x:c>
      <x:c r="BM18" s="35" t="n">
        <x:f>IF(AND(BM$3&gt;=$B$11,BM$3&lt;EDATE($B$11,MAX(1,'Вводные'!$K$33)),AND($B$7="Да",IFERROR(INDEX('Вводные'!$B$88:$B$91,$B$8),"Нет")="Да")),1,0)</x:f>
      </x:c>
      <x:c r="BN18" s="35" t="n">
        <x:f>IF(AND(BN$3&gt;=$B$11,BN$3&lt;EDATE($B$11,MAX(1,'Вводные'!$K$33)),AND($B$7="Да",IFERROR(INDEX('Вводные'!$B$88:$B$91,$B$8),"Нет")="Да")),1,0)</x:f>
      </x:c>
      <x:c r="BO18" s="35" t="n">
        <x:f>IF(AND(BO$3&gt;=$B$11,BO$3&lt;EDATE($B$11,MAX(1,'Вводные'!$K$33)),AND($B$7="Да",IFERROR(INDEX('Вводные'!$B$88:$B$91,$B$8),"Нет")="Да")),1,0)</x:f>
      </x:c>
      <x:c r="BP18" s="35" t="n">
        <x:f>IF(AND(BP$3&gt;=$B$11,BP$3&lt;EDATE($B$11,MAX(1,'Вводные'!$K$33)),AND($B$7="Да",IFERROR(INDEX('Вводные'!$B$88:$B$91,$B$8),"Нет")="Да")),1,0)</x:f>
      </x:c>
      <x:c r="BQ18" s="35" t="n">
        <x:f>IF(AND(BQ$3&gt;=$B$11,BQ$3&lt;EDATE($B$11,MAX(1,'Вводные'!$K$33)),AND($B$7="Да",IFERROR(INDEX('Вводные'!$B$88:$B$91,$B$8),"Нет")="Да")),1,0)</x:f>
      </x:c>
      <x:c r="BR18" s="35" t="n">
        <x:f>IF(AND(BR$3&gt;=$B$11,BR$3&lt;EDATE($B$11,MAX(1,'Вводные'!$K$33)),AND($B$7="Да",IFERROR(INDEX('Вводные'!$B$88:$B$91,$B$8),"Нет")="Да")),1,0)</x:f>
      </x:c>
      <x:c r="BS18" s="35" t="n">
        <x:f>IF(AND(BS$3&gt;=$B$11,BS$3&lt;EDATE($B$11,MAX(1,'Вводные'!$K$33)),AND($B$7="Да",IFERROR(INDEX('Вводные'!$B$88:$B$91,$B$8),"Нет")="Да")),1,0)</x:f>
      </x:c>
      <x:c r="BT18" s="35" t="n">
        <x:f>IF(AND(BT$3&gt;=$B$11,BT$3&lt;EDATE($B$11,MAX(1,'Вводные'!$K$33)),AND($B$7="Да",IFERROR(INDEX('Вводные'!$B$88:$B$91,$B$8),"Нет")="Да")),1,0)</x:f>
      </x:c>
      <x:c r="BU18" s="35" t="n">
        <x:f>IF(AND(BU$3&gt;=$B$11,BU$3&lt;EDATE($B$11,MAX(1,'Вводные'!$K$33)),AND($B$7="Да",IFERROR(INDEX('Вводные'!$B$88:$B$91,$B$8),"Нет")="Да")),1,0)</x:f>
      </x:c>
      <x:c r="BV18" s="35" t="n">
        <x:f>IF(AND(BV$3&gt;=$B$11,BV$3&lt;EDATE($B$11,MAX(1,'Вводные'!$K$33)),AND($B$7="Да",IFERROR(INDEX('Вводные'!$B$88:$B$91,$B$8),"Нет")="Да")),1,0)</x:f>
      </x:c>
      <x:c r="BW18" s="35" t="n">
        <x:f>IF(AND(BW$3&gt;=$B$11,BW$3&lt;EDATE($B$11,MAX(1,'Вводные'!$K$33)),AND($B$7="Да",IFERROR(INDEX('Вводные'!$B$88:$B$91,$B$8),"Нет")="Да")),1,0)</x:f>
      </x:c>
      <x:c r="BX18" s="35" t="n">
        <x:f>IF(AND(BX$3&gt;=$B$11,BX$3&lt;EDATE($B$11,MAX(1,'Вводные'!$K$33)),AND($B$7="Да",IFERROR(INDEX('Вводные'!$B$88:$B$91,$B$8),"Нет")="Да")),1,0)</x:f>
      </x:c>
      <x:c r="BY18" s="35" t="n">
        <x:f>IF(AND(BY$3&gt;=$B$11,BY$3&lt;EDATE($B$11,MAX(1,'Вводные'!$K$33)),AND($B$7="Да",IFERROR(INDEX('Вводные'!$B$88:$B$91,$B$8),"Нет")="Да")),1,0)</x:f>
      </x:c>
      <x:c r="BZ18" s="35" t="n">
        <x:f>IF(AND(BZ$3&gt;=$B$11,BZ$3&lt;EDATE($B$11,MAX(1,'Вводные'!$K$33)),AND($B$7="Да",IFERROR(INDEX('Вводные'!$B$88:$B$91,$B$8),"Нет")="Да")),1,0)</x:f>
      </x:c>
      <x:c r="CA18" s="35" t="n">
        <x:f>IF(AND(CA$3&gt;=$B$11,CA$3&lt;EDATE($B$11,MAX(1,'Вводные'!$K$33)),AND($B$7="Да",IFERROR(INDEX('Вводные'!$B$88:$B$91,$B$8),"Нет")="Да")),1,0)</x:f>
      </x:c>
      <x:c r="CB18" s="35" t="n">
        <x:f>IF(AND(CB$3&gt;=$B$11,CB$3&lt;EDATE($B$11,MAX(1,'Вводные'!$K$33)),AND($B$7="Да",IFERROR(INDEX('Вводные'!$B$88:$B$91,$B$8),"Нет")="Да")),1,0)</x:f>
      </x:c>
      <x:c r="CC18" s="35" t="n">
        <x:f>IF(AND(CC$3&gt;=$B$11,CC$3&lt;EDATE($B$11,MAX(1,'Вводные'!$K$33)),AND($B$7="Да",IFERROR(INDEX('Вводные'!$B$88:$B$91,$B$8),"Нет")="Да")),1,0)</x:f>
      </x:c>
      <x:c r="CD18" s="35" t="n">
        <x:f>IF(AND(CD$3&gt;=$B$11,CD$3&lt;EDATE($B$11,MAX(1,'Вводные'!$K$33)),AND($B$7="Да",IFERROR(INDEX('Вводные'!$B$88:$B$91,$B$8),"Нет")="Да")),1,0)</x:f>
      </x:c>
      <x:c r="CE18" s="35" t="n">
        <x:f>IF(AND(CE$3&gt;=$B$11,CE$3&lt;EDATE($B$11,MAX(1,'Вводные'!$K$33)),AND($B$7="Да",IFERROR(INDEX('Вводные'!$B$88:$B$91,$B$8),"Нет")="Да")),1,0)</x:f>
      </x:c>
      <x:c r="CF18" s="35" t="n">
        <x:f>IF(AND(CF$3&gt;=$B$11,CF$3&lt;EDATE($B$11,MAX(1,'Вводные'!$K$33)),AND($B$7="Да",IFERROR(INDEX('Вводные'!$B$88:$B$91,$B$8),"Нет")="Да")),1,0)</x:f>
      </x:c>
      <x:c r="CG18" s="35" t="n">
        <x:f>IF(AND(CG$3&gt;=$B$11,CG$3&lt;EDATE($B$11,MAX(1,'Вводные'!$K$33)),AND($B$7="Да",IFERROR(INDEX('Вводные'!$B$88:$B$91,$B$8),"Нет")="Да")),1,0)</x:f>
      </x:c>
      <x:c r="CH18" s="35" t="n">
        <x:f>IF(AND(CH$3&gt;=$B$11,CH$3&lt;EDATE($B$11,MAX(1,'Вводные'!$K$33)),AND($B$7="Да",IFERROR(INDEX('Вводные'!$B$88:$B$91,$B$8),"Нет")="Да")),1,0)</x:f>
      </x:c>
      <x:c r="CI18" s="35" t="n">
        <x:f>IF(AND(CI$3&gt;=$B$11,CI$3&lt;EDATE($B$11,MAX(1,'Вводные'!$K$33)),AND($B$7="Да",IFERROR(INDEX('Вводные'!$B$88:$B$91,$B$8),"Нет")="Да")),1,0)</x:f>
      </x:c>
      <x:c r="CJ18" s="35" t="n">
        <x:f>IF(AND(CJ$3&gt;=$B$11,CJ$3&lt;EDATE($B$11,MAX(1,'Вводные'!$K$33)),AND($B$7="Да",IFERROR(INDEX('Вводные'!$B$88:$B$91,$B$8),"Нет")="Да")),1,0)</x:f>
      </x:c>
      <x:c r="CK18" s="35" t="n">
        <x:f>IF(AND(CK$3&gt;=$B$11,CK$3&lt;EDATE($B$11,MAX(1,'Вводные'!$K$33)),AND($B$7="Да",IFERROR(INDEX('Вводные'!$B$88:$B$91,$B$8),"Нет")="Да")),1,0)</x:f>
      </x:c>
      <x:c r="CL18" s="35" t="n">
        <x:f>IF(AND(CL$3&gt;=$B$11,CL$3&lt;EDATE($B$11,MAX(1,'Вводные'!$K$33)),AND($B$7="Да",IFERROR(INDEX('Вводные'!$B$88:$B$91,$B$8),"Нет")="Да")),1,0)</x:f>
      </x:c>
      <x:c r="CM18" s="35" t="n">
        <x:f>IF(AND(CM$3&gt;=$B$11,CM$3&lt;EDATE($B$11,MAX(1,'Вводные'!$K$33)),AND($B$7="Да",IFERROR(INDEX('Вводные'!$B$88:$B$91,$B$8),"Нет")="Да")),1,0)</x:f>
      </x:c>
      <x:c r="CN18" s="35" t="n">
        <x:f>IF(AND(CN$3&gt;=$B$11,CN$3&lt;EDATE($B$11,MAX(1,'Вводные'!$K$33)),AND($B$7="Да",IFERROR(INDEX('Вводные'!$B$88:$B$91,$B$8),"Нет")="Да")),1,0)</x:f>
      </x:c>
      <x:c r="CO18" s="35" t="n">
        <x:f>IF(AND(CO$3&gt;=$B$11,CO$3&lt;EDATE($B$11,MAX(1,'Вводные'!$K$33)),AND($B$7="Да",IFERROR(INDEX('Вводные'!$B$88:$B$91,$B$8),"Нет")="Да")),1,0)</x:f>
      </x:c>
      <x:c r="CP18" s="35" t="n">
        <x:f>IF(AND(CP$3&gt;=$B$11,CP$3&lt;EDATE($B$11,MAX(1,'Вводные'!$K$33)),AND($B$7="Да",IFERROR(INDEX('Вводные'!$B$88:$B$91,$B$8),"Нет")="Да")),1,0)</x:f>
      </x:c>
      <x:c r="CQ18" s="35" t="n">
        <x:f>IF(AND(CQ$3&gt;=$B$11,CQ$3&lt;EDATE($B$11,MAX(1,'Вводные'!$K$33)),AND($B$7="Да",IFERROR(INDEX('Вводные'!$B$88:$B$91,$B$8),"Нет")="Да")),1,0)</x:f>
      </x:c>
      <x:c r="CR18" s="35" t="n">
        <x:f>IF(AND(CR$3&gt;=$B$11,CR$3&lt;EDATE($B$11,MAX(1,'Вводные'!$K$33)),AND($B$7="Да",IFERROR(INDEX('Вводные'!$B$88:$B$91,$B$8),"Нет")="Да")),1,0)</x:f>
      </x:c>
      <x:c r="CS18" s="35" t="n">
        <x:f>IF(AND(CS$3&gt;=$B$11,CS$3&lt;EDATE($B$11,MAX(1,'Вводные'!$K$33)),AND($B$7="Да",IFERROR(INDEX('Вводные'!$B$88:$B$91,$B$8),"Нет")="Да")),1,0)</x:f>
      </x:c>
      <x:c r="CT18" s="35" t="n">
        <x:f>IF(AND(CT$3&gt;=$B$11,CT$3&lt;EDATE($B$11,MAX(1,'Вводные'!$K$33)),AND($B$7="Да",IFERROR(INDEX('Вводные'!$B$88:$B$91,$B$8),"Нет")="Да")),1,0)</x:f>
      </x:c>
      <x:c r="CU18" s="35" t="n">
        <x:f>IF(AND(CU$3&gt;=$B$11,CU$3&lt;EDATE($B$11,MAX(1,'Вводные'!$K$33)),AND($B$7="Да",IFERROR(INDEX('Вводные'!$B$88:$B$91,$B$8),"Нет")="Да")),1,0)</x:f>
      </x:c>
      <x:c r="CV18" s="35" t="n">
        <x:f>IF(AND(CV$3&gt;=$B$11,CV$3&lt;EDATE($B$11,MAX(1,'Вводные'!$K$33)),AND($B$7="Да",IFERROR(INDEX('Вводные'!$B$88:$B$91,$B$8),"Нет")="Да")),1,0)</x:f>
      </x:c>
      <x:c r="CW18" s="35" t="n">
        <x:f>IF(AND(CW$3&gt;=$B$11,CW$3&lt;EDATE($B$11,MAX(1,'Вводные'!$K$33)),AND($B$7="Да",IFERROR(INDEX('Вводные'!$B$88:$B$91,$B$8),"Нет")="Да")),1,0)</x:f>
      </x:c>
      <x:c r="CX18" s="35" t="n">
        <x:f>IF(AND(CX$3&gt;=$B$11,CX$3&lt;EDATE($B$11,MAX(1,'Вводные'!$K$33)),AND($B$7="Да",IFERROR(INDEX('Вводные'!$B$88:$B$91,$B$8),"Нет")="Да")),1,0)</x:f>
      </x:c>
      <x:c r="CY18" s="35" t="n">
        <x:f>IF(AND(CY$3&gt;=$B$11,CY$3&lt;EDATE($B$11,MAX(1,'Вводные'!$K$33)),AND($B$7="Да",IFERROR(INDEX('Вводные'!$B$88:$B$91,$B$8),"Нет")="Да")),1,0)</x:f>
      </x:c>
      <x:c r="CZ18" s="35" t="n">
        <x:f>IF(AND(CZ$3&gt;=$B$11,CZ$3&lt;EDATE($B$11,MAX(1,'Вводные'!$K$33)),AND($B$7="Да",IFERROR(INDEX('Вводные'!$B$88:$B$91,$B$8),"Нет")="Да")),1,0)</x:f>
      </x:c>
      <x:c r="DA18" s="35" t="n">
        <x:f>IF(AND(DA$3&gt;=$B$11,DA$3&lt;EDATE($B$11,MAX(1,'Вводные'!$K$33)),AND($B$7="Да",IFERROR(INDEX('Вводные'!$B$88:$B$91,$B$8),"Нет")="Да")),1,0)</x:f>
      </x:c>
      <x:c r="DB18" s="35" t="n">
        <x:f>IF(AND(DB$3&gt;=$B$11,DB$3&lt;EDATE($B$11,MAX(1,'Вводные'!$K$33)),AND($B$7="Да",IFERROR(INDEX('Вводные'!$B$88:$B$91,$B$8),"Нет")="Да")),1,0)</x:f>
      </x:c>
      <x:c r="DC18" s="35" t="n">
        <x:f>IF(AND(DC$3&gt;=$B$11,DC$3&lt;EDATE($B$11,MAX(1,'Вводные'!$K$33)),AND($B$7="Да",IFERROR(INDEX('Вводные'!$B$88:$B$91,$B$8),"Нет")="Да")),1,0)</x:f>
      </x:c>
      <x:c r="DD18" s="35" t="n">
        <x:f>IF(AND(DD$3&gt;=$B$11,DD$3&lt;EDATE($B$11,MAX(1,'Вводные'!$K$33)),AND($B$7="Да",IFERROR(INDEX('Вводные'!$B$88:$B$91,$B$8),"Нет")="Да")),1,0)</x:f>
      </x:c>
      <x:c r="DE18" s="35" t="n">
        <x:f>IF(AND(DE$3&gt;=$B$11,DE$3&lt;EDATE($B$11,MAX(1,'Вводные'!$K$33)),AND($B$7="Да",IFERROR(INDEX('Вводные'!$B$88:$B$91,$B$8),"Нет")="Да")),1,0)</x:f>
      </x:c>
      <x:c r="DF18" s="35" t="n">
        <x:f>IF(AND(DF$3&gt;=$B$11,DF$3&lt;EDATE($B$11,MAX(1,'Вводные'!$K$33)),AND($B$7="Да",IFERROR(INDEX('Вводные'!$B$88:$B$91,$B$8),"Нет")="Да")),1,0)</x:f>
      </x:c>
      <x:c r="DG18" s="35" t="n">
        <x:f>IF(AND(DG$3&gt;=$B$11,DG$3&lt;EDATE($B$11,MAX(1,'Вводные'!$K$33)),AND($B$7="Да",IFERROR(INDEX('Вводные'!$B$88:$B$91,$B$8),"Нет")="Да")),1,0)</x:f>
      </x:c>
      <x:c r="DH18" s="35" t="n">
        <x:f>IF(AND(DH$3&gt;=$B$11,DH$3&lt;EDATE($B$11,MAX(1,'Вводные'!$K$33)),AND($B$7="Да",IFERROR(INDEX('Вводные'!$B$88:$B$91,$B$8),"Нет")="Да")),1,0)</x:f>
      </x:c>
      <x:c r="DI18" s="35" t="n">
        <x:f>IF(AND(DI$3&gt;=$B$11,DI$3&lt;EDATE($B$11,MAX(1,'Вводные'!$K$33)),AND($B$7="Да",IFERROR(INDEX('Вводные'!$B$88:$B$91,$B$8),"Нет")="Да")),1,0)</x:f>
      </x:c>
      <x:c r="DJ18" s="35" t="n">
        <x:f>IF(AND(DJ$3&gt;=$B$11,DJ$3&lt;EDATE($B$11,MAX(1,'Вводные'!$K$33)),AND($B$7="Да",IFERROR(INDEX('Вводные'!$B$88:$B$91,$B$8),"Нет")="Да")),1,0)</x:f>
      </x:c>
      <x:c r="DK18" s="35" t="n">
        <x:f>IF(AND(DK$3&gt;=$B$11,DK$3&lt;EDATE($B$11,MAX(1,'Вводные'!$K$33)),AND($B$7="Да",IFERROR(INDEX('Вводные'!$B$88:$B$91,$B$8),"Нет")="Да")),1,0)</x:f>
      </x:c>
      <x:c r="DL18" s="35" t="n">
        <x:f>IF(AND(DL$3&gt;=$B$11,DL$3&lt;EDATE($B$11,MAX(1,'Вводные'!$K$33)),AND($B$7="Да",IFERROR(INDEX('Вводные'!$B$88:$B$91,$B$8),"Нет")="Да")),1,0)</x:f>
      </x:c>
      <x:c r="DM18" s="35" t="n">
        <x:f>IF(AND(DM$3&gt;=$B$11,DM$3&lt;EDATE($B$11,MAX(1,'Вводные'!$K$33)),AND($B$7="Да",IFERROR(INDEX('Вводные'!$B$88:$B$91,$B$8),"Нет")="Да")),1,0)</x:f>
      </x:c>
      <x:c r="DN18" s="35" t="n">
        <x:f>IF(AND(DN$3&gt;=$B$11,DN$3&lt;EDATE($B$11,MAX(1,'Вводные'!$K$33)),AND($B$7="Да",IFERROR(INDEX('Вводные'!$B$88:$B$91,$B$8),"Нет")="Да")),1,0)</x:f>
      </x:c>
      <x:c r="DO18" s="35" t="n">
        <x:f>IF(AND(DO$3&gt;=$B$11,DO$3&lt;EDATE($B$11,MAX(1,'Вводные'!$K$33)),AND($B$7="Да",IFERROR(INDEX('Вводные'!$B$88:$B$91,$B$8),"Нет")="Да")),1,0)</x:f>
      </x:c>
      <x:c r="DP18" s="35" t="n">
        <x:f>IF(AND(DP$3&gt;=$B$11,DP$3&lt;EDATE($B$11,MAX(1,'Вводные'!$K$33)),AND($B$7="Да",IFERROR(INDEX('Вводные'!$B$88:$B$91,$B$8),"Нет")="Да")),1,0)</x:f>
      </x:c>
      <x:c r="DQ18" s="35" t="n">
        <x:f>IF(AND(DQ$3&gt;=$B$11,DQ$3&lt;EDATE($B$11,MAX(1,'Вводные'!$K$33)),AND($B$7="Да",IFERROR(INDEX('Вводные'!$B$88:$B$91,$B$8),"Нет")="Да")),1,0)</x:f>
      </x:c>
      <x:c r="DR18" s="35" t="n">
        <x:f>IF(AND(DR$3&gt;=$B$11,DR$3&lt;EDATE($B$11,MAX(1,'Вводные'!$K$33)),AND($B$7="Да",IFERROR(INDEX('Вводные'!$B$88:$B$91,$B$8),"Нет")="Да")),1,0)</x:f>
      </x:c>
      <x:c r="DS18" s="35" t="n">
        <x:f>IF(AND(DS$3&gt;=$B$11,DS$3&lt;EDATE($B$11,MAX(1,'Вводные'!$K$33)),AND($B$7="Да",IFERROR(INDEX('Вводные'!$B$88:$B$91,$B$8),"Нет")="Да")),1,0)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IF(D$3&lt;EDATE(INDEX('Вводные'!$D$88:$D$91,$B$8),INDEX('Вводные'!$E$88:$E$91,$B$8)+INDEX('Вводные'!$F$88:$F$91,$B$8)+'Вводные'!$H$9),D24,0)</x:f>
      </x:c>
      <x:c r="E25" s="107" t="n">
        <x:f>IF(E$3&lt;EDATE(INDEX('Вводные'!$D$88:$D$91,$B$8),INDEX('Вводные'!$E$88:$E$91,$B$8)+INDEX('Вводные'!$F$88:$F$91,$B$8)+'Вводные'!$H$9),E24,0)</x:f>
      </x:c>
      <x:c r="F25" s="107" t="n">
        <x:f>IF(F$3&lt;EDATE(INDEX('Вводные'!$D$88:$D$91,$B$8),INDEX('Вводные'!$E$88:$E$91,$B$8)+INDEX('Вводные'!$F$88:$F$91,$B$8)+'Вводные'!$H$9),F24,0)</x:f>
      </x:c>
      <x:c r="G25" s="107" t="n">
        <x:f>IF(G$3&lt;EDATE(INDEX('Вводные'!$D$88:$D$91,$B$8),INDEX('Вводные'!$E$88:$E$91,$B$8)+INDEX('Вводные'!$F$88:$F$91,$B$8)+'Вводные'!$H$9),G24,0)</x:f>
      </x:c>
      <x:c r="H25" s="107" t="n">
        <x:f>IF(H$3&lt;EDATE(INDEX('Вводные'!$D$88:$D$91,$B$8),INDEX('Вводные'!$E$88:$E$91,$B$8)+INDEX('Вводные'!$F$88:$F$91,$B$8)+'Вводные'!$H$9),H24,0)</x:f>
      </x:c>
      <x:c r="I25" s="107" t="n">
        <x:f>IF(I$3&lt;EDATE(INDEX('Вводные'!$D$88:$D$91,$B$8),INDEX('Вводные'!$E$88:$E$91,$B$8)+INDEX('Вводные'!$F$88:$F$91,$B$8)+'Вводные'!$H$9),I24,0)</x:f>
      </x:c>
      <x:c r="J25" s="107" t="n">
        <x:f>IF(J$3&lt;EDATE(INDEX('Вводные'!$D$88:$D$91,$B$8),INDEX('Вводные'!$E$88:$E$91,$B$8)+INDEX('Вводные'!$F$88:$F$91,$B$8)+'Вводные'!$H$9),J24,0)</x:f>
      </x:c>
      <x:c r="K25" s="107" t="n">
        <x:f>IF(K$3&lt;EDATE(INDEX('Вводные'!$D$88:$D$91,$B$8),INDEX('Вводные'!$E$88:$E$91,$B$8)+INDEX('Вводные'!$F$88:$F$91,$B$8)+'Вводные'!$H$9),K24,0)</x:f>
      </x:c>
      <x:c r="L25" s="107" t="n">
        <x:f>IF(L$3&lt;EDATE(INDEX('Вводные'!$D$88:$D$91,$B$8),INDEX('Вводные'!$E$88:$E$91,$B$8)+INDEX('Вводные'!$F$88:$F$91,$B$8)+'Вводные'!$H$9),L24,0)</x:f>
      </x:c>
      <x:c r="M25" s="107" t="n">
        <x:f>IF(M$3&lt;EDATE(INDEX('Вводные'!$D$88:$D$91,$B$8),INDEX('Вводные'!$E$88:$E$91,$B$8)+INDEX('Вводные'!$F$88:$F$91,$B$8)+'Вводные'!$H$9),M24,0)</x:f>
      </x:c>
      <x:c r="N25" s="107" t="n">
        <x:f>IF(N$3&lt;EDATE(INDEX('Вводные'!$D$88:$D$91,$B$8),INDEX('Вводные'!$E$88:$E$91,$B$8)+INDEX('Вводные'!$F$88:$F$91,$B$8)+'Вводные'!$H$9),N24,0)</x:f>
      </x:c>
      <x:c r="O25" s="107" t="n">
        <x:f>IF(O$3&lt;EDATE(INDEX('Вводные'!$D$88:$D$91,$B$8),INDEX('Вводные'!$E$88:$E$91,$B$8)+INDEX('Вводные'!$F$88:$F$91,$B$8)+'Вводные'!$H$9),O24,0)</x:f>
      </x:c>
      <x:c r="P25" s="107" t="n">
        <x:f>IF(P$3&lt;EDATE(INDEX('Вводные'!$D$88:$D$91,$B$8),INDEX('Вводные'!$E$88:$E$91,$B$8)+INDEX('Вводные'!$F$88:$F$91,$B$8)+'Вводные'!$H$9),P24,0)</x:f>
      </x:c>
      <x:c r="Q25" s="107" t="n">
        <x:f>IF(Q$3&lt;EDATE(INDEX('Вводные'!$D$88:$D$91,$B$8),INDEX('Вводные'!$E$88:$E$91,$B$8)+INDEX('Вводные'!$F$88:$F$91,$B$8)+'Вводные'!$H$9),Q24,0)</x:f>
      </x:c>
      <x:c r="R25" s="107" t="n">
        <x:f>IF(R$3&lt;EDATE(INDEX('Вводные'!$D$88:$D$91,$B$8),INDEX('Вводные'!$E$88:$E$91,$B$8)+INDEX('Вводные'!$F$88:$F$91,$B$8)+'Вводные'!$H$9),R24,0)</x:f>
      </x:c>
      <x:c r="S25" s="107" t="n">
        <x:f>IF(S$3&lt;EDATE(INDEX('Вводные'!$D$88:$D$91,$B$8),INDEX('Вводные'!$E$88:$E$91,$B$8)+INDEX('Вводные'!$F$88:$F$91,$B$8)+'Вводные'!$H$9),S24,0)</x:f>
      </x:c>
      <x:c r="T25" s="107" t="n">
        <x:f>IF(T$3&lt;EDATE(INDEX('Вводные'!$D$88:$D$91,$B$8),INDEX('Вводные'!$E$88:$E$91,$B$8)+INDEX('Вводные'!$F$88:$F$91,$B$8)+'Вводные'!$H$9),T24,0)</x:f>
      </x:c>
      <x:c r="U25" s="107" t="n">
        <x:f>IF(U$3&lt;EDATE(INDEX('Вводные'!$D$88:$D$91,$B$8),INDEX('Вводные'!$E$88:$E$91,$B$8)+INDEX('Вводные'!$F$88:$F$91,$B$8)+'Вводные'!$H$9),U24,0)</x:f>
      </x:c>
      <x:c r="V25" s="107" t="n">
        <x:f>IF(V$3&lt;EDATE(INDEX('Вводные'!$D$88:$D$91,$B$8),INDEX('Вводные'!$E$88:$E$91,$B$8)+INDEX('Вводные'!$F$88:$F$91,$B$8)+'Вводные'!$H$9),V24,0)</x:f>
      </x:c>
      <x:c r="W25" s="107" t="n">
        <x:f>IF(W$3&lt;EDATE(INDEX('Вводные'!$D$88:$D$91,$B$8),INDEX('Вводные'!$E$88:$E$91,$B$8)+INDEX('Вводные'!$F$88:$F$91,$B$8)+'Вводные'!$H$9),W24,0)</x:f>
      </x:c>
      <x:c r="X25" s="107" t="n">
        <x:f>IF(X$3&lt;EDATE(INDEX('Вводные'!$D$88:$D$91,$B$8),INDEX('Вводные'!$E$88:$E$91,$B$8)+INDEX('Вводные'!$F$88:$F$91,$B$8)+'Вводные'!$H$9),X24,0)</x:f>
      </x:c>
      <x:c r="Y25" s="107" t="n">
        <x:f>IF(Y$3&lt;EDATE(INDEX('Вводные'!$D$88:$D$91,$B$8),INDEX('Вводные'!$E$88:$E$91,$B$8)+INDEX('Вводные'!$F$88:$F$91,$B$8)+'Вводные'!$H$9),Y24,0)</x:f>
      </x:c>
      <x:c r="Z25" s="107" t="n">
        <x:f>IF(Z$3&lt;EDATE(INDEX('Вводные'!$D$88:$D$91,$B$8),INDEX('Вводные'!$E$88:$E$91,$B$8)+INDEX('Вводные'!$F$88:$F$91,$B$8)+'Вводные'!$H$9),Z24,0)</x:f>
      </x:c>
      <x:c r="AA25" s="107" t="n">
        <x:f>IF(AA$3&lt;EDATE(INDEX('Вводные'!$D$88:$D$91,$B$8),INDEX('Вводные'!$E$88:$E$91,$B$8)+INDEX('Вводные'!$F$88:$F$91,$B$8)+'Вводные'!$H$9),AA24,0)</x:f>
      </x:c>
      <x:c r="AB25" s="107" t="n">
        <x:f>IF(AB$3&lt;EDATE(INDEX('Вводные'!$D$88:$D$91,$B$8),INDEX('Вводные'!$E$88:$E$91,$B$8)+INDEX('Вводные'!$F$88:$F$91,$B$8)+'Вводные'!$H$9),AB24,0)</x:f>
      </x:c>
      <x:c r="AC25" s="107" t="n">
        <x:f>IF(AC$3&lt;EDATE(INDEX('Вводные'!$D$88:$D$91,$B$8),INDEX('Вводные'!$E$88:$E$91,$B$8)+INDEX('Вводные'!$F$88:$F$91,$B$8)+'Вводные'!$H$9),AC24,0)</x:f>
      </x:c>
      <x:c r="AD25" s="107" t="n">
        <x:f>IF(AD$3&lt;EDATE(INDEX('Вводные'!$D$88:$D$91,$B$8),INDEX('Вводные'!$E$88:$E$91,$B$8)+INDEX('Вводные'!$F$88:$F$91,$B$8)+'Вводные'!$H$9),AD24,0)</x:f>
      </x:c>
      <x:c r="AE25" s="107" t="n">
        <x:f>IF(AE$3&lt;EDATE(INDEX('Вводные'!$D$88:$D$91,$B$8),INDEX('Вводные'!$E$88:$E$91,$B$8)+INDEX('Вводные'!$F$88:$F$91,$B$8)+'Вводные'!$H$9),AE24,0)</x:f>
      </x:c>
      <x:c r="AF25" s="107" t="n">
        <x:f>IF(AF$3&lt;EDATE(INDEX('Вводные'!$D$88:$D$91,$B$8),INDEX('Вводные'!$E$88:$E$91,$B$8)+INDEX('Вводные'!$F$88:$F$91,$B$8)+'Вводные'!$H$9),AF24,0)</x:f>
      </x:c>
      <x:c r="AG25" s="107" t="n">
        <x:f>IF(AG$3&lt;EDATE(INDEX('Вводные'!$D$88:$D$91,$B$8),INDEX('Вводные'!$E$88:$E$91,$B$8)+INDEX('Вводные'!$F$88:$F$91,$B$8)+'Вводные'!$H$9),AG24,0)</x:f>
      </x:c>
      <x:c r="AH25" s="107" t="n">
        <x:f>IF(AH$3&lt;EDATE(INDEX('Вводные'!$D$88:$D$91,$B$8),INDEX('Вводные'!$E$88:$E$91,$B$8)+INDEX('Вводные'!$F$88:$F$91,$B$8)+'Вводные'!$H$9),AH24,0)</x:f>
      </x:c>
      <x:c r="AI25" s="107" t="n">
        <x:f>IF(AI$3&lt;EDATE(INDEX('Вводные'!$D$88:$D$91,$B$8),INDEX('Вводные'!$E$88:$E$91,$B$8)+INDEX('Вводные'!$F$88:$F$91,$B$8)+'Вводные'!$H$9),AI24,0)</x:f>
      </x:c>
      <x:c r="AJ25" s="107" t="n">
        <x:f>IF(AJ$3&lt;EDATE(INDEX('Вводные'!$D$88:$D$91,$B$8),INDEX('Вводные'!$E$88:$E$91,$B$8)+INDEX('Вводные'!$F$88:$F$91,$B$8)+'Вводные'!$H$9),AJ24,0)</x:f>
      </x:c>
      <x:c r="AK25" s="107" t="n">
        <x:f>IF(AK$3&lt;EDATE(INDEX('Вводные'!$D$88:$D$91,$B$8),INDEX('Вводные'!$E$88:$E$91,$B$8)+INDEX('Вводные'!$F$88:$F$91,$B$8)+'Вводные'!$H$9),AK24,0)</x:f>
      </x:c>
      <x:c r="AL25" s="107" t="n">
        <x:f>IF(AL$3&lt;EDATE(INDEX('Вводные'!$D$88:$D$91,$B$8),INDEX('Вводные'!$E$88:$E$91,$B$8)+INDEX('Вводные'!$F$88:$F$91,$B$8)+'Вводные'!$H$9),AL24,0)</x:f>
      </x:c>
      <x:c r="AM25" s="107" t="n">
        <x:f>IF(AM$3&lt;EDATE(INDEX('Вводные'!$D$88:$D$91,$B$8),INDEX('Вводные'!$E$88:$E$91,$B$8)+INDEX('Вводные'!$F$88:$F$91,$B$8)+'Вводные'!$H$9),AM24,0)</x:f>
      </x:c>
      <x:c r="AN25" s="107" t="n">
        <x:f>IF(AN$3&lt;EDATE(INDEX('Вводные'!$D$88:$D$91,$B$8),INDEX('Вводные'!$E$88:$E$91,$B$8)+INDEX('Вводные'!$F$88:$F$91,$B$8)+'Вводные'!$H$9),AN24,0)</x:f>
      </x:c>
      <x:c r="AO25" s="107" t="n">
        <x:f>IF(AO$3&lt;EDATE(INDEX('Вводные'!$D$88:$D$91,$B$8),INDEX('Вводные'!$E$88:$E$91,$B$8)+INDEX('Вводные'!$F$88:$F$91,$B$8)+'Вводные'!$H$9),AO24,0)</x:f>
      </x:c>
      <x:c r="AP25" s="107" t="n">
        <x:f>IF(AP$3&lt;EDATE(INDEX('Вводные'!$D$88:$D$91,$B$8),INDEX('Вводные'!$E$88:$E$91,$B$8)+INDEX('Вводные'!$F$88:$F$91,$B$8)+'Вводные'!$H$9),AP24,0)</x:f>
      </x:c>
      <x:c r="AQ25" s="107" t="n">
        <x:f>IF(AQ$3&lt;EDATE(INDEX('Вводные'!$D$88:$D$91,$B$8),INDEX('Вводные'!$E$88:$E$91,$B$8)+INDEX('Вводные'!$F$88:$F$91,$B$8)+'Вводные'!$H$9),AQ24,0)</x:f>
      </x:c>
      <x:c r="AR25" s="107" t="n">
        <x:f>IF(AR$3&lt;EDATE(INDEX('Вводные'!$D$88:$D$91,$B$8),INDEX('Вводные'!$E$88:$E$91,$B$8)+INDEX('Вводные'!$F$88:$F$91,$B$8)+'Вводные'!$H$9),AR24,0)</x:f>
      </x:c>
      <x:c r="AS25" s="107" t="n">
        <x:f>IF(AS$3&lt;EDATE(INDEX('Вводные'!$D$88:$D$91,$B$8),INDEX('Вводные'!$E$88:$E$91,$B$8)+INDEX('Вводные'!$F$88:$F$91,$B$8)+'Вводные'!$H$9),AS24,0)</x:f>
      </x:c>
      <x:c r="AT25" s="107" t="n">
        <x:f>IF(AT$3&lt;EDATE(INDEX('Вводные'!$D$88:$D$91,$B$8),INDEX('Вводные'!$E$88:$E$91,$B$8)+INDEX('Вводные'!$F$88:$F$91,$B$8)+'Вводные'!$H$9),AT24,0)</x:f>
      </x:c>
      <x:c r="AU25" s="107" t="n">
        <x:f>IF(AU$3&lt;EDATE(INDEX('Вводные'!$D$88:$D$91,$B$8),INDEX('Вводные'!$E$88:$E$91,$B$8)+INDEX('Вводные'!$F$88:$F$91,$B$8)+'Вводные'!$H$9),AU24,0)</x:f>
      </x:c>
      <x:c r="AV25" s="107" t="n">
        <x:f>IF(AV$3&lt;EDATE(INDEX('Вводные'!$D$88:$D$91,$B$8),INDEX('Вводные'!$E$88:$E$91,$B$8)+INDEX('Вводные'!$F$88:$F$91,$B$8)+'Вводные'!$H$9),AV24,0)</x:f>
      </x:c>
      <x:c r="AW25" s="107" t="n">
        <x:f>IF(AW$3&lt;EDATE(INDEX('Вводные'!$D$88:$D$91,$B$8),INDEX('Вводные'!$E$88:$E$91,$B$8)+INDEX('Вводные'!$F$88:$F$91,$B$8)+'Вводные'!$H$9),AW24,0)</x:f>
      </x:c>
      <x:c r="AX25" s="107" t="n">
        <x:f>IF(AX$3&lt;EDATE(INDEX('Вводные'!$D$88:$D$91,$B$8),INDEX('Вводные'!$E$88:$E$91,$B$8)+INDEX('Вводные'!$F$88:$F$91,$B$8)+'Вводные'!$H$9),AX24,0)</x:f>
      </x:c>
      <x:c r="AY25" s="107" t="n">
        <x:f>IF(AY$3&lt;EDATE(INDEX('Вводные'!$D$88:$D$91,$B$8),INDEX('Вводные'!$E$88:$E$91,$B$8)+INDEX('Вводные'!$F$88:$F$91,$B$8)+'Вводные'!$H$9),AY24,0)</x:f>
      </x:c>
      <x:c r="AZ25" s="107" t="n">
        <x:f>IF(AZ$3&lt;EDATE(INDEX('Вводные'!$D$88:$D$91,$B$8),INDEX('Вводные'!$E$88:$E$91,$B$8)+INDEX('Вводные'!$F$88:$F$91,$B$8)+'Вводные'!$H$9),AZ24,0)</x:f>
      </x:c>
      <x:c r="BA25" s="107" t="n">
        <x:f>IF(BA$3&lt;EDATE(INDEX('Вводные'!$D$88:$D$91,$B$8),INDEX('Вводные'!$E$88:$E$91,$B$8)+INDEX('Вводные'!$F$88:$F$91,$B$8)+'Вводные'!$H$9),BA24,0)</x:f>
      </x:c>
      <x:c r="BB25" s="107" t="n">
        <x:f>IF(BB$3&lt;EDATE(INDEX('Вводные'!$D$88:$D$91,$B$8),INDEX('Вводные'!$E$88:$E$91,$B$8)+INDEX('Вводные'!$F$88:$F$91,$B$8)+'Вводные'!$H$9),BB24,0)</x:f>
      </x:c>
      <x:c r="BC25" s="107" t="n">
        <x:f>IF(BC$3&lt;EDATE(INDEX('Вводные'!$D$88:$D$91,$B$8),INDEX('Вводные'!$E$88:$E$91,$B$8)+INDEX('Вводные'!$F$88:$F$91,$B$8)+'Вводные'!$H$9),BC24,0)</x:f>
      </x:c>
      <x:c r="BD25" s="107" t="n">
        <x:f>IF(BD$3&lt;EDATE(INDEX('Вводные'!$D$88:$D$91,$B$8),INDEX('Вводные'!$E$88:$E$91,$B$8)+INDEX('Вводные'!$F$88:$F$91,$B$8)+'Вводные'!$H$9),BD24,0)</x:f>
      </x:c>
      <x:c r="BE25" s="107" t="n">
        <x:f>IF(BE$3&lt;EDATE(INDEX('Вводные'!$D$88:$D$91,$B$8),INDEX('Вводные'!$E$88:$E$91,$B$8)+INDEX('Вводные'!$F$88:$F$91,$B$8)+'Вводные'!$H$9),BE24,0)</x:f>
      </x:c>
      <x:c r="BF25" s="107" t="n">
        <x:f>IF(BF$3&lt;EDATE(INDEX('Вводные'!$D$88:$D$91,$B$8),INDEX('Вводные'!$E$88:$E$91,$B$8)+INDEX('Вводные'!$F$88:$F$91,$B$8)+'Вводные'!$H$9),BF24,0)</x:f>
      </x:c>
      <x:c r="BG25" s="107" t="n">
        <x:f>IF(BG$3&lt;EDATE(INDEX('Вводные'!$D$88:$D$91,$B$8),INDEX('Вводные'!$E$88:$E$91,$B$8)+INDEX('Вводные'!$F$88:$F$91,$B$8)+'Вводные'!$H$9),BG24,0)</x:f>
      </x:c>
      <x:c r="BH25" s="107" t="n">
        <x:f>IF(BH$3&lt;EDATE(INDEX('Вводные'!$D$88:$D$91,$B$8),INDEX('Вводные'!$E$88:$E$91,$B$8)+INDEX('Вводные'!$F$88:$F$91,$B$8)+'Вводные'!$H$9),BH24,0)</x:f>
      </x:c>
      <x:c r="BI25" s="107" t="n">
        <x:f>IF(BI$3&lt;EDATE(INDEX('Вводные'!$D$88:$D$91,$B$8),INDEX('Вводные'!$E$88:$E$91,$B$8)+INDEX('Вводные'!$F$88:$F$91,$B$8)+'Вводные'!$H$9),BI24,0)</x:f>
      </x:c>
      <x:c r="BJ25" s="107" t="n">
        <x:f>IF(BJ$3&lt;EDATE(INDEX('Вводные'!$D$88:$D$91,$B$8),INDEX('Вводные'!$E$88:$E$91,$B$8)+INDEX('Вводные'!$F$88:$F$91,$B$8)+'Вводные'!$H$9),BJ24,0)</x:f>
      </x:c>
      <x:c r="BK25" s="107" t="n">
        <x:f>IF(BK$3&lt;EDATE(INDEX('Вводные'!$D$88:$D$91,$B$8),INDEX('Вводные'!$E$88:$E$91,$B$8)+INDEX('Вводные'!$F$88:$F$91,$B$8)+'Вводные'!$H$9),BK24,0)</x:f>
      </x:c>
      <x:c r="BL25" s="107" t="n">
        <x:f>IF(BL$3&lt;EDATE(INDEX('Вводные'!$D$88:$D$91,$B$8),INDEX('Вводные'!$E$88:$E$91,$B$8)+INDEX('Вводные'!$F$88:$F$91,$B$8)+'Вводные'!$H$9),BL24,0)</x:f>
      </x:c>
      <x:c r="BM25" s="107" t="n">
        <x:f>IF(BM$3&lt;EDATE(INDEX('Вводные'!$D$88:$D$91,$B$8),INDEX('Вводные'!$E$88:$E$91,$B$8)+INDEX('Вводные'!$F$88:$F$91,$B$8)+'Вводные'!$H$9),BM24,0)</x:f>
      </x:c>
      <x:c r="BN25" s="107" t="n">
        <x:f>IF(BN$3&lt;EDATE(INDEX('Вводные'!$D$88:$D$91,$B$8),INDEX('Вводные'!$E$88:$E$91,$B$8)+INDEX('Вводные'!$F$88:$F$91,$B$8)+'Вводные'!$H$9),BN24,0)</x:f>
      </x:c>
      <x:c r="BO25" s="107" t="n">
        <x:f>IF(BO$3&lt;EDATE(INDEX('Вводные'!$D$88:$D$91,$B$8),INDEX('Вводные'!$E$88:$E$91,$B$8)+INDEX('Вводные'!$F$88:$F$91,$B$8)+'Вводные'!$H$9),BO24,0)</x:f>
      </x:c>
      <x:c r="BP25" s="107" t="n">
        <x:f>IF(BP$3&lt;EDATE(INDEX('Вводные'!$D$88:$D$91,$B$8),INDEX('Вводные'!$E$88:$E$91,$B$8)+INDEX('Вводные'!$F$88:$F$91,$B$8)+'Вводные'!$H$9),BP24,0)</x:f>
      </x:c>
      <x:c r="BQ25" s="107" t="n">
        <x:f>IF(BQ$3&lt;EDATE(INDEX('Вводные'!$D$88:$D$91,$B$8),INDEX('Вводные'!$E$88:$E$91,$B$8)+INDEX('Вводные'!$F$88:$F$91,$B$8)+'Вводные'!$H$9),BQ24,0)</x:f>
      </x:c>
      <x:c r="BR25" s="107" t="n">
        <x:f>IF(BR$3&lt;EDATE(INDEX('Вводные'!$D$88:$D$91,$B$8),INDEX('Вводные'!$E$88:$E$91,$B$8)+INDEX('Вводные'!$F$88:$F$91,$B$8)+'Вводные'!$H$9),BR24,0)</x:f>
      </x:c>
      <x:c r="BS25" s="107" t="n">
        <x:f>IF(BS$3&lt;EDATE(INDEX('Вводные'!$D$88:$D$91,$B$8),INDEX('Вводные'!$E$88:$E$91,$B$8)+INDEX('Вводные'!$F$88:$F$91,$B$8)+'Вводные'!$H$9),BS24,0)</x:f>
      </x:c>
      <x:c r="BT25" s="107" t="n">
        <x:f>IF(BT$3&lt;EDATE(INDEX('Вводные'!$D$88:$D$91,$B$8),INDEX('Вводные'!$E$88:$E$91,$B$8)+INDEX('Вводные'!$F$88:$F$91,$B$8)+'Вводные'!$H$9),BT24,0)</x:f>
      </x:c>
      <x:c r="BU25" s="107" t="n">
        <x:f>IF(BU$3&lt;EDATE(INDEX('Вводные'!$D$88:$D$91,$B$8),INDEX('Вводные'!$E$88:$E$91,$B$8)+INDEX('Вводные'!$F$88:$F$91,$B$8)+'Вводные'!$H$9),BU24,0)</x:f>
      </x:c>
      <x:c r="BV25" s="107" t="n">
        <x:f>IF(BV$3&lt;EDATE(INDEX('Вводные'!$D$88:$D$91,$B$8),INDEX('Вводные'!$E$88:$E$91,$B$8)+INDEX('Вводные'!$F$88:$F$91,$B$8)+'Вводные'!$H$9),BV24,0)</x:f>
      </x:c>
      <x:c r="BW25" s="107" t="n">
        <x:f>IF(BW$3&lt;EDATE(INDEX('Вводные'!$D$88:$D$91,$B$8),INDEX('Вводные'!$E$88:$E$91,$B$8)+INDEX('Вводные'!$F$88:$F$91,$B$8)+'Вводные'!$H$9),BW24,0)</x:f>
      </x:c>
      <x:c r="BX25" s="107" t="n">
        <x:f>IF(BX$3&lt;EDATE(INDEX('Вводные'!$D$88:$D$91,$B$8),INDEX('Вводные'!$E$88:$E$91,$B$8)+INDEX('Вводные'!$F$88:$F$91,$B$8)+'Вводные'!$H$9),BX24,0)</x:f>
      </x:c>
      <x:c r="BY25" s="107" t="n">
        <x:f>IF(BY$3&lt;EDATE(INDEX('Вводные'!$D$88:$D$91,$B$8),INDEX('Вводные'!$E$88:$E$91,$B$8)+INDEX('Вводные'!$F$88:$F$91,$B$8)+'Вводные'!$H$9),BY24,0)</x:f>
      </x:c>
      <x:c r="BZ25" s="107" t="n">
        <x:f>IF(BZ$3&lt;EDATE(INDEX('Вводные'!$D$88:$D$91,$B$8),INDEX('Вводные'!$E$88:$E$91,$B$8)+INDEX('Вводные'!$F$88:$F$91,$B$8)+'Вводные'!$H$9),BZ24,0)</x:f>
      </x:c>
      <x:c r="CA25" s="107" t="n">
        <x:f>IF(CA$3&lt;EDATE(INDEX('Вводные'!$D$88:$D$91,$B$8),INDEX('Вводные'!$E$88:$E$91,$B$8)+INDEX('Вводные'!$F$88:$F$91,$B$8)+'Вводные'!$H$9),CA24,0)</x:f>
      </x:c>
      <x:c r="CB25" s="107" t="n">
        <x:f>IF(CB$3&lt;EDATE(INDEX('Вводные'!$D$88:$D$91,$B$8),INDEX('Вводные'!$E$88:$E$91,$B$8)+INDEX('Вводные'!$F$88:$F$91,$B$8)+'Вводные'!$H$9),CB24,0)</x:f>
      </x:c>
      <x:c r="CC25" s="107" t="n">
        <x:f>IF(CC$3&lt;EDATE(INDEX('Вводные'!$D$88:$D$91,$B$8),INDEX('Вводные'!$E$88:$E$91,$B$8)+INDEX('Вводные'!$F$88:$F$91,$B$8)+'Вводные'!$H$9),CC24,0)</x:f>
      </x:c>
      <x:c r="CD25" s="107" t="n">
        <x:f>IF(CD$3&lt;EDATE(INDEX('Вводные'!$D$88:$D$91,$B$8),INDEX('Вводные'!$E$88:$E$91,$B$8)+INDEX('Вводные'!$F$88:$F$91,$B$8)+'Вводные'!$H$9),CD24,0)</x:f>
      </x:c>
      <x:c r="CE25" s="107" t="n">
        <x:f>IF(CE$3&lt;EDATE(INDEX('Вводные'!$D$88:$D$91,$B$8),INDEX('Вводные'!$E$88:$E$91,$B$8)+INDEX('Вводные'!$F$88:$F$91,$B$8)+'Вводные'!$H$9),CE24,0)</x:f>
      </x:c>
      <x:c r="CF25" s="107" t="n">
        <x:f>IF(CF$3&lt;EDATE(INDEX('Вводные'!$D$88:$D$91,$B$8),INDEX('Вводные'!$E$88:$E$91,$B$8)+INDEX('Вводные'!$F$88:$F$91,$B$8)+'Вводные'!$H$9),CF24,0)</x:f>
      </x:c>
      <x:c r="CG25" s="107" t="n">
        <x:f>IF(CG$3&lt;EDATE(INDEX('Вводные'!$D$88:$D$91,$B$8),INDEX('Вводные'!$E$88:$E$91,$B$8)+INDEX('Вводные'!$F$88:$F$91,$B$8)+'Вводные'!$H$9),CG24,0)</x:f>
      </x:c>
      <x:c r="CH25" s="107" t="n">
        <x:f>IF(CH$3&lt;EDATE(INDEX('Вводные'!$D$88:$D$91,$B$8),INDEX('Вводные'!$E$88:$E$91,$B$8)+INDEX('Вводные'!$F$88:$F$91,$B$8)+'Вводные'!$H$9),CH24,0)</x:f>
      </x:c>
      <x:c r="CI25" s="107" t="n">
        <x:f>IF(CI$3&lt;EDATE(INDEX('Вводные'!$D$88:$D$91,$B$8),INDEX('Вводные'!$E$88:$E$91,$B$8)+INDEX('Вводные'!$F$88:$F$91,$B$8)+'Вводные'!$H$9),CI24,0)</x:f>
      </x:c>
      <x:c r="CJ25" s="107" t="n">
        <x:f>IF(CJ$3&lt;EDATE(INDEX('Вводные'!$D$88:$D$91,$B$8),INDEX('Вводные'!$E$88:$E$91,$B$8)+INDEX('Вводные'!$F$88:$F$91,$B$8)+'Вводные'!$H$9),CJ24,0)</x:f>
      </x:c>
      <x:c r="CK25" s="107" t="n">
        <x:f>IF(CK$3&lt;EDATE(INDEX('Вводные'!$D$88:$D$91,$B$8),INDEX('Вводные'!$E$88:$E$91,$B$8)+INDEX('Вводные'!$F$88:$F$91,$B$8)+'Вводные'!$H$9),CK24,0)</x:f>
      </x:c>
      <x:c r="CL25" s="107" t="n">
        <x:f>IF(CL$3&lt;EDATE(INDEX('Вводные'!$D$88:$D$91,$B$8),INDEX('Вводные'!$E$88:$E$91,$B$8)+INDEX('Вводные'!$F$88:$F$91,$B$8)+'Вводные'!$H$9),CL24,0)</x:f>
      </x:c>
      <x:c r="CM25" s="107" t="n">
        <x:f>IF(CM$3&lt;EDATE(INDEX('Вводные'!$D$88:$D$91,$B$8),INDEX('Вводные'!$E$88:$E$91,$B$8)+INDEX('Вводные'!$F$88:$F$91,$B$8)+'Вводные'!$H$9),CM24,0)</x:f>
      </x:c>
      <x:c r="CN25" s="107" t="n">
        <x:f>IF(CN$3&lt;EDATE(INDEX('Вводные'!$D$88:$D$91,$B$8),INDEX('Вводные'!$E$88:$E$91,$B$8)+INDEX('Вводные'!$F$88:$F$91,$B$8)+'Вводные'!$H$9),CN24,0)</x:f>
      </x:c>
      <x:c r="CO25" s="107" t="n">
        <x:f>IF(CO$3&lt;EDATE(INDEX('Вводные'!$D$88:$D$91,$B$8),INDEX('Вводные'!$E$88:$E$91,$B$8)+INDEX('Вводные'!$F$88:$F$91,$B$8)+'Вводные'!$H$9),CO24,0)</x:f>
      </x:c>
      <x:c r="CP25" s="107" t="n">
        <x:f>IF(CP$3&lt;EDATE(INDEX('Вводные'!$D$88:$D$91,$B$8),INDEX('Вводные'!$E$88:$E$91,$B$8)+INDEX('Вводные'!$F$88:$F$91,$B$8)+'Вводные'!$H$9),CP24,0)</x:f>
      </x:c>
      <x:c r="CQ25" s="107" t="n">
        <x:f>IF(CQ$3&lt;EDATE(INDEX('Вводные'!$D$88:$D$91,$B$8),INDEX('Вводные'!$E$88:$E$91,$B$8)+INDEX('Вводные'!$F$88:$F$91,$B$8)+'Вводные'!$H$9),CQ24,0)</x:f>
      </x:c>
      <x:c r="CR25" s="107" t="n">
        <x:f>IF(CR$3&lt;EDATE(INDEX('Вводные'!$D$88:$D$91,$B$8),INDEX('Вводные'!$E$88:$E$91,$B$8)+INDEX('Вводные'!$F$88:$F$91,$B$8)+'Вводные'!$H$9),CR24,0)</x:f>
      </x:c>
      <x:c r="CS25" s="107" t="n">
        <x:f>IF(CS$3&lt;EDATE(INDEX('Вводные'!$D$88:$D$91,$B$8),INDEX('Вводные'!$E$88:$E$91,$B$8)+INDEX('Вводные'!$F$88:$F$91,$B$8)+'Вводные'!$H$9),CS24,0)</x:f>
      </x:c>
      <x:c r="CT25" s="107" t="n">
        <x:f>IF(CT$3&lt;EDATE(INDEX('Вводные'!$D$88:$D$91,$B$8),INDEX('Вводные'!$E$88:$E$91,$B$8)+INDEX('Вводные'!$F$88:$F$91,$B$8)+'Вводные'!$H$9),CT24,0)</x:f>
      </x:c>
      <x:c r="CU25" s="107" t="n">
        <x:f>IF(CU$3&lt;EDATE(INDEX('Вводные'!$D$88:$D$91,$B$8),INDEX('Вводные'!$E$88:$E$91,$B$8)+INDEX('Вводные'!$F$88:$F$91,$B$8)+'Вводные'!$H$9),CU24,0)</x:f>
      </x:c>
      <x:c r="CV25" s="107" t="n">
        <x:f>IF(CV$3&lt;EDATE(INDEX('Вводные'!$D$88:$D$91,$B$8),INDEX('Вводные'!$E$88:$E$91,$B$8)+INDEX('Вводные'!$F$88:$F$91,$B$8)+'Вводные'!$H$9),CV24,0)</x:f>
      </x:c>
      <x:c r="CW25" s="107" t="n">
        <x:f>IF(CW$3&lt;EDATE(INDEX('Вводные'!$D$88:$D$91,$B$8),INDEX('Вводные'!$E$88:$E$91,$B$8)+INDEX('Вводные'!$F$88:$F$91,$B$8)+'Вводные'!$H$9),CW24,0)</x:f>
      </x:c>
      <x:c r="CX25" s="107" t="n">
        <x:f>IF(CX$3&lt;EDATE(INDEX('Вводные'!$D$88:$D$91,$B$8),INDEX('Вводные'!$E$88:$E$91,$B$8)+INDEX('Вводные'!$F$88:$F$91,$B$8)+'Вводные'!$H$9),CX24,0)</x:f>
      </x:c>
      <x:c r="CY25" s="107" t="n">
        <x:f>IF(CY$3&lt;EDATE(INDEX('Вводные'!$D$88:$D$91,$B$8),INDEX('Вводные'!$E$88:$E$91,$B$8)+INDEX('Вводные'!$F$88:$F$91,$B$8)+'Вводные'!$H$9),CY24,0)</x:f>
      </x:c>
      <x:c r="CZ25" s="107" t="n">
        <x:f>IF(CZ$3&lt;EDATE(INDEX('Вводные'!$D$88:$D$91,$B$8),INDEX('Вводные'!$E$88:$E$91,$B$8)+INDEX('Вводные'!$F$88:$F$91,$B$8)+'Вводные'!$H$9),CZ24,0)</x:f>
      </x:c>
      <x:c r="DA25" s="107" t="n">
        <x:f>IF(DA$3&lt;EDATE(INDEX('Вводные'!$D$88:$D$91,$B$8),INDEX('Вводные'!$E$88:$E$91,$B$8)+INDEX('Вводные'!$F$88:$F$91,$B$8)+'Вводные'!$H$9),DA24,0)</x:f>
      </x:c>
      <x:c r="DB25" s="107" t="n">
        <x:f>IF(DB$3&lt;EDATE(INDEX('Вводные'!$D$88:$D$91,$B$8),INDEX('Вводные'!$E$88:$E$91,$B$8)+INDEX('Вводные'!$F$88:$F$91,$B$8)+'Вводные'!$H$9),DB24,0)</x:f>
      </x:c>
      <x:c r="DC25" s="107" t="n">
        <x:f>IF(DC$3&lt;EDATE(INDEX('Вводные'!$D$88:$D$91,$B$8),INDEX('Вводные'!$E$88:$E$91,$B$8)+INDEX('Вводные'!$F$88:$F$91,$B$8)+'Вводные'!$H$9),DC24,0)</x:f>
      </x:c>
      <x:c r="DD25" s="107" t="n">
        <x:f>IF(DD$3&lt;EDATE(INDEX('Вводные'!$D$88:$D$91,$B$8),INDEX('Вводные'!$E$88:$E$91,$B$8)+INDEX('Вводные'!$F$88:$F$91,$B$8)+'Вводные'!$H$9),DD24,0)</x:f>
      </x:c>
      <x:c r="DE25" s="107" t="n">
        <x:f>IF(DE$3&lt;EDATE(INDEX('Вводные'!$D$88:$D$91,$B$8),INDEX('Вводные'!$E$88:$E$91,$B$8)+INDEX('Вводные'!$F$88:$F$91,$B$8)+'Вводные'!$H$9),DE24,0)</x:f>
      </x:c>
      <x:c r="DF25" s="107" t="n">
        <x:f>IF(DF$3&lt;EDATE(INDEX('Вводные'!$D$88:$D$91,$B$8),INDEX('Вводные'!$E$88:$E$91,$B$8)+INDEX('Вводные'!$F$88:$F$91,$B$8)+'Вводные'!$H$9),DF24,0)</x:f>
      </x:c>
      <x:c r="DG25" s="107" t="n">
        <x:f>IF(DG$3&lt;EDATE(INDEX('Вводные'!$D$88:$D$91,$B$8),INDEX('Вводные'!$E$88:$E$91,$B$8)+INDEX('Вводные'!$F$88:$F$91,$B$8)+'Вводные'!$H$9),DG24,0)</x:f>
      </x:c>
      <x:c r="DH25" s="107" t="n">
        <x:f>IF(DH$3&lt;EDATE(INDEX('Вводные'!$D$88:$D$91,$B$8),INDEX('Вводные'!$E$88:$E$91,$B$8)+INDEX('Вводные'!$F$88:$F$91,$B$8)+'Вводные'!$H$9),DH24,0)</x:f>
      </x:c>
      <x:c r="DI25" s="107" t="n">
        <x:f>IF(DI$3&lt;EDATE(INDEX('Вводные'!$D$88:$D$91,$B$8),INDEX('Вводные'!$E$88:$E$91,$B$8)+INDEX('Вводные'!$F$88:$F$91,$B$8)+'Вводные'!$H$9),DI24,0)</x:f>
      </x:c>
      <x:c r="DJ25" s="107" t="n">
        <x:f>IF(DJ$3&lt;EDATE(INDEX('Вводные'!$D$88:$D$91,$B$8),INDEX('Вводные'!$E$88:$E$91,$B$8)+INDEX('Вводные'!$F$88:$F$91,$B$8)+'Вводные'!$H$9),DJ24,0)</x:f>
      </x:c>
      <x:c r="DK25" s="107" t="n">
        <x:f>IF(DK$3&lt;EDATE(INDEX('Вводные'!$D$88:$D$91,$B$8),INDEX('Вводные'!$E$88:$E$91,$B$8)+INDEX('Вводные'!$F$88:$F$91,$B$8)+'Вводные'!$H$9),DK24,0)</x:f>
      </x:c>
      <x:c r="DL25" s="107" t="n">
        <x:f>IF(DL$3&lt;EDATE(INDEX('Вводные'!$D$88:$D$91,$B$8),INDEX('Вводные'!$E$88:$E$91,$B$8)+INDEX('Вводные'!$F$88:$F$91,$B$8)+'Вводные'!$H$9),DL24,0)</x:f>
      </x:c>
      <x:c r="DM25" s="107" t="n">
        <x:f>IF(DM$3&lt;EDATE(INDEX('Вводные'!$D$88:$D$91,$B$8),INDEX('Вводные'!$E$88:$E$91,$B$8)+INDEX('Вводные'!$F$88:$F$91,$B$8)+'Вводные'!$H$9),DM24,0)</x:f>
      </x:c>
      <x:c r="DN25" s="107" t="n">
        <x:f>IF(DN$3&lt;EDATE(INDEX('Вводные'!$D$88:$D$91,$B$8),INDEX('Вводные'!$E$88:$E$91,$B$8)+INDEX('Вводные'!$F$88:$F$91,$B$8)+'Вводные'!$H$9),DN24,0)</x:f>
      </x:c>
      <x:c r="DO25" s="107" t="n">
        <x:f>IF(DO$3&lt;EDATE(INDEX('Вводные'!$D$88:$D$91,$B$8),INDEX('Вводные'!$E$88:$E$91,$B$8)+INDEX('Вводные'!$F$88:$F$91,$B$8)+'Вводные'!$H$9),DO24,0)</x:f>
      </x:c>
      <x:c r="DP25" s="107" t="n">
        <x:f>IF(DP$3&lt;EDATE(INDEX('Вводные'!$D$88:$D$91,$B$8),INDEX('Вводные'!$E$88:$E$91,$B$8)+INDEX('Вводные'!$F$88:$F$91,$B$8)+'Вводные'!$H$9),DP24,0)</x:f>
      </x:c>
      <x:c r="DQ25" s="107" t="n">
        <x:f>IF(DQ$3&lt;EDATE(INDEX('Вводные'!$D$88:$D$91,$B$8),INDEX('Вводные'!$E$88:$E$91,$B$8)+INDEX('Вводные'!$F$88:$F$91,$B$8)+'Вводные'!$H$9),DQ24,0)</x:f>
      </x:c>
      <x:c r="DR25" s="107" t="n">
        <x:f>IF(DR$3&lt;EDATE(INDEX('Вводные'!$D$88:$D$91,$B$8),INDEX('Вводные'!$E$88:$E$91,$B$8)+INDEX('Вводные'!$F$88:$F$91,$B$8)+'Вводные'!$H$9),DR24,0)</x:f>
      </x:c>
      <x:c r="DS25" s="107" t="n">
        <x:f>IF(DS$3&lt;EDATE(INDEX('Вводные'!$D$88:$D$91,$B$8),INDEX('Вводные'!$E$88:$E$91,$B$8)+INDEX('Вводные'!$F$88:$F$91,$B$8)+'Вводные'!$H$9),DS24,0)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IF(D$3&gt;=EDATE(INDEX('Вводные'!$D$88:$D$91,$B$8),INDEX('Вводные'!$E$88:$E$91,$B$8)+INDEX('Вводные'!$F$88:$F$91,$B$8)+'Вводные'!$H$9),D24,0)</x:f>
      </x:c>
      <x:c r="E26" s="107" t="n">
        <x:f>IF(E$3&gt;=EDATE(INDEX('Вводные'!$D$88:$D$91,$B$8),INDEX('Вводные'!$E$88:$E$91,$B$8)+INDEX('Вводные'!$F$88:$F$91,$B$8)+'Вводные'!$H$9),E24,0)</x:f>
      </x:c>
      <x:c r="F26" s="107" t="n">
        <x:f>IF(F$3&gt;=EDATE(INDEX('Вводные'!$D$88:$D$91,$B$8),INDEX('Вводные'!$E$88:$E$91,$B$8)+INDEX('Вводные'!$F$88:$F$91,$B$8)+'Вводные'!$H$9),F24,0)</x:f>
      </x:c>
      <x:c r="G26" s="107" t="n">
        <x:f>IF(G$3&gt;=EDATE(INDEX('Вводные'!$D$88:$D$91,$B$8),INDEX('Вводные'!$E$88:$E$91,$B$8)+INDEX('Вводные'!$F$88:$F$91,$B$8)+'Вводные'!$H$9),G24,0)</x:f>
      </x:c>
      <x:c r="H26" s="107" t="n">
        <x:f>IF(H$3&gt;=EDATE(INDEX('Вводные'!$D$88:$D$91,$B$8),INDEX('Вводные'!$E$88:$E$91,$B$8)+INDEX('Вводные'!$F$88:$F$91,$B$8)+'Вводные'!$H$9),H24,0)</x:f>
      </x:c>
      <x:c r="I26" s="107" t="n">
        <x:f>IF(I$3&gt;=EDATE(INDEX('Вводные'!$D$88:$D$91,$B$8),INDEX('Вводные'!$E$88:$E$91,$B$8)+INDEX('Вводные'!$F$88:$F$91,$B$8)+'Вводные'!$H$9),I24,0)</x:f>
      </x:c>
      <x:c r="J26" s="107" t="n">
        <x:f>IF(J$3&gt;=EDATE(INDEX('Вводные'!$D$88:$D$91,$B$8),INDEX('Вводные'!$E$88:$E$91,$B$8)+INDEX('Вводные'!$F$88:$F$91,$B$8)+'Вводные'!$H$9),J24,0)</x:f>
      </x:c>
      <x:c r="K26" s="107" t="n">
        <x:f>IF(K$3&gt;=EDATE(INDEX('Вводные'!$D$88:$D$91,$B$8),INDEX('Вводные'!$E$88:$E$91,$B$8)+INDEX('Вводные'!$F$88:$F$91,$B$8)+'Вводные'!$H$9),K24,0)</x:f>
      </x:c>
      <x:c r="L26" s="107" t="n">
        <x:f>IF(L$3&gt;=EDATE(INDEX('Вводные'!$D$88:$D$91,$B$8),INDEX('Вводные'!$E$88:$E$91,$B$8)+INDEX('Вводные'!$F$88:$F$91,$B$8)+'Вводные'!$H$9),L24,0)</x:f>
      </x:c>
      <x:c r="M26" s="107" t="n">
        <x:f>IF(M$3&gt;=EDATE(INDEX('Вводные'!$D$88:$D$91,$B$8),INDEX('Вводные'!$E$88:$E$91,$B$8)+INDEX('Вводные'!$F$88:$F$91,$B$8)+'Вводные'!$H$9),M24,0)</x:f>
      </x:c>
      <x:c r="N26" s="107" t="n">
        <x:f>IF(N$3&gt;=EDATE(INDEX('Вводные'!$D$88:$D$91,$B$8),INDEX('Вводные'!$E$88:$E$91,$B$8)+INDEX('Вводные'!$F$88:$F$91,$B$8)+'Вводные'!$H$9),N24,0)</x:f>
      </x:c>
      <x:c r="O26" s="107" t="n">
        <x:f>IF(O$3&gt;=EDATE(INDEX('Вводные'!$D$88:$D$91,$B$8),INDEX('Вводные'!$E$88:$E$91,$B$8)+INDEX('Вводные'!$F$88:$F$91,$B$8)+'Вводные'!$H$9),O24,0)</x:f>
      </x:c>
      <x:c r="P26" s="107" t="n">
        <x:f>IF(P$3&gt;=EDATE(INDEX('Вводные'!$D$88:$D$91,$B$8),INDEX('Вводные'!$E$88:$E$91,$B$8)+INDEX('Вводные'!$F$88:$F$91,$B$8)+'Вводные'!$H$9),P24,0)</x:f>
      </x:c>
      <x:c r="Q26" s="107" t="n">
        <x:f>IF(Q$3&gt;=EDATE(INDEX('Вводные'!$D$88:$D$91,$B$8),INDEX('Вводные'!$E$88:$E$91,$B$8)+INDEX('Вводные'!$F$88:$F$91,$B$8)+'Вводные'!$H$9),Q24,0)</x:f>
      </x:c>
      <x:c r="R26" s="107" t="n">
        <x:f>IF(R$3&gt;=EDATE(INDEX('Вводные'!$D$88:$D$91,$B$8),INDEX('Вводные'!$E$88:$E$91,$B$8)+INDEX('Вводные'!$F$88:$F$91,$B$8)+'Вводные'!$H$9),R24,0)</x:f>
      </x:c>
      <x:c r="S26" s="107" t="n">
        <x:f>IF(S$3&gt;=EDATE(INDEX('Вводные'!$D$88:$D$91,$B$8),INDEX('Вводные'!$E$88:$E$91,$B$8)+INDEX('Вводные'!$F$88:$F$91,$B$8)+'Вводные'!$H$9),S24,0)</x:f>
      </x:c>
      <x:c r="T26" s="107" t="n">
        <x:f>IF(T$3&gt;=EDATE(INDEX('Вводные'!$D$88:$D$91,$B$8),INDEX('Вводные'!$E$88:$E$91,$B$8)+INDEX('Вводные'!$F$88:$F$91,$B$8)+'Вводные'!$H$9),T24,0)</x:f>
      </x:c>
      <x:c r="U26" s="107" t="n">
        <x:f>IF(U$3&gt;=EDATE(INDEX('Вводные'!$D$88:$D$91,$B$8),INDEX('Вводные'!$E$88:$E$91,$B$8)+INDEX('Вводные'!$F$88:$F$91,$B$8)+'Вводные'!$H$9),U24,0)</x:f>
      </x:c>
      <x:c r="V26" s="107" t="n">
        <x:f>IF(V$3&gt;=EDATE(INDEX('Вводные'!$D$88:$D$91,$B$8),INDEX('Вводные'!$E$88:$E$91,$B$8)+INDEX('Вводные'!$F$88:$F$91,$B$8)+'Вводные'!$H$9),V24,0)</x:f>
      </x:c>
      <x:c r="W26" s="107" t="n">
        <x:f>IF(W$3&gt;=EDATE(INDEX('Вводные'!$D$88:$D$91,$B$8),INDEX('Вводные'!$E$88:$E$91,$B$8)+INDEX('Вводные'!$F$88:$F$91,$B$8)+'Вводные'!$H$9),W24,0)</x:f>
      </x:c>
      <x:c r="X26" s="107" t="n">
        <x:f>IF(X$3&gt;=EDATE(INDEX('Вводные'!$D$88:$D$91,$B$8),INDEX('Вводные'!$E$88:$E$91,$B$8)+INDEX('Вводные'!$F$88:$F$91,$B$8)+'Вводные'!$H$9),X24,0)</x:f>
      </x:c>
      <x:c r="Y26" s="107" t="n">
        <x:f>IF(Y$3&gt;=EDATE(INDEX('Вводные'!$D$88:$D$91,$B$8),INDEX('Вводные'!$E$88:$E$91,$B$8)+INDEX('Вводные'!$F$88:$F$91,$B$8)+'Вводные'!$H$9),Y24,0)</x:f>
      </x:c>
      <x:c r="Z26" s="107" t="n">
        <x:f>IF(Z$3&gt;=EDATE(INDEX('Вводные'!$D$88:$D$91,$B$8),INDEX('Вводные'!$E$88:$E$91,$B$8)+INDEX('Вводные'!$F$88:$F$91,$B$8)+'Вводные'!$H$9),Z24,0)</x:f>
      </x:c>
      <x:c r="AA26" s="107" t="n">
        <x:f>IF(AA$3&gt;=EDATE(INDEX('Вводные'!$D$88:$D$91,$B$8),INDEX('Вводные'!$E$88:$E$91,$B$8)+INDEX('Вводные'!$F$88:$F$91,$B$8)+'Вводные'!$H$9),AA24,0)</x:f>
      </x:c>
      <x:c r="AB26" s="107" t="n">
        <x:f>IF(AB$3&gt;=EDATE(INDEX('Вводные'!$D$88:$D$91,$B$8),INDEX('Вводные'!$E$88:$E$91,$B$8)+INDEX('Вводные'!$F$88:$F$91,$B$8)+'Вводные'!$H$9),AB24,0)</x:f>
      </x:c>
      <x:c r="AC26" s="107" t="n">
        <x:f>IF(AC$3&gt;=EDATE(INDEX('Вводные'!$D$88:$D$91,$B$8),INDEX('Вводные'!$E$88:$E$91,$B$8)+INDEX('Вводные'!$F$88:$F$91,$B$8)+'Вводные'!$H$9),AC24,0)</x:f>
      </x:c>
      <x:c r="AD26" s="107" t="n">
        <x:f>IF(AD$3&gt;=EDATE(INDEX('Вводные'!$D$88:$D$91,$B$8),INDEX('Вводные'!$E$88:$E$91,$B$8)+INDEX('Вводные'!$F$88:$F$91,$B$8)+'Вводные'!$H$9),AD24,0)</x:f>
      </x:c>
      <x:c r="AE26" s="107" t="n">
        <x:f>IF(AE$3&gt;=EDATE(INDEX('Вводные'!$D$88:$D$91,$B$8),INDEX('Вводные'!$E$88:$E$91,$B$8)+INDEX('Вводные'!$F$88:$F$91,$B$8)+'Вводные'!$H$9),AE24,0)</x:f>
      </x:c>
      <x:c r="AF26" s="107" t="n">
        <x:f>IF(AF$3&gt;=EDATE(INDEX('Вводные'!$D$88:$D$91,$B$8),INDEX('Вводные'!$E$88:$E$91,$B$8)+INDEX('Вводные'!$F$88:$F$91,$B$8)+'Вводные'!$H$9),AF24,0)</x:f>
      </x:c>
      <x:c r="AG26" s="107" t="n">
        <x:f>IF(AG$3&gt;=EDATE(INDEX('Вводные'!$D$88:$D$91,$B$8),INDEX('Вводные'!$E$88:$E$91,$B$8)+INDEX('Вводные'!$F$88:$F$91,$B$8)+'Вводные'!$H$9),AG24,0)</x:f>
      </x:c>
      <x:c r="AH26" s="107" t="n">
        <x:f>IF(AH$3&gt;=EDATE(INDEX('Вводные'!$D$88:$D$91,$B$8),INDEX('Вводные'!$E$88:$E$91,$B$8)+INDEX('Вводные'!$F$88:$F$91,$B$8)+'Вводные'!$H$9),AH24,0)</x:f>
      </x:c>
      <x:c r="AI26" s="107" t="n">
        <x:f>IF(AI$3&gt;=EDATE(INDEX('Вводные'!$D$88:$D$91,$B$8),INDEX('Вводные'!$E$88:$E$91,$B$8)+INDEX('Вводные'!$F$88:$F$91,$B$8)+'Вводные'!$H$9),AI24,0)</x:f>
      </x:c>
      <x:c r="AJ26" s="107" t="n">
        <x:f>IF(AJ$3&gt;=EDATE(INDEX('Вводные'!$D$88:$D$91,$B$8),INDEX('Вводные'!$E$88:$E$91,$B$8)+INDEX('Вводные'!$F$88:$F$91,$B$8)+'Вводные'!$H$9),AJ24,0)</x:f>
      </x:c>
      <x:c r="AK26" s="107" t="n">
        <x:f>IF(AK$3&gt;=EDATE(INDEX('Вводные'!$D$88:$D$91,$B$8),INDEX('Вводные'!$E$88:$E$91,$B$8)+INDEX('Вводные'!$F$88:$F$91,$B$8)+'Вводные'!$H$9),AK24,0)</x:f>
      </x:c>
      <x:c r="AL26" s="107" t="n">
        <x:f>IF(AL$3&gt;=EDATE(INDEX('Вводные'!$D$88:$D$91,$B$8),INDEX('Вводные'!$E$88:$E$91,$B$8)+INDEX('Вводные'!$F$88:$F$91,$B$8)+'Вводные'!$H$9),AL24,0)</x:f>
      </x:c>
      <x:c r="AM26" s="107" t="n">
        <x:f>IF(AM$3&gt;=EDATE(INDEX('Вводные'!$D$88:$D$91,$B$8),INDEX('Вводные'!$E$88:$E$91,$B$8)+INDEX('Вводные'!$F$88:$F$91,$B$8)+'Вводные'!$H$9),AM24,0)</x:f>
      </x:c>
      <x:c r="AN26" s="107" t="n">
        <x:f>IF(AN$3&gt;=EDATE(INDEX('Вводные'!$D$88:$D$91,$B$8),INDEX('Вводные'!$E$88:$E$91,$B$8)+INDEX('Вводные'!$F$88:$F$91,$B$8)+'Вводные'!$H$9),AN24,0)</x:f>
      </x:c>
      <x:c r="AO26" s="107" t="n">
        <x:f>IF(AO$3&gt;=EDATE(INDEX('Вводные'!$D$88:$D$91,$B$8),INDEX('Вводные'!$E$88:$E$91,$B$8)+INDEX('Вводные'!$F$88:$F$91,$B$8)+'Вводные'!$H$9),AO24,0)</x:f>
      </x:c>
      <x:c r="AP26" s="107" t="n">
        <x:f>IF(AP$3&gt;=EDATE(INDEX('Вводные'!$D$88:$D$91,$B$8),INDEX('Вводные'!$E$88:$E$91,$B$8)+INDEX('Вводные'!$F$88:$F$91,$B$8)+'Вводные'!$H$9),AP24,0)</x:f>
      </x:c>
      <x:c r="AQ26" s="107" t="n">
        <x:f>IF(AQ$3&gt;=EDATE(INDEX('Вводные'!$D$88:$D$91,$B$8),INDEX('Вводные'!$E$88:$E$91,$B$8)+INDEX('Вводные'!$F$88:$F$91,$B$8)+'Вводные'!$H$9),AQ24,0)</x:f>
      </x:c>
      <x:c r="AR26" s="107" t="n">
        <x:f>IF(AR$3&gt;=EDATE(INDEX('Вводные'!$D$88:$D$91,$B$8),INDEX('Вводные'!$E$88:$E$91,$B$8)+INDEX('Вводные'!$F$88:$F$91,$B$8)+'Вводные'!$H$9),AR24,0)</x:f>
      </x:c>
      <x:c r="AS26" s="107" t="n">
        <x:f>IF(AS$3&gt;=EDATE(INDEX('Вводные'!$D$88:$D$91,$B$8),INDEX('Вводные'!$E$88:$E$91,$B$8)+INDEX('Вводные'!$F$88:$F$91,$B$8)+'Вводные'!$H$9),AS24,0)</x:f>
      </x:c>
      <x:c r="AT26" s="107" t="n">
        <x:f>IF(AT$3&gt;=EDATE(INDEX('Вводные'!$D$88:$D$91,$B$8),INDEX('Вводные'!$E$88:$E$91,$B$8)+INDEX('Вводные'!$F$88:$F$91,$B$8)+'Вводные'!$H$9),AT24,0)</x:f>
      </x:c>
      <x:c r="AU26" s="107" t="n">
        <x:f>IF(AU$3&gt;=EDATE(INDEX('Вводные'!$D$88:$D$91,$B$8),INDEX('Вводные'!$E$88:$E$91,$B$8)+INDEX('Вводные'!$F$88:$F$91,$B$8)+'Вводные'!$H$9),AU24,0)</x:f>
      </x:c>
      <x:c r="AV26" s="107" t="n">
        <x:f>IF(AV$3&gt;=EDATE(INDEX('Вводные'!$D$88:$D$91,$B$8),INDEX('Вводные'!$E$88:$E$91,$B$8)+INDEX('Вводные'!$F$88:$F$91,$B$8)+'Вводные'!$H$9),AV24,0)</x:f>
      </x:c>
      <x:c r="AW26" s="107" t="n">
        <x:f>IF(AW$3&gt;=EDATE(INDEX('Вводные'!$D$88:$D$91,$B$8),INDEX('Вводные'!$E$88:$E$91,$B$8)+INDEX('Вводные'!$F$88:$F$91,$B$8)+'Вводные'!$H$9),AW24,0)</x:f>
      </x:c>
      <x:c r="AX26" s="107" t="n">
        <x:f>IF(AX$3&gt;=EDATE(INDEX('Вводные'!$D$88:$D$91,$B$8),INDEX('Вводные'!$E$88:$E$91,$B$8)+INDEX('Вводные'!$F$88:$F$91,$B$8)+'Вводные'!$H$9),AX24,0)</x:f>
      </x:c>
      <x:c r="AY26" s="107" t="n">
        <x:f>IF(AY$3&gt;=EDATE(INDEX('Вводные'!$D$88:$D$91,$B$8),INDEX('Вводные'!$E$88:$E$91,$B$8)+INDEX('Вводные'!$F$88:$F$91,$B$8)+'Вводные'!$H$9),AY24,0)</x:f>
      </x:c>
      <x:c r="AZ26" s="107" t="n">
        <x:f>IF(AZ$3&gt;=EDATE(INDEX('Вводные'!$D$88:$D$91,$B$8),INDEX('Вводные'!$E$88:$E$91,$B$8)+INDEX('Вводные'!$F$88:$F$91,$B$8)+'Вводные'!$H$9),AZ24,0)</x:f>
      </x:c>
      <x:c r="BA26" s="107" t="n">
        <x:f>IF(BA$3&gt;=EDATE(INDEX('Вводные'!$D$88:$D$91,$B$8),INDEX('Вводные'!$E$88:$E$91,$B$8)+INDEX('Вводные'!$F$88:$F$91,$B$8)+'Вводные'!$H$9),BA24,0)</x:f>
      </x:c>
      <x:c r="BB26" s="107" t="n">
        <x:f>IF(BB$3&gt;=EDATE(INDEX('Вводные'!$D$88:$D$91,$B$8),INDEX('Вводные'!$E$88:$E$91,$B$8)+INDEX('Вводные'!$F$88:$F$91,$B$8)+'Вводные'!$H$9),BB24,0)</x:f>
      </x:c>
      <x:c r="BC26" s="107" t="n">
        <x:f>IF(BC$3&gt;=EDATE(INDEX('Вводные'!$D$88:$D$91,$B$8),INDEX('Вводные'!$E$88:$E$91,$B$8)+INDEX('Вводные'!$F$88:$F$91,$B$8)+'Вводные'!$H$9),BC24,0)</x:f>
      </x:c>
      <x:c r="BD26" s="107" t="n">
        <x:f>IF(BD$3&gt;=EDATE(INDEX('Вводные'!$D$88:$D$91,$B$8),INDEX('Вводные'!$E$88:$E$91,$B$8)+INDEX('Вводные'!$F$88:$F$91,$B$8)+'Вводные'!$H$9),BD24,0)</x:f>
      </x:c>
      <x:c r="BE26" s="107" t="n">
        <x:f>IF(BE$3&gt;=EDATE(INDEX('Вводные'!$D$88:$D$91,$B$8),INDEX('Вводные'!$E$88:$E$91,$B$8)+INDEX('Вводные'!$F$88:$F$91,$B$8)+'Вводные'!$H$9),BE24,0)</x:f>
      </x:c>
      <x:c r="BF26" s="107" t="n">
        <x:f>IF(BF$3&gt;=EDATE(INDEX('Вводные'!$D$88:$D$91,$B$8),INDEX('Вводные'!$E$88:$E$91,$B$8)+INDEX('Вводные'!$F$88:$F$91,$B$8)+'Вводные'!$H$9),BF24,0)</x:f>
      </x:c>
      <x:c r="BG26" s="107" t="n">
        <x:f>IF(BG$3&gt;=EDATE(INDEX('Вводные'!$D$88:$D$91,$B$8),INDEX('Вводные'!$E$88:$E$91,$B$8)+INDEX('Вводные'!$F$88:$F$91,$B$8)+'Вводные'!$H$9),BG24,0)</x:f>
      </x:c>
      <x:c r="BH26" s="107" t="n">
        <x:f>IF(BH$3&gt;=EDATE(INDEX('Вводные'!$D$88:$D$91,$B$8),INDEX('Вводные'!$E$88:$E$91,$B$8)+INDEX('Вводные'!$F$88:$F$91,$B$8)+'Вводные'!$H$9),BH24,0)</x:f>
      </x:c>
      <x:c r="BI26" s="107" t="n">
        <x:f>IF(BI$3&gt;=EDATE(INDEX('Вводные'!$D$88:$D$91,$B$8),INDEX('Вводные'!$E$88:$E$91,$B$8)+INDEX('Вводные'!$F$88:$F$91,$B$8)+'Вводные'!$H$9),BI24,0)</x:f>
      </x:c>
      <x:c r="BJ26" s="107" t="n">
        <x:f>IF(BJ$3&gt;=EDATE(INDEX('Вводные'!$D$88:$D$91,$B$8),INDEX('Вводные'!$E$88:$E$91,$B$8)+INDEX('Вводные'!$F$88:$F$91,$B$8)+'Вводные'!$H$9),BJ24,0)</x:f>
      </x:c>
      <x:c r="BK26" s="107" t="n">
        <x:f>IF(BK$3&gt;=EDATE(INDEX('Вводные'!$D$88:$D$91,$B$8),INDEX('Вводные'!$E$88:$E$91,$B$8)+INDEX('Вводные'!$F$88:$F$91,$B$8)+'Вводные'!$H$9),BK24,0)</x:f>
      </x:c>
      <x:c r="BL26" s="107" t="n">
        <x:f>IF(BL$3&gt;=EDATE(INDEX('Вводные'!$D$88:$D$91,$B$8),INDEX('Вводные'!$E$88:$E$91,$B$8)+INDEX('Вводные'!$F$88:$F$91,$B$8)+'Вводные'!$H$9),BL24,0)</x:f>
      </x:c>
      <x:c r="BM26" s="107" t="n">
        <x:f>IF(BM$3&gt;=EDATE(INDEX('Вводные'!$D$88:$D$91,$B$8),INDEX('Вводные'!$E$88:$E$91,$B$8)+INDEX('Вводные'!$F$88:$F$91,$B$8)+'Вводные'!$H$9),BM24,0)</x:f>
      </x:c>
      <x:c r="BN26" s="107" t="n">
        <x:f>IF(BN$3&gt;=EDATE(INDEX('Вводные'!$D$88:$D$91,$B$8),INDEX('Вводные'!$E$88:$E$91,$B$8)+INDEX('Вводные'!$F$88:$F$91,$B$8)+'Вводные'!$H$9),BN24,0)</x:f>
      </x:c>
      <x:c r="BO26" s="107" t="n">
        <x:f>IF(BO$3&gt;=EDATE(INDEX('Вводные'!$D$88:$D$91,$B$8),INDEX('Вводные'!$E$88:$E$91,$B$8)+INDEX('Вводные'!$F$88:$F$91,$B$8)+'Вводные'!$H$9),BO24,0)</x:f>
      </x:c>
      <x:c r="BP26" s="107" t="n">
        <x:f>IF(BP$3&gt;=EDATE(INDEX('Вводные'!$D$88:$D$91,$B$8),INDEX('Вводные'!$E$88:$E$91,$B$8)+INDEX('Вводные'!$F$88:$F$91,$B$8)+'Вводные'!$H$9),BP24,0)</x:f>
      </x:c>
      <x:c r="BQ26" s="107" t="n">
        <x:f>IF(BQ$3&gt;=EDATE(INDEX('Вводные'!$D$88:$D$91,$B$8),INDEX('Вводные'!$E$88:$E$91,$B$8)+INDEX('Вводные'!$F$88:$F$91,$B$8)+'Вводные'!$H$9),BQ24,0)</x:f>
      </x:c>
      <x:c r="BR26" s="107" t="n">
        <x:f>IF(BR$3&gt;=EDATE(INDEX('Вводные'!$D$88:$D$91,$B$8),INDEX('Вводные'!$E$88:$E$91,$B$8)+INDEX('Вводные'!$F$88:$F$91,$B$8)+'Вводные'!$H$9),BR24,0)</x:f>
      </x:c>
      <x:c r="BS26" s="107" t="n">
        <x:f>IF(BS$3&gt;=EDATE(INDEX('Вводные'!$D$88:$D$91,$B$8),INDEX('Вводные'!$E$88:$E$91,$B$8)+INDEX('Вводные'!$F$88:$F$91,$B$8)+'Вводные'!$H$9),BS24,0)</x:f>
      </x:c>
      <x:c r="BT26" s="107" t="n">
        <x:f>IF(BT$3&gt;=EDATE(INDEX('Вводные'!$D$88:$D$91,$B$8),INDEX('Вводные'!$E$88:$E$91,$B$8)+INDEX('Вводные'!$F$88:$F$91,$B$8)+'Вводные'!$H$9),BT24,0)</x:f>
      </x:c>
      <x:c r="BU26" s="107" t="n">
        <x:f>IF(BU$3&gt;=EDATE(INDEX('Вводные'!$D$88:$D$91,$B$8),INDEX('Вводные'!$E$88:$E$91,$B$8)+INDEX('Вводные'!$F$88:$F$91,$B$8)+'Вводные'!$H$9),BU24,0)</x:f>
      </x:c>
      <x:c r="BV26" s="107" t="n">
        <x:f>IF(BV$3&gt;=EDATE(INDEX('Вводные'!$D$88:$D$91,$B$8),INDEX('Вводные'!$E$88:$E$91,$B$8)+INDEX('Вводные'!$F$88:$F$91,$B$8)+'Вводные'!$H$9),BV24,0)</x:f>
      </x:c>
      <x:c r="BW26" s="107" t="n">
        <x:f>IF(BW$3&gt;=EDATE(INDEX('Вводные'!$D$88:$D$91,$B$8),INDEX('Вводные'!$E$88:$E$91,$B$8)+INDEX('Вводные'!$F$88:$F$91,$B$8)+'Вводные'!$H$9),BW24,0)</x:f>
      </x:c>
      <x:c r="BX26" s="107" t="n">
        <x:f>IF(BX$3&gt;=EDATE(INDEX('Вводные'!$D$88:$D$91,$B$8),INDEX('Вводные'!$E$88:$E$91,$B$8)+INDEX('Вводные'!$F$88:$F$91,$B$8)+'Вводные'!$H$9),BX24,0)</x:f>
      </x:c>
      <x:c r="BY26" s="107" t="n">
        <x:f>IF(BY$3&gt;=EDATE(INDEX('Вводные'!$D$88:$D$91,$B$8),INDEX('Вводные'!$E$88:$E$91,$B$8)+INDEX('Вводные'!$F$88:$F$91,$B$8)+'Вводные'!$H$9),BY24,0)</x:f>
      </x:c>
      <x:c r="BZ26" s="107" t="n">
        <x:f>IF(BZ$3&gt;=EDATE(INDEX('Вводные'!$D$88:$D$91,$B$8),INDEX('Вводные'!$E$88:$E$91,$B$8)+INDEX('Вводные'!$F$88:$F$91,$B$8)+'Вводные'!$H$9),BZ24,0)</x:f>
      </x:c>
      <x:c r="CA26" s="107" t="n">
        <x:f>IF(CA$3&gt;=EDATE(INDEX('Вводные'!$D$88:$D$91,$B$8),INDEX('Вводные'!$E$88:$E$91,$B$8)+INDEX('Вводные'!$F$88:$F$91,$B$8)+'Вводные'!$H$9),CA24,0)</x:f>
      </x:c>
      <x:c r="CB26" s="107" t="n">
        <x:f>IF(CB$3&gt;=EDATE(INDEX('Вводные'!$D$88:$D$91,$B$8),INDEX('Вводные'!$E$88:$E$91,$B$8)+INDEX('Вводные'!$F$88:$F$91,$B$8)+'Вводные'!$H$9),CB24,0)</x:f>
      </x:c>
      <x:c r="CC26" s="107" t="n">
        <x:f>IF(CC$3&gt;=EDATE(INDEX('Вводные'!$D$88:$D$91,$B$8),INDEX('Вводные'!$E$88:$E$91,$B$8)+INDEX('Вводные'!$F$88:$F$91,$B$8)+'Вводные'!$H$9),CC24,0)</x:f>
      </x:c>
      <x:c r="CD26" s="107" t="n">
        <x:f>IF(CD$3&gt;=EDATE(INDEX('Вводные'!$D$88:$D$91,$B$8),INDEX('Вводные'!$E$88:$E$91,$B$8)+INDEX('Вводные'!$F$88:$F$91,$B$8)+'Вводные'!$H$9),CD24,0)</x:f>
      </x:c>
      <x:c r="CE26" s="107" t="n">
        <x:f>IF(CE$3&gt;=EDATE(INDEX('Вводные'!$D$88:$D$91,$B$8),INDEX('Вводные'!$E$88:$E$91,$B$8)+INDEX('Вводные'!$F$88:$F$91,$B$8)+'Вводные'!$H$9),CE24,0)</x:f>
      </x:c>
      <x:c r="CF26" s="107" t="n">
        <x:f>IF(CF$3&gt;=EDATE(INDEX('Вводные'!$D$88:$D$91,$B$8),INDEX('Вводные'!$E$88:$E$91,$B$8)+INDEX('Вводные'!$F$88:$F$91,$B$8)+'Вводные'!$H$9),CF24,0)</x:f>
      </x:c>
      <x:c r="CG26" s="107" t="n">
        <x:f>IF(CG$3&gt;=EDATE(INDEX('Вводные'!$D$88:$D$91,$B$8),INDEX('Вводные'!$E$88:$E$91,$B$8)+INDEX('Вводные'!$F$88:$F$91,$B$8)+'Вводные'!$H$9),CG24,0)</x:f>
      </x:c>
      <x:c r="CH26" s="107" t="n">
        <x:f>IF(CH$3&gt;=EDATE(INDEX('Вводные'!$D$88:$D$91,$B$8),INDEX('Вводные'!$E$88:$E$91,$B$8)+INDEX('Вводные'!$F$88:$F$91,$B$8)+'Вводные'!$H$9),CH24,0)</x:f>
      </x:c>
      <x:c r="CI26" s="107" t="n">
        <x:f>IF(CI$3&gt;=EDATE(INDEX('Вводные'!$D$88:$D$91,$B$8),INDEX('Вводные'!$E$88:$E$91,$B$8)+INDEX('Вводные'!$F$88:$F$91,$B$8)+'Вводные'!$H$9),CI24,0)</x:f>
      </x:c>
      <x:c r="CJ26" s="107" t="n">
        <x:f>IF(CJ$3&gt;=EDATE(INDEX('Вводные'!$D$88:$D$91,$B$8),INDEX('Вводные'!$E$88:$E$91,$B$8)+INDEX('Вводные'!$F$88:$F$91,$B$8)+'Вводные'!$H$9),CJ24,0)</x:f>
      </x:c>
      <x:c r="CK26" s="107" t="n">
        <x:f>IF(CK$3&gt;=EDATE(INDEX('Вводные'!$D$88:$D$91,$B$8),INDEX('Вводные'!$E$88:$E$91,$B$8)+INDEX('Вводные'!$F$88:$F$91,$B$8)+'Вводные'!$H$9),CK24,0)</x:f>
      </x:c>
      <x:c r="CL26" s="107" t="n">
        <x:f>IF(CL$3&gt;=EDATE(INDEX('Вводные'!$D$88:$D$91,$B$8),INDEX('Вводные'!$E$88:$E$91,$B$8)+INDEX('Вводные'!$F$88:$F$91,$B$8)+'Вводные'!$H$9),CL24,0)</x:f>
      </x:c>
      <x:c r="CM26" s="107" t="n">
        <x:f>IF(CM$3&gt;=EDATE(INDEX('Вводные'!$D$88:$D$91,$B$8),INDEX('Вводные'!$E$88:$E$91,$B$8)+INDEX('Вводные'!$F$88:$F$91,$B$8)+'Вводные'!$H$9),CM24,0)</x:f>
      </x:c>
      <x:c r="CN26" s="107" t="n">
        <x:f>IF(CN$3&gt;=EDATE(INDEX('Вводные'!$D$88:$D$91,$B$8),INDEX('Вводные'!$E$88:$E$91,$B$8)+INDEX('Вводные'!$F$88:$F$91,$B$8)+'Вводные'!$H$9),CN24,0)</x:f>
      </x:c>
      <x:c r="CO26" s="107" t="n">
        <x:f>IF(CO$3&gt;=EDATE(INDEX('Вводные'!$D$88:$D$91,$B$8),INDEX('Вводные'!$E$88:$E$91,$B$8)+INDEX('Вводные'!$F$88:$F$91,$B$8)+'Вводные'!$H$9),CO24,0)</x:f>
      </x:c>
      <x:c r="CP26" s="107" t="n">
        <x:f>IF(CP$3&gt;=EDATE(INDEX('Вводные'!$D$88:$D$91,$B$8),INDEX('Вводные'!$E$88:$E$91,$B$8)+INDEX('Вводные'!$F$88:$F$91,$B$8)+'Вводные'!$H$9),CP24,0)</x:f>
      </x:c>
      <x:c r="CQ26" s="107" t="n">
        <x:f>IF(CQ$3&gt;=EDATE(INDEX('Вводные'!$D$88:$D$91,$B$8),INDEX('Вводные'!$E$88:$E$91,$B$8)+INDEX('Вводные'!$F$88:$F$91,$B$8)+'Вводные'!$H$9),CQ24,0)</x:f>
      </x:c>
      <x:c r="CR26" s="107" t="n">
        <x:f>IF(CR$3&gt;=EDATE(INDEX('Вводные'!$D$88:$D$91,$B$8),INDEX('Вводные'!$E$88:$E$91,$B$8)+INDEX('Вводные'!$F$88:$F$91,$B$8)+'Вводные'!$H$9),CR24,0)</x:f>
      </x:c>
      <x:c r="CS26" s="107" t="n">
        <x:f>IF(CS$3&gt;=EDATE(INDEX('Вводные'!$D$88:$D$91,$B$8),INDEX('Вводные'!$E$88:$E$91,$B$8)+INDEX('Вводные'!$F$88:$F$91,$B$8)+'Вводные'!$H$9),CS24,0)</x:f>
      </x:c>
      <x:c r="CT26" s="107" t="n">
        <x:f>IF(CT$3&gt;=EDATE(INDEX('Вводные'!$D$88:$D$91,$B$8),INDEX('Вводные'!$E$88:$E$91,$B$8)+INDEX('Вводные'!$F$88:$F$91,$B$8)+'Вводные'!$H$9),CT24,0)</x:f>
      </x:c>
      <x:c r="CU26" s="107" t="n">
        <x:f>IF(CU$3&gt;=EDATE(INDEX('Вводные'!$D$88:$D$91,$B$8),INDEX('Вводные'!$E$88:$E$91,$B$8)+INDEX('Вводные'!$F$88:$F$91,$B$8)+'Вводные'!$H$9),CU24,0)</x:f>
      </x:c>
      <x:c r="CV26" s="107" t="n">
        <x:f>IF(CV$3&gt;=EDATE(INDEX('Вводные'!$D$88:$D$91,$B$8),INDEX('Вводные'!$E$88:$E$91,$B$8)+INDEX('Вводные'!$F$88:$F$91,$B$8)+'Вводные'!$H$9),CV24,0)</x:f>
      </x:c>
      <x:c r="CW26" s="107" t="n">
        <x:f>IF(CW$3&gt;=EDATE(INDEX('Вводные'!$D$88:$D$91,$B$8),INDEX('Вводные'!$E$88:$E$91,$B$8)+INDEX('Вводные'!$F$88:$F$91,$B$8)+'Вводные'!$H$9),CW24,0)</x:f>
      </x:c>
      <x:c r="CX26" s="107" t="n">
        <x:f>IF(CX$3&gt;=EDATE(INDEX('Вводные'!$D$88:$D$91,$B$8),INDEX('Вводные'!$E$88:$E$91,$B$8)+INDEX('Вводные'!$F$88:$F$91,$B$8)+'Вводные'!$H$9),CX24,0)</x:f>
      </x:c>
      <x:c r="CY26" s="107" t="n">
        <x:f>IF(CY$3&gt;=EDATE(INDEX('Вводные'!$D$88:$D$91,$B$8),INDEX('Вводные'!$E$88:$E$91,$B$8)+INDEX('Вводные'!$F$88:$F$91,$B$8)+'Вводные'!$H$9),CY24,0)</x:f>
      </x:c>
      <x:c r="CZ26" s="107" t="n">
        <x:f>IF(CZ$3&gt;=EDATE(INDEX('Вводные'!$D$88:$D$91,$B$8),INDEX('Вводные'!$E$88:$E$91,$B$8)+INDEX('Вводные'!$F$88:$F$91,$B$8)+'Вводные'!$H$9),CZ24,0)</x:f>
      </x:c>
      <x:c r="DA26" s="107" t="n">
        <x:f>IF(DA$3&gt;=EDATE(INDEX('Вводные'!$D$88:$D$91,$B$8),INDEX('Вводные'!$E$88:$E$91,$B$8)+INDEX('Вводные'!$F$88:$F$91,$B$8)+'Вводные'!$H$9),DA24,0)</x:f>
      </x:c>
      <x:c r="DB26" s="107" t="n">
        <x:f>IF(DB$3&gt;=EDATE(INDEX('Вводные'!$D$88:$D$91,$B$8),INDEX('Вводные'!$E$88:$E$91,$B$8)+INDEX('Вводные'!$F$88:$F$91,$B$8)+'Вводные'!$H$9),DB24,0)</x:f>
      </x:c>
      <x:c r="DC26" s="107" t="n">
        <x:f>IF(DC$3&gt;=EDATE(INDEX('Вводные'!$D$88:$D$91,$B$8),INDEX('Вводные'!$E$88:$E$91,$B$8)+INDEX('Вводные'!$F$88:$F$91,$B$8)+'Вводные'!$H$9),DC24,0)</x:f>
      </x:c>
      <x:c r="DD26" s="107" t="n">
        <x:f>IF(DD$3&gt;=EDATE(INDEX('Вводные'!$D$88:$D$91,$B$8),INDEX('Вводные'!$E$88:$E$91,$B$8)+INDEX('Вводные'!$F$88:$F$91,$B$8)+'Вводные'!$H$9),DD24,0)</x:f>
      </x:c>
      <x:c r="DE26" s="107" t="n">
        <x:f>IF(DE$3&gt;=EDATE(INDEX('Вводные'!$D$88:$D$91,$B$8),INDEX('Вводные'!$E$88:$E$91,$B$8)+INDEX('Вводные'!$F$88:$F$91,$B$8)+'Вводные'!$H$9),DE24,0)</x:f>
      </x:c>
      <x:c r="DF26" s="107" t="n">
        <x:f>IF(DF$3&gt;=EDATE(INDEX('Вводные'!$D$88:$D$91,$B$8),INDEX('Вводные'!$E$88:$E$91,$B$8)+INDEX('Вводные'!$F$88:$F$91,$B$8)+'Вводные'!$H$9),DF24,0)</x:f>
      </x:c>
      <x:c r="DG26" s="107" t="n">
        <x:f>IF(DG$3&gt;=EDATE(INDEX('Вводные'!$D$88:$D$91,$B$8),INDEX('Вводные'!$E$88:$E$91,$B$8)+INDEX('Вводные'!$F$88:$F$91,$B$8)+'Вводные'!$H$9),DG24,0)</x:f>
      </x:c>
      <x:c r="DH26" s="107" t="n">
        <x:f>IF(DH$3&gt;=EDATE(INDEX('Вводные'!$D$88:$D$91,$B$8),INDEX('Вводные'!$E$88:$E$91,$B$8)+INDEX('Вводные'!$F$88:$F$91,$B$8)+'Вводные'!$H$9),DH24,0)</x:f>
      </x:c>
      <x:c r="DI26" s="107" t="n">
        <x:f>IF(DI$3&gt;=EDATE(INDEX('Вводные'!$D$88:$D$91,$B$8),INDEX('Вводные'!$E$88:$E$91,$B$8)+INDEX('Вводные'!$F$88:$F$91,$B$8)+'Вводные'!$H$9),DI24,0)</x:f>
      </x:c>
      <x:c r="DJ26" s="107" t="n">
        <x:f>IF(DJ$3&gt;=EDATE(INDEX('Вводные'!$D$88:$D$91,$B$8),INDEX('Вводные'!$E$88:$E$91,$B$8)+INDEX('Вводные'!$F$88:$F$91,$B$8)+'Вводные'!$H$9),DJ24,0)</x:f>
      </x:c>
      <x:c r="DK26" s="107" t="n">
        <x:f>IF(DK$3&gt;=EDATE(INDEX('Вводные'!$D$88:$D$91,$B$8),INDEX('Вводные'!$E$88:$E$91,$B$8)+INDEX('Вводные'!$F$88:$F$91,$B$8)+'Вводные'!$H$9),DK24,0)</x:f>
      </x:c>
      <x:c r="DL26" s="107" t="n">
        <x:f>IF(DL$3&gt;=EDATE(INDEX('Вводные'!$D$88:$D$91,$B$8),INDEX('Вводные'!$E$88:$E$91,$B$8)+INDEX('Вводные'!$F$88:$F$91,$B$8)+'Вводные'!$H$9),DL24,0)</x:f>
      </x:c>
      <x:c r="DM26" s="107" t="n">
        <x:f>IF(DM$3&gt;=EDATE(INDEX('Вводные'!$D$88:$D$91,$B$8),INDEX('Вводные'!$E$88:$E$91,$B$8)+INDEX('Вводные'!$F$88:$F$91,$B$8)+'Вводные'!$H$9),DM24,0)</x:f>
      </x:c>
      <x:c r="DN26" s="107" t="n">
        <x:f>IF(DN$3&gt;=EDATE(INDEX('Вводные'!$D$88:$D$91,$B$8),INDEX('Вводные'!$E$88:$E$91,$B$8)+INDEX('Вводные'!$F$88:$F$91,$B$8)+'Вводные'!$H$9),DN24,0)</x:f>
      </x:c>
      <x:c r="DO26" s="107" t="n">
        <x:f>IF(DO$3&gt;=EDATE(INDEX('Вводные'!$D$88:$D$91,$B$8),INDEX('Вводные'!$E$88:$E$91,$B$8)+INDEX('Вводные'!$F$88:$F$91,$B$8)+'Вводные'!$H$9),DO24,0)</x:f>
      </x:c>
      <x:c r="DP26" s="107" t="n">
        <x:f>IF(DP$3&gt;=EDATE(INDEX('Вводные'!$D$88:$D$91,$B$8),INDEX('Вводные'!$E$88:$E$91,$B$8)+INDEX('Вводные'!$F$88:$F$91,$B$8)+'Вводные'!$H$9),DP24,0)</x:f>
      </x:c>
      <x:c r="DQ26" s="107" t="n">
        <x:f>IF(DQ$3&gt;=EDATE(INDEX('Вводные'!$D$88:$D$91,$B$8),INDEX('Вводные'!$E$88:$E$91,$B$8)+INDEX('Вводные'!$F$88:$F$91,$B$8)+'Вводные'!$H$9),DQ24,0)</x:f>
      </x:c>
      <x:c r="DR26" s="107" t="n">
        <x:f>IF(DR$3&gt;=EDATE(INDEX('Вводные'!$D$88:$D$91,$B$8),INDEX('Вводные'!$E$88:$E$91,$B$8)+INDEX('Вводные'!$F$88:$F$91,$B$8)+'Вводные'!$H$9),DR24,0)</x:f>
      </x:c>
      <x:c r="DS26" s="107" t="n">
        <x:f>IF(DS$3&gt;=EDATE(INDEX('Вводные'!$D$88:$D$91,$B$8),INDEX('Вводные'!$E$88:$E$91,$B$8)+INDEX('Вводные'!$F$88:$F$91,$B$8)+'Вводные'!$H$9),DS24,0)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EDATE(INDEX('Вводные'!$D$88:$D$91,$B$8),INDEX('Вводные'!$E$88:$E$91,$B$8)+INDEX('Вводные'!$F$88:$F$91,$B$8)+'Вводные'!$H$9)),MONTH(D$3)=MONTH(EDATE(INDEX('Вводные'!$D$88:$D$91,$B$8),INDEX('Вводные'!$E$88:$E$91,$B$8)+INDEX('Вводные'!$F$88:$F$91,$B$8)+'Вводные'!$H$9)),AND($B$7="Да",IFERROR(INDEX('Вводные'!$B$88:$B$91,$B$8),"Нет")="Да")),MAX(0,SUM($D25:D25)-D25),0)</x:f>
      </x:c>
      <x:c r="E27" s="107" t="n">
        <x:f>IF(AND(YEAR(E$3)=YEAR(EDATE(INDEX('Вводные'!$D$88:$D$91,$B$8),INDEX('Вводные'!$E$88:$E$91,$B$8)+INDEX('Вводные'!$F$88:$F$91,$B$8)+'Вводные'!$H$9)),MONTH(E$3)=MONTH(EDATE(INDEX('Вводные'!$D$88:$D$91,$B$8),INDEX('Вводные'!$E$88:$E$91,$B$8)+INDEX('Вводные'!$F$88:$F$91,$B$8)+'Вводные'!$H$9)),AND($B$7="Да",IFERROR(INDEX('Вводные'!$B$88:$B$91,$B$8),"Нет")="Да")),MAX(0,SUM($D25:E25)-E25),0)</x:f>
      </x:c>
      <x:c r="F27" s="107" t="n">
        <x:f>IF(AND(YEAR(F$3)=YEAR(EDATE(INDEX('Вводные'!$D$88:$D$91,$B$8),INDEX('Вводные'!$E$88:$E$91,$B$8)+INDEX('Вводные'!$F$88:$F$91,$B$8)+'Вводные'!$H$9)),MONTH(F$3)=MONTH(EDATE(INDEX('Вводные'!$D$88:$D$91,$B$8),INDEX('Вводные'!$E$88:$E$91,$B$8)+INDEX('Вводные'!$F$88:$F$91,$B$8)+'Вводные'!$H$9)),AND($B$7="Да",IFERROR(INDEX('Вводные'!$B$88:$B$91,$B$8),"Нет")="Да")),MAX(0,SUM($D25:F25)-F25),0)</x:f>
      </x:c>
      <x:c r="G27" s="107" t="n">
        <x:f>IF(AND(YEAR(G$3)=YEAR(EDATE(INDEX('Вводные'!$D$88:$D$91,$B$8),INDEX('Вводные'!$E$88:$E$91,$B$8)+INDEX('Вводные'!$F$88:$F$91,$B$8)+'Вводные'!$H$9)),MONTH(G$3)=MONTH(EDATE(INDEX('Вводные'!$D$88:$D$91,$B$8),INDEX('Вводные'!$E$88:$E$91,$B$8)+INDEX('Вводные'!$F$88:$F$91,$B$8)+'Вводные'!$H$9)),AND($B$7="Да",IFERROR(INDEX('Вводные'!$B$88:$B$91,$B$8),"Нет")="Да")),MAX(0,SUM($D25:G25)-G25),0)</x:f>
      </x:c>
      <x:c r="H27" s="107" t="n">
        <x:f>IF(AND(YEAR(H$3)=YEAR(EDATE(INDEX('Вводные'!$D$88:$D$91,$B$8),INDEX('Вводные'!$E$88:$E$91,$B$8)+INDEX('Вводные'!$F$88:$F$91,$B$8)+'Вводные'!$H$9)),MONTH(H$3)=MONTH(EDATE(INDEX('Вводные'!$D$88:$D$91,$B$8),INDEX('Вводные'!$E$88:$E$91,$B$8)+INDEX('Вводные'!$F$88:$F$91,$B$8)+'Вводные'!$H$9)),AND($B$7="Да",IFERROR(INDEX('Вводные'!$B$88:$B$91,$B$8),"Нет")="Да")),MAX(0,SUM($D25:H25)-H25),0)</x:f>
      </x:c>
      <x:c r="I27" s="107" t="n">
        <x:f>IF(AND(YEAR(I$3)=YEAR(EDATE(INDEX('Вводные'!$D$88:$D$91,$B$8),INDEX('Вводные'!$E$88:$E$91,$B$8)+INDEX('Вводные'!$F$88:$F$91,$B$8)+'Вводные'!$H$9)),MONTH(I$3)=MONTH(EDATE(INDEX('Вводные'!$D$88:$D$91,$B$8),INDEX('Вводные'!$E$88:$E$91,$B$8)+INDEX('Вводные'!$F$88:$F$91,$B$8)+'Вводные'!$H$9)),AND($B$7="Да",IFERROR(INDEX('Вводные'!$B$88:$B$91,$B$8),"Нет")="Да")),MAX(0,SUM($D25:I25)-I25),0)</x:f>
      </x:c>
      <x:c r="J27" s="107" t="n">
        <x:f>IF(AND(YEAR(J$3)=YEAR(EDATE(INDEX('Вводные'!$D$88:$D$91,$B$8),INDEX('Вводные'!$E$88:$E$91,$B$8)+INDEX('Вводные'!$F$88:$F$91,$B$8)+'Вводные'!$H$9)),MONTH(J$3)=MONTH(EDATE(INDEX('Вводные'!$D$88:$D$91,$B$8),INDEX('Вводные'!$E$88:$E$91,$B$8)+INDEX('Вводные'!$F$88:$F$91,$B$8)+'Вводные'!$H$9)),AND($B$7="Да",IFERROR(INDEX('Вводные'!$B$88:$B$91,$B$8),"Нет")="Да")),MAX(0,SUM($D25:J25)-J25),0)</x:f>
      </x:c>
      <x:c r="K27" s="107" t="n">
        <x:f>IF(AND(YEAR(K$3)=YEAR(EDATE(INDEX('Вводные'!$D$88:$D$91,$B$8),INDEX('Вводные'!$E$88:$E$91,$B$8)+INDEX('Вводные'!$F$88:$F$91,$B$8)+'Вводные'!$H$9)),MONTH(K$3)=MONTH(EDATE(INDEX('Вводные'!$D$88:$D$91,$B$8),INDEX('Вводные'!$E$88:$E$91,$B$8)+INDEX('Вводные'!$F$88:$F$91,$B$8)+'Вводные'!$H$9)),AND($B$7="Да",IFERROR(INDEX('Вводные'!$B$88:$B$91,$B$8),"Нет")="Да")),MAX(0,SUM($D25:K25)-K25),0)</x:f>
      </x:c>
      <x:c r="L27" s="107" t="n">
        <x:f>IF(AND(YEAR(L$3)=YEAR(EDATE(INDEX('Вводные'!$D$88:$D$91,$B$8),INDEX('Вводные'!$E$88:$E$91,$B$8)+INDEX('Вводные'!$F$88:$F$91,$B$8)+'Вводные'!$H$9)),MONTH(L$3)=MONTH(EDATE(INDEX('Вводные'!$D$88:$D$91,$B$8),INDEX('Вводные'!$E$88:$E$91,$B$8)+INDEX('Вводные'!$F$88:$F$91,$B$8)+'Вводные'!$H$9)),AND($B$7="Да",IFERROR(INDEX('Вводные'!$B$88:$B$91,$B$8),"Нет")="Да")),MAX(0,SUM($D25:L25)-L25),0)</x:f>
      </x:c>
      <x:c r="M27" s="107" t="n">
        <x:f>IF(AND(YEAR(M$3)=YEAR(EDATE(INDEX('Вводные'!$D$88:$D$91,$B$8),INDEX('Вводные'!$E$88:$E$91,$B$8)+INDEX('Вводные'!$F$88:$F$91,$B$8)+'Вводные'!$H$9)),MONTH(M$3)=MONTH(EDATE(INDEX('Вводные'!$D$88:$D$91,$B$8),INDEX('Вводные'!$E$88:$E$91,$B$8)+INDEX('Вводные'!$F$88:$F$91,$B$8)+'Вводные'!$H$9)),AND($B$7="Да",IFERROR(INDEX('Вводные'!$B$88:$B$91,$B$8),"Нет")="Да")),MAX(0,SUM($D25:M25)-M25),0)</x:f>
      </x:c>
      <x:c r="N27" s="107" t="n">
        <x:f>IF(AND(YEAR(N$3)=YEAR(EDATE(INDEX('Вводные'!$D$88:$D$91,$B$8),INDEX('Вводные'!$E$88:$E$91,$B$8)+INDEX('Вводные'!$F$88:$F$91,$B$8)+'Вводные'!$H$9)),MONTH(N$3)=MONTH(EDATE(INDEX('Вводные'!$D$88:$D$91,$B$8),INDEX('Вводные'!$E$88:$E$91,$B$8)+INDEX('Вводные'!$F$88:$F$91,$B$8)+'Вводные'!$H$9)),AND($B$7="Да",IFERROR(INDEX('Вводные'!$B$88:$B$91,$B$8),"Нет")="Да")),MAX(0,SUM($D25:N25)-N25),0)</x:f>
      </x:c>
      <x:c r="O27" s="107" t="n">
        <x:f>IF(AND(YEAR(O$3)=YEAR(EDATE(INDEX('Вводные'!$D$88:$D$91,$B$8),INDEX('Вводные'!$E$88:$E$91,$B$8)+INDEX('Вводные'!$F$88:$F$91,$B$8)+'Вводные'!$H$9)),MONTH(O$3)=MONTH(EDATE(INDEX('Вводные'!$D$88:$D$91,$B$8),INDEX('Вводные'!$E$88:$E$91,$B$8)+INDEX('Вводные'!$F$88:$F$91,$B$8)+'Вводные'!$H$9)),AND($B$7="Да",IFERROR(INDEX('Вводные'!$B$88:$B$91,$B$8),"Нет")="Да")),MAX(0,SUM($D25:O25)-O25),0)</x:f>
      </x:c>
      <x:c r="P27" s="107" t="n">
        <x:f>IF(AND(YEAR(P$3)=YEAR(EDATE(INDEX('Вводные'!$D$88:$D$91,$B$8),INDEX('Вводные'!$E$88:$E$91,$B$8)+INDEX('Вводные'!$F$88:$F$91,$B$8)+'Вводные'!$H$9)),MONTH(P$3)=MONTH(EDATE(INDEX('Вводные'!$D$88:$D$91,$B$8),INDEX('Вводные'!$E$88:$E$91,$B$8)+INDEX('Вводные'!$F$88:$F$91,$B$8)+'Вводные'!$H$9)),AND($B$7="Да",IFERROR(INDEX('Вводные'!$B$88:$B$91,$B$8),"Нет")="Да")),MAX(0,SUM($D25:P25)-P25),0)</x:f>
      </x:c>
      <x:c r="Q27" s="107" t="n">
        <x:f>IF(AND(YEAR(Q$3)=YEAR(EDATE(INDEX('Вводные'!$D$88:$D$91,$B$8),INDEX('Вводные'!$E$88:$E$91,$B$8)+INDEX('Вводные'!$F$88:$F$91,$B$8)+'Вводные'!$H$9)),MONTH(Q$3)=MONTH(EDATE(INDEX('Вводные'!$D$88:$D$91,$B$8),INDEX('Вводные'!$E$88:$E$91,$B$8)+INDEX('Вводные'!$F$88:$F$91,$B$8)+'Вводные'!$H$9)),AND($B$7="Да",IFERROR(INDEX('Вводные'!$B$88:$B$91,$B$8),"Нет")="Да")),MAX(0,SUM($D25:Q25)-Q25),0)</x:f>
      </x:c>
      <x:c r="R27" s="107" t="n">
        <x:f>IF(AND(YEAR(R$3)=YEAR(EDATE(INDEX('Вводные'!$D$88:$D$91,$B$8),INDEX('Вводные'!$E$88:$E$91,$B$8)+INDEX('Вводные'!$F$88:$F$91,$B$8)+'Вводные'!$H$9)),MONTH(R$3)=MONTH(EDATE(INDEX('Вводные'!$D$88:$D$91,$B$8),INDEX('Вводные'!$E$88:$E$91,$B$8)+INDEX('Вводные'!$F$88:$F$91,$B$8)+'Вводные'!$H$9)),AND($B$7="Да",IFERROR(INDEX('Вводные'!$B$88:$B$91,$B$8),"Нет")="Да")),MAX(0,SUM($D25:R25)-R25),0)</x:f>
      </x:c>
      <x:c r="S27" s="107" t="n">
        <x:f>IF(AND(YEAR(S$3)=YEAR(EDATE(INDEX('Вводные'!$D$88:$D$91,$B$8),INDEX('Вводные'!$E$88:$E$91,$B$8)+INDEX('Вводные'!$F$88:$F$91,$B$8)+'Вводные'!$H$9)),MONTH(S$3)=MONTH(EDATE(INDEX('Вводные'!$D$88:$D$91,$B$8),INDEX('Вводные'!$E$88:$E$91,$B$8)+INDEX('Вводные'!$F$88:$F$91,$B$8)+'Вводные'!$H$9)),AND($B$7="Да",IFERROR(INDEX('Вводные'!$B$88:$B$91,$B$8),"Нет")="Да")),MAX(0,SUM($D25:S25)-S25),0)</x:f>
      </x:c>
      <x:c r="T27" s="107" t="n">
        <x:f>IF(AND(YEAR(T$3)=YEAR(EDATE(INDEX('Вводные'!$D$88:$D$91,$B$8),INDEX('Вводные'!$E$88:$E$91,$B$8)+INDEX('Вводные'!$F$88:$F$91,$B$8)+'Вводные'!$H$9)),MONTH(T$3)=MONTH(EDATE(INDEX('Вводные'!$D$88:$D$91,$B$8),INDEX('Вводные'!$E$88:$E$91,$B$8)+INDEX('Вводные'!$F$88:$F$91,$B$8)+'Вводные'!$H$9)),AND($B$7="Да",IFERROR(INDEX('Вводные'!$B$88:$B$91,$B$8),"Нет")="Да")),MAX(0,SUM($D25:T25)-T25),0)</x:f>
      </x:c>
      <x:c r="U27" s="107" t="n">
        <x:f>IF(AND(YEAR(U$3)=YEAR(EDATE(INDEX('Вводные'!$D$88:$D$91,$B$8),INDEX('Вводные'!$E$88:$E$91,$B$8)+INDEX('Вводные'!$F$88:$F$91,$B$8)+'Вводные'!$H$9)),MONTH(U$3)=MONTH(EDATE(INDEX('Вводные'!$D$88:$D$91,$B$8),INDEX('Вводные'!$E$88:$E$91,$B$8)+INDEX('Вводные'!$F$88:$F$91,$B$8)+'Вводные'!$H$9)),AND($B$7="Да",IFERROR(INDEX('Вводные'!$B$88:$B$91,$B$8),"Нет")="Да")),MAX(0,SUM($D25:U25)-U25),0)</x:f>
      </x:c>
      <x:c r="V27" s="107" t="n">
        <x:f>IF(AND(YEAR(V$3)=YEAR(EDATE(INDEX('Вводные'!$D$88:$D$91,$B$8),INDEX('Вводные'!$E$88:$E$91,$B$8)+INDEX('Вводные'!$F$88:$F$91,$B$8)+'Вводные'!$H$9)),MONTH(V$3)=MONTH(EDATE(INDEX('Вводные'!$D$88:$D$91,$B$8),INDEX('Вводные'!$E$88:$E$91,$B$8)+INDEX('Вводные'!$F$88:$F$91,$B$8)+'Вводные'!$H$9)),AND($B$7="Да",IFERROR(INDEX('Вводные'!$B$88:$B$91,$B$8),"Нет")="Да")),MAX(0,SUM($D25:V25)-V25),0)</x:f>
      </x:c>
      <x:c r="W27" s="107" t="n">
        <x:f>IF(AND(YEAR(W$3)=YEAR(EDATE(INDEX('Вводные'!$D$88:$D$91,$B$8),INDEX('Вводные'!$E$88:$E$91,$B$8)+INDEX('Вводные'!$F$88:$F$91,$B$8)+'Вводные'!$H$9)),MONTH(W$3)=MONTH(EDATE(INDEX('Вводные'!$D$88:$D$91,$B$8),INDEX('Вводные'!$E$88:$E$91,$B$8)+INDEX('Вводные'!$F$88:$F$91,$B$8)+'Вводные'!$H$9)),AND($B$7="Да",IFERROR(INDEX('Вводные'!$B$88:$B$91,$B$8),"Нет")="Да")),MAX(0,SUM($D25:W25)-W25),0)</x:f>
      </x:c>
      <x:c r="X27" s="107" t="n">
        <x:f>IF(AND(YEAR(X$3)=YEAR(EDATE(INDEX('Вводные'!$D$88:$D$91,$B$8),INDEX('Вводные'!$E$88:$E$91,$B$8)+INDEX('Вводные'!$F$88:$F$91,$B$8)+'Вводные'!$H$9)),MONTH(X$3)=MONTH(EDATE(INDEX('Вводные'!$D$88:$D$91,$B$8),INDEX('Вводные'!$E$88:$E$91,$B$8)+INDEX('Вводные'!$F$88:$F$91,$B$8)+'Вводные'!$H$9)),AND($B$7="Да",IFERROR(INDEX('Вводные'!$B$88:$B$91,$B$8),"Нет")="Да")),MAX(0,SUM($D25:X25)-X25),0)</x:f>
      </x:c>
      <x:c r="Y27" s="107" t="n">
        <x:f>IF(AND(YEAR(Y$3)=YEAR(EDATE(INDEX('Вводные'!$D$88:$D$91,$B$8),INDEX('Вводные'!$E$88:$E$91,$B$8)+INDEX('Вводные'!$F$88:$F$91,$B$8)+'Вводные'!$H$9)),MONTH(Y$3)=MONTH(EDATE(INDEX('Вводные'!$D$88:$D$91,$B$8),INDEX('Вводные'!$E$88:$E$91,$B$8)+INDEX('Вводные'!$F$88:$F$91,$B$8)+'Вводные'!$H$9)),AND($B$7="Да",IFERROR(INDEX('Вводные'!$B$88:$B$91,$B$8),"Нет")="Да")),MAX(0,SUM($D25:Y25)-Y25),0)</x:f>
      </x:c>
      <x:c r="Z27" s="107" t="n">
        <x:f>IF(AND(YEAR(Z$3)=YEAR(EDATE(INDEX('Вводные'!$D$88:$D$91,$B$8),INDEX('Вводные'!$E$88:$E$91,$B$8)+INDEX('Вводные'!$F$88:$F$91,$B$8)+'Вводные'!$H$9)),MONTH(Z$3)=MONTH(EDATE(INDEX('Вводные'!$D$88:$D$91,$B$8),INDEX('Вводные'!$E$88:$E$91,$B$8)+INDEX('Вводные'!$F$88:$F$91,$B$8)+'Вводные'!$H$9)),AND($B$7="Да",IFERROR(INDEX('Вводные'!$B$88:$B$91,$B$8),"Нет")="Да")),MAX(0,SUM($D25:Z25)-Z25),0)</x:f>
      </x:c>
      <x:c r="AA27" s="107" t="n">
        <x:f>IF(AND(YEAR(AA$3)=YEAR(EDATE(INDEX('Вводные'!$D$88:$D$91,$B$8),INDEX('Вводные'!$E$88:$E$91,$B$8)+INDEX('Вводные'!$F$88:$F$91,$B$8)+'Вводные'!$H$9)),MONTH(AA$3)=MONTH(EDATE(INDEX('Вводные'!$D$88:$D$91,$B$8),INDEX('Вводные'!$E$88:$E$91,$B$8)+INDEX('Вводные'!$F$88:$F$91,$B$8)+'Вводные'!$H$9)),AND($B$7="Да",IFERROR(INDEX('Вводные'!$B$88:$B$91,$B$8),"Нет")="Да")),MAX(0,SUM($D25:AA25)-AA25),0)</x:f>
      </x:c>
      <x:c r="AB27" s="107" t="n">
        <x:f>IF(AND(YEAR(AB$3)=YEAR(EDATE(INDEX('Вводные'!$D$88:$D$91,$B$8),INDEX('Вводные'!$E$88:$E$91,$B$8)+INDEX('Вводные'!$F$88:$F$91,$B$8)+'Вводные'!$H$9)),MONTH(AB$3)=MONTH(EDATE(INDEX('Вводные'!$D$88:$D$91,$B$8),INDEX('Вводные'!$E$88:$E$91,$B$8)+INDEX('Вводные'!$F$88:$F$91,$B$8)+'Вводные'!$H$9)),AND($B$7="Да",IFERROR(INDEX('Вводные'!$B$88:$B$91,$B$8),"Нет")="Да")),MAX(0,SUM($D25:AB25)-AB25),0)</x:f>
      </x:c>
      <x:c r="AC27" s="107" t="n">
        <x:f>IF(AND(YEAR(AC$3)=YEAR(EDATE(INDEX('Вводные'!$D$88:$D$91,$B$8),INDEX('Вводные'!$E$88:$E$91,$B$8)+INDEX('Вводные'!$F$88:$F$91,$B$8)+'Вводные'!$H$9)),MONTH(AC$3)=MONTH(EDATE(INDEX('Вводные'!$D$88:$D$91,$B$8),INDEX('Вводные'!$E$88:$E$91,$B$8)+INDEX('Вводные'!$F$88:$F$91,$B$8)+'Вводные'!$H$9)),AND($B$7="Да",IFERROR(INDEX('Вводные'!$B$88:$B$91,$B$8),"Нет")="Да")),MAX(0,SUM($D25:AC25)-AC25),0)</x:f>
      </x:c>
      <x:c r="AD27" s="107" t="n">
        <x:f>IF(AND(YEAR(AD$3)=YEAR(EDATE(INDEX('Вводные'!$D$88:$D$91,$B$8),INDEX('Вводные'!$E$88:$E$91,$B$8)+INDEX('Вводные'!$F$88:$F$91,$B$8)+'Вводные'!$H$9)),MONTH(AD$3)=MONTH(EDATE(INDEX('Вводные'!$D$88:$D$91,$B$8),INDEX('Вводные'!$E$88:$E$91,$B$8)+INDEX('Вводные'!$F$88:$F$91,$B$8)+'Вводные'!$H$9)),AND($B$7="Да",IFERROR(INDEX('Вводные'!$B$88:$B$91,$B$8),"Нет")="Да")),MAX(0,SUM($D25:AD25)-AD25),0)</x:f>
      </x:c>
      <x:c r="AE27" s="107" t="n">
        <x:f>IF(AND(YEAR(AE$3)=YEAR(EDATE(INDEX('Вводные'!$D$88:$D$91,$B$8),INDEX('Вводные'!$E$88:$E$91,$B$8)+INDEX('Вводные'!$F$88:$F$91,$B$8)+'Вводные'!$H$9)),MONTH(AE$3)=MONTH(EDATE(INDEX('Вводные'!$D$88:$D$91,$B$8),INDEX('Вводные'!$E$88:$E$91,$B$8)+INDEX('Вводные'!$F$88:$F$91,$B$8)+'Вводные'!$H$9)),AND($B$7="Да",IFERROR(INDEX('Вводные'!$B$88:$B$91,$B$8),"Нет")="Да")),MAX(0,SUM($D25:AE25)-AE25),0)</x:f>
      </x:c>
      <x:c r="AF27" s="107" t="n">
        <x:f>IF(AND(YEAR(AF$3)=YEAR(EDATE(INDEX('Вводные'!$D$88:$D$91,$B$8),INDEX('Вводные'!$E$88:$E$91,$B$8)+INDEX('Вводные'!$F$88:$F$91,$B$8)+'Вводные'!$H$9)),MONTH(AF$3)=MONTH(EDATE(INDEX('Вводные'!$D$88:$D$91,$B$8),INDEX('Вводные'!$E$88:$E$91,$B$8)+INDEX('Вводные'!$F$88:$F$91,$B$8)+'Вводные'!$H$9)),AND($B$7="Да",IFERROR(INDEX('Вводные'!$B$88:$B$91,$B$8),"Нет")="Да")),MAX(0,SUM($D25:AF25)-AF25),0)</x:f>
      </x:c>
      <x:c r="AG27" s="107" t="n">
        <x:f>IF(AND(YEAR(AG$3)=YEAR(EDATE(INDEX('Вводные'!$D$88:$D$91,$B$8),INDEX('Вводные'!$E$88:$E$91,$B$8)+INDEX('Вводные'!$F$88:$F$91,$B$8)+'Вводные'!$H$9)),MONTH(AG$3)=MONTH(EDATE(INDEX('Вводные'!$D$88:$D$91,$B$8),INDEX('Вводные'!$E$88:$E$91,$B$8)+INDEX('Вводные'!$F$88:$F$91,$B$8)+'Вводные'!$H$9)),AND($B$7="Да",IFERROR(INDEX('Вводные'!$B$88:$B$91,$B$8),"Нет")="Да")),MAX(0,SUM($D25:AG25)-AG25),0)</x:f>
      </x:c>
      <x:c r="AH27" s="107" t="n">
        <x:f>IF(AND(YEAR(AH$3)=YEAR(EDATE(INDEX('Вводные'!$D$88:$D$91,$B$8),INDEX('Вводные'!$E$88:$E$91,$B$8)+INDEX('Вводные'!$F$88:$F$91,$B$8)+'Вводные'!$H$9)),MONTH(AH$3)=MONTH(EDATE(INDEX('Вводные'!$D$88:$D$91,$B$8),INDEX('Вводные'!$E$88:$E$91,$B$8)+INDEX('Вводные'!$F$88:$F$91,$B$8)+'Вводные'!$H$9)),AND($B$7="Да",IFERROR(INDEX('Вводные'!$B$88:$B$91,$B$8),"Нет")="Да")),MAX(0,SUM($D25:AH25)-AH25),0)</x:f>
      </x:c>
      <x:c r="AI27" s="107" t="n">
        <x:f>IF(AND(YEAR(AI$3)=YEAR(EDATE(INDEX('Вводные'!$D$88:$D$91,$B$8),INDEX('Вводные'!$E$88:$E$91,$B$8)+INDEX('Вводные'!$F$88:$F$91,$B$8)+'Вводные'!$H$9)),MONTH(AI$3)=MONTH(EDATE(INDEX('Вводные'!$D$88:$D$91,$B$8),INDEX('Вводные'!$E$88:$E$91,$B$8)+INDEX('Вводные'!$F$88:$F$91,$B$8)+'Вводные'!$H$9)),AND($B$7="Да",IFERROR(INDEX('Вводные'!$B$88:$B$91,$B$8),"Нет")="Да")),MAX(0,SUM($D25:AI25)-AI25),0)</x:f>
      </x:c>
      <x:c r="AJ27" s="107" t="n">
        <x:f>IF(AND(YEAR(AJ$3)=YEAR(EDATE(INDEX('Вводные'!$D$88:$D$91,$B$8),INDEX('Вводные'!$E$88:$E$91,$B$8)+INDEX('Вводные'!$F$88:$F$91,$B$8)+'Вводные'!$H$9)),MONTH(AJ$3)=MONTH(EDATE(INDEX('Вводные'!$D$88:$D$91,$B$8),INDEX('Вводные'!$E$88:$E$91,$B$8)+INDEX('Вводные'!$F$88:$F$91,$B$8)+'Вводные'!$H$9)),AND($B$7="Да",IFERROR(INDEX('Вводные'!$B$88:$B$91,$B$8),"Нет")="Да")),MAX(0,SUM($D25:AJ25)-AJ25),0)</x:f>
      </x:c>
      <x:c r="AK27" s="107" t="n">
        <x:f>IF(AND(YEAR(AK$3)=YEAR(EDATE(INDEX('Вводные'!$D$88:$D$91,$B$8),INDEX('Вводные'!$E$88:$E$91,$B$8)+INDEX('Вводные'!$F$88:$F$91,$B$8)+'Вводные'!$H$9)),MONTH(AK$3)=MONTH(EDATE(INDEX('Вводные'!$D$88:$D$91,$B$8),INDEX('Вводные'!$E$88:$E$91,$B$8)+INDEX('Вводные'!$F$88:$F$91,$B$8)+'Вводные'!$H$9)),AND($B$7="Да",IFERROR(INDEX('Вводные'!$B$88:$B$91,$B$8),"Нет")="Да")),MAX(0,SUM($D25:AK25)-AK25),0)</x:f>
      </x:c>
      <x:c r="AL27" s="107" t="n">
        <x:f>IF(AND(YEAR(AL$3)=YEAR(EDATE(INDEX('Вводные'!$D$88:$D$91,$B$8),INDEX('Вводные'!$E$88:$E$91,$B$8)+INDEX('Вводные'!$F$88:$F$91,$B$8)+'Вводные'!$H$9)),MONTH(AL$3)=MONTH(EDATE(INDEX('Вводные'!$D$88:$D$91,$B$8),INDEX('Вводные'!$E$88:$E$91,$B$8)+INDEX('Вводные'!$F$88:$F$91,$B$8)+'Вводные'!$H$9)),AND($B$7="Да",IFERROR(INDEX('Вводные'!$B$88:$B$91,$B$8),"Нет")="Да")),MAX(0,SUM($D25:AL25)-AL25),0)</x:f>
      </x:c>
      <x:c r="AM27" s="107" t="n">
        <x:f>IF(AND(YEAR(AM$3)=YEAR(EDATE(INDEX('Вводные'!$D$88:$D$91,$B$8),INDEX('Вводные'!$E$88:$E$91,$B$8)+INDEX('Вводные'!$F$88:$F$91,$B$8)+'Вводные'!$H$9)),MONTH(AM$3)=MONTH(EDATE(INDEX('Вводные'!$D$88:$D$91,$B$8),INDEX('Вводные'!$E$88:$E$91,$B$8)+INDEX('Вводные'!$F$88:$F$91,$B$8)+'Вводные'!$H$9)),AND($B$7="Да",IFERROR(INDEX('Вводные'!$B$88:$B$91,$B$8),"Нет")="Да")),MAX(0,SUM($D25:AM25)-AM25),0)</x:f>
      </x:c>
      <x:c r="AN27" s="107" t="n">
        <x:f>IF(AND(YEAR(AN$3)=YEAR(EDATE(INDEX('Вводные'!$D$88:$D$91,$B$8),INDEX('Вводные'!$E$88:$E$91,$B$8)+INDEX('Вводные'!$F$88:$F$91,$B$8)+'Вводные'!$H$9)),MONTH(AN$3)=MONTH(EDATE(INDEX('Вводные'!$D$88:$D$91,$B$8),INDEX('Вводные'!$E$88:$E$91,$B$8)+INDEX('Вводные'!$F$88:$F$91,$B$8)+'Вводные'!$H$9)),AND($B$7="Да",IFERROR(INDEX('Вводные'!$B$88:$B$91,$B$8),"Нет")="Да")),MAX(0,SUM($D25:AN25)-AN25),0)</x:f>
      </x:c>
      <x:c r="AO27" s="107" t="n">
        <x:f>IF(AND(YEAR(AO$3)=YEAR(EDATE(INDEX('Вводные'!$D$88:$D$91,$B$8),INDEX('Вводные'!$E$88:$E$91,$B$8)+INDEX('Вводные'!$F$88:$F$91,$B$8)+'Вводные'!$H$9)),MONTH(AO$3)=MONTH(EDATE(INDEX('Вводные'!$D$88:$D$91,$B$8),INDEX('Вводные'!$E$88:$E$91,$B$8)+INDEX('Вводные'!$F$88:$F$91,$B$8)+'Вводные'!$H$9)),AND($B$7="Да",IFERROR(INDEX('Вводные'!$B$88:$B$91,$B$8),"Нет")="Да")),MAX(0,SUM($D25:AO25)-AO25),0)</x:f>
      </x:c>
      <x:c r="AP27" s="107" t="n">
        <x:f>IF(AND(YEAR(AP$3)=YEAR(EDATE(INDEX('Вводные'!$D$88:$D$91,$B$8),INDEX('Вводные'!$E$88:$E$91,$B$8)+INDEX('Вводные'!$F$88:$F$91,$B$8)+'Вводные'!$H$9)),MONTH(AP$3)=MONTH(EDATE(INDEX('Вводные'!$D$88:$D$91,$B$8),INDEX('Вводные'!$E$88:$E$91,$B$8)+INDEX('Вводные'!$F$88:$F$91,$B$8)+'Вводные'!$H$9)),AND($B$7="Да",IFERROR(INDEX('Вводные'!$B$88:$B$91,$B$8),"Нет")="Да")),MAX(0,SUM($D25:AP25)-AP25),0)</x:f>
      </x:c>
      <x:c r="AQ27" s="107" t="n">
        <x:f>IF(AND(YEAR(AQ$3)=YEAR(EDATE(INDEX('Вводные'!$D$88:$D$91,$B$8),INDEX('Вводные'!$E$88:$E$91,$B$8)+INDEX('Вводные'!$F$88:$F$91,$B$8)+'Вводные'!$H$9)),MONTH(AQ$3)=MONTH(EDATE(INDEX('Вводные'!$D$88:$D$91,$B$8),INDEX('Вводные'!$E$88:$E$91,$B$8)+INDEX('Вводные'!$F$88:$F$91,$B$8)+'Вводные'!$H$9)),AND($B$7="Да",IFERROR(INDEX('Вводные'!$B$88:$B$91,$B$8),"Нет")="Да")),MAX(0,SUM($D25:AQ25)-AQ25),0)</x:f>
      </x:c>
      <x:c r="AR27" s="107" t="n">
        <x:f>IF(AND(YEAR(AR$3)=YEAR(EDATE(INDEX('Вводные'!$D$88:$D$91,$B$8),INDEX('Вводные'!$E$88:$E$91,$B$8)+INDEX('Вводные'!$F$88:$F$91,$B$8)+'Вводные'!$H$9)),MONTH(AR$3)=MONTH(EDATE(INDEX('Вводные'!$D$88:$D$91,$B$8),INDEX('Вводные'!$E$88:$E$91,$B$8)+INDEX('Вводные'!$F$88:$F$91,$B$8)+'Вводные'!$H$9)),AND($B$7="Да",IFERROR(INDEX('Вводные'!$B$88:$B$91,$B$8),"Нет")="Да")),MAX(0,SUM($D25:AR25)-AR25),0)</x:f>
      </x:c>
      <x:c r="AS27" s="107" t="n">
        <x:f>IF(AND(YEAR(AS$3)=YEAR(EDATE(INDEX('Вводные'!$D$88:$D$91,$B$8),INDEX('Вводные'!$E$88:$E$91,$B$8)+INDEX('Вводные'!$F$88:$F$91,$B$8)+'Вводные'!$H$9)),MONTH(AS$3)=MONTH(EDATE(INDEX('Вводные'!$D$88:$D$91,$B$8),INDEX('Вводные'!$E$88:$E$91,$B$8)+INDEX('Вводные'!$F$88:$F$91,$B$8)+'Вводные'!$H$9)),AND($B$7="Да",IFERROR(INDEX('Вводные'!$B$88:$B$91,$B$8),"Нет")="Да")),MAX(0,SUM($D25:AS25)-AS25),0)</x:f>
      </x:c>
      <x:c r="AT27" s="107" t="n">
        <x:f>IF(AND(YEAR(AT$3)=YEAR(EDATE(INDEX('Вводные'!$D$88:$D$91,$B$8),INDEX('Вводные'!$E$88:$E$91,$B$8)+INDEX('Вводные'!$F$88:$F$91,$B$8)+'Вводные'!$H$9)),MONTH(AT$3)=MONTH(EDATE(INDEX('Вводные'!$D$88:$D$91,$B$8),INDEX('Вводные'!$E$88:$E$91,$B$8)+INDEX('Вводные'!$F$88:$F$91,$B$8)+'Вводные'!$H$9)),AND($B$7="Да",IFERROR(INDEX('Вводные'!$B$88:$B$91,$B$8),"Нет")="Да")),MAX(0,SUM($D25:AT25)-AT25),0)</x:f>
      </x:c>
      <x:c r="AU27" s="107" t="n">
        <x:f>IF(AND(YEAR(AU$3)=YEAR(EDATE(INDEX('Вводные'!$D$88:$D$91,$B$8),INDEX('Вводные'!$E$88:$E$91,$B$8)+INDEX('Вводные'!$F$88:$F$91,$B$8)+'Вводные'!$H$9)),MONTH(AU$3)=MONTH(EDATE(INDEX('Вводные'!$D$88:$D$91,$B$8),INDEX('Вводные'!$E$88:$E$91,$B$8)+INDEX('Вводные'!$F$88:$F$91,$B$8)+'Вводные'!$H$9)),AND($B$7="Да",IFERROR(INDEX('Вводные'!$B$88:$B$91,$B$8),"Нет")="Да")),MAX(0,SUM($D25:AU25)-AU25),0)</x:f>
      </x:c>
      <x:c r="AV27" s="107" t="n">
        <x:f>IF(AND(YEAR(AV$3)=YEAR(EDATE(INDEX('Вводные'!$D$88:$D$91,$B$8),INDEX('Вводные'!$E$88:$E$91,$B$8)+INDEX('Вводные'!$F$88:$F$91,$B$8)+'Вводные'!$H$9)),MONTH(AV$3)=MONTH(EDATE(INDEX('Вводные'!$D$88:$D$91,$B$8),INDEX('Вводные'!$E$88:$E$91,$B$8)+INDEX('Вводные'!$F$88:$F$91,$B$8)+'Вводные'!$H$9)),AND($B$7="Да",IFERROR(INDEX('Вводные'!$B$88:$B$91,$B$8),"Нет")="Да")),MAX(0,SUM($D25:AV25)-AV25),0)</x:f>
      </x:c>
      <x:c r="AW27" s="107" t="n">
        <x:f>IF(AND(YEAR(AW$3)=YEAR(EDATE(INDEX('Вводные'!$D$88:$D$91,$B$8),INDEX('Вводные'!$E$88:$E$91,$B$8)+INDEX('Вводные'!$F$88:$F$91,$B$8)+'Вводные'!$H$9)),MONTH(AW$3)=MONTH(EDATE(INDEX('Вводные'!$D$88:$D$91,$B$8),INDEX('Вводные'!$E$88:$E$91,$B$8)+INDEX('Вводные'!$F$88:$F$91,$B$8)+'Вводные'!$H$9)),AND($B$7="Да",IFERROR(INDEX('Вводные'!$B$88:$B$91,$B$8),"Нет")="Да")),MAX(0,SUM($D25:AW25)-AW25),0)</x:f>
      </x:c>
      <x:c r="AX27" s="107" t="n">
        <x:f>IF(AND(YEAR(AX$3)=YEAR(EDATE(INDEX('Вводные'!$D$88:$D$91,$B$8),INDEX('Вводные'!$E$88:$E$91,$B$8)+INDEX('Вводные'!$F$88:$F$91,$B$8)+'Вводные'!$H$9)),MONTH(AX$3)=MONTH(EDATE(INDEX('Вводные'!$D$88:$D$91,$B$8),INDEX('Вводные'!$E$88:$E$91,$B$8)+INDEX('Вводные'!$F$88:$F$91,$B$8)+'Вводные'!$H$9)),AND($B$7="Да",IFERROR(INDEX('Вводные'!$B$88:$B$91,$B$8),"Нет")="Да")),MAX(0,SUM($D25:AX25)-AX25),0)</x:f>
      </x:c>
      <x:c r="AY27" s="107" t="n">
        <x:f>IF(AND(YEAR(AY$3)=YEAR(EDATE(INDEX('Вводные'!$D$88:$D$91,$B$8),INDEX('Вводные'!$E$88:$E$91,$B$8)+INDEX('Вводные'!$F$88:$F$91,$B$8)+'Вводные'!$H$9)),MONTH(AY$3)=MONTH(EDATE(INDEX('Вводные'!$D$88:$D$91,$B$8),INDEX('Вводные'!$E$88:$E$91,$B$8)+INDEX('Вводные'!$F$88:$F$91,$B$8)+'Вводные'!$H$9)),AND($B$7="Да",IFERROR(INDEX('Вводные'!$B$88:$B$91,$B$8),"Нет")="Да")),MAX(0,SUM($D25:AY25)-AY25),0)</x:f>
      </x:c>
      <x:c r="AZ27" s="107" t="n">
        <x:f>IF(AND(YEAR(AZ$3)=YEAR(EDATE(INDEX('Вводные'!$D$88:$D$91,$B$8),INDEX('Вводные'!$E$88:$E$91,$B$8)+INDEX('Вводные'!$F$88:$F$91,$B$8)+'Вводные'!$H$9)),MONTH(AZ$3)=MONTH(EDATE(INDEX('Вводные'!$D$88:$D$91,$B$8),INDEX('Вводные'!$E$88:$E$91,$B$8)+INDEX('Вводные'!$F$88:$F$91,$B$8)+'Вводные'!$H$9)),AND($B$7="Да",IFERROR(INDEX('Вводные'!$B$88:$B$91,$B$8),"Нет")="Да")),MAX(0,SUM($D25:AZ25)-AZ25),0)</x:f>
      </x:c>
      <x:c r="BA27" s="107" t="n">
        <x:f>IF(AND(YEAR(BA$3)=YEAR(EDATE(INDEX('Вводные'!$D$88:$D$91,$B$8),INDEX('Вводные'!$E$88:$E$91,$B$8)+INDEX('Вводные'!$F$88:$F$91,$B$8)+'Вводные'!$H$9)),MONTH(BA$3)=MONTH(EDATE(INDEX('Вводные'!$D$88:$D$91,$B$8),INDEX('Вводные'!$E$88:$E$91,$B$8)+INDEX('Вводные'!$F$88:$F$91,$B$8)+'Вводные'!$H$9)),AND($B$7="Да",IFERROR(INDEX('Вводные'!$B$88:$B$91,$B$8),"Нет")="Да")),MAX(0,SUM($D25:BA25)-BA25),0)</x:f>
      </x:c>
      <x:c r="BB27" s="107" t="n">
        <x:f>IF(AND(YEAR(BB$3)=YEAR(EDATE(INDEX('Вводные'!$D$88:$D$91,$B$8),INDEX('Вводные'!$E$88:$E$91,$B$8)+INDEX('Вводные'!$F$88:$F$91,$B$8)+'Вводные'!$H$9)),MONTH(BB$3)=MONTH(EDATE(INDEX('Вводные'!$D$88:$D$91,$B$8),INDEX('Вводные'!$E$88:$E$91,$B$8)+INDEX('Вводные'!$F$88:$F$91,$B$8)+'Вводные'!$H$9)),AND($B$7="Да",IFERROR(INDEX('Вводные'!$B$88:$B$91,$B$8),"Нет")="Да")),MAX(0,SUM($D25:BB25)-BB25),0)</x:f>
      </x:c>
      <x:c r="BC27" s="107" t="n">
        <x:f>IF(AND(YEAR(BC$3)=YEAR(EDATE(INDEX('Вводные'!$D$88:$D$91,$B$8),INDEX('Вводные'!$E$88:$E$91,$B$8)+INDEX('Вводные'!$F$88:$F$91,$B$8)+'Вводные'!$H$9)),MONTH(BC$3)=MONTH(EDATE(INDEX('Вводные'!$D$88:$D$91,$B$8),INDEX('Вводные'!$E$88:$E$91,$B$8)+INDEX('Вводные'!$F$88:$F$91,$B$8)+'Вводные'!$H$9)),AND($B$7="Да",IFERROR(INDEX('Вводные'!$B$88:$B$91,$B$8),"Нет")="Да")),MAX(0,SUM($D25:BC25)-BC25),0)</x:f>
      </x:c>
      <x:c r="BD27" s="107" t="n">
        <x:f>IF(AND(YEAR(BD$3)=YEAR(EDATE(INDEX('Вводные'!$D$88:$D$91,$B$8),INDEX('Вводные'!$E$88:$E$91,$B$8)+INDEX('Вводные'!$F$88:$F$91,$B$8)+'Вводные'!$H$9)),MONTH(BD$3)=MONTH(EDATE(INDEX('Вводные'!$D$88:$D$91,$B$8),INDEX('Вводные'!$E$88:$E$91,$B$8)+INDEX('Вводные'!$F$88:$F$91,$B$8)+'Вводные'!$H$9)),AND($B$7="Да",IFERROR(INDEX('Вводные'!$B$88:$B$91,$B$8),"Нет")="Да")),MAX(0,SUM($D25:BD25)-BD25),0)</x:f>
      </x:c>
      <x:c r="BE27" s="107" t="n">
        <x:f>IF(AND(YEAR(BE$3)=YEAR(EDATE(INDEX('Вводные'!$D$88:$D$91,$B$8),INDEX('Вводные'!$E$88:$E$91,$B$8)+INDEX('Вводные'!$F$88:$F$91,$B$8)+'Вводные'!$H$9)),MONTH(BE$3)=MONTH(EDATE(INDEX('Вводные'!$D$88:$D$91,$B$8),INDEX('Вводные'!$E$88:$E$91,$B$8)+INDEX('Вводные'!$F$88:$F$91,$B$8)+'Вводные'!$H$9)),AND($B$7="Да",IFERROR(INDEX('Вводные'!$B$88:$B$91,$B$8),"Нет")="Да")),MAX(0,SUM($D25:BE25)-BE25),0)</x:f>
      </x:c>
      <x:c r="BF27" s="107" t="n">
        <x:f>IF(AND(YEAR(BF$3)=YEAR(EDATE(INDEX('Вводные'!$D$88:$D$91,$B$8),INDEX('Вводные'!$E$88:$E$91,$B$8)+INDEX('Вводные'!$F$88:$F$91,$B$8)+'Вводные'!$H$9)),MONTH(BF$3)=MONTH(EDATE(INDEX('Вводные'!$D$88:$D$91,$B$8),INDEX('Вводные'!$E$88:$E$91,$B$8)+INDEX('Вводные'!$F$88:$F$91,$B$8)+'Вводные'!$H$9)),AND($B$7="Да",IFERROR(INDEX('Вводные'!$B$88:$B$91,$B$8),"Нет")="Да")),MAX(0,SUM($D25:BF25)-BF25),0)</x:f>
      </x:c>
      <x:c r="BG27" s="107" t="n">
        <x:f>IF(AND(YEAR(BG$3)=YEAR(EDATE(INDEX('Вводные'!$D$88:$D$91,$B$8),INDEX('Вводные'!$E$88:$E$91,$B$8)+INDEX('Вводные'!$F$88:$F$91,$B$8)+'Вводные'!$H$9)),MONTH(BG$3)=MONTH(EDATE(INDEX('Вводные'!$D$88:$D$91,$B$8),INDEX('Вводные'!$E$88:$E$91,$B$8)+INDEX('Вводные'!$F$88:$F$91,$B$8)+'Вводные'!$H$9)),AND($B$7="Да",IFERROR(INDEX('Вводные'!$B$88:$B$91,$B$8),"Нет")="Да")),MAX(0,SUM($D25:BG25)-BG25),0)</x:f>
      </x:c>
      <x:c r="BH27" s="107" t="n">
        <x:f>IF(AND(YEAR(BH$3)=YEAR(EDATE(INDEX('Вводные'!$D$88:$D$91,$B$8),INDEX('Вводные'!$E$88:$E$91,$B$8)+INDEX('Вводные'!$F$88:$F$91,$B$8)+'Вводные'!$H$9)),MONTH(BH$3)=MONTH(EDATE(INDEX('Вводные'!$D$88:$D$91,$B$8),INDEX('Вводные'!$E$88:$E$91,$B$8)+INDEX('Вводные'!$F$88:$F$91,$B$8)+'Вводные'!$H$9)),AND($B$7="Да",IFERROR(INDEX('Вводные'!$B$88:$B$91,$B$8),"Нет")="Да")),MAX(0,SUM($D25:BH25)-BH25),0)</x:f>
      </x:c>
      <x:c r="BI27" s="107" t="n">
        <x:f>IF(AND(YEAR(BI$3)=YEAR(EDATE(INDEX('Вводные'!$D$88:$D$91,$B$8),INDEX('Вводные'!$E$88:$E$91,$B$8)+INDEX('Вводные'!$F$88:$F$91,$B$8)+'Вводные'!$H$9)),MONTH(BI$3)=MONTH(EDATE(INDEX('Вводные'!$D$88:$D$91,$B$8),INDEX('Вводные'!$E$88:$E$91,$B$8)+INDEX('Вводные'!$F$88:$F$91,$B$8)+'Вводные'!$H$9)),AND($B$7="Да",IFERROR(INDEX('Вводные'!$B$88:$B$91,$B$8),"Нет")="Да")),MAX(0,SUM($D25:BI25)-BI25),0)</x:f>
      </x:c>
      <x:c r="BJ27" s="107" t="n">
        <x:f>IF(AND(YEAR(BJ$3)=YEAR(EDATE(INDEX('Вводные'!$D$88:$D$91,$B$8),INDEX('Вводные'!$E$88:$E$91,$B$8)+INDEX('Вводные'!$F$88:$F$91,$B$8)+'Вводные'!$H$9)),MONTH(BJ$3)=MONTH(EDATE(INDEX('Вводные'!$D$88:$D$91,$B$8),INDEX('Вводные'!$E$88:$E$91,$B$8)+INDEX('Вводные'!$F$88:$F$91,$B$8)+'Вводные'!$H$9)),AND($B$7="Да",IFERROR(INDEX('Вводные'!$B$88:$B$91,$B$8),"Нет")="Да")),MAX(0,SUM($D25:BJ25)-BJ25),0)</x:f>
      </x:c>
      <x:c r="BK27" s="107" t="n">
        <x:f>IF(AND(YEAR(BK$3)=YEAR(EDATE(INDEX('Вводные'!$D$88:$D$91,$B$8),INDEX('Вводные'!$E$88:$E$91,$B$8)+INDEX('Вводные'!$F$88:$F$91,$B$8)+'Вводные'!$H$9)),MONTH(BK$3)=MONTH(EDATE(INDEX('Вводные'!$D$88:$D$91,$B$8),INDEX('Вводные'!$E$88:$E$91,$B$8)+INDEX('Вводные'!$F$88:$F$91,$B$8)+'Вводные'!$H$9)),AND($B$7="Да",IFERROR(INDEX('Вводные'!$B$88:$B$91,$B$8),"Нет")="Да")),MAX(0,SUM($D25:BK25)-BK25),0)</x:f>
      </x:c>
      <x:c r="BL27" s="107" t="n">
        <x:f>IF(AND(YEAR(BL$3)=YEAR(EDATE(INDEX('Вводные'!$D$88:$D$91,$B$8),INDEX('Вводные'!$E$88:$E$91,$B$8)+INDEX('Вводные'!$F$88:$F$91,$B$8)+'Вводные'!$H$9)),MONTH(BL$3)=MONTH(EDATE(INDEX('Вводные'!$D$88:$D$91,$B$8),INDEX('Вводные'!$E$88:$E$91,$B$8)+INDEX('Вводные'!$F$88:$F$91,$B$8)+'Вводные'!$H$9)),AND($B$7="Да",IFERROR(INDEX('Вводные'!$B$88:$B$91,$B$8),"Нет")="Да")),MAX(0,SUM($D25:BL25)-BL25),0)</x:f>
      </x:c>
      <x:c r="BM27" s="107" t="n">
        <x:f>IF(AND(YEAR(BM$3)=YEAR(EDATE(INDEX('Вводные'!$D$88:$D$91,$B$8),INDEX('Вводные'!$E$88:$E$91,$B$8)+INDEX('Вводные'!$F$88:$F$91,$B$8)+'Вводные'!$H$9)),MONTH(BM$3)=MONTH(EDATE(INDEX('Вводные'!$D$88:$D$91,$B$8),INDEX('Вводные'!$E$88:$E$91,$B$8)+INDEX('Вводные'!$F$88:$F$91,$B$8)+'Вводные'!$H$9)),AND($B$7="Да",IFERROR(INDEX('Вводные'!$B$88:$B$91,$B$8),"Нет")="Да")),MAX(0,SUM($D25:BM25)-BM25),0)</x:f>
      </x:c>
      <x:c r="BN27" s="107" t="n">
        <x:f>IF(AND(YEAR(BN$3)=YEAR(EDATE(INDEX('Вводные'!$D$88:$D$91,$B$8),INDEX('Вводные'!$E$88:$E$91,$B$8)+INDEX('Вводные'!$F$88:$F$91,$B$8)+'Вводные'!$H$9)),MONTH(BN$3)=MONTH(EDATE(INDEX('Вводные'!$D$88:$D$91,$B$8),INDEX('Вводные'!$E$88:$E$91,$B$8)+INDEX('Вводные'!$F$88:$F$91,$B$8)+'Вводные'!$H$9)),AND($B$7="Да",IFERROR(INDEX('Вводные'!$B$88:$B$91,$B$8),"Нет")="Да")),MAX(0,SUM($D25:BN25)-BN25),0)</x:f>
      </x:c>
      <x:c r="BO27" s="107" t="n">
        <x:f>IF(AND(YEAR(BO$3)=YEAR(EDATE(INDEX('Вводные'!$D$88:$D$91,$B$8),INDEX('Вводные'!$E$88:$E$91,$B$8)+INDEX('Вводные'!$F$88:$F$91,$B$8)+'Вводные'!$H$9)),MONTH(BO$3)=MONTH(EDATE(INDEX('Вводные'!$D$88:$D$91,$B$8),INDEX('Вводные'!$E$88:$E$91,$B$8)+INDEX('Вводные'!$F$88:$F$91,$B$8)+'Вводные'!$H$9)),AND($B$7="Да",IFERROR(INDEX('Вводные'!$B$88:$B$91,$B$8),"Нет")="Да")),MAX(0,SUM($D25:BO25)-BO25),0)</x:f>
      </x:c>
      <x:c r="BP27" s="107" t="n">
        <x:f>IF(AND(YEAR(BP$3)=YEAR(EDATE(INDEX('Вводные'!$D$88:$D$91,$B$8),INDEX('Вводные'!$E$88:$E$91,$B$8)+INDEX('Вводные'!$F$88:$F$91,$B$8)+'Вводные'!$H$9)),MONTH(BP$3)=MONTH(EDATE(INDEX('Вводные'!$D$88:$D$91,$B$8),INDEX('Вводные'!$E$88:$E$91,$B$8)+INDEX('Вводные'!$F$88:$F$91,$B$8)+'Вводные'!$H$9)),AND($B$7="Да",IFERROR(INDEX('Вводные'!$B$88:$B$91,$B$8),"Нет")="Да")),MAX(0,SUM($D25:BP25)-BP25),0)</x:f>
      </x:c>
      <x:c r="BQ27" s="107" t="n">
        <x:f>IF(AND(YEAR(BQ$3)=YEAR(EDATE(INDEX('Вводные'!$D$88:$D$91,$B$8),INDEX('Вводные'!$E$88:$E$91,$B$8)+INDEX('Вводные'!$F$88:$F$91,$B$8)+'Вводные'!$H$9)),MONTH(BQ$3)=MONTH(EDATE(INDEX('Вводные'!$D$88:$D$91,$B$8),INDEX('Вводные'!$E$88:$E$91,$B$8)+INDEX('Вводные'!$F$88:$F$91,$B$8)+'Вводные'!$H$9)),AND($B$7="Да",IFERROR(INDEX('Вводные'!$B$88:$B$91,$B$8),"Нет")="Да")),MAX(0,SUM($D25:BQ25)-BQ25),0)</x:f>
      </x:c>
      <x:c r="BR27" s="107" t="n">
        <x:f>IF(AND(YEAR(BR$3)=YEAR(EDATE(INDEX('Вводные'!$D$88:$D$91,$B$8),INDEX('Вводные'!$E$88:$E$91,$B$8)+INDEX('Вводные'!$F$88:$F$91,$B$8)+'Вводные'!$H$9)),MONTH(BR$3)=MONTH(EDATE(INDEX('Вводные'!$D$88:$D$91,$B$8),INDEX('Вводные'!$E$88:$E$91,$B$8)+INDEX('Вводные'!$F$88:$F$91,$B$8)+'Вводные'!$H$9)),AND($B$7="Да",IFERROR(INDEX('Вводные'!$B$88:$B$91,$B$8),"Нет")="Да")),MAX(0,SUM($D25:BR25)-BR25),0)</x:f>
      </x:c>
      <x:c r="BS27" s="107" t="n">
        <x:f>IF(AND(YEAR(BS$3)=YEAR(EDATE(INDEX('Вводные'!$D$88:$D$91,$B$8),INDEX('Вводные'!$E$88:$E$91,$B$8)+INDEX('Вводные'!$F$88:$F$91,$B$8)+'Вводные'!$H$9)),MONTH(BS$3)=MONTH(EDATE(INDEX('Вводные'!$D$88:$D$91,$B$8),INDEX('Вводные'!$E$88:$E$91,$B$8)+INDEX('Вводные'!$F$88:$F$91,$B$8)+'Вводные'!$H$9)),AND($B$7="Да",IFERROR(INDEX('Вводные'!$B$88:$B$91,$B$8),"Нет")="Да")),MAX(0,SUM($D25:BS25)-BS25),0)</x:f>
      </x:c>
      <x:c r="BT27" s="107" t="n">
        <x:f>IF(AND(YEAR(BT$3)=YEAR(EDATE(INDEX('Вводные'!$D$88:$D$91,$B$8),INDEX('Вводные'!$E$88:$E$91,$B$8)+INDEX('Вводные'!$F$88:$F$91,$B$8)+'Вводные'!$H$9)),MONTH(BT$3)=MONTH(EDATE(INDEX('Вводные'!$D$88:$D$91,$B$8),INDEX('Вводные'!$E$88:$E$91,$B$8)+INDEX('Вводные'!$F$88:$F$91,$B$8)+'Вводные'!$H$9)),AND($B$7="Да",IFERROR(INDEX('Вводные'!$B$88:$B$91,$B$8),"Нет")="Да")),MAX(0,SUM($D25:BT25)-BT25),0)</x:f>
      </x:c>
      <x:c r="BU27" s="107" t="n">
        <x:f>IF(AND(YEAR(BU$3)=YEAR(EDATE(INDEX('Вводные'!$D$88:$D$91,$B$8),INDEX('Вводные'!$E$88:$E$91,$B$8)+INDEX('Вводные'!$F$88:$F$91,$B$8)+'Вводные'!$H$9)),MONTH(BU$3)=MONTH(EDATE(INDEX('Вводные'!$D$88:$D$91,$B$8),INDEX('Вводные'!$E$88:$E$91,$B$8)+INDEX('Вводные'!$F$88:$F$91,$B$8)+'Вводные'!$H$9)),AND($B$7="Да",IFERROR(INDEX('Вводные'!$B$88:$B$91,$B$8),"Нет")="Да")),MAX(0,SUM($D25:BU25)-BU25),0)</x:f>
      </x:c>
      <x:c r="BV27" s="107" t="n">
        <x:f>IF(AND(YEAR(BV$3)=YEAR(EDATE(INDEX('Вводные'!$D$88:$D$91,$B$8),INDEX('Вводные'!$E$88:$E$91,$B$8)+INDEX('Вводные'!$F$88:$F$91,$B$8)+'Вводные'!$H$9)),MONTH(BV$3)=MONTH(EDATE(INDEX('Вводные'!$D$88:$D$91,$B$8),INDEX('Вводные'!$E$88:$E$91,$B$8)+INDEX('Вводные'!$F$88:$F$91,$B$8)+'Вводные'!$H$9)),AND($B$7="Да",IFERROR(INDEX('Вводные'!$B$88:$B$91,$B$8),"Нет")="Да")),MAX(0,SUM($D25:BV25)-BV25),0)</x:f>
      </x:c>
      <x:c r="BW27" s="107" t="n">
        <x:f>IF(AND(YEAR(BW$3)=YEAR(EDATE(INDEX('Вводные'!$D$88:$D$91,$B$8),INDEX('Вводные'!$E$88:$E$91,$B$8)+INDEX('Вводные'!$F$88:$F$91,$B$8)+'Вводные'!$H$9)),MONTH(BW$3)=MONTH(EDATE(INDEX('Вводные'!$D$88:$D$91,$B$8),INDEX('Вводные'!$E$88:$E$91,$B$8)+INDEX('Вводные'!$F$88:$F$91,$B$8)+'Вводные'!$H$9)),AND($B$7="Да",IFERROR(INDEX('Вводные'!$B$88:$B$91,$B$8),"Нет")="Да")),MAX(0,SUM($D25:BW25)-BW25),0)</x:f>
      </x:c>
      <x:c r="BX27" s="107" t="n">
        <x:f>IF(AND(YEAR(BX$3)=YEAR(EDATE(INDEX('Вводные'!$D$88:$D$91,$B$8),INDEX('Вводные'!$E$88:$E$91,$B$8)+INDEX('Вводные'!$F$88:$F$91,$B$8)+'Вводные'!$H$9)),MONTH(BX$3)=MONTH(EDATE(INDEX('Вводные'!$D$88:$D$91,$B$8),INDEX('Вводные'!$E$88:$E$91,$B$8)+INDEX('Вводные'!$F$88:$F$91,$B$8)+'Вводные'!$H$9)),AND($B$7="Да",IFERROR(INDEX('Вводные'!$B$88:$B$91,$B$8),"Нет")="Да")),MAX(0,SUM($D25:BX25)-BX25),0)</x:f>
      </x:c>
      <x:c r="BY27" s="107" t="n">
        <x:f>IF(AND(YEAR(BY$3)=YEAR(EDATE(INDEX('Вводные'!$D$88:$D$91,$B$8),INDEX('Вводные'!$E$88:$E$91,$B$8)+INDEX('Вводные'!$F$88:$F$91,$B$8)+'Вводные'!$H$9)),MONTH(BY$3)=MONTH(EDATE(INDEX('Вводные'!$D$88:$D$91,$B$8),INDEX('Вводные'!$E$88:$E$91,$B$8)+INDEX('Вводные'!$F$88:$F$91,$B$8)+'Вводные'!$H$9)),AND($B$7="Да",IFERROR(INDEX('Вводные'!$B$88:$B$91,$B$8),"Нет")="Да")),MAX(0,SUM($D25:BY25)-BY25),0)</x:f>
      </x:c>
      <x:c r="BZ27" s="107" t="n">
        <x:f>IF(AND(YEAR(BZ$3)=YEAR(EDATE(INDEX('Вводные'!$D$88:$D$91,$B$8),INDEX('Вводные'!$E$88:$E$91,$B$8)+INDEX('Вводные'!$F$88:$F$91,$B$8)+'Вводные'!$H$9)),MONTH(BZ$3)=MONTH(EDATE(INDEX('Вводные'!$D$88:$D$91,$B$8),INDEX('Вводные'!$E$88:$E$91,$B$8)+INDEX('Вводные'!$F$88:$F$91,$B$8)+'Вводные'!$H$9)),AND($B$7="Да",IFERROR(INDEX('Вводные'!$B$88:$B$91,$B$8),"Нет")="Да")),MAX(0,SUM($D25:BZ25)-BZ25),0)</x:f>
      </x:c>
      <x:c r="CA27" s="107" t="n">
        <x:f>IF(AND(YEAR(CA$3)=YEAR(EDATE(INDEX('Вводные'!$D$88:$D$91,$B$8),INDEX('Вводные'!$E$88:$E$91,$B$8)+INDEX('Вводные'!$F$88:$F$91,$B$8)+'Вводные'!$H$9)),MONTH(CA$3)=MONTH(EDATE(INDEX('Вводные'!$D$88:$D$91,$B$8),INDEX('Вводные'!$E$88:$E$91,$B$8)+INDEX('Вводные'!$F$88:$F$91,$B$8)+'Вводные'!$H$9)),AND($B$7="Да",IFERROR(INDEX('Вводные'!$B$88:$B$91,$B$8),"Нет")="Да")),MAX(0,SUM($D25:CA25)-CA25),0)</x:f>
      </x:c>
      <x:c r="CB27" s="107" t="n">
        <x:f>IF(AND(YEAR(CB$3)=YEAR(EDATE(INDEX('Вводные'!$D$88:$D$91,$B$8),INDEX('Вводные'!$E$88:$E$91,$B$8)+INDEX('Вводные'!$F$88:$F$91,$B$8)+'Вводные'!$H$9)),MONTH(CB$3)=MONTH(EDATE(INDEX('Вводные'!$D$88:$D$91,$B$8),INDEX('Вводные'!$E$88:$E$91,$B$8)+INDEX('Вводные'!$F$88:$F$91,$B$8)+'Вводные'!$H$9)),AND($B$7="Да",IFERROR(INDEX('Вводные'!$B$88:$B$91,$B$8),"Нет")="Да")),MAX(0,SUM($D25:CB25)-CB25),0)</x:f>
      </x:c>
      <x:c r="CC27" s="107" t="n">
        <x:f>IF(AND(YEAR(CC$3)=YEAR(EDATE(INDEX('Вводные'!$D$88:$D$91,$B$8),INDEX('Вводные'!$E$88:$E$91,$B$8)+INDEX('Вводные'!$F$88:$F$91,$B$8)+'Вводные'!$H$9)),MONTH(CC$3)=MONTH(EDATE(INDEX('Вводные'!$D$88:$D$91,$B$8),INDEX('Вводные'!$E$88:$E$91,$B$8)+INDEX('Вводные'!$F$88:$F$91,$B$8)+'Вводные'!$H$9)),AND($B$7="Да",IFERROR(INDEX('Вводные'!$B$88:$B$91,$B$8),"Нет")="Да")),MAX(0,SUM($D25:CC25)-CC25),0)</x:f>
      </x:c>
      <x:c r="CD27" s="107" t="n">
        <x:f>IF(AND(YEAR(CD$3)=YEAR(EDATE(INDEX('Вводные'!$D$88:$D$91,$B$8),INDEX('Вводные'!$E$88:$E$91,$B$8)+INDEX('Вводные'!$F$88:$F$91,$B$8)+'Вводные'!$H$9)),MONTH(CD$3)=MONTH(EDATE(INDEX('Вводные'!$D$88:$D$91,$B$8),INDEX('Вводные'!$E$88:$E$91,$B$8)+INDEX('Вводные'!$F$88:$F$91,$B$8)+'Вводные'!$H$9)),AND($B$7="Да",IFERROR(INDEX('Вводные'!$B$88:$B$91,$B$8),"Нет")="Да")),MAX(0,SUM($D25:CD25)-CD25),0)</x:f>
      </x:c>
      <x:c r="CE27" s="107" t="n">
        <x:f>IF(AND(YEAR(CE$3)=YEAR(EDATE(INDEX('Вводные'!$D$88:$D$91,$B$8),INDEX('Вводные'!$E$88:$E$91,$B$8)+INDEX('Вводные'!$F$88:$F$91,$B$8)+'Вводные'!$H$9)),MONTH(CE$3)=MONTH(EDATE(INDEX('Вводные'!$D$88:$D$91,$B$8),INDEX('Вводные'!$E$88:$E$91,$B$8)+INDEX('Вводные'!$F$88:$F$91,$B$8)+'Вводные'!$H$9)),AND($B$7="Да",IFERROR(INDEX('Вводные'!$B$88:$B$91,$B$8),"Нет")="Да")),MAX(0,SUM($D25:CE25)-CE25),0)</x:f>
      </x:c>
      <x:c r="CF27" s="107" t="n">
        <x:f>IF(AND(YEAR(CF$3)=YEAR(EDATE(INDEX('Вводные'!$D$88:$D$91,$B$8),INDEX('Вводные'!$E$88:$E$91,$B$8)+INDEX('Вводные'!$F$88:$F$91,$B$8)+'Вводные'!$H$9)),MONTH(CF$3)=MONTH(EDATE(INDEX('Вводные'!$D$88:$D$91,$B$8),INDEX('Вводные'!$E$88:$E$91,$B$8)+INDEX('Вводные'!$F$88:$F$91,$B$8)+'Вводные'!$H$9)),AND($B$7="Да",IFERROR(INDEX('Вводные'!$B$88:$B$91,$B$8),"Нет")="Да")),MAX(0,SUM($D25:CF25)-CF25),0)</x:f>
      </x:c>
      <x:c r="CG27" s="107" t="n">
        <x:f>IF(AND(YEAR(CG$3)=YEAR(EDATE(INDEX('Вводные'!$D$88:$D$91,$B$8),INDEX('Вводные'!$E$88:$E$91,$B$8)+INDEX('Вводные'!$F$88:$F$91,$B$8)+'Вводные'!$H$9)),MONTH(CG$3)=MONTH(EDATE(INDEX('Вводные'!$D$88:$D$91,$B$8),INDEX('Вводные'!$E$88:$E$91,$B$8)+INDEX('Вводные'!$F$88:$F$91,$B$8)+'Вводные'!$H$9)),AND($B$7="Да",IFERROR(INDEX('Вводные'!$B$88:$B$91,$B$8),"Нет")="Да")),MAX(0,SUM($D25:CG25)-CG25),0)</x:f>
      </x:c>
      <x:c r="CH27" s="107" t="n">
        <x:f>IF(AND(YEAR(CH$3)=YEAR(EDATE(INDEX('Вводные'!$D$88:$D$91,$B$8),INDEX('Вводные'!$E$88:$E$91,$B$8)+INDEX('Вводные'!$F$88:$F$91,$B$8)+'Вводные'!$H$9)),MONTH(CH$3)=MONTH(EDATE(INDEX('Вводные'!$D$88:$D$91,$B$8),INDEX('Вводные'!$E$88:$E$91,$B$8)+INDEX('Вводные'!$F$88:$F$91,$B$8)+'Вводные'!$H$9)),AND($B$7="Да",IFERROR(INDEX('Вводные'!$B$88:$B$91,$B$8),"Нет")="Да")),MAX(0,SUM($D25:CH25)-CH25),0)</x:f>
      </x:c>
      <x:c r="CI27" s="107" t="n">
        <x:f>IF(AND(YEAR(CI$3)=YEAR(EDATE(INDEX('Вводные'!$D$88:$D$91,$B$8),INDEX('Вводные'!$E$88:$E$91,$B$8)+INDEX('Вводные'!$F$88:$F$91,$B$8)+'Вводные'!$H$9)),MONTH(CI$3)=MONTH(EDATE(INDEX('Вводные'!$D$88:$D$91,$B$8),INDEX('Вводные'!$E$88:$E$91,$B$8)+INDEX('Вводные'!$F$88:$F$91,$B$8)+'Вводные'!$H$9)),AND($B$7="Да",IFERROR(INDEX('Вводные'!$B$88:$B$91,$B$8),"Нет")="Да")),MAX(0,SUM($D25:CI25)-CI25),0)</x:f>
      </x:c>
      <x:c r="CJ27" s="107" t="n">
        <x:f>IF(AND(YEAR(CJ$3)=YEAR(EDATE(INDEX('Вводные'!$D$88:$D$91,$B$8),INDEX('Вводные'!$E$88:$E$91,$B$8)+INDEX('Вводные'!$F$88:$F$91,$B$8)+'Вводные'!$H$9)),MONTH(CJ$3)=MONTH(EDATE(INDEX('Вводные'!$D$88:$D$91,$B$8),INDEX('Вводные'!$E$88:$E$91,$B$8)+INDEX('Вводные'!$F$88:$F$91,$B$8)+'Вводные'!$H$9)),AND($B$7="Да",IFERROR(INDEX('Вводные'!$B$88:$B$91,$B$8),"Нет")="Да")),MAX(0,SUM($D25:CJ25)-CJ25),0)</x:f>
      </x:c>
      <x:c r="CK27" s="107" t="n">
        <x:f>IF(AND(YEAR(CK$3)=YEAR(EDATE(INDEX('Вводные'!$D$88:$D$91,$B$8),INDEX('Вводные'!$E$88:$E$91,$B$8)+INDEX('Вводные'!$F$88:$F$91,$B$8)+'Вводные'!$H$9)),MONTH(CK$3)=MONTH(EDATE(INDEX('Вводные'!$D$88:$D$91,$B$8),INDEX('Вводные'!$E$88:$E$91,$B$8)+INDEX('Вводные'!$F$88:$F$91,$B$8)+'Вводные'!$H$9)),AND($B$7="Да",IFERROR(INDEX('Вводные'!$B$88:$B$91,$B$8),"Нет")="Да")),MAX(0,SUM($D25:CK25)-CK25),0)</x:f>
      </x:c>
      <x:c r="CL27" s="107" t="n">
        <x:f>IF(AND(YEAR(CL$3)=YEAR(EDATE(INDEX('Вводные'!$D$88:$D$91,$B$8),INDEX('Вводные'!$E$88:$E$91,$B$8)+INDEX('Вводные'!$F$88:$F$91,$B$8)+'Вводные'!$H$9)),MONTH(CL$3)=MONTH(EDATE(INDEX('Вводные'!$D$88:$D$91,$B$8),INDEX('Вводные'!$E$88:$E$91,$B$8)+INDEX('Вводные'!$F$88:$F$91,$B$8)+'Вводные'!$H$9)),AND($B$7="Да",IFERROR(INDEX('Вводные'!$B$88:$B$91,$B$8),"Нет")="Да")),MAX(0,SUM($D25:CL25)-CL25),0)</x:f>
      </x:c>
      <x:c r="CM27" s="107" t="n">
        <x:f>IF(AND(YEAR(CM$3)=YEAR(EDATE(INDEX('Вводные'!$D$88:$D$91,$B$8),INDEX('Вводные'!$E$88:$E$91,$B$8)+INDEX('Вводные'!$F$88:$F$91,$B$8)+'Вводные'!$H$9)),MONTH(CM$3)=MONTH(EDATE(INDEX('Вводные'!$D$88:$D$91,$B$8),INDEX('Вводные'!$E$88:$E$91,$B$8)+INDEX('Вводные'!$F$88:$F$91,$B$8)+'Вводные'!$H$9)),AND($B$7="Да",IFERROR(INDEX('Вводные'!$B$88:$B$91,$B$8),"Нет")="Да")),MAX(0,SUM($D25:CM25)-CM25),0)</x:f>
      </x:c>
      <x:c r="CN27" s="107" t="n">
        <x:f>IF(AND(YEAR(CN$3)=YEAR(EDATE(INDEX('Вводные'!$D$88:$D$91,$B$8),INDEX('Вводные'!$E$88:$E$91,$B$8)+INDEX('Вводные'!$F$88:$F$91,$B$8)+'Вводные'!$H$9)),MONTH(CN$3)=MONTH(EDATE(INDEX('Вводные'!$D$88:$D$91,$B$8),INDEX('Вводные'!$E$88:$E$91,$B$8)+INDEX('Вводные'!$F$88:$F$91,$B$8)+'Вводные'!$H$9)),AND($B$7="Да",IFERROR(INDEX('Вводные'!$B$88:$B$91,$B$8),"Нет")="Да")),MAX(0,SUM($D25:CN25)-CN25),0)</x:f>
      </x:c>
      <x:c r="CO27" s="107" t="n">
        <x:f>IF(AND(YEAR(CO$3)=YEAR(EDATE(INDEX('Вводные'!$D$88:$D$91,$B$8),INDEX('Вводные'!$E$88:$E$91,$B$8)+INDEX('Вводные'!$F$88:$F$91,$B$8)+'Вводные'!$H$9)),MONTH(CO$3)=MONTH(EDATE(INDEX('Вводные'!$D$88:$D$91,$B$8),INDEX('Вводные'!$E$88:$E$91,$B$8)+INDEX('Вводные'!$F$88:$F$91,$B$8)+'Вводные'!$H$9)),AND($B$7="Да",IFERROR(INDEX('Вводные'!$B$88:$B$91,$B$8),"Нет")="Да")),MAX(0,SUM($D25:CO25)-CO25),0)</x:f>
      </x:c>
      <x:c r="CP27" s="107" t="n">
        <x:f>IF(AND(YEAR(CP$3)=YEAR(EDATE(INDEX('Вводные'!$D$88:$D$91,$B$8),INDEX('Вводные'!$E$88:$E$91,$B$8)+INDEX('Вводные'!$F$88:$F$91,$B$8)+'Вводные'!$H$9)),MONTH(CP$3)=MONTH(EDATE(INDEX('Вводные'!$D$88:$D$91,$B$8),INDEX('Вводные'!$E$88:$E$91,$B$8)+INDEX('Вводные'!$F$88:$F$91,$B$8)+'Вводные'!$H$9)),AND($B$7="Да",IFERROR(INDEX('Вводные'!$B$88:$B$91,$B$8),"Нет")="Да")),MAX(0,SUM($D25:CP25)-CP25),0)</x:f>
      </x:c>
      <x:c r="CQ27" s="107" t="n">
        <x:f>IF(AND(YEAR(CQ$3)=YEAR(EDATE(INDEX('Вводные'!$D$88:$D$91,$B$8),INDEX('Вводные'!$E$88:$E$91,$B$8)+INDEX('Вводные'!$F$88:$F$91,$B$8)+'Вводные'!$H$9)),MONTH(CQ$3)=MONTH(EDATE(INDEX('Вводные'!$D$88:$D$91,$B$8),INDEX('Вводные'!$E$88:$E$91,$B$8)+INDEX('Вводные'!$F$88:$F$91,$B$8)+'Вводные'!$H$9)),AND($B$7="Да",IFERROR(INDEX('Вводные'!$B$88:$B$91,$B$8),"Нет")="Да")),MAX(0,SUM($D25:CQ25)-CQ25),0)</x:f>
      </x:c>
      <x:c r="CR27" s="107" t="n">
        <x:f>IF(AND(YEAR(CR$3)=YEAR(EDATE(INDEX('Вводные'!$D$88:$D$91,$B$8),INDEX('Вводные'!$E$88:$E$91,$B$8)+INDEX('Вводные'!$F$88:$F$91,$B$8)+'Вводные'!$H$9)),MONTH(CR$3)=MONTH(EDATE(INDEX('Вводные'!$D$88:$D$91,$B$8),INDEX('Вводные'!$E$88:$E$91,$B$8)+INDEX('Вводные'!$F$88:$F$91,$B$8)+'Вводные'!$H$9)),AND($B$7="Да",IFERROR(INDEX('Вводные'!$B$88:$B$91,$B$8),"Нет")="Да")),MAX(0,SUM($D25:CR25)-CR25),0)</x:f>
      </x:c>
      <x:c r="CS27" s="107" t="n">
        <x:f>IF(AND(YEAR(CS$3)=YEAR(EDATE(INDEX('Вводные'!$D$88:$D$91,$B$8),INDEX('Вводные'!$E$88:$E$91,$B$8)+INDEX('Вводные'!$F$88:$F$91,$B$8)+'Вводные'!$H$9)),MONTH(CS$3)=MONTH(EDATE(INDEX('Вводные'!$D$88:$D$91,$B$8),INDEX('Вводные'!$E$88:$E$91,$B$8)+INDEX('Вводные'!$F$88:$F$91,$B$8)+'Вводные'!$H$9)),AND($B$7="Да",IFERROR(INDEX('Вводные'!$B$88:$B$91,$B$8),"Нет")="Да")),MAX(0,SUM($D25:CS25)-CS25),0)</x:f>
      </x:c>
      <x:c r="CT27" s="107" t="n">
        <x:f>IF(AND(YEAR(CT$3)=YEAR(EDATE(INDEX('Вводные'!$D$88:$D$91,$B$8),INDEX('Вводные'!$E$88:$E$91,$B$8)+INDEX('Вводные'!$F$88:$F$91,$B$8)+'Вводные'!$H$9)),MONTH(CT$3)=MONTH(EDATE(INDEX('Вводные'!$D$88:$D$91,$B$8),INDEX('Вводные'!$E$88:$E$91,$B$8)+INDEX('Вводные'!$F$88:$F$91,$B$8)+'Вводные'!$H$9)),AND($B$7="Да",IFERROR(INDEX('Вводные'!$B$88:$B$91,$B$8),"Нет")="Да")),MAX(0,SUM($D25:CT25)-CT25),0)</x:f>
      </x:c>
      <x:c r="CU27" s="107" t="n">
        <x:f>IF(AND(YEAR(CU$3)=YEAR(EDATE(INDEX('Вводные'!$D$88:$D$91,$B$8),INDEX('Вводные'!$E$88:$E$91,$B$8)+INDEX('Вводные'!$F$88:$F$91,$B$8)+'Вводные'!$H$9)),MONTH(CU$3)=MONTH(EDATE(INDEX('Вводные'!$D$88:$D$91,$B$8),INDEX('Вводные'!$E$88:$E$91,$B$8)+INDEX('Вводные'!$F$88:$F$91,$B$8)+'Вводные'!$H$9)),AND($B$7="Да",IFERROR(INDEX('Вводные'!$B$88:$B$91,$B$8),"Нет")="Да")),MAX(0,SUM($D25:CU25)-CU25),0)</x:f>
      </x:c>
      <x:c r="CV27" s="107" t="n">
        <x:f>IF(AND(YEAR(CV$3)=YEAR(EDATE(INDEX('Вводные'!$D$88:$D$91,$B$8),INDEX('Вводные'!$E$88:$E$91,$B$8)+INDEX('Вводные'!$F$88:$F$91,$B$8)+'Вводные'!$H$9)),MONTH(CV$3)=MONTH(EDATE(INDEX('Вводные'!$D$88:$D$91,$B$8),INDEX('Вводные'!$E$88:$E$91,$B$8)+INDEX('Вводные'!$F$88:$F$91,$B$8)+'Вводные'!$H$9)),AND($B$7="Да",IFERROR(INDEX('Вводные'!$B$88:$B$91,$B$8),"Нет")="Да")),MAX(0,SUM($D25:CV25)-CV25),0)</x:f>
      </x:c>
      <x:c r="CW27" s="107" t="n">
        <x:f>IF(AND(YEAR(CW$3)=YEAR(EDATE(INDEX('Вводные'!$D$88:$D$91,$B$8),INDEX('Вводные'!$E$88:$E$91,$B$8)+INDEX('Вводные'!$F$88:$F$91,$B$8)+'Вводные'!$H$9)),MONTH(CW$3)=MONTH(EDATE(INDEX('Вводные'!$D$88:$D$91,$B$8),INDEX('Вводные'!$E$88:$E$91,$B$8)+INDEX('Вводные'!$F$88:$F$91,$B$8)+'Вводные'!$H$9)),AND($B$7="Да",IFERROR(INDEX('Вводные'!$B$88:$B$91,$B$8),"Нет")="Да")),MAX(0,SUM($D25:CW25)-CW25),0)</x:f>
      </x:c>
      <x:c r="CX27" s="107" t="n">
        <x:f>IF(AND(YEAR(CX$3)=YEAR(EDATE(INDEX('Вводные'!$D$88:$D$91,$B$8),INDEX('Вводные'!$E$88:$E$91,$B$8)+INDEX('Вводные'!$F$88:$F$91,$B$8)+'Вводные'!$H$9)),MONTH(CX$3)=MONTH(EDATE(INDEX('Вводные'!$D$88:$D$91,$B$8),INDEX('Вводные'!$E$88:$E$91,$B$8)+INDEX('Вводные'!$F$88:$F$91,$B$8)+'Вводные'!$H$9)),AND($B$7="Да",IFERROR(INDEX('Вводные'!$B$88:$B$91,$B$8),"Нет")="Да")),MAX(0,SUM($D25:CX25)-CX25),0)</x:f>
      </x:c>
      <x:c r="CY27" s="107" t="n">
        <x:f>IF(AND(YEAR(CY$3)=YEAR(EDATE(INDEX('Вводные'!$D$88:$D$91,$B$8),INDEX('Вводные'!$E$88:$E$91,$B$8)+INDEX('Вводные'!$F$88:$F$91,$B$8)+'Вводные'!$H$9)),MONTH(CY$3)=MONTH(EDATE(INDEX('Вводные'!$D$88:$D$91,$B$8),INDEX('Вводные'!$E$88:$E$91,$B$8)+INDEX('Вводные'!$F$88:$F$91,$B$8)+'Вводные'!$H$9)),AND($B$7="Да",IFERROR(INDEX('Вводные'!$B$88:$B$91,$B$8),"Нет")="Да")),MAX(0,SUM($D25:CY25)-CY25),0)</x:f>
      </x:c>
      <x:c r="CZ27" s="107" t="n">
        <x:f>IF(AND(YEAR(CZ$3)=YEAR(EDATE(INDEX('Вводные'!$D$88:$D$91,$B$8),INDEX('Вводные'!$E$88:$E$91,$B$8)+INDEX('Вводные'!$F$88:$F$91,$B$8)+'Вводные'!$H$9)),MONTH(CZ$3)=MONTH(EDATE(INDEX('Вводные'!$D$88:$D$91,$B$8),INDEX('Вводные'!$E$88:$E$91,$B$8)+INDEX('Вводные'!$F$88:$F$91,$B$8)+'Вводные'!$H$9)),AND($B$7="Да",IFERROR(INDEX('Вводные'!$B$88:$B$91,$B$8),"Нет")="Да")),MAX(0,SUM($D25:CZ25)-CZ25),0)</x:f>
      </x:c>
      <x:c r="DA27" s="107" t="n">
        <x:f>IF(AND(YEAR(DA$3)=YEAR(EDATE(INDEX('Вводные'!$D$88:$D$91,$B$8),INDEX('Вводные'!$E$88:$E$91,$B$8)+INDEX('Вводные'!$F$88:$F$91,$B$8)+'Вводные'!$H$9)),MONTH(DA$3)=MONTH(EDATE(INDEX('Вводные'!$D$88:$D$91,$B$8),INDEX('Вводные'!$E$88:$E$91,$B$8)+INDEX('Вводные'!$F$88:$F$91,$B$8)+'Вводные'!$H$9)),AND($B$7="Да",IFERROR(INDEX('Вводные'!$B$88:$B$91,$B$8),"Нет")="Да")),MAX(0,SUM($D25:DA25)-DA25),0)</x:f>
      </x:c>
      <x:c r="DB27" s="107" t="n">
        <x:f>IF(AND(YEAR(DB$3)=YEAR(EDATE(INDEX('Вводные'!$D$88:$D$91,$B$8),INDEX('Вводные'!$E$88:$E$91,$B$8)+INDEX('Вводные'!$F$88:$F$91,$B$8)+'Вводные'!$H$9)),MONTH(DB$3)=MONTH(EDATE(INDEX('Вводные'!$D$88:$D$91,$B$8),INDEX('Вводные'!$E$88:$E$91,$B$8)+INDEX('Вводные'!$F$88:$F$91,$B$8)+'Вводные'!$H$9)),AND($B$7="Да",IFERROR(INDEX('Вводные'!$B$88:$B$91,$B$8),"Нет")="Да")),MAX(0,SUM($D25:DB25)-DB25),0)</x:f>
      </x:c>
      <x:c r="DC27" s="107" t="n">
        <x:f>IF(AND(YEAR(DC$3)=YEAR(EDATE(INDEX('Вводные'!$D$88:$D$91,$B$8),INDEX('Вводные'!$E$88:$E$91,$B$8)+INDEX('Вводные'!$F$88:$F$91,$B$8)+'Вводные'!$H$9)),MONTH(DC$3)=MONTH(EDATE(INDEX('Вводные'!$D$88:$D$91,$B$8),INDEX('Вводные'!$E$88:$E$91,$B$8)+INDEX('Вводные'!$F$88:$F$91,$B$8)+'Вводные'!$H$9)),AND($B$7="Да",IFERROR(INDEX('Вводные'!$B$88:$B$91,$B$8),"Нет")="Да")),MAX(0,SUM($D25:DC25)-DC25),0)</x:f>
      </x:c>
      <x:c r="DD27" s="107" t="n">
        <x:f>IF(AND(YEAR(DD$3)=YEAR(EDATE(INDEX('Вводные'!$D$88:$D$91,$B$8),INDEX('Вводные'!$E$88:$E$91,$B$8)+INDEX('Вводные'!$F$88:$F$91,$B$8)+'Вводные'!$H$9)),MONTH(DD$3)=MONTH(EDATE(INDEX('Вводные'!$D$88:$D$91,$B$8),INDEX('Вводные'!$E$88:$E$91,$B$8)+INDEX('Вводные'!$F$88:$F$91,$B$8)+'Вводные'!$H$9)),AND($B$7="Да",IFERROR(INDEX('Вводные'!$B$88:$B$91,$B$8),"Нет")="Да")),MAX(0,SUM($D25:DD25)-DD25),0)</x:f>
      </x:c>
      <x:c r="DE27" s="107" t="n">
        <x:f>IF(AND(YEAR(DE$3)=YEAR(EDATE(INDEX('Вводные'!$D$88:$D$91,$B$8),INDEX('Вводные'!$E$88:$E$91,$B$8)+INDEX('Вводные'!$F$88:$F$91,$B$8)+'Вводные'!$H$9)),MONTH(DE$3)=MONTH(EDATE(INDEX('Вводные'!$D$88:$D$91,$B$8),INDEX('Вводные'!$E$88:$E$91,$B$8)+INDEX('Вводные'!$F$88:$F$91,$B$8)+'Вводные'!$H$9)),AND($B$7="Да",IFERROR(INDEX('Вводные'!$B$88:$B$91,$B$8),"Нет")="Да")),MAX(0,SUM($D25:DE25)-DE25),0)</x:f>
      </x:c>
      <x:c r="DF27" s="107" t="n">
        <x:f>IF(AND(YEAR(DF$3)=YEAR(EDATE(INDEX('Вводные'!$D$88:$D$91,$B$8),INDEX('Вводные'!$E$88:$E$91,$B$8)+INDEX('Вводные'!$F$88:$F$91,$B$8)+'Вводные'!$H$9)),MONTH(DF$3)=MONTH(EDATE(INDEX('Вводные'!$D$88:$D$91,$B$8),INDEX('Вводные'!$E$88:$E$91,$B$8)+INDEX('Вводные'!$F$88:$F$91,$B$8)+'Вводные'!$H$9)),AND($B$7="Да",IFERROR(INDEX('Вводные'!$B$88:$B$91,$B$8),"Нет")="Да")),MAX(0,SUM($D25:DF25)-DF25),0)</x:f>
      </x:c>
      <x:c r="DG27" s="107" t="n">
        <x:f>IF(AND(YEAR(DG$3)=YEAR(EDATE(INDEX('Вводные'!$D$88:$D$91,$B$8),INDEX('Вводные'!$E$88:$E$91,$B$8)+INDEX('Вводные'!$F$88:$F$91,$B$8)+'Вводные'!$H$9)),MONTH(DG$3)=MONTH(EDATE(INDEX('Вводные'!$D$88:$D$91,$B$8),INDEX('Вводные'!$E$88:$E$91,$B$8)+INDEX('Вводные'!$F$88:$F$91,$B$8)+'Вводные'!$H$9)),AND($B$7="Да",IFERROR(INDEX('Вводные'!$B$88:$B$91,$B$8),"Нет")="Да")),MAX(0,SUM($D25:DG25)-DG25),0)</x:f>
      </x:c>
      <x:c r="DH27" s="107" t="n">
        <x:f>IF(AND(YEAR(DH$3)=YEAR(EDATE(INDEX('Вводные'!$D$88:$D$91,$B$8),INDEX('Вводные'!$E$88:$E$91,$B$8)+INDEX('Вводные'!$F$88:$F$91,$B$8)+'Вводные'!$H$9)),MONTH(DH$3)=MONTH(EDATE(INDEX('Вводные'!$D$88:$D$91,$B$8),INDEX('Вводные'!$E$88:$E$91,$B$8)+INDEX('Вводные'!$F$88:$F$91,$B$8)+'Вводные'!$H$9)),AND($B$7="Да",IFERROR(INDEX('Вводные'!$B$88:$B$91,$B$8),"Нет")="Да")),MAX(0,SUM($D25:DH25)-DH25),0)</x:f>
      </x:c>
      <x:c r="DI27" s="107" t="n">
        <x:f>IF(AND(YEAR(DI$3)=YEAR(EDATE(INDEX('Вводные'!$D$88:$D$91,$B$8),INDEX('Вводные'!$E$88:$E$91,$B$8)+INDEX('Вводные'!$F$88:$F$91,$B$8)+'Вводные'!$H$9)),MONTH(DI$3)=MONTH(EDATE(INDEX('Вводные'!$D$88:$D$91,$B$8),INDEX('Вводные'!$E$88:$E$91,$B$8)+INDEX('Вводные'!$F$88:$F$91,$B$8)+'Вводные'!$H$9)),AND($B$7="Да",IFERROR(INDEX('Вводные'!$B$88:$B$91,$B$8),"Нет")="Да")),MAX(0,SUM($D25:DI25)-DI25),0)</x:f>
      </x:c>
      <x:c r="DJ27" s="107" t="n">
        <x:f>IF(AND(YEAR(DJ$3)=YEAR(EDATE(INDEX('Вводные'!$D$88:$D$91,$B$8),INDEX('Вводные'!$E$88:$E$91,$B$8)+INDEX('Вводные'!$F$88:$F$91,$B$8)+'Вводные'!$H$9)),MONTH(DJ$3)=MONTH(EDATE(INDEX('Вводные'!$D$88:$D$91,$B$8),INDEX('Вводные'!$E$88:$E$91,$B$8)+INDEX('Вводные'!$F$88:$F$91,$B$8)+'Вводные'!$H$9)),AND($B$7="Да",IFERROR(INDEX('Вводные'!$B$88:$B$91,$B$8),"Нет")="Да")),MAX(0,SUM($D25:DJ25)-DJ25),0)</x:f>
      </x:c>
      <x:c r="DK27" s="107" t="n">
        <x:f>IF(AND(YEAR(DK$3)=YEAR(EDATE(INDEX('Вводные'!$D$88:$D$91,$B$8),INDEX('Вводные'!$E$88:$E$91,$B$8)+INDEX('Вводные'!$F$88:$F$91,$B$8)+'Вводные'!$H$9)),MONTH(DK$3)=MONTH(EDATE(INDEX('Вводные'!$D$88:$D$91,$B$8),INDEX('Вводные'!$E$88:$E$91,$B$8)+INDEX('Вводные'!$F$88:$F$91,$B$8)+'Вводные'!$H$9)),AND($B$7="Да",IFERROR(INDEX('Вводные'!$B$88:$B$91,$B$8),"Нет")="Да")),MAX(0,SUM($D25:DK25)-DK25),0)</x:f>
      </x:c>
      <x:c r="DL27" s="107" t="n">
        <x:f>IF(AND(YEAR(DL$3)=YEAR(EDATE(INDEX('Вводные'!$D$88:$D$91,$B$8),INDEX('Вводные'!$E$88:$E$91,$B$8)+INDEX('Вводные'!$F$88:$F$91,$B$8)+'Вводные'!$H$9)),MONTH(DL$3)=MONTH(EDATE(INDEX('Вводные'!$D$88:$D$91,$B$8),INDEX('Вводные'!$E$88:$E$91,$B$8)+INDEX('Вводные'!$F$88:$F$91,$B$8)+'Вводные'!$H$9)),AND($B$7="Да",IFERROR(INDEX('Вводные'!$B$88:$B$91,$B$8),"Нет")="Да")),MAX(0,SUM($D25:DL25)-DL25),0)</x:f>
      </x:c>
      <x:c r="DM27" s="107" t="n">
        <x:f>IF(AND(YEAR(DM$3)=YEAR(EDATE(INDEX('Вводные'!$D$88:$D$91,$B$8),INDEX('Вводные'!$E$88:$E$91,$B$8)+INDEX('Вводные'!$F$88:$F$91,$B$8)+'Вводные'!$H$9)),MONTH(DM$3)=MONTH(EDATE(INDEX('Вводные'!$D$88:$D$91,$B$8),INDEX('Вводные'!$E$88:$E$91,$B$8)+INDEX('Вводные'!$F$88:$F$91,$B$8)+'Вводные'!$H$9)),AND($B$7="Да",IFERROR(INDEX('Вводные'!$B$88:$B$91,$B$8),"Нет")="Да")),MAX(0,SUM($D25:DM25)-DM25),0)</x:f>
      </x:c>
      <x:c r="DN27" s="107" t="n">
        <x:f>IF(AND(YEAR(DN$3)=YEAR(EDATE(INDEX('Вводные'!$D$88:$D$91,$B$8),INDEX('Вводные'!$E$88:$E$91,$B$8)+INDEX('Вводные'!$F$88:$F$91,$B$8)+'Вводные'!$H$9)),MONTH(DN$3)=MONTH(EDATE(INDEX('Вводные'!$D$88:$D$91,$B$8),INDEX('Вводные'!$E$88:$E$91,$B$8)+INDEX('Вводные'!$F$88:$F$91,$B$8)+'Вводные'!$H$9)),AND($B$7="Да",IFERROR(INDEX('Вводные'!$B$88:$B$91,$B$8),"Нет")="Да")),MAX(0,SUM($D25:DN25)-DN25),0)</x:f>
      </x:c>
      <x:c r="DO27" s="107" t="n">
        <x:f>IF(AND(YEAR(DO$3)=YEAR(EDATE(INDEX('Вводные'!$D$88:$D$91,$B$8),INDEX('Вводные'!$E$88:$E$91,$B$8)+INDEX('Вводные'!$F$88:$F$91,$B$8)+'Вводные'!$H$9)),MONTH(DO$3)=MONTH(EDATE(INDEX('Вводные'!$D$88:$D$91,$B$8),INDEX('Вводные'!$E$88:$E$91,$B$8)+INDEX('Вводные'!$F$88:$F$91,$B$8)+'Вводные'!$H$9)),AND($B$7="Да",IFERROR(INDEX('Вводные'!$B$88:$B$91,$B$8),"Нет")="Да")),MAX(0,SUM($D25:DO25)-DO25),0)</x:f>
      </x:c>
      <x:c r="DP27" s="107" t="n">
        <x:f>IF(AND(YEAR(DP$3)=YEAR(EDATE(INDEX('Вводные'!$D$88:$D$91,$B$8),INDEX('Вводные'!$E$88:$E$91,$B$8)+INDEX('Вводные'!$F$88:$F$91,$B$8)+'Вводные'!$H$9)),MONTH(DP$3)=MONTH(EDATE(INDEX('Вводные'!$D$88:$D$91,$B$8),INDEX('Вводные'!$E$88:$E$91,$B$8)+INDEX('Вводные'!$F$88:$F$91,$B$8)+'Вводные'!$H$9)),AND($B$7="Да",IFERROR(INDEX('Вводные'!$B$88:$B$91,$B$8),"Нет")="Да")),MAX(0,SUM($D25:DP25)-DP25),0)</x:f>
      </x:c>
      <x:c r="DQ27" s="107" t="n">
        <x:f>IF(AND(YEAR(DQ$3)=YEAR(EDATE(INDEX('Вводные'!$D$88:$D$91,$B$8),INDEX('Вводные'!$E$88:$E$91,$B$8)+INDEX('Вводные'!$F$88:$F$91,$B$8)+'Вводные'!$H$9)),MONTH(DQ$3)=MONTH(EDATE(INDEX('Вводные'!$D$88:$D$91,$B$8),INDEX('Вводные'!$E$88:$E$91,$B$8)+INDEX('Вводные'!$F$88:$F$91,$B$8)+'Вводные'!$H$9)),AND($B$7="Да",IFERROR(INDEX('Вводные'!$B$88:$B$91,$B$8),"Нет")="Да")),MAX(0,SUM($D25:DQ25)-DQ25),0)</x:f>
      </x:c>
      <x:c r="DR27" s="107" t="n">
        <x:f>IF(AND(YEAR(DR$3)=YEAR(EDATE(INDEX('Вводные'!$D$88:$D$91,$B$8),INDEX('Вводные'!$E$88:$E$91,$B$8)+INDEX('Вводные'!$F$88:$F$91,$B$8)+'Вводные'!$H$9)),MONTH(DR$3)=MONTH(EDATE(INDEX('Вводные'!$D$88:$D$91,$B$8),INDEX('Вводные'!$E$88:$E$91,$B$8)+INDEX('Вводные'!$F$88:$F$91,$B$8)+'Вводные'!$H$9)),AND($B$7="Да",IFERROR(INDEX('Вводные'!$B$88:$B$91,$B$8),"Нет")="Да")),MAX(0,SUM($D25:DR25)-DR25),0)</x:f>
      </x:c>
      <x:c r="DS27" s="107" t="n">
        <x:f>IF(AND(YEAR(DS$3)=YEAR(EDATE(INDEX('Вводные'!$D$88:$D$91,$B$8),INDEX('Вводные'!$E$88:$E$91,$B$8)+INDEX('Вводные'!$F$88:$F$91,$B$8)+'Вводные'!$H$9)),MONTH(DS$3)=MONTH(EDATE(INDEX('Вводные'!$D$88:$D$91,$B$8),INDEX('Вводные'!$E$88:$E$91,$B$8)+INDEX('Вводные'!$F$88:$F$91,$B$8)+'Вводные'!$H$9)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IF(AND(D$3&gt;=$B$39,D$3&lt;EDATE($B$39,MAX(1,'Вводные'!$K$53)),AND($B$35="Да",IFERROR(INDEX('Вводные'!$B$88:$B$91,$B$36),"Нет")="Да")),1,0)</x:f>
      </x:c>
      <x:c r="E46" s="35" t="n">
        <x:f>IF(AND(E$3&gt;=$B$39,E$3&lt;EDATE($B$39,MAX(1,'Вводные'!$K$53)),AND($B$35="Да",IFERROR(INDEX('Вводные'!$B$88:$B$91,$B$36),"Нет")="Да")),1,0)</x:f>
      </x:c>
      <x:c r="F46" s="35" t="n">
        <x:f>IF(AND(F$3&gt;=$B$39,F$3&lt;EDATE($B$39,MAX(1,'Вводные'!$K$53)),AND($B$35="Да",IFERROR(INDEX('Вводные'!$B$88:$B$91,$B$36),"Нет")="Да")),1,0)</x:f>
      </x:c>
      <x:c r="G46" s="35" t="n">
        <x:f>IF(AND(G$3&gt;=$B$39,G$3&lt;EDATE($B$39,MAX(1,'Вводные'!$K$53)),AND($B$35="Да",IFERROR(INDEX('Вводные'!$B$88:$B$91,$B$36),"Нет")="Да")),1,0)</x:f>
      </x:c>
      <x:c r="H46" s="35" t="n">
        <x:f>IF(AND(H$3&gt;=$B$39,H$3&lt;EDATE($B$39,MAX(1,'Вводные'!$K$53)),AND($B$35="Да",IFERROR(INDEX('Вводные'!$B$88:$B$91,$B$36),"Нет")="Да")),1,0)</x:f>
      </x:c>
      <x:c r="I46" s="35" t="n">
        <x:f>IF(AND(I$3&gt;=$B$39,I$3&lt;EDATE($B$39,MAX(1,'Вводные'!$K$53)),AND($B$35="Да",IFERROR(INDEX('Вводные'!$B$88:$B$91,$B$36),"Нет")="Да")),1,0)</x:f>
      </x:c>
      <x:c r="J46" s="35" t="n">
        <x:f>IF(AND(J$3&gt;=$B$39,J$3&lt;EDATE($B$39,MAX(1,'Вводные'!$K$53)),AND($B$35="Да",IFERROR(INDEX('Вводные'!$B$88:$B$91,$B$36),"Нет")="Да")),1,0)</x:f>
      </x:c>
      <x:c r="K46" s="35" t="n">
        <x:f>IF(AND(K$3&gt;=$B$39,K$3&lt;EDATE($B$39,MAX(1,'Вводные'!$K$53)),AND($B$35="Да",IFERROR(INDEX('Вводные'!$B$88:$B$91,$B$36),"Нет")="Да")),1,0)</x:f>
      </x:c>
      <x:c r="L46" s="35" t="n">
        <x:f>IF(AND(L$3&gt;=$B$39,L$3&lt;EDATE($B$39,MAX(1,'Вводные'!$K$53)),AND($B$35="Да",IFERROR(INDEX('Вводные'!$B$88:$B$91,$B$36),"Нет")="Да")),1,0)</x:f>
      </x:c>
      <x:c r="M46" s="35" t="n">
        <x:f>IF(AND(M$3&gt;=$B$39,M$3&lt;EDATE($B$39,MAX(1,'Вводные'!$K$53)),AND($B$35="Да",IFERROR(INDEX('Вводные'!$B$88:$B$91,$B$36),"Нет")="Да")),1,0)</x:f>
      </x:c>
      <x:c r="N46" s="35" t="n">
        <x:f>IF(AND(N$3&gt;=$B$39,N$3&lt;EDATE($B$39,MAX(1,'Вводные'!$K$53)),AND($B$35="Да",IFERROR(INDEX('Вводные'!$B$88:$B$91,$B$36),"Нет")="Да")),1,0)</x:f>
      </x:c>
      <x:c r="O46" s="35" t="n">
        <x:f>IF(AND(O$3&gt;=$B$39,O$3&lt;EDATE($B$39,MAX(1,'Вводные'!$K$53)),AND($B$35="Да",IFERROR(INDEX('Вводные'!$B$88:$B$91,$B$36),"Нет")="Да")),1,0)</x:f>
      </x:c>
      <x:c r="P46" s="35" t="n">
        <x:f>IF(AND(P$3&gt;=$B$39,P$3&lt;EDATE($B$39,MAX(1,'Вводные'!$K$53)),AND($B$35="Да",IFERROR(INDEX('Вводные'!$B$88:$B$91,$B$36),"Нет")="Да")),1,0)</x:f>
      </x:c>
      <x:c r="Q46" s="35" t="n">
        <x:f>IF(AND(Q$3&gt;=$B$39,Q$3&lt;EDATE($B$39,MAX(1,'Вводные'!$K$53)),AND($B$35="Да",IFERROR(INDEX('Вводные'!$B$88:$B$91,$B$36),"Нет")="Да")),1,0)</x:f>
      </x:c>
      <x:c r="R46" s="35" t="n">
        <x:f>IF(AND(R$3&gt;=$B$39,R$3&lt;EDATE($B$39,MAX(1,'Вводные'!$K$53)),AND($B$35="Да",IFERROR(INDEX('Вводные'!$B$88:$B$91,$B$36),"Нет")="Да")),1,0)</x:f>
      </x:c>
      <x:c r="S46" s="35" t="n">
        <x:f>IF(AND(S$3&gt;=$B$39,S$3&lt;EDATE($B$39,MAX(1,'Вводные'!$K$53)),AND($B$35="Да",IFERROR(INDEX('Вводные'!$B$88:$B$91,$B$36),"Нет")="Да")),1,0)</x:f>
      </x:c>
      <x:c r="T46" s="35" t="n">
        <x:f>IF(AND(T$3&gt;=$B$39,T$3&lt;EDATE($B$39,MAX(1,'Вводные'!$K$53)),AND($B$35="Да",IFERROR(INDEX('Вводные'!$B$88:$B$91,$B$36),"Нет")="Да")),1,0)</x:f>
      </x:c>
      <x:c r="U46" s="35" t="n">
        <x:f>IF(AND(U$3&gt;=$B$39,U$3&lt;EDATE($B$39,MAX(1,'Вводные'!$K$53)),AND($B$35="Да",IFERROR(INDEX('Вводные'!$B$88:$B$91,$B$36),"Нет")="Да")),1,0)</x:f>
      </x:c>
      <x:c r="V46" s="35" t="n">
        <x:f>IF(AND(V$3&gt;=$B$39,V$3&lt;EDATE($B$39,MAX(1,'Вводные'!$K$53)),AND($B$35="Да",IFERROR(INDEX('Вводные'!$B$88:$B$91,$B$36),"Нет")="Да")),1,0)</x:f>
      </x:c>
      <x:c r="W46" s="35" t="n">
        <x:f>IF(AND(W$3&gt;=$B$39,W$3&lt;EDATE($B$39,MAX(1,'Вводные'!$K$53)),AND($B$35="Да",IFERROR(INDEX('Вводные'!$B$88:$B$91,$B$36),"Нет")="Да")),1,0)</x:f>
      </x:c>
      <x:c r="X46" s="35" t="n">
        <x:f>IF(AND(X$3&gt;=$B$39,X$3&lt;EDATE($B$39,MAX(1,'Вводные'!$K$53)),AND($B$35="Да",IFERROR(INDEX('Вводные'!$B$88:$B$91,$B$36),"Нет")="Да")),1,0)</x:f>
      </x:c>
      <x:c r="Y46" s="35" t="n">
        <x:f>IF(AND(Y$3&gt;=$B$39,Y$3&lt;EDATE($B$39,MAX(1,'Вводные'!$K$53)),AND($B$35="Да",IFERROR(INDEX('Вводные'!$B$88:$B$91,$B$36),"Нет")="Да")),1,0)</x:f>
      </x:c>
      <x:c r="Z46" s="35" t="n">
        <x:f>IF(AND(Z$3&gt;=$B$39,Z$3&lt;EDATE($B$39,MAX(1,'Вводные'!$K$53)),AND($B$35="Да",IFERROR(INDEX('Вводные'!$B$88:$B$91,$B$36),"Нет")="Да")),1,0)</x:f>
      </x:c>
      <x:c r="AA46" s="35" t="n">
        <x:f>IF(AND(AA$3&gt;=$B$39,AA$3&lt;EDATE($B$39,MAX(1,'Вводные'!$K$53)),AND($B$35="Да",IFERROR(INDEX('Вводные'!$B$88:$B$91,$B$36),"Нет")="Да")),1,0)</x:f>
      </x:c>
      <x:c r="AB46" s="35" t="n">
        <x:f>IF(AND(AB$3&gt;=$B$39,AB$3&lt;EDATE($B$39,MAX(1,'Вводные'!$K$53)),AND($B$35="Да",IFERROR(INDEX('Вводные'!$B$88:$B$91,$B$36),"Нет")="Да")),1,0)</x:f>
      </x:c>
      <x:c r="AC46" s="35" t="n">
        <x:f>IF(AND(AC$3&gt;=$B$39,AC$3&lt;EDATE($B$39,MAX(1,'Вводные'!$K$53)),AND($B$35="Да",IFERROR(INDEX('Вводные'!$B$88:$B$91,$B$36),"Нет")="Да")),1,0)</x:f>
      </x:c>
      <x:c r="AD46" s="35" t="n">
        <x:f>IF(AND(AD$3&gt;=$B$39,AD$3&lt;EDATE($B$39,MAX(1,'Вводные'!$K$53)),AND($B$35="Да",IFERROR(INDEX('Вводные'!$B$88:$B$91,$B$36),"Нет")="Да")),1,0)</x:f>
      </x:c>
      <x:c r="AE46" s="35" t="n">
        <x:f>IF(AND(AE$3&gt;=$B$39,AE$3&lt;EDATE($B$39,MAX(1,'Вводные'!$K$53)),AND($B$35="Да",IFERROR(INDEX('Вводные'!$B$88:$B$91,$B$36),"Нет")="Да")),1,0)</x:f>
      </x:c>
      <x:c r="AF46" s="35" t="n">
        <x:f>IF(AND(AF$3&gt;=$B$39,AF$3&lt;EDATE($B$39,MAX(1,'Вводные'!$K$53)),AND($B$35="Да",IFERROR(INDEX('Вводные'!$B$88:$B$91,$B$36),"Нет")="Да")),1,0)</x:f>
      </x:c>
      <x:c r="AG46" s="35" t="n">
        <x:f>IF(AND(AG$3&gt;=$B$39,AG$3&lt;EDATE($B$39,MAX(1,'Вводные'!$K$53)),AND($B$35="Да",IFERROR(INDEX('Вводные'!$B$88:$B$91,$B$36),"Нет")="Да")),1,0)</x:f>
      </x:c>
      <x:c r="AH46" s="35" t="n">
        <x:f>IF(AND(AH$3&gt;=$B$39,AH$3&lt;EDATE($B$39,MAX(1,'Вводные'!$K$53)),AND($B$35="Да",IFERROR(INDEX('Вводные'!$B$88:$B$91,$B$36),"Нет")="Да")),1,0)</x:f>
      </x:c>
      <x:c r="AI46" s="35" t="n">
        <x:f>IF(AND(AI$3&gt;=$B$39,AI$3&lt;EDATE($B$39,MAX(1,'Вводные'!$K$53)),AND($B$35="Да",IFERROR(INDEX('Вводные'!$B$88:$B$91,$B$36),"Нет")="Да")),1,0)</x:f>
      </x:c>
      <x:c r="AJ46" s="35" t="n">
        <x:f>IF(AND(AJ$3&gt;=$B$39,AJ$3&lt;EDATE($B$39,MAX(1,'Вводные'!$K$53)),AND($B$35="Да",IFERROR(INDEX('Вводные'!$B$88:$B$91,$B$36),"Нет")="Да")),1,0)</x:f>
      </x:c>
      <x:c r="AK46" s="35" t="n">
        <x:f>IF(AND(AK$3&gt;=$B$39,AK$3&lt;EDATE($B$39,MAX(1,'Вводные'!$K$53)),AND($B$35="Да",IFERROR(INDEX('Вводные'!$B$88:$B$91,$B$36),"Нет")="Да")),1,0)</x:f>
      </x:c>
      <x:c r="AL46" s="35" t="n">
        <x:f>IF(AND(AL$3&gt;=$B$39,AL$3&lt;EDATE($B$39,MAX(1,'Вводные'!$K$53)),AND($B$35="Да",IFERROR(INDEX('Вводные'!$B$88:$B$91,$B$36),"Нет")="Да")),1,0)</x:f>
      </x:c>
      <x:c r="AM46" s="35" t="n">
        <x:f>IF(AND(AM$3&gt;=$B$39,AM$3&lt;EDATE($B$39,MAX(1,'Вводные'!$K$53)),AND($B$35="Да",IFERROR(INDEX('Вводные'!$B$88:$B$91,$B$36),"Нет")="Да")),1,0)</x:f>
      </x:c>
      <x:c r="AN46" s="35" t="n">
        <x:f>IF(AND(AN$3&gt;=$B$39,AN$3&lt;EDATE($B$39,MAX(1,'Вводные'!$K$53)),AND($B$35="Да",IFERROR(INDEX('Вводные'!$B$88:$B$91,$B$36),"Нет")="Да")),1,0)</x:f>
      </x:c>
      <x:c r="AO46" s="35" t="n">
        <x:f>IF(AND(AO$3&gt;=$B$39,AO$3&lt;EDATE($B$39,MAX(1,'Вводные'!$K$53)),AND($B$35="Да",IFERROR(INDEX('Вводные'!$B$88:$B$91,$B$36),"Нет")="Да")),1,0)</x:f>
      </x:c>
      <x:c r="AP46" s="35" t="n">
        <x:f>IF(AND(AP$3&gt;=$B$39,AP$3&lt;EDATE($B$39,MAX(1,'Вводные'!$K$53)),AND($B$35="Да",IFERROR(INDEX('Вводные'!$B$88:$B$91,$B$36),"Нет")="Да")),1,0)</x:f>
      </x:c>
      <x:c r="AQ46" s="35" t="n">
        <x:f>IF(AND(AQ$3&gt;=$B$39,AQ$3&lt;EDATE($B$39,MAX(1,'Вводные'!$K$53)),AND($B$35="Да",IFERROR(INDEX('Вводные'!$B$88:$B$91,$B$36),"Нет")="Да")),1,0)</x:f>
      </x:c>
      <x:c r="AR46" s="35" t="n">
        <x:f>IF(AND(AR$3&gt;=$B$39,AR$3&lt;EDATE($B$39,MAX(1,'Вводные'!$K$53)),AND($B$35="Да",IFERROR(INDEX('Вводные'!$B$88:$B$91,$B$36),"Нет")="Да")),1,0)</x:f>
      </x:c>
      <x:c r="AS46" s="35" t="n">
        <x:f>IF(AND(AS$3&gt;=$B$39,AS$3&lt;EDATE($B$39,MAX(1,'Вводные'!$K$53)),AND($B$35="Да",IFERROR(INDEX('Вводные'!$B$88:$B$91,$B$36),"Нет")="Да")),1,0)</x:f>
      </x:c>
      <x:c r="AT46" s="35" t="n">
        <x:f>IF(AND(AT$3&gt;=$B$39,AT$3&lt;EDATE($B$39,MAX(1,'Вводные'!$K$53)),AND($B$35="Да",IFERROR(INDEX('Вводные'!$B$88:$B$91,$B$36),"Нет")="Да")),1,0)</x:f>
      </x:c>
      <x:c r="AU46" s="35" t="n">
        <x:f>IF(AND(AU$3&gt;=$B$39,AU$3&lt;EDATE($B$39,MAX(1,'Вводные'!$K$53)),AND($B$35="Да",IFERROR(INDEX('Вводные'!$B$88:$B$91,$B$36),"Нет")="Да")),1,0)</x:f>
      </x:c>
      <x:c r="AV46" s="35" t="n">
        <x:f>IF(AND(AV$3&gt;=$B$39,AV$3&lt;EDATE($B$39,MAX(1,'Вводные'!$K$53)),AND($B$35="Да",IFERROR(INDEX('Вводные'!$B$88:$B$91,$B$36),"Нет")="Да")),1,0)</x:f>
      </x:c>
      <x:c r="AW46" s="35" t="n">
        <x:f>IF(AND(AW$3&gt;=$B$39,AW$3&lt;EDATE($B$39,MAX(1,'Вводные'!$K$53)),AND($B$35="Да",IFERROR(INDEX('Вводные'!$B$88:$B$91,$B$36),"Нет")="Да")),1,0)</x:f>
      </x:c>
      <x:c r="AX46" s="35" t="n">
        <x:f>IF(AND(AX$3&gt;=$B$39,AX$3&lt;EDATE($B$39,MAX(1,'Вводные'!$K$53)),AND($B$35="Да",IFERROR(INDEX('Вводные'!$B$88:$B$91,$B$36),"Нет")="Да")),1,0)</x:f>
      </x:c>
      <x:c r="AY46" s="35" t="n">
        <x:f>IF(AND(AY$3&gt;=$B$39,AY$3&lt;EDATE($B$39,MAX(1,'Вводные'!$K$53)),AND($B$35="Да",IFERROR(INDEX('Вводные'!$B$88:$B$91,$B$36),"Нет")="Да")),1,0)</x:f>
      </x:c>
      <x:c r="AZ46" s="35" t="n">
        <x:f>IF(AND(AZ$3&gt;=$B$39,AZ$3&lt;EDATE($B$39,MAX(1,'Вводные'!$K$53)),AND($B$35="Да",IFERROR(INDEX('Вводные'!$B$88:$B$91,$B$36),"Нет")="Да")),1,0)</x:f>
      </x:c>
      <x:c r="BA46" s="35" t="n">
        <x:f>IF(AND(BA$3&gt;=$B$39,BA$3&lt;EDATE($B$39,MAX(1,'Вводные'!$K$53)),AND($B$35="Да",IFERROR(INDEX('Вводные'!$B$88:$B$91,$B$36),"Нет")="Да")),1,0)</x:f>
      </x:c>
      <x:c r="BB46" s="35" t="n">
        <x:f>IF(AND(BB$3&gt;=$B$39,BB$3&lt;EDATE($B$39,MAX(1,'Вводные'!$K$53)),AND($B$35="Да",IFERROR(INDEX('Вводные'!$B$88:$B$91,$B$36),"Нет")="Да")),1,0)</x:f>
      </x:c>
      <x:c r="BC46" s="35" t="n">
        <x:f>IF(AND(BC$3&gt;=$B$39,BC$3&lt;EDATE($B$39,MAX(1,'Вводные'!$K$53)),AND($B$35="Да",IFERROR(INDEX('Вводные'!$B$88:$B$91,$B$36),"Нет")="Да")),1,0)</x:f>
      </x:c>
      <x:c r="BD46" s="35" t="n">
        <x:f>IF(AND(BD$3&gt;=$B$39,BD$3&lt;EDATE($B$39,MAX(1,'Вводные'!$K$53)),AND($B$35="Да",IFERROR(INDEX('Вводные'!$B$88:$B$91,$B$36),"Нет")="Да")),1,0)</x:f>
      </x:c>
      <x:c r="BE46" s="35" t="n">
        <x:f>IF(AND(BE$3&gt;=$B$39,BE$3&lt;EDATE($B$39,MAX(1,'Вводные'!$K$53)),AND($B$35="Да",IFERROR(INDEX('Вводные'!$B$88:$B$91,$B$36),"Нет")="Да")),1,0)</x:f>
      </x:c>
      <x:c r="BF46" s="35" t="n">
        <x:f>IF(AND(BF$3&gt;=$B$39,BF$3&lt;EDATE($B$39,MAX(1,'Вводные'!$K$53)),AND($B$35="Да",IFERROR(INDEX('Вводные'!$B$88:$B$91,$B$36),"Нет")="Да")),1,0)</x:f>
      </x:c>
      <x:c r="BG46" s="35" t="n">
        <x:f>IF(AND(BG$3&gt;=$B$39,BG$3&lt;EDATE($B$39,MAX(1,'Вводные'!$K$53)),AND($B$35="Да",IFERROR(INDEX('Вводные'!$B$88:$B$91,$B$36),"Нет")="Да")),1,0)</x:f>
      </x:c>
      <x:c r="BH46" s="35" t="n">
        <x:f>IF(AND(BH$3&gt;=$B$39,BH$3&lt;EDATE($B$39,MAX(1,'Вводные'!$K$53)),AND($B$35="Да",IFERROR(INDEX('Вводные'!$B$88:$B$91,$B$36),"Нет")="Да")),1,0)</x:f>
      </x:c>
      <x:c r="BI46" s="35" t="n">
        <x:f>IF(AND(BI$3&gt;=$B$39,BI$3&lt;EDATE($B$39,MAX(1,'Вводные'!$K$53)),AND($B$35="Да",IFERROR(INDEX('Вводные'!$B$88:$B$91,$B$36),"Нет")="Да")),1,0)</x:f>
      </x:c>
      <x:c r="BJ46" s="35" t="n">
        <x:f>IF(AND(BJ$3&gt;=$B$39,BJ$3&lt;EDATE($B$39,MAX(1,'Вводные'!$K$53)),AND($B$35="Да",IFERROR(INDEX('Вводные'!$B$88:$B$91,$B$36),"Нет")="Да")),1,0)</x:f>
      </x:c>
      <x:c r="BK46" s="35" t="n">
        <x:f>IF(AND(BK$3&gt;=$B$39,BK$3&lt;EDATE($B$39,MAX(1,'Вводные'!$K$53)),AND($B$35="Да",IFERROR(INDEX('Вводные'!$B$88:$B$91,$B$36),"Нет")="Да")),1,0)</x:f>
      </x:c>
      <x:c r="BL46" s="35" t="n">
        <x:f>IF(AND(BL$3&gt;=$B$39,BL$3&lt;EDATE($B$39,MAX(1,'Вводные'!$K$53)),AND($B$35="Да",IFERROR(INDEX('Вводные'!$B$88:$B$91,$B$36),"Нет")="Да")),1,0)</x:f>
      </x:c>
      <x:c r="BM46" s="35" t="n">
        <x:f>IF(AND(BM$3&gt;=$B$39,BM$3&lt;EDATE($B$39,MAX(1,'Вводные'!$K$53)),AND($B$35="Да",IFERROR(INDEX('Вводные'!$B$88:$B$91,$B$36),"Нет")="Да")),1,0)</x:f>
      </x:c>
      <x:c r="BN46" s="35" t="n">
        <x:f>IF(AND(BN$3&gt;=$B$39,BN$3&lt;EDATE($B$39,MAX(1,'Вводные'!$K$53)),AND($B$35="Да",IFERROR(INDEX('Вводные'!$B$88:$B$91,$B$36),"Нет")="Да")),1,0)</x:f>
      </x:c>
      <x:c r="BO46" s="35" t="n">
        <x:f>IF(AND(BO$3&gt;=$B$39,BO$3&lt;EDATE($B$39,MAX(1,'Вводные'!$K$53)),AND($B$35="Да",IFERROR(INDEX('Вводные'!$B$88:$B$91,$B$36),"Нет")="Да")),1,0)</x:f>
      </x:c>
      <x:c r="BP46" s="35" t="n">
        <x:f>IF(AND(BP$3&gt;=$B$39,BP$3&lt;EDATE($B$39,MAX(1,'Вводные'!$K$53)),AND($B$35="Да",IFERROR(INDEX('Вводные'!$B$88:$B$91,$B$36),"Нет")="Да")),1,0)</x:f>
      </x:c>
      <x:c r="BQ46" s="35" t="n">
        <x:f>IF(AND(BQ$3&gt;=$B$39,BQ$3&lt;EDATE($B$39,MAX(1,'Вводные'!$K$53)),AND($B$35="Да",IFERROR(INDEX('Вводные'!$B$88:$B$91,$B$36),"Нет")="Да")),1,0)</x:f>
      </x:c>
      <x:c r="BR46" s="35" t="n">
        <x:f>IF(AND(BR$3&gt;=$B$39,BR$3&lt;EDATE($B$39,MAX(1,'Вводные'!$K$53)),AND($B$35="Да",IFERROR(INDEX('Вводные'!$B$88:$B$91,$B$36),"Нет")="Да")),1,0)</x:f>
      </x:c>
      <x:c r="BS46" s="35" t="n">
        <x:f>IF(AND(BS$3&gt;=$B$39,BS$3&lt;EDATE($B$39,MAX(1,'Вводные'!$K$53)),AND($B$35="Да",IFERROR(INDEX('Вводные'!$B$88:$B$91,$B$36),"Нет")="Да")),1,0)</x:f>
      </x:c>
      <x:c r="BT46" s="35" t="n">
        <x:f>IF(AND(BT$3&gt;=$B$39,BT$3&lt;EDATE($B$39,MAX(1,'Вводные'!$K$53)),AND($B$35="Да",IFERROR(INDEX('Вводные'!$B$88:$B$91,$B$36),"Нет")="Да")),1,0)</x:f>
      </x:c>
      <x:c r="BU46" s="35" t="n">
        <x:f>IF(AND(BU$3&gt;=$B$39,BU$3&lt;EDATE($B$39,MAX(1,'Вводные'!$K$53)),AND($B$35="Да",IFERROR(INDEX('Вводные'!$B$88:$B$91,$B$36),"Нет")="Да")),1,0)</x:f>
      </x:c>
      <x:c r="BV46" s="35" t="n">
        <x:f>IF(AND(BV$3&gt;=$B$39,BV$3&lt;EDATE($B$39,MAX(1,'Вводные'!$K$53)),AND($B$35="Да",IFERROR(INDEX('Вводные'!$B$88:$B$91,$B$36),"Нет")="Да")),1,0)</x:f>
      </x:c>
      <x:c r="BW46" s="35" t="n">
        <x:f>IF(AND(BW$3&gt;=$B$39,BW$3&lt;EDATE($B$39,MAX(1,'Вводные'!$K$53)),AND($B$35="Да",IFERROR(INDEX('Вводные'!$B$88:$B$91,$B$36),"Нет")="Да")),1,0)</x:f>
      </x:c>
      <x:c r="BX46" s="35" t="n">
        <x:f>IF(AND(BX$3&gt;=$B$39,BX$3&lt;EDATE($B$39,MAX(1,'Вводные'!$K$53)),AND($B$35="Да",IFERROR(INDEX('Вводные'!$B$88:$B$91,$B$36),"Нет")="Да")),1,0)</x:f>
      </x:c>
      <x:c r="BY46" s="35" t="n">
        <x:f>IF(AND(BY$3&gt;=$B$39,BY$3&lt;EDATE($B$39,MAX(1,'Вводные'!$K$53)),AND($B$35="Да",IFERROR(INDEX('Вводные'!$B$88:$B$91,$B$36),"Нет")="Да")),1,0)</x:f>
      </x:c>
      <x:c r="BZ46" s="35" t="n">
        <x:f>IF(AND(BZ$3&gt;=$B$39,BZ$3&lt;EDATE($B$39,MAX(1,'Вводные'!$K$53)),AND($B$35="Да",IFERROR(INDEX('Вводные'!$B$88:$B$91,$B$36),"Нет")="Да")),1,0)</x:f>
      </x:c>
      <x:c r="CA46" s="35" t="n">
        <x:f>IF(AND(CA$3&gt;=$B$39,CA$3&lt;EDATE($B$39,MAX(1,'Вводные'!$K$53)),AND($B$35="Да",IFERROR(INDEX('Вводные'!$B$88:$B$91,$B$36),"Нет")="Да")),1,0)</x:f>
      </x:c>
      <x:c r="CB46" s="35" t="n">
        <x:f>IF(AND(CB$3&gt;=$B$39,CB$3&lt;EDATE($B$39,MAX(1,'Вводные'!$K$53)),AND($B$35="Да",IFERROR(INDEX('Вводные'!$B$88:$B$91,$B$36),"Нет")="Да")),1,0)</x:f>
      </x:c>
      <x:c r="CC46" s="35" t="n">
        <x:f>IF(AND(CC$3&gt;=$B$39,CC$3&lt;EDATE($B$39,MAX(1,'Вводные'!$K$53)),AND($B$35="Да",IFERROR(INDEX('Вводные'!$B$88:$B$91,$B$36),"Нет")="Да")),1,0)</x:f>
      </x:c>
      <x:c r="CD46" s="35" t="n">
        <x:f>IF(AND(CD$3&gt;=$B$39,CD$3&lt;EDATE($B$39,MAX(1,'Вводные'!$K$53)),AND($B$35="Да",IFERROR(INDEX('Вводные'!$B$88:$B$91,$B$36),"Нет")="Да")),1,0)</x:f>
      </x:c>
      <x:c r="CE46" s="35" t="n">
        <x:f>IF(AND(CE$3&gt;=$B$39,CE$3&lt;EDATE($B$39,MAX(1,'Вводные'!$K$53)),AND($B$35="Да",IFERROR(INDEX('Вводные'!$B$88:$B$91,$B$36),"Нет")="Да")),1,0)</x:f>
      </x:c>
      <x:c r="CF46" s="35" t="n">
        <x:f>IF(AND(CF$3&gt;=$B$39,CF$3&lt;EDATE($B$39,MAX(1,'Вводные'!$K$53)),AND($B$35="Да",IFERROR(INDEX('Вводные'!$B$88:$B$91,$B$36),"Нет")="Да")),1,0)</x:f>
      </x:c>
      <x:c r="CG46" s="35" t="n">
        <x:f>IF(AND(CG$3&gt;=$B$39,CG$3&lt;EDATE($B$39,MAX(1,'Вводные'!$K$53)),AND($B$35="Да",IFERROR(INDEX('Вводные'!$B$88:$B$91,$B$36),"Нет")="Да")),1,0)</x:f>
      </x:c>
      <x:c r="CH46" s="35" t="n">
        <x:f>IF(AND(CH$3&gt;=$B$39,CH$3&lt;EDATE($B$39,MAX(1,'Вводные'!$K$53)),AND($B$35="Да",IFERROR(INDEX('Вводные'!$B$88:$B$91,$B$36),"Нет")="Да")),1,0)</x:f>
      </x:c>
      <x:c r="CI46" s="35" t="n">
        <x:f>IF(AND(CI$3&gt;=$B$39,CI$3&lt;EDATE($B$39,MAX(1,'Вводные'!$K$53)),AND($B$35="Да",IFERROR(INDEX('Вводные'!$B$88:$B$91,$B$36),"Нет")="Да")),1,0)</x:f>
      </x:c>
      <x:c r="CJ46" s="35" t="n">
        <x:f>IF(AND(CJ$3&gt;=$B$39,CJ$3&lt;EDATE($B$39,MAX(1,'Вводные'!$K$53)),AND($B$35="Да",IFERROR(INDEX('Вводные'!$B$88:$B$91,$B$36),"Нет")="Да")),1,0)</x:f>
      </x:c>
      <x:c r="CK46" s="35" t="n">
        <x:f>IF(AND(CK$3&gt;=$B$39,CK$3&lt;EDATE($B$39,MAX(1,'Вводные'!$K$53)),AND($B$35="Да",IFERROR(INDEX('Вводные'!$B$88:$B$91,$B$36),"Нет")="Да")),1,0)</x:f>
      </x:c>
      <x:c r="CL46" s="35" t="n">
        <x:f>IF(AND(CL$3&gt;=$B$39,CL$3&lt;EDATE($B$39,MAX(1,'Вводные'!$K$53)),AND($B$35="Да",IFERROR(INDEX('Вводные'!$B$88:$B$91,$B$36),"Нет")="Да")),1,0)</x:f>
      </x:c>
      <x:c r="CM46" s="35" t="n">
        <x:f>IF(AND(CM$3&gt;=$B$39,CM$3&lt;EDATE($B$39,MAX(1,'Вводные'!$K$53)),AND($B$35="Да",IFERROR(INDEX('Вводные'!$B$88:$B$91,$B$36),"Нет")="Да")),1,0)</x:f>
      </x:c>
      <x:c r="CN46" s="35" t="n">
        <x:f>IF(AND(CN$3&gt;=$B$39,CN$3&lt;EDATE($B$39,MAX(1,'Вводные'!$K$53)),AND($B$35="Да",IFERROR(INDEX('Вводные'!$B$88:$B$91,$B$36),"Нет")="Да")),1,0)</x:f>
      </x:c>
      <x:c r="CO46" s="35" t="n">
        <x:f>IF(AND(CO$3&gt;=$B$39,CO$3&lt;EDATE($B$39,MAX(1,'Вводные'!$K$53)),AND($B$35="Да",IFERROR(INDEX('Вводные'!$B$88:$B$91,$B$36),"Нет")="Да")),1,0)</x:f>
      </x:c>
      <x:c r="CP46" s="35" t="n">
        <x:f>IF(AND(CP$3&gt;=$B$39,CP$3&lt;EDATE($B$39,MAX(1,'Вводные'!$K$53)),AND($B$35="Да",IFERROR(INDEX('Вводные'!$B$88:$B$91,$B$36),"Нет")="Да")),1,0)</x:f>
      </x:c>
      <x:c r="CQ46" s="35" t="n">
        <x:f>IF(AND(CQ$3&gt;=$B$39,CQ$3&lt;EDATE($B$39,MAX(1,'Вводные'!$K$53)),AND($B$35="Да",IFERROR(INDEX('Вводные'!$B$88:$B$91,$B$36),"Нет")="Да")),1,0)</x:f>
      </x:c>
      <x:c r="CR46" s="35" t="n">
        <x:f>IF(AND(CR$3&gt;=$B$39,CR$3&lt;EDATE($B$39,MAX(1,'Вводные'!$K$53)),AND($B$35="Да",IFERROR(INDEX('Вводные'!$B$88:$B$91,$B$36),"Нет")="Да")),1,0)</x:f>
      </x:c>
      <x:c r="CS46" s="35" t="n">
        <x:f>IF(AND(CS$3&gt;=$B$39,CS$3&lt;EDATE($B$39,MAX(1,'Вводные'!$K$53)),AND($B$35="Да",IFERROR(INDEX('Вводные'!$B$88:$B$91,$B$36),"Нет")="Да")),1,0)</x:f>
      </x:c>
      <x:c r="CT46" s="35" t="n">
        <x:f>IF(AND(CT$3&gt;=$B$39,CT$3&lt;EDATE($B$39,MAX(1,'Вводные'!$K$53)),AND($B$35="Да",IFERROR(INDEX('Вводные'!$B$88:$B$91,$B$36),"Нет")="Да")),1,0)</x:f>
      </x:c>
      <x:c r="CU46" s="35" t="n">
        <x:f>IF(AND(CU$3&gt;=$B$39,CU$3&lt;EDATE($B$39,MAX(1,'Вводные'!$K$53)),AND($B$35="Да",IFERROR(INDEX('Вводные'!$B$88:$B$91,$B$36),"Нет")="Да")),1,0)</x:f>
      </x:c>
      <x:c r="CV46" s="35" t="n">
        <x:f>IF(AND(CV$3&gt;=$B$39,CV$3&lt;EDATE($B$39,MAX(1,'Вводные'!$K$53)),AND($B$35="Да",IFERROR(INDEX('Вводные'!$B$88:$B$91,$B$36),"Нет")="Да")),1,0)</x:f>
      </x:c>
      <x:c r="CW46" s="35" t="n">
        <x:f>IF(AND(CW$3&gt;=$B$39,CW$3&lt;EDATE($B$39,MAX(1,'Вводные'!$K$53)),AND($B$35="Да",IFERROR(INDEX('Вводные'!$B$88:$B$91,$B$36),"Нет")="Да")),1,0)</x:f>
      </x:c>
      <x:c r="CX46" s="35" t="n">
        <x:f>IF(AND(CX$3&gt;=$B$39,CX$3&lt;EDATE($B$39,MAX(1,'Вводные'!$K$53)),AND($B$35="Да",IFERROR(INDEX('Вводные'!$B$88:$B$91,$B$36),"Нет")="Да")),1,0)</x:f>
      </x:c>
      <x:c r="CY46" s="35" t="n">
        <x:f>IF(AND(CY$3&gt;=$B$39,CY$3&lt;EDATE($B$39,MAX(1,'Вводные'!$K$53)),AND($B$35="Да",IFERROR(INDEX('Вводные'!$B$88:$B$91,$B$36),"Нет")="Да")),1,0)</x:f>
      </x:c>
      <x:c r="CZ46" s="35" t="n">
        <x:f>IF(AND(CZ$3&gt;=$B$39,CZ$3&lt;EDATE($B$39,MAX(1,'Вводные'!$K$53)),AND($B$35="Да",IFERROR(INDEX('Вводные'!$B$88:$B$91,$B$36),"Нет")="Да")),1,0)</x:f>
      </x:c>
      <x:c r="DA46" s="35" t="n">
        <x:f>IF(AND(DA$3&gt;=$B$39,DA$3&lt;EDATE($B$39,MAX(1,'Вводные'!$K$53)),AND($B$35="Да",IFERROR(INDEX('Вводные'!$B$88:$B$91,$B$36),"Нет")="Да")),1,0)</x:f>
      </x:c>
      <x:c r="DB46" s="35" t="n">
        <x:f>IF(AND(DB$3&gt;=$B$39,DB$3&lt;EDATE($B$39,MAX(1,'Вводные'!$K$53)),AND($B$35="Да",IFERROR(INDEX('Вводные'!$B$88:$B$91,$B$36),"Нет")="Да")),1,0)</x:f>
      </x:c>
      <x:c r="DC46" s="35" t="n">
        <x:f>IF(AND(DC$3&gt;=$B$39,DC$3&lt;EDATE($B$39,MAX(1,'Вводные'!$K$53)),AND($B$35="Да",IFERROR(INDEX('Вводные'!$B$88:$B$91,$B$36),"Нет")="Да")),1,0)</x:f>
      </x:c>
      <x:c r="DD46" s="35" t="n">
        <x:f>IF(AND(DD$3&gt;=$B$39,DD$3&lt;EDATE($B$39,MAX(1,'Вводные'!$K$53)),AND($B$35="Да",IFERROR(INDEX('Вводные'!$B$88:$B$91,$B$36),"Нет")="Да")),1,0)</x:f>
      </x:c>
      <x:c r="DE46" s="35" t="n">
        <x:f>IF(AND(DE$3&gt;=$B$39,DE$3&lt;EDATE($B$39,MAX(1,'Вводные'!$K$53)),AND($B$35="Да",IFERROR(INDEX('Вводные'!$B$88:$B$91,$B$36),"Нет")="Да")),1,0)</x:f>
      </x:c>
      <x:c r="DF46" s="35" t="n">
        <x:f>IF(AND(DF$3&gt;=$B$39,DF$3&lt;EDATE($B$39,MAX(1,'Вводные'!$K$53)),AND($B$35="Да",IFERROR(INDEX('Вводные'!$B$88:$B$91,$B$36),"Нет")="Да")),1,0)</x:f>
      </x:c>
      <x:c r="DG46" s="35" t="n">
        <x:f>IF(AND(DG$3&gt;=$B$39,DG$3&lt;EDATE($B$39,MAX(1,'Вводные'!$K$53)),AND($B$35="Да",IFERROR(INDEX('Вводные'!$B$88:$B$91,$B$36),"Нет")="Да")),1,0)</x:f>
      </x:c>
      <x:c r="DH46" s="35" t="n">
        <x:f>IF(AND(DH$3&gt;=$B$39,DH$3&lt;EDATE($B$39,MAX(1,'Вводные'!$K$53)),AND($B$35="Да",IFERROR(INDEX('Вводные'!$B$88:$B$91,$B$36),"Нет")="Да")),1,0)</x:f>
      </x:c>
      <x:c r="DI46" s="35" t="n">
        <x:f>IF(AND(DI$3&gt;=$B$39,DI$3&lt;EDATE($B$39,MAX(1,'Вводные'!$K$53)),AND($B$35="Да",IFERROR(INDEX('Вводные'!$B$88:$B$91,$B$36),"Нет")="Да")),1,0)</x:f>
      </x:c>
      <x:c r="DJ46" s="35" t="n">
        <x:f>IF(AND(DJ$3&gt;=$B$39,DJ$3&lt;EDATE($B$39,MAX(1,'Вводные'!$K$53)),AND($B$35="Да",IFERROR(INDEX('Вводные'!$B$88:$B$91,$B$36),"Нет")="Да")),1,0)</x:f>
      </x:c>
      <x:c r="DK46" s="35" t="n">
        <x:f>IF(AND(DK$3&gt;=$B$39,DK$3&lt;EDATE($B$39,MAX(1,'Вводные'!$K$53)),AND($B$35="Да",IFERROR(INDEX('Вводные'!$B$88:$B$91,$B$36),"Нет")="Да")),1,0)</x:f>
      </x:c>
      <x:c r="DL46" s="35" t="n">
        <x:f>IF(AND(DL$3&gt;=$B$39,DL$3&lt;EDATE($B$39,MAX(1,'Вводные'!$K$53)),AND($B$35="Да",IFERROR(INDEX('Вводные'!$B$88:$B$91,$B$36),"Нет")="Да")),1,0)</x:f>
      </x:c>
      <x:c r="DM46" s="35" t="n">
        <x:f>IF(AND(DM$3&gt;=$B$39,DM$3&lt;EDATE($B$39,MAX(1,'Вводные'!$K$53)),AND($B$35="Да",IFERROR(INDEX('Вводные'!$B$88:$B$91,$B$36),"Нет")="Да")),1,0)</x:f>
      </x:c>
      <x:c r="DN46" s="35" t="n">
        <x:f>IF(AND(DN$3&gt;=$B$39,DN$3&lt;EDATE($B$39,MAX(1,'Вводные'!$K$53)),AND($B$35="Да",IFERROR(INDEX('Вводные'!$B$88:$B$91,$B$36),"Нет")="Да")),1,0)</x:f>
      </x:c>
      <x:c r="DO46" s="35" t="n">
        <x:f>IF(AND(DO$3&gt;=$B$39,DO$3&lt;EDATE($B$39,MAX(1,'Вводные'!$K$53)),AND($B$35="Да",IFERROR(INDEX('Вводные'!$B$88:$B$91,$B$36),"Нет")="Да")),1,0)</x:f>
      </x:c>
      <x:c r="DP46" s="35" t="n">
        <x:f>IF(AND(DP$3&gt;=$B$39,DP$3&lt;EDATE($B$39,MAX(1,'Вводные'!$K$53)),AND($B$35="Да",IFERROR(INDEX('Вводные'!$B$88:$B$91,$B$36),"Нет")="Да")),1,0)</x:f>
      </x:c>
      <x:c r="DQ46" s="35" t="n">
        <x:f>IF(AND(DQ$3&gt;=$B$39,DQ$3&lt;EDATE($B$39,MAX(1,'Вводные'!$K$53)),AND($B$35="Да",IFERROR(INDEX('Вводные'!$B$88:$B$91,$B$36),"Нет")="Да")),1,0)</x:f>
      </x:c>
      <x:c r="DR46" s="35" t="n">
        <x:f>IF(AND(DR$3&gt;=$B$39,DR$3&lt;EDATE($B$39,MAX(1,'Вводные'!$K$53)),AND($B$35="Да",IFERROR(INDEX('Вводные'!$B$88:$B$91,$B$36),"Нет")="Да")),1,0)</x:f>
      </x:c>
      <x:c r="DS46" s="35" t="n">
        <x:f>IF(AND(DS$3&gt;=$B$39,DS$3&lt;EDATE($B$39,MAX(1,'Вводные'!$K$53)),AND($B$35="Да",IFERROR(INDEX('Вводные'!$B$88:$B$91,$B$36),"Нет")="Да")),1,0)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IF(D$3&lt;EDATE(INDEX('Вводные'!$D$88:$D$91,$B$36),INDEX('Вводные'!$E$88:$E$91,$B$36)+INDEX('Вводные'!$F$88:$F$91,$B$36)+'Вводные'!$H$9),D52,0)</x:f>
      </x:c>
      <x:c r="E53" s="107" t="n">
        <x:f>IF(E$3&lt;EDATE(INDEX('Вводные'!$D$88:$D$91,$B$36),INDEX('Вводные'!$E$88:$E$91,$B$36)+INDEX('Вводные'!$F$88:$F$91,$B$36)+'Вводные'!$H$9),E52,0)</x:f>
      </x:c>
      <x:c r="F53" s="107" t="n">
        <x:f>IF(F$3&lt;EDATE(INDEX('Вводные'!$D$88:$D$91,$B$36),INDEX('Вводные'!$E$88:$E$91,$B$36)+INDEX('Вводные'!$F$88:$F$91,$B$36)+'Вводные'!$H$9),F52,0)</x:f>
      </x:c>
      <x:c r="G53" s="107" t="n">
        <x:f>IF(G$3&lt;EDATE(INDEX('Вводные'!$D$88:$D$91,$B$36),INDEX('Вводные'!$E$88:$E$91,$B$36)+INDEX('Вводные'!$F$88:$F$91,$B$36)+'Вводные'!$H$9),G52,0)</x:f>
      </x:c>
      <x:c r="H53" s="107" t="n">
        <x:f>IF(H$3&lt;EDATE(INDEX('Вводные'!$D$88:$D$91,$B$36),INDEX('Вводные'!$E$88:$E$91,$B$36)+INDEX('Вводные'!$F$88:$F$91,$B$36)+'Вводные'!$H$9),H52,0)</x:f>
      </x:c>
      <x:c r="I53" s="107" t="n">
        <x:f>IF(I$3&lt;EDATE(INDEX('Вводные'!$D$88:$D$91,$B$36),INDEX('Вводные'!$E$88:$E$91,$B$36)+INDEX('Вводные'!$F$88:$F$91,$B$36)+'Вводные'!$H$9),I52,0)</x:f>
      </x:c>
      <x:c r="J53" s="107" t="n">
        <x:f>IF(J$3&lt;EDATE(INDEX('Вводные'!$D$88:$D$91,$B$36),INDEX('Вводные'!$E$88:$E$91,$B$36)+INDEX('Вводные'!$F$88:$F$91,$B$36)+'Вводные'!$H$9),J52,0)</x:f>
      </x:c>
      <x:c r="K53" s="107" t="n">
        <x:f>IF(K$3&lt;EDATE(INDEX('Вводные'!$D$88:$D$91,$B$36),INDEX('Вводные'!$E$88:$E$91,$B$36)+INDEX('Вводные'!$F$88:$F$91,$B$36)+'Вводные'!$H$9),K52,0)</x:f>
      </x:c>
      <x:c r="L53" s="107" t="n">
        <x:f>IF(L$3&lt;EDATE(INDEX('Вводные'!$D$88:$D$91,$B$36),INDEX('Вводные'!$E$88:$E$91,$B$36)+INDEX('Вводные'!$F$88:$F$91,$B$36)+'Вводные'!$H$9),L52,0)</x:f>
      </x:c>
      <x:c r="M53" s="107" t="n">
        <x:f>IF(M$3&lt;EDATE(INDEX('Вводные'!$D$88:$D$91,$B$36),INDEX('Вводные'!$E$88:$E$91,$B$36)+INDEX('Вводные'!$F$88:$F$91,$B$36)+'Вводные'!$H$9),M52,0)</x:f>
      </x:c>
      <x:c r="N53" s="107" t="n">
        <x:f>IF(N$3&lt;EDATE(INDEX('Вводные'!$D$88:$D$91,$B$36),INDEX('Вводные'!$E$88:$E$91,$B$36)+INDEX('Вводные'!$F$88:$F$91,$B$36)+'Вводные'!$H$9),N52,0)</x:f>
      </x:c>
      <x:c r="O53" s="107" t="n">
        <x:f>IF(O$3&lt;EDATE(INDEX('Вводные'!$D$88:$D$91,$B$36),INDEX('Вводные'!$E$88:$E$91,$B$36)+INDEX('Вводные'!$F$88:$F$91,$B$36)+'Вводные'!$H$9),O52,0)</x:f>
      </x:c>
      <x:c r="P53" s="107" t="n">
        <x:f>IF(P$3&lt;EDATE(INDEX('Вводные'!$D$88:$D$91,$B$36),INDEX('Вводные'!$E$88:$E$91,$B$36)+INDEX('Вводные'!$F$88:$F$91,$B$36)+'Вводные'!$H$9),P52,0)</x:f>
      </x:c>
      <x:c r="Q53" s="107" t="n">
        <x:f>IF(Q$3&lt;EDATE(INDEX('Вводные'!$D$88:$D$91,$B$36),INDEX('Вводные'!$E$88:$E$91,$B$36)+INDEX('Вводные'!$F$88:$F$91,$B$36)+'Вводные'!$H$9),Q52,0)</x:f>
      </x:c>
      <x:c r="R53" s="107" t="n">
        <x:f>IF(R$3&lt;EDATE(INDEX('Вводные'!$D$88:$D$91,$B$36),INDEX('Вводные'!$E$88:$E$91,$B$36)+INDEX('Вводные'!$F$88:$F$91,$B$36)+'Вводные'!$H$9),R52,0)</x:f>
      </x:c>
      <x:c r="S53" s="107" t="n">
        <x:f>IF(S$3&lt;EDATE(INDEX('Вводные'!$D$88:$D$91,$B$36),INDEX('Вводные'!$E$88:$E$91,$B$36)+INDEX('Вводные'!$F$88:$F$91,$B$36)+'Вводные'!$H$9),S52,0)</x:f>
      </x:c>
      <x:c r="T53" s="107" t="n">
        <x:f>IF(T$3&lt;EDATE(INDEX('Вводные'!$D$88:$D$91,$B$36),INDEX('Вводные'!$E$88:$E$91,$B$36)+INDEX('Вводные'!$F$88:$F$91,$B$36)+'Вводные'!$H$9),T52,0)</x:f>
      </x:c>
      <x:c r="U53" s="107" t="n">
        <x:f>IF(U$3&lt;EDATE(INDEX('Вводные'!$D$88:$D$91,$B$36),INDEX('Вводные'!$E$88:$E$91,$B$36)+INDEX('Вводные'!$F$88:$F$91,$B$36)+'Вводные'!$H$9),U52,0)</x:f>
      </x:c>
      <x:c r="V53" s="107" t="n">
        <x:f>IF(V$3&lt;EDATE(INDEX('Вводные'!$D$88:$D$91,$B$36),INDEX('Вводные'!$E$88:$E$91,$B$36)+INDEX('Вводные'!$F$88:$F$91,$B$36)+'Вводные'!$H$9),V52,0)</x:f>
      </x:c>
      <x:c r="W53" s="107" t="n">
        <x:f>IF(W$3&lt;EDATE(INDEX('Вводные'!$D$88:$D$91,$B$36),INDEX('Вводные'!$E$88:$E$91,$B$36)+INDEX('Вводные'!$F$88:$F$91,$B$36)+'Вводные'!$H$9),W52,0)</x:f>
      </x:c>
      <x:c r="X53" s="107" t="n">
        <x:f>IF(X$3&lt;EDATE(INDEX('Вводные'!$D$88:$D$91,$B$36),INDEX('Вводные'!$E$88:$E$91,$B$36)+INDEX('Вводные'!$F$88:$F$91,$B$36)+'Вводные'!$H$9),X52,0)</x:f>
      </x:c>
      <x:c r="Y53" s="107" t="n">
        <x:f>IF(Y$3&lt;EDATE(INDEX('Вводные'!$D$88:$D$91,$B$36),INDEX('Вводные'!$E$88:$E$91,$B$36)+INDEX('Вводные'!$F$88:$F$91,$B$36)+'Вводные'!$H$9),Y52,0)</x:f>
      </x:c>
      <x:c r="Z53" s="107" t="n">
        <x:f>IF(Z$3&lt;EDATE(INDEX('Вводные'!$D$88:$D$91,$B$36),INDEX('Вводные'!$E$88:$E$91,$B$36)+INDEX('Вводные'!$F$88:$F$91,$B$36)+'Вводные'!$H$9),Z52,0)</x:f>
      </x:c>
      <x:c r="AA53" s="107" t="n">
        <x:f>IF(AA$3&lt;EDATE(INDEX('Вводные'!$D$88:$D$91,$B$36),INDEX('Вводные'!$E$88:$E$91,$B$36)+INDEX('Вводные'!$F$88:$F$91,$B$36)+'Вводные'!$H$9),AA52,0)</x:f>
      </x:c>
      <x:c r="AB53" s="107" t="n">
        <x:f>IF(AB$3&lt;EDATE(INDEX('Вводные'!$D$88:$D$91,$B$36),INDEX('Вводные'!$E$88:$E$91,$B$36)+INDEX('Вводные'!$F$88:$F$91,$B$36)+'Вводные'!$H$9),AB52,0)</x:f>
      </x:c>
      <x:c r="AC53" s="107" t="n">
        <x:f>IF(AC$3&lt;EDATE(INDEX('Вводные'!$D$88:$D$91,$B$36),INDEX('Вводные'!$E$88:$E$91,$B$36)+INDEX('Вводные'!$F$88:$F$91,$B$36)+'Вводные'!$H$9),AC52,0)</x:f>
      </x:c>
      <x:c r="AD53" s="107" t="n">
        <x:f>IF(AD$3&lt;EDATE(INDEX('Вводные'!$D$88:$D$91,$B$36),INDEX('Вводные'!$E$88:$E$91,$B$36)+INDEX('Вводные'!$F$88:$F$91,$B$36)+'Вводные'!$H$9),AD52,0)</x:f>
      </x:c>
      <x:c r="AE53" s="107" t="n">
        <x:f>IF(AE$3&lt;EDATE(INDEX('Вводные'!$D$88:$D$91,$B$36),INDEX('Вводные'!$E$88:$E$91,$B$36)+INDEX('Вводные'!$F$88:$F$91,$B$36)+'Вводные'!$H$9),AE52,0)</x:f>
      </x:c>
      <x:c r="AF53" s="107" t="n">
        <x:f>IF(AF$3&lt;EDATE(INDEX('Вводные'!$D$88:$D$91,$B$36),INDEX('Вводные'!$E$88:$E$91,$B$36)+INDEX('Вводные'!$F$88:$F$91,$B$36)+'Вводные'!$H$9),AF52,0)</x:f>
      </x:c>
      <x:c r="AG53" s="107" t="n">
        <x:f>IF(AG$3&lt;EDATE(INDEX('Вводные'!$D$88:$D$91,$B$36),INDEX('Вводные'!$E$88:$E$91,$B$36)+INDEX('Вводные'!$F$88:$F$91,$B$36)+'Вводные'!$H$9),AG52,0)</x:f>
      </x:c>
      <x:c r="AH53" s="107" t="n">
        <x:f>IF(AH$3&lt;EDATE(INDEX('Вводные'!$D$88:$D$91,$B$36),INDEX('Вводные'!$E$88:$E$91,$B$36)+INDEX('Вводные'!$F$88:$F$91,$B$36)+'Вводные'!$H$9),AH52,0)</x:f>
      </x:c>
      <x:c r="AI53" s="107" t="n">
        <x:f>IF(AI$3&lt;EDATE(INDEX('Вводные'!$D$88:$D$91,$B$36),INDEX('Вводные'!$E$88:$E$91,$B$36)+INDEX('Вводные'!$F$88:$F$91,$B$36)+'Вводные'!$H$9),AI52,0)</x:f>
      </x:c>
      <x:c r="AJ53" s="107" t="n">
        <x:f>IF(AJ$3&lt;EDATE(INDEX('Вводные'!$D$88:$D$91,$B$36),INDEX('Вводные'!$E$88:$E$91,$B$36)+INDEX('Вводные'!$F$88:$F$91,$B$36)+'Вводные'!$H$9),AJ52,0)</x:f>
      </x:c>
      <x:c r="AK53" s="107" t="n">
        <x:f>IF(AK$3&lt;EDATE(INDEX('Вводные'!$D$88:$D$91,$B$36),INDEX('Вводные'!$E$88:$E$91,$B$36)+INDEX('Вводные'!$F$88:$F$91,$B$36)+'Вводные'!$H$9),AK52,0)</x:f>
      </x:c>
      <x:c r="AL53" s="107" t="n">
        <x:f>IF(AL$3&lt;EDATE(INDEX('Вводные'!$D$88:$D$91,$B$36),INDEX('Вводные'!$E$88:$E$91,$B$36)+INDEX('Вводные'!$F$88:$F$91,$B$36)+'Вводные'!$H$9),AL52,0)</x:f>
      </x:c>
      <x:c r="AM53" s="107" t="n">
        <x:f>IF(AM$3&lt;EDATE(INDEX('Вводные'!$D$88:$D$91,$B$36),INDEX('Вводные'!$E$88:$E$91,$B$36)+INDEX('Вводные'!$F$88:$F$91,$B$36)+'Вводные'!$H$9),AM52,0)</x:f>
      </x:c>
      <x:c r="AN53" s="107" t="n">
        <x:f>IF(AN$3&lt;EDATE(INDEX('Вводные'!$D$88:$D$91,$B$36),INDEX('Вводные'!$E$88:$E$91,$B$36)+INDEX('Вводные'!$F$88:$F$91,$B$36)+'Вводные'!$H$9),AN52,0)</x:f>
      </x:c>
      <x:c r="AO53" s="107" t="n">
        <x:f>IF(AO$3&lt;EDATE(INDEX('Вводные'!$D$88:$D$91,$B$36),INDEX('Вводные'!$E$88:$E$91,$B$36)+INDEX('Вводные'!$F$88:$F$91,$B$36)+'Вводные'!$H$9),AO52,0)</x:f>
      </x:c>
      <x:c r="AP53" s="107" t="n">
        <x:f>IF(AP$3&lt;EDATE(INDEX('Вводные'!$D$88:$D$91,$B$36),INDEX('Вводные'!$E$88:$E$91,$B$36)+INDEX('Вводные'!$F$88:$F$91,$B$36)+'Вводные'!$H$9),AP52,0)</x:f>
      </x:c>
      <x:c r="AQ53" s="107" t="n">
        <x:f>IF(AQ$3&lt;EDATE(INDEX('Вводные'!$D$88:$D$91,$B$36),INDEX('Вводные'!$E$88:$E$91,$B$36)+INDEX('Вводные'!$F$88:$F$91,$B$36)+'Вводные'!$H$9),AQ52,0)</x:f>
      </x:c>
      <x:c r="AR53" s="107" t="n">
        <x:f>IF(AR$3&lt;EDATE(INDEX('Вводные'!$D$88:$D$91,$B$36),INDEX('Вводные'!$E$88:$E$91,$B$36)+INDEX('Вводные'!$F$88:$F$91,$B$36)+'Вводные'!$H$9),AR52,0)</x:f>
      </x:c>
      <x:c r="AS53" s="107" t="n">
        <x:f>IF(AS$3&lt;EDATE(INDEX('Вводные'!$D$88:$D$91,$B$36),INDEX('Вводные'!$E$88:$E$91,$B$36)+INDEX('Вводные'!$F$88:$F$91,$B$36)+'Вводные'!$H$9),AS52,0)</x:f>
      </x:c>
      <x:c r="AT53" s="107" t="n">
        <x:f>IF(AT$3&lt;EDATE(INDEX('Вводные'!$D$88:$D$91,$B$36),INDEX('Вводные'!$E$88:$E$91,$B$36)+INDEX('Вводные'!$F$88:$F$91,$B$36)+'Вводные'!$H$9),AT52,0)</x:f>
      </x:c>
      <x:c r="AU53" s="107" t="n">
        <x:f>IF(AU$3&lt;EDATE(INDEX('Вводные'!$D$88:$D$91,$B$36),INDEX('Вводные'!$E$88:$E$91,$B$36)+INDEX('Вводные'!$F$88:$F$91,$B$36)+'Вводные'!$H$9),AU52,0)</x:f>
      </x:c>
      <x:c r="AV53" s="107" t="n">
        <x:f>IF(AV$3&lt;EDATE(INDEX('Вводные'!$D$88:$D$91,$B$36),INDEX('Вводные'!$E$88:$E$91,$B$36)+INDEX('Вводные'!$F$88:$F$91,$B$36)+'Вводные'!$H$9),AV52,0)</x:f>
      </x:c>
      <x:c r="AW53" s="107" t="n">
        <x:f>IF(AW$3&lt;EDATE(INDEX('Вводные'!$D$88:$D$91,$B$36),INDEX('Вводные'!$E$88:$E$91,$B$36)+INDEX('Вводные'!$F$88:$F$91,$B$36)+'Вводные'!$H$9),AW52,0)</x:f>
      </x:c>
      <x:c r="AX53" s="107" t="n">
        <x:f>IF(AX$3&lt;EDATE(INDEX('Вводные'!$D$88:$D$91,$B$36),INDEX('Вводные'!$E$88:$E$91,$B$36)+INDEX('Вводные'!$F$88:$F$91,$B$36)+'Вводные'!$H$9),AX52,0)</x:f>
      </x:c>
      <x:c r="AY53" s="107" t="n">
        <x:f>IF(AY$3&lt;EDATE(INDEX('Вводные'!$D$88:$D$91,$B$36),INDEX('Вводные'!$E$88:$E$91,$B$36)+INDEX('Вводные'!$F$88:$F$91,$B$36)+'Вводные'!$H$9),AY52,0)</x:f>
      </x:c>
      <x:c r="AZ53" s="107" t="n">
        <x:f>IF(AZ$3&lt;EDATE(INDEX('Вводные'!$D$88:$D$91,$B$36),INDEX('Вводные'!$E$88:$E$91,$B$36)+INDEX('Вводные'!$F$88:$F$91,$B$36)+'Вводные'!$H$9),AZ52,0)</x:f>
      </x:c>
      <x:c r="BA53" s="107" t="n">
        <x:f>IF(BA$3&lt;EDATE(INDEX('Вводные'!$D$88:$D$91,$B$36),INDEX('Вводные'!$E$88:$E$91,$B$36)+INDEX('Вводные'!$F$88:$F$91,$B$36)+'Вводные'!$H$9),BA52,0)</x:f>
      </x:c>
      <x:c r="BB53" s="107" t="n">
        <x:f>IF(BB$3&lt;EDATE(INDEX('Вводные'!$D$88:$D$91,$B$36),INDEX('Вводные'!$E$88:$E$91,$B$36)+INDEX('Вводные'!$F$88:$F$91,$B$36)+'Вводные'!$H$9),BB52,0)</x:f>
      </x:c>
      <x:c r="BC53" s="107" t="n">
        <x:f>IF(BC$3&lt;EDATE(INDEX('Вводные'!$D$88:$D$91,$B$36),INDEX('Вводные'!$E$88:$E$91,$B$36)+INDEX('Вводные'!$F$88:$F$91,$B$36)+'Вводные'!$H$9),BC52,0)</x:f>
      </x:c>
      <x:c r="BD53" s="107" t="n">
        <x:f>IF(BD$3&lt;EDATE(INDEX('Вводные'!$D$88:$D$91,$B$36),INDEX('Вводные'!$E$88:$E$91,$B$36)+INDEX('Вводные'!$F$88:$F$91,$B$36)+'Вводные'!$H$9),BD52,0)</x:f>
      </x:c>
      <x:c r="BE53" s="107" t="n">
        <x:f>IF(BE$3&lt;EDATE(INDEX('Вводные'!$D$88:$D$91,$B$36),INDEX('Вводные'!$E$88:$E$91,$B$36)+INDEX('Вводные'!$F$88:$F$91,$B$36)+'Вводные'!$H$9),BE52,0)</x:f>
      </x:c>
      <x:c r="BF53" s="107" t="n">
        <x:f>IF(BF$3&lt;EDATE(INDEX('Вводные'!$D$88:$D$91,$B$36),INDEX('Вводные'!$E$88:$E$91,$B$36)+INDEX('Вводные'!$F$88:$F$91,$B$36)+'Вводные'!$H$9),BF52,0)</x:f>
      </x:c>
      <x:c r="BG53" s="107" t="n">
        <x:f>IF(BG$3&lt;EDATE(INDEX('Вводные'!$D$88:$D$91,$B$36),INDEX('Вводные'!$E$88:$E$91,$B$36)+INDEX('Вводные'!$F$88:$F$91,$B$36)+'Вводные'!$H$9),BG52,0)</x:f>
      </x:c>
      <x:c r="BH53" s="107" t="n">
        <x:f>IF(BH$3&lt;EDATE(INDEX('Вводные'!$D$88:$D$91,$B$36),INDEX('Вводные'!$E$88:$E$91,$B$36)+INDEX('Вводные'!$F$88:$F$91,$B$36)+'Вводные'!$H$9),BH52,0)</x:f>
      </x:c>
      <x:c r="BI53" s="107" t="n">
        <x:f>IF(BI$3&lt;EDATE(INDEX('Вводные'!$D$88:$D$91,$B$36),INDEX('Вводные'!$E$88:$E$91,$B$36)+INDEX('Вводные'!$F$88:$F$91,$B$36)+'Вводные'!$H$9),BI52,0)</x:f>
      </x:c>
      <x:c r="BJ53" s="107" t="n">
        <x:f>IF(BJ$3&lt;EDATE(INDEX('Вводные'!$D$88:$D$91,$B$36),INDEX('Вводные'!$E$88:$E$91,$B$36)+INDEX('Вводные'!$F$88:$F$91,$B$36)+'Вводные'!$H$9),BJ52,0)</x:f>
      </x:c>
      <x:c r="BK53" s="107" t="n">
        <x:f>IF(BK$3&lt;EDATE(INDEX('Вводные'!$D$88:$D$91,$B$36),INDEX('Вводные'!$E$88:$E$91,$B$36)+INDEX('Вводные'!$F$88:$F$91,$B$36)+'Вводные'!$H$9),BK52,0)</x:f>
      </x:c>
      <x:c r="BL53" s="107" t="n">
        <x:f>IF(BL$3&lt;EDATE(INDEX('Вводные'!$D$88:$D$91,$B$36),INDEX('Вводные'!$E$88:$E$91,$B$36)+INDEX('Вводные'!$F$88:$F$91,$B$36)+'Вводные'!$H$9),BL52,0)</x:f>
      </x:c>
      <x:c r="BM53" s="107" t="n">
        <x:f>IF(BM$3&lt;EDATE(INDEX('Вводные'!$D$88:$D$91,$B$36),INDEX('Вводные'!$E$88:$E$91,$B$36)+INDEX('Вводные'!$F$88:$F$91,$B$36)+'Вводные'!$H$9),BM52,0)</x:f>
      </x:c>
      <x:c r="BN53" s="107" t="n">
        <x:f>IF(BN$3&lt;EDATE(INDEX('Вводные'!$D$88:$D$91,$B$36),INDEX('Вводные'!$E$88:$E$91,$B$36)+INDEX('Вводные'!$F$88:$F$91,$B$36)+'Вводные'!$H$9),BN52,0)</x:f>
      </x:c>
      <x:c r="BO53" s="107" t="n">
        <x:f>IF(BO$3&lt;EDATE(INDEX('Вводные'!$D$88:$D$91,$B$36),INDEX('Вводные'!$E$88:$E$91,$B$36)+INDEX('Вводные'!$F$88:$F$91,$B$36)+'Вводные'!$H$9),BO52,0)</x:f>
      </x:c>
      <x:c r="BP53" s="107" t="n">
        <x:f>IF(BP$3&lt;EDATE(INDEX('Вводные'!$D$88:$D$91,$B$36),INDEX('Вводные'!$E$88:$E$91,$B$36)+INDEX('Вводные'!$F$88:$F$91,$B$36)+'Вводные'!$H$9),BP52,0)</x:f>
      </x:c>
      <x:c r="BQ53" s="107" t="n">
        <x:f>IF(BQ$3&lt;EDATE(INDEX('Вводные'!$D$88:$D$91,$B$36),INDEX('Вводные'!$E$88:$E$91,$B$36)+INDEX('Вводные'!$F$88:$F$91,$B$36)+'Вводные'!$H$9),BQ52,0)</x:f>
      </x:c>
      <x:c r="BR53" s="107" t="n">
        <x:f>IF(BR$3&lt;EDATE(INDEX('Вводные'!$D$88:$D$91,$B$36),INDEX('Вводные'!$E$88:$E$91,$B$36)+INDEX('Вводные'!$F$88:$F$91,$B$36)+'Вводные'!$H$9),BR52,0)</x:f>
      </x:c>
      <x:c r="BS53" s="107" t="n">
        <x:f>IF(BS$3&lt;EDATE(INDEX('Вводные'!$D$88:$D$91,$B$36),INDEX('Вводные'!$E$88:$E$91,$B$36)+INDEX('Вводные'!$F$88:$F$91,$B$36)+'Вводные'!$H$9),BS52,0)</x:f>
      </x:c>
      <x:c r="BT53" s="107" t="n">
        <x:f>IF(BT$3&lt;EDATE(INDEX('Вводные'!$D$88:$D$91,$B$36),INDEX('Вводные'!$E$88:$E$91,$B$36)+INDEX('Вводные'!$F$88:$F$91,$B$36)+'Вводные'!$H$9),BT52,0)</x:f>
      </x:c>
      <x:c r="BU53" s="107" t="n">
        <x:f>IF(BU$3&lt;EDATE(INDEX('Вводные'!$D$88:$D$91,$B$36),INDEX('Вводные'!$E$88:$E$91,$B$36)+INDEX('Вводные'!$F$88:$F$91,$B$36)+'Вводные'!$H$9),BU52,0)</x:f>
      </x:c>
      <x:c r="BV53" s="107" t="n">
        <x:f>IF(BV$3&lt;EDATE(INDEX('Вводные'!$D$88:$D$91,$B$36),INDEX('Вводные'!$E$88:$E$91,$B$36)+INDEX('Вводные'!$F$88:$F$91,$B$36)+'Вводные'!$H$9),BV52,0)</x:f>
      </x:c>
      <x:c r="BW53" s="107" t="n">
        <x:f>IF(BW$3&lt;EDATE(INDEX('Вводные'!$D$88:$D$91,$B$36),INDEX('Вводные'!$E$88:$E$91,$B$36)+INDEX('Вводные'!$F$88:$F$91,$B$36)+'Вводные'!$H$9),BW52,0)</x:f>
      </x:c>
      <x:c r="BX53" s="107" t="n">
        <x:f>IF(BX$3&lt;EDATE(INDEX('Вводные'!$D$88:$D$91,$B$36),INDEX('Вводные'!$E$88:$E$91,$B$36)+INDEX('Вводные'!$F$88:$F$91,$B$36)+'Вводные'!$H$9),BX52,0)</x:f>
      </x:c>
      <x:c r="BY53" s="107" t="n">
        <x:f>IF(BY$3&lt;EDATE(INDEX('Вводные'!$D$88:$D$91,$B$36),INDEX('Вводные'!$E$88:$E$91,$B$36)+INDEX('Вводные'!$F$88:$F$91,$B$36)+'Вводные'!$H$9),BY52,0)</x:f>
      </x:c>
      <x:c r="BZ53" s="107" t="n">
        <x:f>IF(BZ$3&lt;EDATE(INDEX('Вводные'!$D$88:$D$91,$B$36),INDEX('Вводные'!$E$88:$E$91,$B$36)+INDEX('Вводные'!$F$88:$F$91,$B$36)+'Вводные'!$H$9),BZ52,0)</x:f>
      </x:c>
      <x:c r="CA53" s="107" t="n">
        <x:f>IF(CA$3&lt;EDATE(INDEX('Вводные'!$D$88:$D$91,$B$36),INDEX('Вводные'!$E$88:$E$91,$B$36)+INDEX('Вводные'!$F$88:$F$91,$B$36)+'Вводные'!$H$9),CA52,0)</x:f>
      </x:c>
      <x:c r="CB53" s="107" t="n">
        <x:f>IF(CB$3&lt;EDATE(INDEX('Вводные'!$D$88:$D$91,$B$36),INDEX('Вводные'!$E$88:$E$91,$B$36)+INDEX('Вводные'!$F$88:$F$91,$B$36)+'Вводные'!$H$9),CB52,0)</x:f>
      </x:c>
      <x:c r="CC53" s="107" t="n">
        <x:f>IF(CC$3&lt;EDATE(INDEX('Вводные'!$D$88:$D$91,$B$36),INDEX('Вводные'!$E$88:$E$91,$B$36)+INDEX('Вводные'!$F$88:$F$91,$B$36)+'Вводные'!$H$9),CC52,0)</x:f>
      </x:c>
      <x:c r="CD53" s="107" t="n">
        <x:f>IF(CD$3&lt;EDATE(INDEX('Вводные'!$D$88:$D$91,$B$36),INDEX('Вводные'!$E$88:$E$91,$B$36)+INDEX('Вводные'!$F$88:$F$91,$B$36)+'Вводные'!$H$9),CD52,0)</x:f>
      </x:c>
      <x:c r="CE53" s="107" t="n">
        <x:f>IF(CE$3&lt;EDATE(INDEX('Вводные'!$D$88:$D$91,$B$36),INDEX('Вводные'!$E$88:$E$91,$B$36)+INDEX('Вводные'!$F$88:$F$91,$B$36)+'Вводные'!$H$9),CE52,0)</x:f>
      </x:c>
      <x:c r="CF53" s="107" t="n">
        <x:f>IF(CF$3&lt;EDATE(INDEX('Вводные'!$D$88:$D$91,$B$36),INDEX('Вводные'!$E$88:$E$91,$B$36)+INDEX('Вводные'!$F$88:$F$91,$B$36)+'Вводные'!$H$9),CF52,0)</x:f>
      </x:c>
      <x:c r="CG53" s="107" t="n">
        <x:f>IF(CG$3&lt;EDATE(INDEX('Вводные'!$D$88:$D$91,$B$36),INDEX('Вводные'!$E$88:$E$91,$B$36)+INDEX('Вводные'!$F$88:$F$91,$B$36)+'Вводные'!$H$9),CG52,0)</x:f>
      </x:c>
      <x:c r="CH53" s="107" t="n">
        <x:f>IF(CH$3&lt;EDATE(INDEX('Вводные'!$D$88:$D$91,$B$36),INDEX('Вводные'!$E$88:$E$91,$B$36)+INDEX('Вводные'!$F$88:$F$91,$B$36)+'Вводные'!$H$9),CH52,0)</x:f>
      </x:c>
      <x:c r="CI53" s="107" t="n">
        <x:f>IF(CI$3&lt;EDATE(INDEX('Вводные'!$D$88:$D$91,$B$36),INDEX('Вводные'!$E$88:$E$91,$B$36)+INDEX('Вводные'!$F$88:$F$91,$B$36)+'Вводные'!$H$9),CI52,0)</x:f>
      </x:c>
      <x:c r="CJ53" s="107" t="n">
        <x:f>IF(CJ$3&lt;EDATE(INDEX('Вводные'!$D$88:$D$91,$B$36),INDEX('Вводные'!$E$88:$E$91,$B$36)+INDEX('Вводные'!$F$88:$F$91,$B$36)+'Вводные'!$H$9),CJ52,0)</x:f>
      </x:c>
      <x:c r="CK53" s="107" t="n">
        <x:f>IF(CK$3&lt;EDATE(INDEX('Вводные'!$D$88:$D$91,$B$36),INDEX('Вводные'!$E$88:$E$91,$B$36)+INDEX('Вводные'!$F$88:$F$91,$B$36)+'Вводные'!$H$9),CK52,0)</x:f>
      </x:c>
      <x:c r="CL53" s="107" t="n">
        <x:f>IF(CL$3&lt;EDATE(INDEX('Вводные'!$D$88:$D$91,$B$36),INDEX('Вводные'!$E$88:$E$91,$B$36)+INDEX('Вводные'!$F$88:$F$91,$B$36)+'Вводные'!$H$9),CL52,0)</x:f>
      </x:c>
      <x:c r="CM53" s="107" t="n">
        <x:f>IF(CM$3&lt;EDATE(INDEX('Вводные'!$D$88:$D$91,$B$36),INDEX('Вводные'!$E$88:$E$91,$B$36)+INDEX('Вводные'!$F$88:$F$91,$B$36)+'Вводные'!$H$9),CM52,0)</x:f>
      </x:c>
      <x:c r="CN53" s="107" t="n">
        <x:f>IF(CN$3&lt;EDATE(INDEX('Вводные'!$D$88:$D$91,$B$36),INDEX('Вводные'!$E$88:$E$91,$B$36)+INDEX('Вводные'!$F$88:$F$91,$B$36)+'Вводные'!$H$9),CN52,0)</x:f>
      </x:c>
      <x:c r="CO53" s="107" t="n">
        <x:f>IF(CO$3&lt;EDATE(INDEX('Вводные'!$D$88:$D$91,$B$36),INDEX('Вводные'!$E$88:$E$91,$B$36)+INDEX('Вводные'!$F$88:$F$91,$B$36)+'Вводные'!$H$9),CO52,0)</x:f>
      </x:c>
      <x:c r="CP53" s="107" t="n">
        <x:f>IF(CP$3&lt;EDATE(INDEX('Вводные'!$D$88:$D$91,$B$36),INDEX('Вводные'!$E$88:$E$91,$B$36)+INDEX('Вводные'!$F$88:$F$91,$B$36)+'Вводные'!$H$9),CP52,0)</x:f>
      </x:c>
      <x:c r="CQ53" s="107" t="n">
        <x:f>IF(CQ$3&lt;EDATE(INDEX('Вводные'!$D$88:$D$91,$B$36),INDEX('Вводные'!$E$88:$E$91,$B$36)+INDEX('Вводные'!$F$88:$F$91,$B$36)+'Вводные'!$H$9),CQ52,0)</x:f>
      </x:c>
      <x:c r="CR53" s="107" t="n">
        <x:f>IF(CR$3&lt;EDATE(INDEX('Вводные'!$D$88:$D$91,$B$36),INDEX('Вводные'!$E$88:$E$91,$B$36)+INDEX('Вводные'!$F$88:$F$91,$B$36)+'Вводные'!$H$9),CR52,0)</x:f>
      </x:c>
      <x:c r="CS53" s="107" t="n">
        <x:f>IF(CS$3&lt;EDATE(INDEX('Вводные'!$D$88:$D$91,$B$36),INDEX('Вводные'!$E$88:$E$91,$B$36)+INDEX('Вводные'!$F$88:$F$91,$B$36)+'Вводные'!$H$9),CS52,0)</x:f>
      </x:c>
      <x:c r="CT53" s="107" t="n">
        <x:f>IF(CT$3&lt;EDATE(INDEX('Вводные'!$D$88:$D$91,$B$36),INDEX('Вводные'!$E$88:$E$91,$B$36)+INDEX('Вводные'!$F$88:$F$91,$B$36)+'Вводные'!$H$9),CT52,0)</x:f>
      </x:c>
      <x:c r="CU53" s="107" t="n">
        <x:f>IF(CU$3&lt;EDATE(INDEX('Вводные'!$D$88:$D$91,$B$36),INDEX('Вводные'!$E$88:$E$91,$B$36)+INDEX('Вводные'!$F$88:$F$91,$B$36)+'Вводные'!$H$9),CU52,0)</x:f>
      </x:c>
      <x:c r="CV53" s="107" t="n">
        <x:f>IF(CV$3&lt;EDATE(INDEX('Вводные'!$D$88:$D$91,$B$36),INDEX('Вводные'!$E$88:$E$91,$B$36)+INDEX('Вводные'!$F$88:$F$91,$B$36)+'Вводные'!$H$9),CV52,0)</x:f>
      </x:c>
      <x:c r="CW53" s="107" t="n">
        <x:f>IF(CW$3&lt;EDATE(INDEX('Вводные'!$D$88:$D$91,$B$36),INDEX('Вводные'!$E$88:$E$91,$B$36)+INDEX('Вводные'!$F$88:$F$91,$B$36)+'Вводные'!$H$9),CW52,0)</x:f>
      </x:c>
      <x:c r="CX53" s="107" t="n">
        <x:f>IF(CX$3&lt;EDATE(INDEX('Вводные'!$D$88:$D$91,$B$36),INDEX('Вводные'!$E$88:$E$91,$B$36)+INDEX('Вводные'!$F$88:$F$91,$B$36)+'Вводные'!$H$9),CX52,0)</x:f>
      </x:c>
      <x:c r="CY53" s="107" t="n">
        <x:f>IF(CY$3&lt;EDATE(INDEX('Вводные'!$D$88:$D$91,$B$36),INDEX('Вводные'!$E$88:$E$91,$B$36)+INDEX('Вводные'!$F$88:$F$91,$B$36)+'Вводные'!$H$9),CY52,0)</x:f>
      </x:c>
      <x:c r="CZ53" s="107" t="n">
        <x:f>IF(CZ$3&lt;EDATE(INDEX('Вводные'!$D$88:$D$91,$B$36),INDEX('Вводные'!$E$88:$E$91,$B$36)+INDEX('Вводные'!$F$88:$F$91,$B$36)+'Вводные'!$H$9),CZ52,0)</x:f>
      </x:c>
      <x:c r="DA53" s="107" t="n">
        <x:f>IF(DA$3&lt;EDATE(INDEX('Вводные'!$D$88:$D$91,$B$36),INDEX('Вводные'!$E$88:$E$91,$B$36)+INDEX('Вводные'!$F$88:$F$91,$B$36)+'Вводные'!$H$9),DA52,0)</x:f>
      </x:c>
      <x:c r="DB53" s="107" t="n">
        <x:f>IF(DB$3&lt;EDATE(INDEX('Вводные'!$D$88:$D$91,$B$36),INDEX('Вводные'!$E$88:$E$91,$B$36)+INDEX('Вводные'!$F$88:$F$91,$B$36)+'Вводные'!$H$9),DB52,0)</x:f>
      </x:c>
      <x:c r="DC53" s="107" t="n">
        <x:f>IF(DC$3&lt;EDATE(INDEX('Вводные'!$D$88:$D$91,$B$36),INDEX('Вводные'!$E$88:$E$91,$B$36)+INDEX('Вводные'!$F$88:$F$91,$B$36)+'Вводные'!$H$9),DC52,0)</x:f>
      </x:c>
      <x:c r="DD53" s="107" t="n">
        <x:f>IF(DD$3&lt;EDATE(INDEX('Вводные'!$D$88:$D$91,$B$36),INDEX('Вводные'!$E$88:$E$91,$B$36)+INDEX('Вводные'!$F$88:$F$91,$B$36)+'Вводные'!$H$9),DD52,0)</x:f>
      </x:c>
      <x:c r="DE53" s="107" t="n">
        <x:f>IF(DE$3&lt;EDATE(INDEX('Вводные'!$D$88:$D$91,$B$36),INDEX('Вводные'!$E$88:$E$91,$B$36)+INDEX('Вводные'!$F$88:$F$91,$B$36)+'Вводные'!$H$9),DE52,0)</x:f>
      </x:c>
      <x:c r="DF53" s="107" t="n">
        <x:f>IF(DF$3&lt;EDATE(INDEX('Вводные'!$D$88:$D$91,$B$36),INDEX('Вводные'!$E$88:$E$91,$B$36)+INDEX('Вводные'!$F$88:$F$91,$B$36)+'Вводные'!$H$9),DF52,0)</x:f>
      </x:c>
      <x:c r="DG53" s="107" t="n">
        <x:f>IF(DG$3&lt;EDATE(INDEX('Вводные'!$D$88:$D$91,$B$36),INDEX('Вводные'!$E$88:$E$91,$B$36)+INDEX('Вводные'!$F$88:$F$91,$B$36)+'Вводные'!$H$9),DG52,0)</x:f>
      </x:c>
      <x:c r="DH53" s="107" t="n">
        <x:f>IF(DH$3&lt;EDATE(INDEX('Вводные'!$D$88:$D$91,$B$36),INDEX('Вводные'!$E$88:$E$91,$B$36)+INDEX('Вводные'!$F$88:$F$91,$B$36)+'Вводные'!$H$9),DH52,0)</x:f>
      </x:c>
      <x:c r="DI53" s="107" t="n">
        <x:f>IF(DI$3&lt;EDATE(INDEX('Вводные'!$D$88:$D$91,$B$36),INDEX('Вводные'!$E$88:$E$91,$B$36)+INDEX('Вводные'!$F$88:$F$91,$B$36)+'Вводные'!$H$9),DI52,0)</x:f>
      </x:c>
      <x:c r="DJ53" s="107" t="n">
        <x:f>IF(DJ$3&lt;EDATE(INDEX('Вводные'!$D$88:$D$91,$B$36),INDEX('Вводные'!$E$88:$E$91,$B$36)+INDEX('Вводные'!$F$88:$F$91,$B$36)+'Вводные'!$H$9),DJ52,0)</x:f>
      </x:c>
      <x:c r="DK53" s="107" t="n">
        <x:f>IF(DK$3&lt;EDATE(INDEX('Вводные'!$D$88:$D$91,$B$36),INDEX('Вводные'!$E$88:$E$91,$B$36)+INDEX('Вводные'!$F$88:$F$91,$B$36)+'Вводные'!$H$9),DK52,0)</x:f>
      </x:c>
      <x:c r="DL53" s="107" t="n">
        <x:f>IF(DL$3&lt;EDATE(INDEX('Вводные'!$D$88:$D$91,$B$36),INDEX('Вводные'!$E$88:$E$91,$B$36)+INDEX('Вводные'!$F$88:$F$91,$B$36)+'Вводные'!$H$9),DL52,0)</x:f>
      </x:c>
      <x:c r="DM53" s="107" t="n">
        <x:f>IF(DM$3&lt;EDATE(INDEX('Вводные'!$D$88:$D$91,$B$36),INDEX('Вводные'!$E$88:$E$91,$B$36)+INDEX('Вводные'!$F$88:$F$91,$B$36)+'Вводные'!$H$9),DM52,0)</x:f>
      </x:c>
      <x:c r="DN53" s="107" t="n">
        <x:f>IF(DN$3&lt;EDATE(INDEX('Вводные'!$D$88:$D$91,$B$36),INDEX('Вводные'!$E$88:$E$91,$B$36)+INDEX('Вводные'!$F$88:$F$91,$B$36)+'Вводные'!$H$9),DN52,0)</x:f>
      </x:c>
      <x:c r="DO53" s="107" t="n">
        <x:f>IF(DO$3&lt;EDATE(INDEX('Вводные'!$D$88:$D$91,$B$36),INDEX('Вводные'!$E$88:$E$91,$B$36)+INDEX('Вводные'!$F$88:$F$91,$B$36)+'Вводные'!$H$9),DO52,0)</x:f>
      </x:c>
      <x:c r="DP53" s="107" t="n">
        <x:f>IF(DP$3&lt;EDATE(INDEX('Вводные'!$D$88:$D$91,$B$36),INDEX('Вводные'!$E$88:$E$91,$B$36)+INDEX('Вводные'!$F$88:$F$91,$B$36)+'Вводные'!$H$9),DP52,0)</x:f>
      </x:c>
      <x:c r="DQ53" s="107" t="n">
        <x:f>IF(DQ$3&lt;EDATE(INDEX('Вводные'!$D$88:$D$91,$B$36),INDEX('Вводные'!$E$88:$E$91,$B$36)+INDEX('Вводные'!$F$88:$F$91,$B$36)+'Вводные'!$H$9),DQ52,0)</x:f>
      </x:c>
      <x:c r="DR53" s="107" t="n">
        <x:f>IF(DR$3&lt;EDATE(INDEX('Вводные'!$D$88:$D$91,$B$36),INDEX('Вводные'!$E$88:$E$91,$B$36)+INDEX('Вводные'!$F$88:$F$91,$B$36)+'Вводные'!$H$9),DR52,0)</x:f>
      </x:c>
      <x:c r="DS53" s="107" t="n">
        <x:f>IF(DS$3&lt;EDATE(INDEX('Вводные'!$D$88:$D$91,$B$36),INDEX('Вводные'!$E$88:$E$91,$B$36)+INDEX('Вводные'!$F$88:$F$91,$B$36)+'Вводные'!$H$9),DS52,0)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IF(D$3&gt;=EDATE(INDEX('Вводные'!$D$88:$D$91,$B$36),INDEX('Вводные'!$E$88:$E$91,$B$36)+INDEX('Вводные'!$F$88:$F$91,$B$36)+'Вводные'!$H$9),D52,0)</x:f>
      </x:c>
      <x:c r="E54" s="107" t="n">
        <x:f>IF(E$3&gt;=EDATE(INDEX('Вводные'!$D$88:$D$91,$B$36),INDEX('Вводные'!$E$88:$E$91,$B$36)+INDEX('Вводные'!$F$88:$F$91,$B$36)+'Вводные'!$H$9),E52,0)</x:f>
      </x:c>
      <x:c r="F54" s="107" t="n">
        <x:f>IF(F$3&gt;=EDATE(INDEX('Вводные'!$D$88:$D$91,$B$36),INDEX('Вводные'!$E$88:$E$91,$B$36)+INDEX('Вводные'!$F$88:$F$91,$B$36)+'Вводные'!$H$9),F52,0)</x:f>
      </x:c>
      <x:c r="G54" s="107" t="n">
        <x:f>IF(G$3&gt;=EDATE(INDEX('Вводные'!$D$88:$D$91,$B$36),INDEX('Вводные'!$E$88:$E$91,$B$36)+INDEX('Вводные'!$F$88:$F$91,$B$36)+'Вводные'!$H$9),G52,0)</x:f>
      </x:c>
      <x:c r="H54" s="107" t="n">
        <x:f>IF(H$3&gt;=EDATE(INDEX('Вводные'!$D$88:$D$91,$B$36),INDEX('Вводные'!$E$88:$E$91,$B$36)+INDEX('Вводные'!$F$88:$F$91,$B$36)+'Вводные'!$H$9),H52,0)</x:f>
      </x:c>
      <x:c r="I54" s="107" t="n">
        <x:f>IF(I$3&gt;=EDATE(INDEX('Вводные'!$D$88:$D$91,$B$36),INDEX('Вводные'!$E$88:$E$91,$B$36)+INDEX('Вводные'!$F$88:$F$91,$B$36)+'Вводные'!$H$9),I52,0)</x:f>
      </x:c>
      <x:c r="J54" s="107" t="n">
        <x:f>IF(J$3&gt;=EDATE(INDEX('Вводные'!$D$88:$D$91,$B$36),INDEX('Вводные'!$E$88:$E$91,$B$36)+INDEX('Вводные'!$F$88:$F$91,$B$36)+'Вводные'!$H$9),J52,0)</x:f>
      </x:c>
      <x:c r="K54" s="107" t="n">
        <x:f>IF(K$3&gt;=EDATE(INDEX('Вводные'!$D$88:$D$91,$B$36),INDEX('Вводные'!$E$88:$E$91,$B$36)+INDEX('Вводные'!$F$88:$F$91,$B$36)+'Вводные'!$H$9),K52,0)</x:f>
      </x:c>
      <x:c r="L54" s="107" t="n">
        <x:f>IF(L$3&gt;=EDATE(INDEX('Вводные'!$D$88:$D$91,$B$36),INDEX('Вводные'!$E$88:$E$91,$B$36)+INDEX('Вводные'!$F$88:$F$91,$B$36)+'Вводные'!$H$9),L52,0)</x:f>
      </x:c>
      <x:c r="M54" s="107" t="n">
        <x:f>IF(M$3&gt;=EDATE(INDEX('Вводные'!$D$88:$D$91,$B$36),INDEX('Вводные'!$E$88:$E$91,$B$36)+INDEX('Вводные'!$F$88:$F$91,$B$36)+'Вводные'!$H$9),M52,0)</x:f>
      </x:c>
      <x:c r="N54" s="107" t="n">
        <x:f>IF(N$3&gt;=EDATE(INDEX('Вводные'!$D$88:$D$91,$B$36),INDEX('Вводные'!$E$88:$E$91,$B$36)+INDEX('Вводные'!$F$88:$F$91,$B$36)+'Вводные'!$H$9),N52,0)</x:f>
      </x:c>
      <x:c r="O54" s="107" t="n">
        <x:f>IF(O$3&gt;=EDATE(INDEX('Вводные'!$D$88:$D$91,$B$36),INDEX('Вводные'!$E$88:$E$91,$B$36)+INDEX('Вводные'!$F$88:$F$91,$B$36)+'Вводные'!$H$9),O52,0)</x:f>
      </x:c>
      <x:c r="P54" s="107" t="n">
        <x:f>IF(P$3&gt;=EDATE(INDEX('Вводные'!$D$88:$D$91,$B$36),INDEX('Вводные'!$E$88:$E$91,$B$36)+INDEX('Вводные'!$F$88:$F$91,$B$36)+'Вводные'!$H$9),P52,0)</x:f>
      </x:c>
      <x:c r="Q54" s="107" t="n">
        <x:f>IF(Q$3&gt;=EDATE(INDEX('Вводные'!$D$88:$D$91,$B$36),INDEX('Вводные'!$E$88:$E$91,$B$36)+INDEX('Вводные'!$F$88:$F$91,$B$36)+'Вводные'!$H$9),Q52,0)</x:f>
      </x:c>
      <x:c r="R54" s="107" t="n">
        <x:f>IF(R$3&gt;=EDATE(INDEX('Вводные'!$D$88:$D$91,$B$36),INDEX('Вводные'!$E$88:$E$91,$B$36)+INDEX('Вводные'!$F$88:$F$91,$B$36)+'Вводные'!$H$9),R52,0)</x:f>
      </x:c>
      <x:c r="S54" s="107" t="n">
        <x:f>IF(S$3&gt;=EDATE(INDEX('Вводные'!$D$88:$D$91,$B$36),INDEX('Вводные'!$E$88:$E$91,$B$36)+INDEX('Вводные'!$F$88:$F$91,$B$36)+'Вводные'!$H$9),S52,0)</x:f>
      </x:c>
      <x:c r="T54" s="107" t="n">
        <x:f>IF(T$3&gt;=EDATE(INDEX('Вводные'!$D$88:$D$91,$B$36),INDEX('Вводные'!$E$88:$E$91,$B$36)+INDEX('Вводные'!$F$88:$F$91,$B$36)+'Вводные'!$H$9),T52,0)</x:f>
      </x:c>
      <x:c r="U54" s="107" t="n">
        <x:f>IF(U$3&gt;=EDATE(INDEX('Вводные'!$D$88:$D$91,$B$36),INDEX('Вводные'!$E$88:$E$91,$B$36)+INDEX('Вводные'!$F$88:$F$91,$B$36)+'Вводные'!$H$9),U52,0)</x:f>
      </x:c>
      <x:c r="V54" s="107" t="n">
        <x:f>IF(V$3&gt;=EDATE(INDEX('Вводные'!$D$88:$D$91,$B$36),INDEX('Вводные'!$E$88:$E$91,$B$36)+INDEX('Вводные'!$F$88:$F$91,$B$36)+'Вводные'!$H$9),V52,0)</x:f>
      </x:c>
      <x:c r="W54" s="107" t="n">
        <x:f>IF(W$3&gt;=EDATE(INDEX('Вводные'!$D$88:$D$91,$B$36),INDEX('Вводные'!$E$88:$E$91,$B$36)+INDEX('Вводные'!$F$88:$F$91,$B$36)+'Вводные'!$H$9),W52,0)</x:f>
      </x:c>
      <x:c r="X54" s="107" t="n">
        <x:f>IF(X$3&gt;=EDATE(INDEX('Вводные'!$D$88:$D$91,$B$36),INDEX('Вводные'!$E$88:$E$91,$B$36)+INDEX('Вводные'!$F$88:$F$91,$B$36)+'Вводные'!$H$9),X52,0)</x:f>
      </x:c>
      <x:c r="Y54" s="107" t="n">
        <x:f>IF(Y$3&gt;=EDATE(INDEX('Вводные'!$D$88:$D$91,$B$36),INDEX('Вводные'!$E$88:$E$91,$B$36)+INDEX('Вводные'!$F$88:$F$91,$B$36)+'Вводные'!$H$9),Y52,0)</x:f>
      </x:c>
      <x:c r="Z54" s="107" t="n">
        <x:f>IF(Z$3&gt;=EDATE(INDEX('Вводные'!$D$88:$D$91,$B$36),INDEX('Вводные'!$E$88:$E$91,$B$36)+INDEX('Вводные'!$F$88:$F$91,$B$36)+'Вводные'!$H$9),Z52,0)</x:f>
      </x:c>
      <x:c r="AA54" s="107" t="n">
        <x:f>IF(AA$3&gt;=EDATE(INDEX('Вводные'!$D$88:$D$91,$B$36),INDEX('Вводные'!$E$88:$E$91,$B$36)+INDEX('Вводные'!$F$88:$F$91,$B$36)+'Вводные'!$H$9),AA52,0)</x:f>
      </x:c>
      <x:c r="AB54" s="107" t="n">
        <x:f>IF(AB$3&gt;=EDATE(INDEX('Вводные'!$D$88:$D$91,$B$36),INDEX('Вводные'!$E$88:$E$91,$B$36)+INDEX('Вводные'!$F$88:$F$91,$B$36)+'Вводные'!$H$9),AB52,0)</x:f>
      </x:c>
      <x:c r="AC54" s="107" t="n">
        <x:f>IF(AC$3&gt;=EDATE(INDEX('Вводные'!$D$88:$D$91,$B$36),INDEX('Вводные'!$E$88:$E$91,$B$36)+INDEX('Вводные'!$F$88:$F$91,$B$36)+'Вводные'!$H$9),AC52,0)</x:f>
      </x:c>
      <x:c r="AD54" s="107" t="n">
        <x:f>IF(AD$3&gt;=EDATE(INDEX('Вводные'!$D$88:$D$91,$B$36),INDEX('Вводные'!$E$88:$E$91,$B$36)+INDEX('Вводные'!$F$88:$F$91,$B$36)+'Вводные'!$H$9),AD52,0)</x:f>
      </x:c>
      <x:c r="AE54" s="107" t="n">
        <x:f>IF(AE$3&gt;=EDATE(INDEX('Вводные'!$D$88:$D$91,$B$36),INDEX('Вводные'!$E$88:$E$91,$B$36)+INDEX('Вводные'!$F$88:$F$91,$B$36)+'Вводные'!$H$9),AE52,0)</x:f>
      </x:c>
      <x:c r="AF54" s="107" t="n">
        <x:f>IF(AF$3&gt;=EDATE(INDEX('Вводные'!$D$88:$D$91,$B$36),INDEX('Вводные'!$E$88:$E$91,$B$36)+INDEX('Вводные'!$F$88:$F$91,$B$36)+'Вводные'!$H$9),AF52,0)</x:f>
      </x:c>
      <x:c r="AG54" s="107" t="n">
        <x:f>IF(AG$3&gt;=EDATE(INDEX('Вводные'!$D$88:$D$91,$B$36),INDEX('Вводные'!$E$88:$E$91,$B$36)+INDEX('Вводные'!$F$88:$F$91,$B$36)+'Вводные'!$H$9),AG52,0)</x:f>
      </x:c>
      <x:c r="AH54" s="107" t="n">
        <x:f>IF(AH$3&gt;=EDATE(INDEX('Вводные'!$D$88:$D$91,$B$36),INDEX('Вводные'!$E$88:$E$91,$B$36)+INDEX('Вводные'!$F$88:$F$91,$B$36)+'Вводные'!$H$9),AH52,0)</x:f>
      </x:c>
      <x:c r="AI54" s="107" t="n">
        <x:f>IF(AI$3&gt;=EDATE(INDEX('Вводные'!$D$88:$D$91,$B$36),INDEX('Вводные'!$E$88:$E$91,$B$36)+INDEX('Вводные'!$F$88:$F$91,$B$36)+'Вводные'!$H$9),AI52,0)</x:f>
      </x:c>
      <x:c r="AJ54" s="107" t="n">
        <x:f>IF(AJ$3&gt;=EDATE(INDEX('Вводные'!$D$88:$D$91,$B$36),INDEX('Вводные'!$E$88:$E$91,$B$36)+INDEX('Вводные'!$F$88:$F$91,$B$36)+'Вводные'!$H$9),AJ52,0)</x:f>
      </x:c>
      <x:c r="AK54" s="107" t="n">
        <x:f>IF(AK$3&gt;=EDATE(INDEX('Вводные'!$D$88:$D$91,$B$36),INDEX('Вводные'!$E$88:$E$91,$B$36)+INDEX('Вводные'!$F$88:$F$91,$B$36)+'Вводные'!$H$9),AK52,0)</x:f>
      </x:c>
      <x:c r="AL54" s="107" t="n">
        <x:f>IF(AL$3&gt;=EDATE(INDEX('Вводные'!$D$88:$D$91,$B$36),INDEX('Вводные'!$E$88:$E$91,$B$36)+INDEX('Вводные'!$F$88:$F$91,$B$36)+'Вводные'!$H$9),AL52,0)</x:f>
      </x:c>
      <x:c r="AM54" s="107" t="n">
        <x:f>IF(AM$3&gt;=EDATE(INDEX('Вводные'!$D$88:$D$91,$B$36),INDEX('Вводные'!$E$88:$E$91,$B$36)+INDEX('Вводные'!$F$88:$F$91,$B$36)+'Вводные'!$H$9),AM52,0)</x:f>
      </x:c>
      <x:c r="AN54" s="107" t="n">
        <x:f>IF(AN$3&gt;=EDATE(INDEX('Вводные'!$D$88:$D$91,$B$36),INDEX('Вводные'!$E$88:$E$91,$B$36)+INDEX('Вводные'!$F$88:$F$91,$B$36)+'Вводные'!$H$9),AN52,0)</x:f>
      </x:c>
      <x:c r="AO54" s="107" t="n">
        <x:f>IF(AO$3&gt;=EDATE(INDEX('Вводные'!$D$88:$D$91,$B$36),INDEX('Вводные'!$E$88:$E$91,$B$36)+INDEX('Вводные'!$F$88:$F$91,$B$36)+'Вводные'!$H$9),AO52,0)</x:f>
      </x:c>
      <x:c r="AP54" s="107" t="n">
        <x:f>IF(AP$3&gt;=EDATE(INDEX('Вводные'!$D$88:$D$91,$B$36),INDEX('Вводные'!$E$88:$E$91,$B$36)+INDEX('Вводные'!$F$88:$F$91,$B$36)+'Вводные'!$H$9),AP52,0)</x:f>
      </x:c>
      <x:c r="AQ54" s="107" t="n">
        <x:f>IF(AQ$3&gt;=EDATE(INDEX('Вводные'!$D$88:$D$91,$B$36),INDEX('Вводные'!$E$88:$E$91,$B$36)+INDEX('Вводные'!$F$88:$F$91,$B$36)+'Вводные'!$H$9),AQ52,0)</x:f>
      </x:c>
      <x:c r="AR54" s="107" t="n">
        <x:f>IF(AR$3&gt;=EDATE(INDEX('Вводные'!$D$88:$D$91,$B$36),INDEX('Вводные'!$E$88:$E$91,$B$36)+INDEX('Вводные'!$F$88:$F$91,$B$36)+'Вводные'!$H$9),AR52,0)</x:f>
      </x:c>
      <x:c r="AS54" s="107" t="n">
        <x:f>IF(AS$3&gt;=EDATE(INDEX('Вводные'!$D$88:$D$91,$B$36),INDEX('Вводные'!$E$88:$E$91,$B$36)+INDEX('Вводные'!$F$88:$F$91,$B$36)+'Вводные'!$H$9),AS52,0)</x:f>
      </x:c>
      <x:c r="AT54" s="107" t="n">
        <x:f>IF(AT$3&gt;=EDATE(INDEX('Вводные'!$D$88:$D$91,$B$36),INDEX('Вводные'!$E$88:$E$91,$B$36)+INDEX('Вводные'!$F$88:$F$91,$B$36)+'Вводные'!$H$9),AT52,0)</x:f>
      </x:c>
      <x:c r="AU54" s="107" t="n">
        <x:f>IF(AU$3&gt;=EDATE(INDEX('Вводные'!$D$88:$D$91,$B$36),INDEX('Вводные'!$E$88:$E$91,$B$36)+INDEX('Вводные'!$F$88:$F$91,$B$36)+'Вводные'!$H$9),AU52,0)</x:f>
      </x:c>
      <x:c r="AV54" s="107" t="n">
        <x:f>IF(AV$3&gt;=EDATE(INDEX('Вводные'!$D$88:$D$91,$B$36),INDEX('Вводные'!$E$88:$E$91,$B$36)+INDEX('Вводные'!$F$88:$F$91,$B$36)+'Вводные'!$H$9),AV52,0)</x:f>
      </x:c>
      <x:c r="AW54" s="107" t="n">
        <x:f>IF(AW$3&gt;=EDATE(INDEX('Вводные'!$D$88:$D$91,$B$36),INDEX('Вводные'!$E$88:$E$91,$B$36)+INDEX('Вводные'!$F$88:$F$91,$B$36)+'Вводные'!$H$9),AW52,0)</x:f>
      </x:c>
      <x:c r="AX54" s="107" t="n">
        <x:f>IF(AX$3&gt;=EDATE(INDEX('Вводные'!$D$88:$D$91,$B$36),INDEX('Вводные'!$E$88:$E$91,$B$36)+INDEX('Вводные'!$F$88:$F$91,$B$36)+'Вводные'!$H$9),AX52,0)</x:f>
      </x:c>
      <x:c r="AY54" s="107" t="n">
        <x:f>IF(AY$3&gt;=EDATE(INDEX('Вводные'!$D$88:$D$91,$B$36),INDEX('Вводные'!$E$88:$E$91,$B$36)+INDEX('Вводные'!$F$88:$F$91,$B$36)+'Вводные'!$H$9),AY52,0)</x:f>
      </x:c>
      <x:c r="AZ54" s="107" t="n">
        <x:f>IF(AZ$3&gt;=EDATE(INDEX('Вводные'!$D$88:$D$91,$B$36),INDEX('Вводные'!$E$88:$E$91,$B$36)+INDEX('Вводные'!$F$88:$F$91,$B$36)+'Вводные'!$H$9),AZ52,0)</x:f>
      </x:c>
      <x:c r="BA54" s="107" t="n">
        <x:f>IF(BA$3&gt;=EDATE(INDEX('Вводные'!$D$88:$D$91,$B$36),INDEX('Вводные'!$E$88:$E$91,$B$36)+INDEX('Вводные'!$F$88:$F$91,$B$36)+'Вводные'!$H$9),BA52,0)</x:f>
      </x:c>
      <x:c r="BB54" s="107" t="n">
        <x:f>IF(BB$3&gt;=EDATE(INDEX('Вводные'!$D$88:$D$91,$B$36),INDEX('Вводные'!$E$88:$E$91,$B$36)+INDEX('Вводные'!$F$88:$F$91,$B$36)+'Вводные'!$H$9),BB52,0)</x:f>
      </x:c>
      <x:c r="BC54" s="107" t="n">
        <x:f>IF(BC$3&gt;=EDATE(INDEX('Вводные'!$D$88:$D$91,$B$36),INDEX('Вводные'!$E$88:$E$91,$B$36)+INDEX('Вводные'!$F$88:$F$91,$B$36)+'Вводные'!$H$9),BC52,0)</x:f>
      </x:c>
      <x:c r="BD54" s="107" t="n">
        <x:f>IF(BD$3&gt;=EDATE(INDEX('Вводные'!$D$88:$D$91,$B$36),INDEX('Вводные'!$E$88:$E$91,$B$36)+INDEX('Вводные'!$F$88:$F$91,$B$36)+'Вводные'!$H$9),BD52,0)</x:f>
      </x:c>
      <x:c r="BE54" s="107" t="n">
        <x:f>IF(BE$3&gt;=EDATE(INDEX('Вводные'!$D$88:$D$91,$B$36),INDEX('Вводные'!$E$88:$E$91,$B$36)+INDEX('Вводные'!$F$88:$F$91,$B$36)+'Вводные'!$H$9),BE52,0)</x:f>
      </x:c>
      <x:c r="BF54" s="107" t="n">
        <x:f>IF(BF$3&gt;=EDATE(INDEX('Вводные'!$D$88:$D$91,$B$36),INDEX('Вводные'!$E$88:$E$91,$B$36)+INDEX('Вводные'!$F$88:$F$91,$B$36)+'Вводные'!$H$9),BF52,0)</x:f>
      </x:c>
      <x:c r="BG54" s="107" t="n">
        <x:f>IF(BG$3&gt;=EDATE(INDEX('Вводные'!$D$88:$D$91,$B$36),INDEX('Вводные'!$E$88:$E$91,$B$36)+INDEX('Вводные'!$F$88:$F$91,$B$36)+'Вводные'!$H$9),BG52,0)</x:f>
      </x:c>
      <x:c r="BH54" s="107" t="n">
        <x:f>IF(BH$3&gt;=EDATE(INDEX('Вводные'!$D$88:$D$91,$B$36),INDEX('Вводные'!$E$88:$E$91,$B$36)+INDEX('Вводные'!$F$88:$F$91,$B$36)+'Вводные'!$H$9),BH52,0)</x:f>
      </x:c>
      <x:c r="BI54" s="107" t="n">
        <x:f>IF(BI$3&gt;=EDATE(INDEX('Вводные'!$D$88:$D$91,$B$36),INDEX('Вводные'!$E$88:$E$91,$B$36)+INDEX('Вводные'!$F$88:$F$91,$B$36)+'Вводные'!$H$9),BI52,0)</x:f>
      </x:c>
      <x:c r="BJ54" s="107" t="n">
        <x:f>IF(BJ$3&gt;=EDATE(INDEX('Вводные'!$D$88:$D$91,$B$36),INDEX('Вводные'!$E$88:$E$91,$B$36)+INDEX('Вводные'!$F$88:$F$91,$B$36)+'Вводные'!$H$9),BJ52,0)</x:f>
      </x:c>
      <x:c r="BK54" s="107" t="n">
        <x:f>IF(BK$3&gt;=EDATE(INDEX('Вводные'!$D$88:$D$91,$B$36),INDEX('Вводные'!$E$88:$E$91,$B$36)+INDEX('Вводные'!$F$88:$F$91,$B$36)+'Вводные'!$H$9),BK52,0)</x:f>
      </x:c>
      <x:c r="BL54" s="107" t="n">
        <x:f>IF(BL$3&gt;=EDATE(INDEX('Вводные'!$D$88:$D$91,$B$36),INDEX('Вводные'!$E$88:$E$91,$B$36)+INDEX('Вводные'!$F$88:$F$91,$B$36)+'Вводные'!$H$9),BL52,0)</x:f>
      </x:c>
      <x:c r="BM54" s="107" t="n">
        <x:f>IF(BM$3&gt;=EDATE(INDEX('Вводные'!$D$88:$D$91,$B$36),INDEX('Вводные'!$E$88:$E$91,$B$36)+INDEX('Вводные'!$F$88:$F$91,$B$36)+'Вводные'!$H$9),BM52,0)</x:f>
      </x:c>
      <x:c r="BN54" s="107" t="n">
        <x:f>IF(BN$3&gt;=EDATE(INDEX('Вводные'!$D$88:$D$91,$B$36),INDEX('Вводные'!$E$88:$E$91,$B$36)+INDEX('Вводные'!$F$88:$F$91,$B$36)+'Вводные'!$H$9),BN52,0)</x:f>
      </x:c>
      <x:c r="BO54" s="107" t="n">
        <x:f>IF(BO$3&gt;=EDATE(INDEX('Вводные'!$D$88:$D$91,$B$36),INDEX('Вводные'!$E$88:$E$91,$B$36)+INDEX('Вводные'!$F$88:$F$91,$B$36)+'Вводные'!$H$9),BO52,0)</x:f>
      </x:c>
      <x:c r="BP54" s="107" t="n">
        <x:f>IF(BP$3&gt;=EDATE(INDEX('Вводные'!$D$88:$D$91,$B$36),INDEX('Вводные'!$E$88:$E$91,$B$36)+INDEX('Вводные'!$F$88:$F$91,$B$36)+'Вводные'!$H$9),BP52,0)</x:f>
      </x:c>
      <x:c r="BQ54" s="107" t="n">
        <x:f>IF(BQ$3&gt;=EDATE(INDEX('Вводные'!$D$88:$D$91,$B$36),INDEX('Вводные'!$E$88:$E$91,$B$36)+INDEX('Вводные'!$F$88:$F$91,$B$36)+'Вводные'!$H$9),BQ52,0)</x:f>
      </x:c>
      <x:c r="BR54" s="107" t="n">
        <x:f>IF(BR$3&gt;=EDATE(INDEX('Вводные'!$D$88:$D$91,$B$36),INDEX('Вводные'!$E$88:$E$91,$B$36)+INDEX('Вводные'!$F$88:$F$91,$B$36)+'Вводные'!$H$9),BR52,0)</x:f>
      </x:c>
      <x:c r="BS54" s="107" t="n">
        <x:f>IF(BS$3&gt;=EDATE(INDEX('Вводные'!$D$88:$D$91,$B$36),INDEX('Вводные'!$E$88:$E$91,$B$36)+INDEX('Вводные'!$F$88:$F$91,$B$36)+'Вводные'!$H$9),BS52,0)</x:f>
      </x:c>
      <x:c r="BT54" s="107" t="n">
        <x:f>IF(BT$3&gt;=EDATE(INDEX('Вводные'!$D$88:$D$91,$B$36),INDEX('Вводные'!$E$88:$E$91,$B$36)+INDEX('Вводные'!$F$88:$F$91,$B$36)+'Вводные'!$H$9),BT52,0)</x:f>
      </x:c>
      <x:c r="BU54" s="107" t="n">
        <x:f>IF(BU$3&gt;=EDATE(INDEX('Вводные'!$D$88:$D$91,$B$36),INDEX('Вводные'!$E$88:$E$91,$B$36)+INDEX('Вводные'!$F$88:$F$91,$B$36)+'Вводные'!$H$9),BU52,0)</x:f>
      </x:c>
      <x:c r="BV54" s="107" t="n">
        <x:f>IF(BV$3&gt;=EDATE(INDEX('Вводные'!$D$88:$D$91,$B$36),INDEX('Вводные'!$E$88:$E$91,$B$36)+INDEX('Вводные'!$F$88:$F$91,$B$36)+'Вводные'!$H$9),BV52,0)</x:f>
      </x:c>
      <x:c r="BW54" s="107" t="n">
        <x:f>IF(BW$3&gt;=EDATE(INDEX('Вводные'!$D$88:$D$91,$B$36),INDEX('Вводные'!$E$88:$E$91,$B$36)+INDEX('Вводные'!$F$88:$F$91,$B$36)+'Вводные'!$H$9),BW52,0)</x:f>
      </x:c>
      <x:c r="BX54" s="107" t="n">
        <x:f>IF(BX$3&gt;=EDATE(INDEX('Вводные'!$D$88:$D$91,$B$36),INDEX('Вводные'!$E$88:$E$91,$B$36)+INDEX('Вводные'!$F$88:$F$91,$B$36)+'Вводные'!$H$9),BX52,0)</x:f>
      </x:c>
      <x:c r="BY54" s="107" t="n">
        <x:f>IF(BY$3&gt;=EDATE(INDEX('Вводные'!$D$88:$D$91,$B$36),INDEX('Вводные'!$E$88:$E$91,$B$36)+INDEX('Вводные'!$F$88:$F$91,$B$36)+'Вводные'!$H$9),BY52,0)</x:f>
      </x:c>
      <x:c r="BZ54" s="107" t="n">
        <x:f>IF(BZ$3&gt;=EDATE(INDEX('Вводные'!$D$88:$D$91,$B$36),INDEX('Вводные'!$E$88:$E$91,$B$36)+INDEX('Вводные'!$F$88:$F$91,$B$36)+'Вводные'!$H$9),BZ52,0)</x:f>
      </x:c>
      <x:c r="CA54" s="107" t="n">
        <x:f>IF(CA$3&gt;=EDATE(INDEX('Вводные'!$D$88:$D$91,$B$36),INDEX('Вводные'!$E$88:$E$91,$B$36)+INDEX('Вводные'!$F$88:$F$91,$B$36)+'Вводные'!$H$9),CA52,0)</x:f>
      </x:c>
      <x:c r="CB54" s="107" t="n">
        <x:f>IF(CB$3&gt;=EDATE(INDEX('Вводные'!$D$88:$D$91,$B$36),INDEX('Вводные'!$E$88:$E$91,$B$36)+INDEX('Вводные'!$F$88:$F$91,$B$36)+'Вводные'!$H$9),CB52,0)</x:f>
      </x:c>
      <x:c r="CC54" s="107" t="n">
        <x:f>IF(CC$3&gt;=EDATE(INDEX('Вводные'!$D$88:$D$91,$B$36),INDEX('Вводные'!$E$88:$E$91,$B$36)+INDEX('Вводные'!$F$88:$F$91,$B$36)+'Вводные'!$H$9),CC52,0)</x:f>
      </x:c>
      <x:c r="CD54" s="107" t="n">
        <x:f>IF(CD$3&gt;=EDATE(INDEX('Вводные'!$D$88:$D$91,$B$36),INDEX('Вводные'!$E$88:$E$91,$B$36)+INDEX('Вводные'!$F$88:$F$91,$B$36)+'Вводные'!$H$9),CD52,0)</x:f>
      </x:c>
      <x:c r="CE54" s="107" t="n">
        <x:f>IF(CE$3&gt;=EDATE(INDEX('Вводные'!$D$88:$D$91,$B$36),INDEX('Вводные'!$E$88:$E$91,$B$36)+INDEX('Вводные'!$F$88:$F$91,$B$36)+'Вводные'!$H$9),CE52,0)</x:f>
      </x:c>
      <x:c r="CF54" s="107" t="n">
        <x:f>IF(CF$3&gt;=EDATE(INDEX('Вводные'!$D$88:$D$91,$B$36),INDEX('Вводные'!$E$88:$E$91,$B$36)+INDEX('Вводные'!$F$88:$F$91,$B$36)+'Вводные'!$H$9),CF52,0)</x:f>
      </x:c>
      <x:c r="CG54" s="107" t="n">
        <x:f>IF(CG$3&gt;=EDATE(INDEX('Вводные'!$D$88:$D$91,$B$36),INDEX('Вводные'!$E$88:$E$91,$B$36)+INDEX('Вводные'!$F$88:$F$91,$B$36)+'Вводные'!$H$9),CG52,0)</x:f>
      </x:c>
      <x:c r="CH54" s="107" t="n">
        <x:f>IF(CH$3&gt;=EDATE(INDEX('Вводные'!$D$88:$D$91,$B$36),INDEX('Вводные'!$E$88:$E$91,$B$36)+INDEX('Вводные'!$F$88:$F$91,$B$36)+'Вводные'!$H$9),CH52,0)</x:f>
      </x:c>
      <x:c r="CI54" s="107" t="n">
        <x:f>IF(CI$3&gt;=EDATE(INDEX('Вводные'!$D$88:$D$91,$B$36),INDEX('Вводные'!$E$88:$E$91,$B$36)+INDEX('Вводные'!$F$88:$F$91,$B$36)+'Вводные'!$H$9),CI52,0)</x:f>
      </x:c>
      <x:c r="CJ54" s="107" t="n">
        <x:f>IF(CJ$3&gt;=EDATE(INDEX('Вводные'!$D$88:$D$91,$B$36),INDEX('Вводные'!$E$88:$E$91,$B$36)+INDEX('Вводные'!$F$88:$F$91,$B$36)+'Вводные'!$H$9),CJ52,0)</x:f>
      </x:c>
      <x:c r="CK54" s="107" t="n">
        <x:f>IF(CK$3&gt;=EDATE(INDEX('Вводные'!$D$88:$D$91,$B$36),INDEX('Вводные'!$E$88:$E$91,$B$36)+INDEX('Вводные'!$F$88:$F$91,$B$36)+'Вводные'!$H$9),CK52,0)</x:f>
      </x:c>
      <x:c r="CL54" s="107" t="n">
        <x:f>IF(CL$3&gt;=EDATE(INDEX('Вводные'!$D$88:$D$91,$B$36),INDEX('Вводные'!$E$88:$E$91,$B$36)+INDEX('Вводные'!$F$88:$F$91,$B$36)+'Вводные'!$H$9),CL52,0)</x:f>
      </x:c>
      <x:c r="CM54" s="107" t="n">
        <x:f>IF(CM$3&gt;=EDATE(INDEX('Вводные'!$D$88:$D$91,$B$36),INDEX('Вводные'!$E$88:$E$91,$B$36)+INDEX('Вводные'!$F$88:$F$91,$B$36)+'Вводные'!$H$9),CM52,0)</x:f>
      </x:c>
      <x:c r="CN54" s="107" t="n">
        <x:f>IF(CN$3&gt;=EDATE(INDEX('Вводные'!$D$88:$D$91,$B$36),INDEX('Вводные'!$E$88:$E$91,$B$36)+INDEX('Вводные'!$F$88:$F$91,$B$36)+'Вводные'!$H$9),CN52,0)</x:f>
      </x:c>
      <x:c r="CO54" s="107" t="n">
        <x:f>IF(CO$3&gt;=EDATE(INDEX('Вводные'!$D$88:$D$91,$B$36),INDEX('Вводные'!$E$88:$E$91,$B$36)+INDEX('Вводные'!$F$88:$F$91,$B$36)+'Вводные'!$H$9),CO52,0)</x:f>
      </x:c>
      <x:c r="CP54" s="107" t="n">
        <x:f>IF(CP$3&gt;=EDATE(INDEX('Вводные'!$D$88:$D$91,$B$36),INDEX('Вводные'!$E$88:$E$91,$B$36)+INDEX('Вводные'!$F$88:$F$91,$B$36)+'Вводные'!$H$9),CP52,0)</x:f>
      </x:c>
      <x:c r="CQ54" s="107" t="n">
        <x:f>IF(CQ$3&gt;=EDATE(INDEX('Вводные'!$D$88:$D$91,$B$36),INDEX('Вводные'!$E$88:$E$91,$B$36)+INDEX('Вводные'!$F$88:$F$91,$B$36)+'Вводные'!$H$9),CQ52,0)</x:f>
      </x:c>
      <x:c r="CR54" s="107" t="n">
        <x:f>IF(CR$3&gt;=EDATE(INDEX('Вводные'!$D$88:$D$91,$B$36),INDEX('Вводные'!$E$88:$E$91,$B$36)+INDEX('Вводные'!$F$88:$F$91,$B$36)+'Вводные'!$H$9),CR52,0)</x:f>
      </x:c>
      <x:c r="CS54" s="107" t="n">
        <x:f>IF(CS$3&gt;=EDATE(INDEX('Вводные'!$D$88:$D$91,$B$36),INDEX('Вводные'!$E$88:$E$91,$B$36)+INDEX('Вводные'!$F$88:$F$91,$B$36)+'Вводные'!$H$9),CS52,0)</x:f>
      </x:c>
      <x:c r="CT54" s="107" t="n">
        <x:f>IF(CT$3&gt;=EDATE(INDEX('Вводные'!$D$88:$D$91,$B$36),INDEX('Вводные'!$E$88:$E$91,$B$36)+INDEX('Вводные'!$F$88:$F$91,$B$36)+'Вводные'!$H$9),CT52,0)</x:f>
      </x:c>
      <x:c r="CU54" s="107" t="n">
        <x:f>IF(CU$3&gt;=EDATE(INDEX('Вводные'!$D$88:$D$91,$B$36),INDEX('Вводные'!$E$88:$E$91,$B$36)+INDEX('Вводные'!$F$88:$F$91,$B$36)+'Вводные'!$H$9),CU52,0)</x:f>
      </x:c>
      <x:c r="CV54" s="107" t="n">
        <x:f>IF(CV$3&gt;=EDATE(INDEX('Вводные'!$D$88:$D$91,$B$36),INDEX('Вводные'!$E$88:$E$91,$B$36)+INDEX('Вводные'!$F$88:$F$91,$B$36)+'Вводные'!$H$9),CV52,0)</x:f>
      </x:c>
      <x:c r="CW54" s="107" t="n">
        <x:f>IF(CW$3&gt;=EDATE(INDEX('Вводные'!$D$88:$D$91,$B$36),INDEX('Вводные'!$E$88:$E$91,$B$36)+INDEX('Вводные'!$F$88:$F$91,$B$36)+'Вводные'!$H$9),CW52,0)</x:f>
      </x:c>
      <x:c r="CX54" s="107" t="n">
        <x:f>IF(CX$3&gt;=EDATE(INDEX('Вводные'!$D$88:$D$91,$B$36),INDEX('Вводные'!$E$88:$E$91,$B$36)+INDEX('Вводные'!$F$88:$F$91,$B$36)+'Вводные'!$H$9),CX52,0)</x:f>
      </x:c>
      <x:c r="CY54" s="107" t="n">
        <x:f>IF(CY$3&gt;=EDATE(INDEX('Вводные'!$D$88:$D$91,$B$36),INDEX('Вводные'!$E$88:$E$91,$B$36)+INDEX('Вводные'!$F$88:$F$91,$B$36)+'Вводные'!$H$9),CY52,0)</x:f>
      </x:c>
      <x:c r="CZ54" s="107" t="n">
        <x:f>IF(CZ$3&gt;=EDATE(INDEX('Вводные'!$D$88:$D$91,$B$36),INDEX('Вводные'!$E$88:$E$91,$B$36)+INDEX('Вводные'!$F$88:$F$91,$B$36)+'Вводные'!$H$9),CZ52,0)</x:f>
      </x:c>
      <x:c r="DA54" s="107" t="n">
        <x:f>IF(DA$3&gt;=EDATE(INDEX('Вводные'!$D$88:$D$91,$B$36),INDEX('Вводные'!$E$88:$E$91,$B$36)+INDEX('Вводные'!$F$88:$F$91,$B$36)+'Вводные'!$H$9),DA52,0)</x:f>
      </x:c>
      <x:c r="DB54" s="107" t="n">
        <x:f>IF(DB$3&gt;=EDATE(INDEX('Вводные'!$D$88:$D$91,$B$36),INDEX('Вводные'!$E$88:$E$91,$B$36)+INDEX('Вводные'!$F$88:$F$91,$B$36)+'Вводные'!$H$9),DB52,0)</x:f>
      </x:c>
      <x:c r="DC54" s="107" t="n">
        <x:f>IF(DC$3&gt;=EDATE(INDEX('Вводные'!$D$88:$D$91,$B$36),INDEX('Вводные'!$E$88:$E$91,$B$36)+INDEX('Вводные'!$F$88:$F$91,$B$36)+'Вводные'!$H$9),DC52,0)</x:f>
      </x:c>
      <x:c r="DD54" s="107" t="n">
        <x:f>IF(DD$3&gt;=EDATE(INDEX('Вводные'!$D$88:$D$91,$B$36),INDEX('Вводные'!$E$88:$E$91,$B$36)+INDEX('Вводные'!$F$88:$F$91,$B$36)+'Вводные'!$H$9),DD52,0)</x:f>
      </x:c>
      <x:c r="DE54" s="107" t="n">
        <x:f>IF(DE$3&gt;=EDATE(INDEX('Вводные'!$D$88:$D$91,$B$36),INDEX('Вводные'!$E$88:$E$91,$B$36)+INDEX('Вводные'!$F$88:$F$91,$B$36)+'Вводные'!$H$9),DE52,0)</x:f>
      </x:c>
      <x:c r="DF54" s="107" t="n">
        <x:f>IF(DF$3&gt;=EDATE(INDEX('Вводные'!$D$88:$D$91,$B$36),INDEX('Вводные'!$E$88:$E$91,$B$36)+INDEX('Вводные'!$F$88:$F$91,$B$36)+'Вводные'!$H$9),DF52,0)</x:f>
      </x:c>
      <x:c r="DG54" s="107" t="n">
        <x:f>IF(DG$3&gt;=EDATE(INDEX('Вводные'!$D$88:$D$91,$B$36),INDEX('Вводные'!$E$88:$E$91,$B$36)+INDEX('Вводные'!$F$88:$F$91,$B$36)+'Вводные'!$H$9),DG52,0)</x:f>
      </x:c>
      <x:c r="DH54" s="107" t="n">
        <x:f>IF(DH$3&gt;=EDATE(INDEX('Вводные'!$D$88:$D$91,$B$36),INDEX('Вводные'!$E$88:$E$91,$B$36)+INDEX('Вводные'!$F$88:$F$91,$B$36)+'Вводные'!$H$9),DH52,0)</x:f>
      </x:c>
      <x:c r="DI54" s="107" t="n">
        <x:f>IF(DI$3&gt;=EDATE(INDEX('Вводные'!$D$88:$D$91,$B$36),INDEX('Вводные'!$E$88:$E$91,$B$36)+INDEX('Вводные'!$F$88:$F$91,$B$36)+'Вводные'!$H$9),DI52,0)</x:f>
      </x:c>
      <x:c r="DJ54" s="107" t="n">
        <x:f>IF(DJ$3&gt;=EDATE(INDEX('Вводные'!$D$88:$D$91,$B$36),INDEX('Вводные'!$E$88:$E$91,$B$36)+INDEX('Вводные'!$F$88:$F$91,$B$36)+'Вводные'!$H$9),DJ52,0)</x:f>
      </x:c>
      <x:c r="DK54" s="107" t="n">
        <x:f>IF(DK$3&gt;=EDATE(INDEX('Вводные'!$D$88:$D$91,$B$36),INDEX('Вводные'!$E$88:$E$91,$B$36)+INDEX('Вводные'!$F$88:$F$91,$B$36)+'Вводные'!$H$9),DK52,0)</x:f>
      </x:c>
      <x:c r="DL54" s="107" t="n">
        <x:f>IF(DL$3&gt;=EDATE(INDEX('Вводные'!$D$88:$D$91,$B$36),INDEX('Вводные'!$E$88:$E$91,$B$36)+INDEX('Вводные'!$F$88:$F$91,$B$36)+'Вводные'!$H$9),DL52,0)</x:f>
      </x:c>
      <x:c r="DM54" s="107" t="n">
        <x:f>IF(DM$3&gt;=EDATE(INDEX('Вводные'!$D$88:$D$91,$B$36),INDEX('Вводные'!$E$88:$E$91,$B$36)+INDEX('Вводные'!$F$88:$F$91,$B$36)+'Вводные'!$H$9),DM52,0)</x:f>
      </x:c>
      <x:c r="DN54" s="107" t="n">
        <x:f>IF(DN$3&gt;=EDATE(INDEX('Вводные'!$D$88:$D$91,$B$36),INDEX('Вводные'!$E$88:$E$91,$B$36)+INDEX('Вводные'!$F$88:$F$91,$B$36)+'Вводные'!$H$9),DN52,0)</x:f>
      </x:c>
      <x:c r="DO54" s="107" t="n">
        <x:f>IF(DO$3&gt;=EDATE(INDEX('Вводные'!$D$88:$D$91,$B$36),INDEX('Вводные'!$E$88:$E$91,$B$36)+INDEX('Вводные'!$F$88:$F$91,$B$36)+'Вводные'!$H$9),DO52,0)</x:f>
      </x:c>
      <x:c r="DP54" s="107" t="n">
        <x:f>IF(DP$3&gt;=EDATE(INDEX('Вводные'!$D$88:$D$91,$B$36),INDEX('Вводные'!$E$88:$E$91,$B$36)+INDEX('Вводные'!$F$88:$F$91,$B$36)+'Вводные'!$H$9),DP52,0)</x:f>
      </x:c>
      <x:c r="DQ54" s="107" t="n">
        <x:f>IF(DQ$3&gt;=EDATE(INDEX('Вводные'!$D$88:$D$91,$B$36),INDEX('Вводные'!$E$88:$E$91,$B$36)+INDEX('Вводные'!$F$88:$F$91,$B$36)+'Вводные'!$H$9),DQ52,0)</x:f>
      </x:c>
      <x:c r="DR54" s="107" t="n">
        <x:f>IF(DR$3&gt;=EDATE(INDEX('Вводные'!$D$88:$D$91,$B$36),INDEX('Вводные'!$E$88:$E$91,$B$36)+INDEX('Вводные'!$F$88:$F$91,$B$36)+'Вводные'!$H$9),DR52,0)</x:f>
      </x:c>
      <x:c r="DS54" s="107" t="n">
        <x:f>IF(DS$3&gt;=EDATE(INDEX('Вводные'!$D$88:$D$91,$B$36),INDEX('Вводные'!$E$88:$E$91,$B$36)+INDEX('Вводные'!$F$88:$F$91,$B$36)+'Вводные'!$H$9),DS52,0)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EDATE(INDEX('Вводные'!$D$88:$D$91,$B$36),INDEX('Вводные'!$E$88:$E$91,$B$36)+INDEX('Вводные'!$F$88:$F$91,$B$36)+'Вводные'!$H$9)),MONTH(D$3)=MONTH(EDATE(INDEX('Вводные'!$D$88:$D$91,$B$36),INDEX('Вводные'!$E$88:$E$91,$B$36)+INDEX('Вводные'!$F$88:$F$91,$B$36)+'Вводные'!$H$9)),AND($B$35="Да",IFERROR(INDEX('Вводные'!$B$88:$B$91,$B$36),"Нет")="Да")),MAX(0,SUM($D53:D53)-D53),0)</x:f>
      </x:c>
      <x:c r="E55" s="107" t="n">
        <x:f>IF(AND(YEAR(E$3)=YEAR(EDATE(INDEX('Вводные'!$D$88:$D$91,$B$36),INDEX('Вводные'!$E$88:$E$91,$B$36)+INDEX('Вводные'!$F$88:$F$91,$B$36)+'Вводные'!$H$9)),MONTH(E$3)=MONTH(EDATE(INDEX('Вводные'!$D$88:$D$91,$B$36),INDEX('Вводные'!$E$88:$E$91,$B$36)+INDEX('Вводные'!$F$88:$F$91,$B$36)+'Вводные'!$H$9)),AND($B$35="Да",IFERROR(INDEX('Вводные'!$B$88:$B$91,$B$36),"Нет")="Да")),MAX(0,SUM($D53:E53)-E53),0)</x:f>
      </x:c>
      <x:c r="F55" s="107" t="n">
        <x:f>IF(AND(YEAR(F$3)=YEAR(EDATE(INDEX('Вводные'!$D$88:$D$91,$B$36),INDEX('Вводные'!$E$88:$E$91,$B$36)+INDEX('Вводные'!$F$88:$F$91,$B$36)+'Вводные'!$H$9)),MONTH(F$3)=MONTH(EDATE(INDEX('Вводные'!$D$88:$D$91,$B$36),INDEX('Вводные'!$E$88:$E$91,$B$36)+INDEX('Вводные'!$F$88:$F$91,$B$36)+'Вводные'!$H$9)),AND($B$35="Да",IFERROR(INDEX('Вводные'!$B$88:$B$91,$B$36),"Нет")="Да")),MAX(0,SUM($D53:F53)-F53),0)</x:f>
      </x:c>
      <x:c r="G55" s="107" t="n">
        <x:f>IF(AND(YEAR(G$3)=YEAR(EDATE(INDEX('Вводные'!$D$88:$D$91,$B$36),INDEX('Вводные'!$E$88:$E$91,$B$36)+INDEX('Вводные'!$F$88:$F$91,$B$36)+'Вводные'!$H$9)),MONTH(G$3)=MONTH(EDATE(INDEX('Вводные'!$D$88:$D$91,$B$36),INDEX('Вводные'!$E$88:$E$91,$B$36)+INDEX('Вводные'!$F$88:$F$91,$B$36)+'Вводные'!$H$9)),AND($B$35="Да",IFERROR(INDEX('Вводные'!$B$88:$B$91,$B$36),"Нет")="Да")),MAX(0,SUM($D53:G53)-G53),0)</x:f>
      </x:c>
      <x:c r="H55" s="107" t="n">
        <x:f>IF(AND(YEAR(H$3)=YEAR(EDATE(INDEX('Вводные'!$D$88:$D$91,$B$36),INDEX('Вводные'!$E$88:$E$91,$B$36)+INDEX('Вводные'!$F$88:$F$91,$B$36)+'Вводные'!$H$9)),MONTH(H$3)=MONTH(EDATE(INDEX('Вводные'!$D$88:$D$91,$B$36),INDEX('Вводные'!$E$88:$E$91,$B$36)+INDEX('Вводные'!$F$88:$F$91,$B$36)+'Вводные'!$H$9)),AND($B$35="Да",IFERROR(INDEX('Вводные'!$B$88:$B$91,$B$36),"Нет")="Да")),MAX(0,SUM($D53:H53)-H53),0)</x:f>
      </x:c>
      <x:c r="I55" s="107" t="n">
        <x:f>IF(AND(YEAR(I$3)=YEAR(EDATE(INDEX('Вводные'!$D$88:$D$91,$B$36),INDEX('Вводные'!$E$88:$E$91,$B$36)+INDEX('Вводные'!$F$88:$F$91,$B$36)+'Вводные'!$H$9)),MONTH(I$3)=MONTH(EDATE(INDEX('Вводные'!$D$88:$D$91,$B$36),INDEX('Вводные'!$E$88:$E$91,$B$36)+INDEX('Вводные'!$F$88:$F$91,$B$36)+'Вводные'!$H$9)),AND($B$35="Да",IFERROR(INDEX('Вводные'!$B$88:$B$91,$B$36),"Нет")="Да")),MAX(0,SUM($D53:I53)-I53),0)</x:f>
      </x:c>
      <x:c r="J55" s="107" t="n">
        <x:f>IF(AND(YEAR(J$3)=YEAR(EDATE(INDEX('Вводные'!$D$88:$D$91,$B$36),INDEX('Вводные'!$E$88:$E$91,$B$36)+INDEX('Вводные'!$F$88:$F$91,$B$36)+'Вводные'!$H$9)),MONTH(J$3)=MONTH(EDATE(INDEX('Вводные'!$D$88:$D$91,$B$36),INDEX('Вводные'!$E$88:$E$91,$B$36)+INDEX('Вводные'!$F$88:$F$91,$B$36)+'Вводные'!$H$9)),AND($B$35="Да",IFERROR(INDEX('Вводные'!$B$88:$B$91,$B$36),"Нет")="Да")),MAX(0,SUM($D53:J53)-J53),0)</x:f>
      </x:c>
      <x:c r="K55" s="107" t="n">
        <x:f>IF(AND(YEAR(K$3)=YEAR(EDATE(INDEX('Вводные'!$D$88:$D$91,$B$36),INDEX('Вводные'!$E$88:$E$91,$B$36)+INDEX('Вводные'!$F$88:$F$91,$B$36)+'Вводные'!$H$9)),MONTH(K$3)=MONTH(EDATE(INDEX('Вводные'!$D$88:$D$91,$B$36),INDEX('Вводные'!$E$88:$E$91,$B$36)+INDEX('Вводные'!$F$88:$F$91,$B$36)+'Вводные'!$H$9)),AND($B$35="Да",IFERROR(INDEX('Вводные'!$B$88:$B$91,$B$36),"Нет")="Да")),MAX(0,SUM($D53:K53)-K53),0)</x:f>
      </x:c>
      <x:c r="L55" s="107" t="n">
        <x:f>IF(AND(YEAR(L$3)=YEAR(EDATE(INDEX('Вводные'!$D$88:$D$91,$B$36),INDEX('Вводные'!$E$88:$E$91,$B$36)+INDEX('Вводные'!$F$88:$F$91,$B$36)+'Вводные'!$H$9)),MONTH(L$3)=MONTH(EDATE(INDEX('Вводные'!$D$88:$D$91,$B$36),INDEX('Вводные'!$E$88:$E$91,$B$36)+INDEX('Вводные'!$F$88:$F$91,$B$36)+'Вводные'!$H$9)),AND($B$35="Да",IFERROR(INDEX('Вводные'!$B$88:$B$91,$B$36),"Нет")="Да")),MAX(0,SUM($D53:L53)-L53),0)</x:f>
      </x:c>
      <x:c r="M55" s="107" t="n">
        <x:f>IF(AND(YEAR(M$3)=YEAR(EDATE(INDEX('Вводные'!$D$88:$D$91,$B$36),INDEX('Вводные'!$E$88:$E$91,$B$36)+INDEX('Вводные'!$F$88:$F$91,$B$36)+'Вводные'!$H$9)),MONTH(M$3)=MONTH(EDATE(INDEX('Вводные'!$D$88:$D$91,$B$36),INDEX('Вводные'!$E$88:$E$91,$B$36)+INDEX('Вводные'!$F$88:$F$91,$B$36)+'Вводные'!$H$9)),AND($B$35="Да",IFERROR(INDEX('Вводные'!$B$88:$B$91,$B$36),"Нет")="Да")),MAX(0,SUM($D53:M53)-M53),0)</x:f>
      </x:c>
      <x:c r="N55" s="107" t="n">
        <x:f>IF(AND(YEAR(N$3)=YEAR(EDATE(INDEX('Вводные'!$D$88:$D$91,$B$36),INDEX('Вводные'!$E$88:$E$91,$B$36)+INDEX('Вводные'!$F$88:$F$91,$B$36)+'Вводные'!$H$9)),MONTH(N$3)=MONTH(EDATE(INDEX('Вводные'!$D$88:$D$91,$B$36),INDEX('Вводные'!$E$88:$E$91,$B$36)+INDEX('Вводные'!$F$88:$F$91,$B$36)+'Вводные'!$H$9)),AND($B$35="Да",IFERROR(INDEX('Вводные'!$B$88:$B$91,$B$36),"Нет")="Да")),MAX(0,SUM($D53:N53)-N53),0)</x:f>
      </x:c>
      <x:c r="O55" s="107" t="n">
        <x:f>IF(AND(YEAR(O$3)=YEAR(EDATE(INDEX('Вводные'!$D$88:$D$91,$B$36),INDEX('Вводные'!$E$88:$E$91,$B$36)+INDEX('Вводные'!$F$88:$F$91,$B$36)+'Вводные'!$H$9)),MONTH(O$3)=MONTH(EDATE(INDEX('Вводные'!$D$88:$D$91,$B$36),INDEX('Вводные'!$E$88:$E$91,$B$36)+INDEX('Вводные'!$F$88:$F$91,$B$36)+'Вводные'!$H$9)),AND($B$35="Да",IFERROR(INDEX('Вводные'!$B$88:$B$91,$B$36),"Нет")="Да")),MAX(0,SUM($D53:O53)-O53),0)</x:f>
      </x:c>
      <x:c r="P55" s="107" t="n">
        <x:f>IF(AND(YEAR(P$3)=YEAR(EDATE(INDEX('Вводные'!$D$88:$D$91,$B$36),INDEX('Вводные'!$E$88:$E$91,$B$36)+INDEX('Вводные'!$F$88:$F$91,$B$36)+'Вводные'!$H$9)),MONTH(P$3)=MONTH(EDATE(INDEX('Вводные'!$D$88:$D$91,$B$36),INDEX('Вводные'!$E$88:$E$91,$B$36)+INDEX('Вводные'!$F$88:$F$91,$B$36)+'Вводные'!$H$9)),AND($B$35="Да",IFERROR(INDEX('Вводные'!$B$88:$B$91,$B$36),"Нет")="Да")),MAX(0,SUM($D53:P53)-P53),0)</x:f>
      </x:c>
      <x:c r="Q55" s="107" t="n">
        <x:f>IF(AND(YEAR(Q$3)=YEAR(EDATE(INDEX('Вводные'!$D$88:$D$91,$B$36),INDEX('Вводные'!$E$88:$E$91,$B$36)+INDEX('Вводные'!$F$88:$F$91,$B$36)+'Вводные'!$H$9)),MONTH(Q$3)=MONTH(EDATE(INDEX('Вводные'!$D$88:$D$91,$B$36),INDEX('Вводные'!$E$88:$E$91,$B$36)+INDEX('Вводные'!$F$88:$F$91,$B$36)+'Вводные'!$H$9)),AND($B$35="Да",IFERROR(INDEX('Вводные'!$B$88:$B$91,$B$36),"Нет")="Да")),MAX(0,SUM($D53:Q53)-Q53),0)</x:f>
      </x:c>
      <x:c r="R55" s="107" t="n">
        <x:f>IF(AND(YEAR(R$3)=YEAR(EDATE(INDEX('Вводные'!$D$88:$D$91,$B$36),INDEX('Вводные'!$E$88:$E$91,$B$36)+INDEX('Вводные'!$F$88:$F$91,$B$36)+'Вводные'!$H$9)),MONTH(R$3)=MONTH(EDATE(INDEX('Вводные'!$D$88:$D$91,$B$36),INDEX('Вводные'!$E$88:$E$91,$B$36)+INDEX('Вводные'!$F$88:$F$91,$B$36)+'Вводные'!$H$9)),AND($B$35="Да",IFERROR(INDEX('Вводные'!$B$88:$B$91,$B$36),"Нет")="Да")),MAX(0,SUM($D53:R53)-R53),0)</x:f>
      </x:c>
      <x:c r="S55" s="107" t="n">
        <x:f>IF(AND(YEAR(S$3)=YEAR(EDATE(INDEX('Вводные'!$D$88:$D$91,$B$36),INDEX('Вводные'!$E$88:$E$91,$B$36)+INDEX('Вводные'!$F$88:$F$91,$B$36)+'Вводные'!$H$9)),MONTH(S$3)=MONTH(EDATE(INDEX('Вводные'!$D$88:$D$91,$B$36),INDEX('Вводные'!$E$88:$E$91,$B$36)+INDEX('Вводные'!$F$88:$F$91,$B$36)+'Вводные'!$H$9)),AND($B$35="Да",IFERROR(INDEX('Вводные'!$B$88:$B$91,$B$36),"Нет")="Да")),MAX(0,SUM($D53:S53)-S53),0)</x:f>
      </x:c>
      <x:c r="T55" s="107" t="n">
        <x:f>IF(AND(YEAR(T$3)=YEAR(EDATE(INDEX('Вводные'!$D$88:$D$91,$B$36),INDEX('Вводные'!$E$88:$E$91,$B$36)+INDEX('Вводные'!$F$88:$F$91,$B$36)+'Вводные'!$H$9)),MONTH(T$3)=MONTH(EDATE(INDEX('Вводные'!$D$88:$D$91,$B$36),INDEX('Вводные'!$E$88:$E$91,$B$36)+INDEX('Вводные'!$F$88:$F$91,$B$36)+'Вводные'!$H$9)),AND($B$35="Да",IFERROR(INDEX('Вводные'!$B$88:$B$91,$B$36),"Нет")="Да")),MAX(0,SUM($D53:T53)-T53),0)</x:f>
      </x:c>
      <x:c r="U55" s="107" t="n">
        <x:f>IF(AND(YEAR(U$3)=YEAR(EDATE(INDEX('Вводные'!$D$88:$D$91,$B$36),INDEX('Вводные'!$E$88:$E$91,$B$36)+INDEX('Вводные'!$F$88:$F$91,$B$36)+'Вводные'!$H$9)),MONTH(U$3)=MONTH(EDATE(INDEX('Вводные'!$D$88:$D$91,$B$36),INDEX('Вводные'!$E$88:$E$91,$B$36)+INDEX('Вводные'!$F$88:$F$91,$B$36)+'Вводные'!$H$9)),AND($B$35="Да",IFERROR(INDEX('Вводные'!$B$88:$B$91,$B$36),"Нет")="Да")),MAX(0,SUM($D53:U53)-U53),0)</x:f>
      </x:c>
      <x:c r="V55" s="107" t="n">
        <x:f>IF(AND(YEAR(V$3)=YEAR(EDATE(INDEX('Вводные'!$D$88:$D$91,$B$36),INDEX('Вводные'!$E$88:$E$91,$B$36)+INDEX('Вводные'!$F$88:$F$91,$B$36)+'Вводные'!$H$9)),MONTH(V$3)=MONTH(EDATE(INDEX('Вводные'!$D$88:$D$91,$B$36),INDEX('Вводные'!$E$88:$E$91,$B$36)+INDEX('Вводные'!$F$88:$F$91,$B$36)+'Вводные'!$H$9)),AND($B$35="Да",IFERROR(INDEX('Вводные'!$B$88:$B$91,$B$36),"Нет")="Да")),MAX(0,SUM($D53:V53)-V53),0)</x:f>
      </x:c>
      <x:c r="W55" s="107" t="n">
        <x:f>IF(AND(YEAR(W$3)=YEAR(EDATE(INDEX('Вводные'!$D$88:$D$91,$B$36),INDEX('Вводные'!$E$88:$E$91,$B$36)+INDEX('Вводные'!$F$88:$F$91,$B$36)+'Вводные'!$H$9)),MONTH(W$3)=MONTH(EDATE(INDEX('Вводные'!$D$88:$D$91,$B$36),INDEX('Вводные'!$E$88:$E$91,$B$36)+INDEX('Вводные'!$F$88:$F$91,$B$36)+'Вводные'!$H$9)),AND($B$35="Да",IFERROR(INDEX('Вводные'!$B$88:$B$91,$B$36),"Нет")="Да")),MAX(0,SUM($D53:W53)-W53),0)</x:f>
      </x:c>
      <x:c r="X55" s="107" t="n">
        <x:f>IF(AND(YEAR(X$3)=YEAR(EDATE(INDEX('Вводные'!$D$88:$D$91,$B$36),INDEX('Вводные'!$E$88:$E$91,$B$36)+INDEX('Вводные'!$F$88:$F$91,$B$36)+'Вводные'!$H$9)),MONTH(X$3)=MONTH(EDATE(INDEX('Вводные'!$D$88:$D$91,$B$36),INDEX('Вводные'!$E$88:$E$91,$B$36)+INDEX('Вводные'!$F$88:$F$91,$B$36)+'Вводные'!$H$9)),AND($B$35="Да",IFERROR(INDEX('Вводные'!$B$88:$B$91,$B$36),"Нет")="Да")),MAX(0,SUM($D53:X53)-X53),0)</x:f>
      </x:c>
      <x:c r="Y55" s="107" t="n">
        <x:f>IF(AND(YEAR(Y$3)=YEAR(EDATE(INDEX('Вводные'!$D$88:$D$91,$B$36),INDEX('Вводные'!$E$88:$E$91,$B$36)+INDEX('Вводные'!$F$88:$F$91,$B$36)+'Вводные'!$H$9)),MONTH(Y$3)=MONTH(EDATE(INDEX('Вводные'!$D$88:$D$91,$B$36),INDEX('Вводные'!$E$88:$E$91,$B$36)+INDEX('Вводные'!$F$88:$F$91,$B$36)+'Вводные'!$H$9)),AND($B$35="Да",IFERROR(INDEX('Вводные'!$B$88:$B$91,$B$36),"Нет")="Да")),MAX(0,SUM($D53:Y53)-Y53),0)</x:f>
      </x:c>
      <x:c r="Z55" s="107" t="n">
        <x:f>IF(AND(YEAR(Z$3)=YEAR(EDATE(INDEX('Вводные'!$D$88:$D$91,$B$36),INDEX('Вводные'!$E$88:$E$91,$B$36)+INDEX('Вводные'!$F$88:$F$91,$B$36)+'Вводные'!$H$9)),MONTH(Z$3)=MONTH(EDATE(INDEX('Вводные'!$D$88:$D$91,$B$36),INDEX('Вводные'!$E$88:$E$91,$B$36)+INDEX('Вводные'!$F$88:$F$91,$B$36)+'Вводные'!$H$9)),AND($B$35="Да",IFERROR(INDEX('Вводные'!$B$88:$B$91,$B$36),"Нет")="Да")),MAX(0,SUM($D53:Z53)-Z53),0)</x:f>
      </x:c>
      <x:c r="AA55" s="107" t="n">
        <x:f>IF(AND(YEAR(AA$3)=YEAR(EDATE(INDEX('Вводные'!$D$88:$D$91,$B$36),INDEX('Вводные'!$E$88:$E$91,$B$36)+INDEX('Вводные'!$F$88:$F$91,$B$36)+'Вводные'!$H$9)),MONTH(AA$3)=MONTH(EDATE(INDEX('Вводные'!$D$88:$D$91,$B$36),INDEX('Вводные'!$E$88:$E$91,$B$36)+INDEX('Вводные'!$F$88:$F$91,$B$36)+'Вводные'!$H$9)),AND($B$35="Да",IFERROR(INDEX('Вводные'!$B$88:$B$91,$B$36),"Нет")="Да")),MAX(0,SUM($D53:AA53)-AA53),0)</x:f>
      </x:c>
      <x:c r="AB55" s="107" t="n">
        <x:f>IF(AND(YEAR(AB$3)=YEAR(EDATE(INDEX('Вводные'!$D$88:$D$91,$B$36),INDEX('Вводные'!$E$88:$E$91,$B$36)+INDEX('Вводные'!$F$88:$F$91,$B$36)+'Вводные'!$H$9)),MONTH(AB$3)=MONTH(EDATE(INDEX('Вводные'!$D$88:$D$91,$B$36),INDEX('Вводные'!$E$88:$E$91,$B$36)+INDEX('Вводные'!$F$88:$F$91,$B$36)+'Вводные'!$H$9)),AND($B$35="Да",IFERROR(INDEX('Вводные'!$B$88:$B$91,$B$36),"Нет")="Да")),MAX(0,SUM($D53:AB53)-AB53),0)</x:f>
      </x:c>
      <x:c r="AC55" s="107" t="n">
        <x:f>IF(AND(YEAR(AC$3)=YEAR(EDATE(INDEX('Вводные'!$D$88:$D$91,$B$36),INDEX('Вводные'!$E$88:$E$91,$B$36)+INDEX('Вводные'!$F$88:$F$91,$B$36)+'Вводные'!$H$9)),MONTH(AC$3)=MONTH(EDATE(INDEX('Вводные'!$D$88:$D$91,$B$36),INDEX('Вводные'!$E$88:$E$91,$B$36)+INDEX('Вводные'!$F$88:$F$91,$B$36)+'Вводные'!$H$9)),AND($B$35="Да",IFERROR(INDEX('Вводные'!$B$88:$B$91,$B$36),"Нет")="Да")),MAX(0,SUM($D53:AC53)-AC53),0)</x:f>
      </x:c>
      <x:c r="AD55" s="107" t="n">
        <x:f>IF(AND(YEAR(AD$3)=YEAR(EDATE(INDEX('Вводные'!$D$88:$D$91,$B$36),INDEX('Вводные'!$E$88:$E$91,$B$36)+INDEX('Вводные'!$F$88:$F$91,$B$36)+'Вводные'!$H$9)),MONTH(AD$3)=MONTH(EDATE(INDEX('Вводные'!$D$88:$D$91,$B$36),INDEX('Вводные'!$E$88:$E$91,$B$36)+INDEX('Вводные'!$F$88:$F$91,$B$36)+'Вводные'!$H$9)),AND($B$35="Да",IFERROR(INDEX('Вводные'!$B$88:$B$91,$B$36),"Нет")="Да")),MAX(0,SUM($D53:AD53)-AD53),0)</x:f>
      </x:c>
      <x:c r="AE55" s="107" t="n">
        <x:f>IF(AND(YEAR(AE$3)=YEAR(EDATE(INDEX('Вводные'!$D$88:$D$91,$B$36),INDEX('Вводные'!$E$88:$E$91,$B$36)+INDEX('Вводные'!$F$88:$F$91,$B$36)+'Вводные'!$H$9)),MONTH(AE$3)=MONTH(EDATE(INDEX('Вводные'!$D$88:$D$91,$B$36),INDEX('Вводные'!$E$88:$E$91,$B$36)+INDEX('Вводные'!$F$88:$F$91,$B$36)+'Вводные'!$H$9)),AND($B$35="Да",IFERROR(INDEX('Вводные'!$B$88:$B$91,$B$36),"Нет")="Да")),MAX(0,SUM($D53:AE53)-AE53),0)</x:f>
      </x:c>
      <x:c r="AF55" s="107" t="n">
        <x:f>IF(AND(YEAR(AF$3)=YEAR(EDATE(INDEX('Вводные'!$D$88:$D$91,$B$36),INDEX('Вводные'!$E$88:$E$91,$B$36)+INDEX('Вводные'!$F$88:$F$91,$B$36)+'Вводные'!$H$9)),MONTH(AF$3)=MONTH(EDATE(INDEX('Вводные'!$D$88:$D$91,$B$36),INDEX('Вводные'!$E$88:$E$91,$B$36)+INDEX('Вводные'!$F$88:$F$91,$B$36)+'Вводные'!$H$9)),AND($B$35="Да",IFERROR(INDEX('Вводные'!$B$88:$B$91,$B$36),"Нет")="Да")),MAX(0,SUM($D53:AF53)-AF53),0)</x:f>
      </x:c>
      <x:c r="AG55" s="107" t="n">
        <x:f>IF(AND(YEAR(AG$3)=YEAR(EDATE(INDEX('Вводные'!$D$88:$D$91,$B$36),INDEX('Вводные'!$E$88:$E$91,$B$36)+INDEX('Вводные'!$F$88:$F$91,$B$36)+'Вводные'!$H$9)),MONTH(AG$3)=MONTH(EDATE(INDEX('Вводные'!$D$88:$D$91,$B$36),INDEX('Вводные'!$E$88:$E$91,$B$36)+INDEX('Вводные'!$F$88:$F$91,$B$36)+'Вводные'!$H$9)),AND($B$35="Да",IFERROR(INDEX('Вводные'!$B$88:$B$91,$B$36),"Нет")="Да")),MAX(0,SUM($D53:AG53)-AG53),0)</x:f>
      </x:c>
      <x:c r="AH55" s="107" t="n">
        <x:f>IF(AND(YEAR(AH$3)=YEAR(EDATE(INDEX('Вводные'!$D$88:$D$91,$B$36),INDEX('Вводные'!$E$88:$E$91,$B$36)+INDEX('Вводные'!$F$88:$F$91,$B$36)+'Вводные'!$H$9)),MONTH(AH$3)=MONTH(EDATE(INDEX('Вводные'!$D$88:$D$91,$B$36),INDEX('Вводные'!$E$88:$E$91,$B$36)+INDEX('Вводные'!$F$88:$F$91,$B$36)+'Вводные'!$H$9)),AND($B$35="Да",IFERROR(INDEX('Вводные'!$B$88:$B$91,$B$36),"Нет")="Да")),MAX(0,SUM($D53:AH53)-AH53),0)</x:f>
      </x:c>
      <x:c r="AI55" s="107" t="n">
        <x:f>IF(AND(YEAR(AI$3)=YEAR(EDATE(INDEX('Вводные'!$D$88:$D$91,$B$36),INDEX('Вводные'!$E$88:$E$91,$B$36)+INDEX('Вводные'!$F$88:$F$91,$B$36)+'Вводные'!$H$9)),MONTH(AI$3)=MONTH(EDATE(INDEX('Вводные'!$D$88:$D$91,$B$36),INDEX('Вводные'!$E$88:$E$91,$B$36)+INDEX('Вводные'!$F$88:$F$91,$B$36)+'Вводные'!$H$9)),AND($B$35="Да",IFERROR(INDEX('Вводные'!$B$88:$B$91,$B$36),"Нет")="Да")),MAX(0,SUM($D53:AI53)-AI53),0)</x:f>
      </x:c>
      <x:c r="AJ55" s="107" t="n">
        <x:f>IF(AND(YEAR(AJ$3)=YEAR(EDATE(INDEX('Вводные'!$D$88:$D$91,$B$36),INDEX('Вводные'!$E$88:$E$91,$B$36)+INDEX('Вводные'!$F$88:$F$91,$B$36)+'Вводные'!$H$9)),MONTH(AJ$3)=MONTH(EDATE(INDEX('Вводные'!$D$88:$D$91,$B$36),INDEX('Вводные'!$E$88:$E$91,$B$36)+INDEX('Вводные'!$F$88:$F$91,$B$36)+'Вводные'!$H$9)),AND($B$35="Да",IFERROR(INDEX('Вводные'!$B$88:$B$91,$B$36),"Нет")="Да")),MAX(0,SUM($D53:AJ53)-AJ53),0)</x:f>
      </x:c>
      <x:c r="AK55" s="107" t="n">
        <x:f>IF(AND(YEAR(AK$3)=YEAR(EDATE(INDEX('Вводные'!$D$88:$D$91,$B$36),INDEX('Вводные'!$E$88:$E$91,$B$36)+INDEX('Вводные'!$F$88:$F$91,$B$36)+'Вводные'!$H$9)),MONTH(AK$3)=MONTH(EDATE(INDEX('Вводные'!$D$88:$D$91,$B$36),INDEX('Вводные'!$E$88:$E$91,$B$36)+INDEX('Вводные'!$F$88:$F$91,$B$36)+'Вводные'!$H$9)),AND($B$35="Да",IFERROR(INDEX('Вводные'!$B$88:$B$91,$B$36),"Нет")="Да")),MAX(0,SUM($D53:AK53)-AK53),0)</x:f>
      </x:c>
      <x:c r="AL55" s="107" t="n">
        <x:f>IF(AND(YEAR(AL$3)=YEAR(EDATE(INDEX('Вводные'!$D$88:$D$91,$B$36),INDEX('Вводные'!$E$88:$E$91,$B$36)+INDEX('Вводные'!$F$88:$F$91,$B$36)+'Вводные'!$H$9)),MONTH(AL$3)=MONTH(EDATE(INDEX('Вводные'!$D$88:$D$91,$B$36),INDEX('Вводные'!$E$88:$E$91,$B$36)+INDEX('Вводные'!$F$88:$F$91,$B$36)+'Вводные'!$H$9)),AND($B$35="Да",IFERROR(INDEX('Вводные'!$B$88:$B$91,$B$36),"Нет")="Да")),MAX(0,SUM($D53:AL53)-AL53),0)</x:f>
      </x:c>
      <x:c r="AM55" s="107" t="n">
        <x:f>IF(AND(YEAR(AM$3)=YEAR(EDATE(INDEX('Вводные'!$D$88:$D$91,$B$36),INDEX('Вводные'!$E$88:$E$91,$B$36)+INDEX('Вводные'!$F$88:$F$91,$B$36)+'Вводные'!$H$9)),MONTH(AM$3)=MONTH(EDATE(INDEX('Вводные'!$D$88:$D$91,$B$36),INDEX('Вводные'!$E$88:$E$91,$B$36)+INDEX('Вводные'!$F$88:$F$91,$B$36)+'Вводные'!$H$9)),AND($B$35="Да",IFERROR(INDEX('Вводные'!$B$88:$B$91,$B$36),"Нет")="Да")),MAX(0,SUM($D53:AM53)-AM53),0)</x:f>
      </x:c>
      <x:c r="AN55" s="107" t="n">
        <x:f>IF(AND(YEAR(AN$3)=YEAR(EDATE(INDEX('Вводные'!$D$88:$D$91,$B$36),INDEX('Вводные'!$E$88:$E$91,$B$36)+INDEX('Вводные'!$F$88:$F$91,$B$36)+'Вводные'!$H$9)),MONTH(AN$3)=MONTH(EDATE(INDEX('Вводные'!$D$88:$D$91,$B$36),INDEX('Вводные'!$E$88:$E$91,$B$36)+INDEX('Вводные'!$F$88:$F$91,$B$36)+'Вводные'!$H$9)),AND($B$35="Да",IFERROR(INDEX('Вводные'!$B$88:$B$91,$B$36),"Нет")="Да")),MAX(0,SUM($D53:AN53)-AN53),0)</x:f>
      </x:c>
      <x:c r="AO55" s="107" t="n">
        <x:f>IF(AND(YEAR(AO$3)=YEAR(EDATE(INDEX('Вводные'!$D$88:$D$91,$B$36),INDEX('Вводные'!$E$88:$E$91,$B$36)+INDEX('Вводные'!$F$88:$F$91,$B$36)+'Вводные'!$H$9)),MONTH(AO$3)=MONTH(EDATE(INDEX('Вводные'!$D$88:$D$91,$B$36),INDEX('Вводные'!$E$88:$E$91,$B$36)+INDEX('Вводные'!$F$88:$F$91,$B$36)+'Вводные'!$H$9)),AND($B$35="Да",IFERROR(INDEX('Вводные'!$B$88:$B$91,$B$36),"Нет")="Да")),MAX(0,SUM($D53:AO53)-AO53),0)</x:f>
      </x:c>
      <x:c r="AP55" s="107" t="n">
        <x:f>IF(AND(YEAR(AP$3)=YEAR(EDATE(INDEX('Вводные'!$D$88:$D$91,$B$36),INDEX('Вводные'!$E$88:$E$91,$B$36)+INDEX('Вводные'!$F$88:$F$91,$B$36)+'Вводные'!$H$9)),MONTH(AP$3)=MONTH(EDATE(INDEX('Вводные'!$D$88:$D$91,$B$36),INDEX('Вводные'!$E$88:$E$91,$B$36)+INDEX('Вводные'!$F$88:$F$91,$B$36)+'Вводные'!$H$9)),AND($B$35="Да",IFERROR(INDEX('Вводные'!$B$88:$B$91,$B$36),"Нет")="Да")),MAX(0,SUM($D53:AP53)-AP53),0)</x:f>
      </x:c>
      <x:c r="AQ55" s="107" t="n">
        <x:f>IF(AND(YEAR(AQ$3)=YEAR(EDATE(INDEX('Вводные'!$D$88:$D$91,$B$36),INDEX('Вводные'!$E$88:$E$91,$B$36)+INDEX('Вводные'!$F$88:$F$91,$B$36)+'Вводные'!$H$9)),MONTH(AQ$3)=MONTH(EDATE(INDEX('Вводные'!$D$88:$D$91,$B$36),INDEX('Вводные'!$E$88:$E$91,$B$36)+INDEX('Вводные'!$F$88:$F$91,$B$36)+'Вводные'!$H$9)),AND($B$35="Да",IFERROR(INDEX('Вводные'!$B$88:$B$91,$B$36),"Нет")="Да")),MAX(0,SUM($D53:AQ53)-AQ53),0)</x:f>
      </x:c>
      <x:c r="AR55" s="107" t="n">
        <x:f>IF(AND(YEAR(AR$3)=YEAR(EDATE(INDEX('Вводные'!$D$88:$D$91,$B$36),INDEX('Вводные'!$E$88:$E$91,$B$36)+INDEX('Вводные'!$F$88:$F$91,$B$36)+'Вводные'!$H$9)),MONTH(AR$3)=MONTH(EDATE(INDEX('Вводные'!$D$88:$D$91,$B$36),INDEX('Вводные'!$E$88:$E$91,$B$36)+INDEX('Вводные'!$F$88:$F$91,$B$36)+'Вводные'!$H$9)),AND($B$35="Да",IFERROR(INDEX('Вводные'!$B$88:$B$91,$B$36),"Нет")="Да")),MAX(0,SUM($D53:AR53)-AR53),0)</x:f>
      </x:c>
      <x:c r="AS55" s="107" t="n">
        <x:f>IF(AND(YEAR(AS$3)=YEAR(EDATE(INDEX('Вводные'!$D$88:$D$91,$B$36),INDEX('Вводные'!$E$88:$E$91,$B$36)+INDEX('Вводные'!$F$88:$F$91,$B$36)+'Вводные'!$H$9)),MONTH(AS$3)=MONTH(EDATE(INDEX('Вводные'!$D$88:$D$91,$B$36),INDEX('Вводные'!$E$88:$E$91,$B$36)+INDEX('Вводные'!$F$88:$F$91,$B$36)+'Вводные'!$H$9)),AND($B$35="Да",IFERROR(INDEX('Вводные'!$B$88:$B$91,$B$36),"Нет")="Да")),MAX(0,SUM($D53:AS53)-AS53),0)</x:f>
      </x:c>
      <x:c r="AT55" s="107" t="n">
        <x:f>IF(AND(YEAR(AT$3)=YEAR(EDATE(INDEX('Вводные'!$D$88:$D$91,$B$36),INDEX('Вводные'!$E$88:$E$91,$B$36)+INDEX('Вводные'!$F$88:$F$91,$B$36)+'Вводные'!$H$9)),MONTH(AT$3)=MONTH(EDATE(INDEX('Вводные'!$D$88:$D$91,$B$36),INDEX('Вводные'!$E$88:$E$91,$B$36)+INDEX('Вводные'!$F$88:$F$91,$B$36)+'Вводные'!$H$9)),AND($B$35="Да",IFERROR(INDEX('Вводные'!$B$88:$B$91,$B$36),"Нет")="Да")),MAX(0,SUM($D53:AT53)-AT53),0)</x:f>
      </x:c>
      <x:c r="AU55" s="107" t="n">
        <x:f>IF(AND(YEAR(AU$3)=YEAR(EDATE(INDEX('Вводные'!$D$88:$D$91,$B$36),INDEX('Вводные'!$E$88:$E$91,$B$36)+INDEX('Вводные'!$F$88:$F$91,$B$36)+'Вводные'!$H$9)),MONTH(AU$3)=MONTH(EDATE(INDEX('Вводные'!$D$88:$D$91,$B$36),INDEX('Вводные'!$E$88:$E$91,$B$36)+INDEX('Вводные'!$F$88:$F$91,$B$36)+'Вводные'!$H$9)),AND($B$35="Да",IFERROR(INDEX('Вводные'!$B$88:$B$91,$B$36),"Нет")="Да")),MAX(0,SUM($D53:AU53)-AU53),0)</x:f>
      </x:c>
      <x:c r="AV55" s="107" t="n">
        <x:f>IF(AND(YEAR(AV$3)=YEAR(EDATE(INDEX('Вводные'!$D$88:$D$91,$B$36),INDEX('Вводные'!$E$88:$E$91,$B$36)+INDEX('Вводные'!$F$88:$F$91,$B$36)+'Вводные'!$H$9)),MONTH(AV$3)=MONTH(EDATE(INDEX('Вводные'!$D$88:$D$91,$B$36),INDEX('Вводные'!$E$88:$E$91,$B$36)+INDEX('Вводные'!$F$88:$F$91,$B$36)+'Вводные'!$H$9)),AND($B$35="Да",IFERROR(INDEX('Вводные'!$B$88:$B$91,$B$36),"Нет")="Да")),MAX(0,SUM($D53:AV53)-AV53),0)</x:f>
      </x:c>
      <x:c r="AW55" s="107" t="n">
        <x:f>IF(AND(YEAR(AW$3)=YEAR(EDATE(INDEX('Вводные'!$D$88:$D$91,$B$36),INDEX('Вводные'!$E$88:$E$91,$B$36)+INDEX('Вводные'!$F$88:$F$91,$B$36)+'Вводные'!$H$9)),MONTH(AW$3)=MONTH(EDATE(INDEX('Вводные'!$D$88:$D$91,$B$36),INDEX('Вводные'!$E$88:$E$91,$B$36)+INDEX('Вводные'!$F$88:$F$91,$B$36)+'Вводные'!$H$9)),AND($B$35="Да",IFERROR(INDEX('Вводные'!$B$88:$B$91,$B$36),"Нет")="Да")),MAX(0,SUM($D53:AW53)-AW53),0)</x:f>
      </x:c>
      <x:c r="AX55" s="107" t="n">
        <x:f>IF(AND(YEAR(AX$3)=YEAR(EDATE(INDEX('Вводные'!$D$88:$D$91,$B$36),INDEX('Вводные'!$E$88:$E$91,$B$36)+INDEX('Вводные'!$F$88:$F$91,$B$36)+'Вводные'!$H$9)),MONTH(AX$3)=MONTH(EDATE(INDEX('Вводные'!$D$88:$D$91,$B$36),INDEX('Вводные'!$E$88:$E$91,$B$36)+INDEX('Вводные'!$F$88:$F$91,$B$36)+'Вводные'!$H$9)),AND($B$35="Да",IFERROR(INDEX('Вводные'!$B$88:$B$91,$B$36),"Нет")="Да")),MAX(0,SUM($D53:AX53)-AX53),0)</x:f>
      </x:c>
      <x:c r="AY55" s="107" t="n">
        <x:f>IF(AND(YEAR(AY$3)=YEAR(EDATE(INDEX('Вводные'!$D$88:$D$91,$B$36),INDEX('Вводные'!$E$88:$E$91,$B$36)+INDEX('Вводные'!$F$88:$F$91,$B$36)+'Вводные'!$H$9)),MONTH(AY$3)=MONTH(EDATE(INDEX('Вводные'!$D$88:$D$91,$B$36),INDEX('Вводные'!$E$88:$E$91,$B$36)+INDEX('Вводные'!$F$88:$F$91,$B$36)+'Вводные'!$H$9)),AND($B$35="Да",IFERROR(INDEX('Вводные'!$B$88:$B$91,$B$36),"Нет")="Да")),MAX(0,SUM($D53:AY53)-AY53),0)</x:f>
      </x:c>
      <x:c r="AZ55" s="107" t="n">
        <x:f>IF(AND(YEAR(AZ$3)=YEAR(EDATE(INDEX('Вводные'!$D$88:$D$91,$B$36),INDEX('Вводные'!$E$88:$E$91,$B$36)+INDEX('Вводные'!$F$88:$F$91,$B$36)+'Вводные'!$H$9)),MONTH(AZ$3)=MONTH(EDATE(INDEX('Вводные'!$D$88:$D$91,$B$36),INDEX('Вводные'!$E$88:$E$91,$B$36)+INDEX('Вводные'!$F$88:$F$91,$B$36)+'Вводные'!$H$9)),AND($B$35="Да",IFERROR(INDEX('Вводные'!$B$88:$B$91,$B$36),"Нет")="Да")),MAX(0,SUM($D53:AZ53)-AZ53),0)</x:f>
      </x:c>
      <x:c r="BA55" s="107" t="n">
        <x:f>IF(AND(YEAR(BA$3)=YEAR(EDATE(INDEX('Вводные'!$D$88:$D$91,$B$36),INDEX('Вводные'!$E$88:$E$91,$B$36)+INDEX('Вводные'!$F$88:$F$91,$B$36)+'Вводные'!$H$9)),MONTH(BA$3)=MONTH(EDATE(INDEX('Вводные'!$D$88:$D$91,$B$36),INDEX('Вводные'!$E$88:$E$91,$B$36)+INDEX('Вводные'!$F$88:$F$91,$B$36)+'Вводные'!$H$9)),AND($B$35="Да",IFERROR(INDEX('Вводные'!$B$88:$B$91,$B$36),"Нет")="Да")),MAX(0,SUM($D53:BA53)-BA53),0)</x:f>
      </x:c>
      <x:c r="BB55" s="107" t="n">
        <x:f>IF(AND(YEAR(BB$3)=YEAR(EDATE(INDEX('Вводные'!$D$88:$D$91,$B$36),INDEX('Вводные'!$E$88:$E$91,$B$36)+INDEX('Вводные'!$F$88:$F$91,$B$36)+'Вводные'!$H$9)),MONTH(BB$3)=MONTH(EDATE(INDEX('Вводные'!$D$88:$D$91,$B$36),INDEX('Вводные'!$E$88:$E$91,$B$36)+INDEX('Вводные'!$F$88:$F$91,$B$36)+'Вводные'!$H$9)),AND($B$35="Да",IFERROR(INDEX('Вводные'!$B$88:$B$91,$B$36),"Нет")="Да")),MAX(0,SUM($D53:BB53)-BB53),0)</x:f>
      </x:c>
      <x:c r="BC55" s="107" t="n">
        <x:f>IF(AND(YEAR(BC$3)=YEAR(EDATE(INDEX('Вводные'!$D$88:$D$91,$B$36),INDEX('Вводные'!$E$88:$E$91,$B$36)+INDEX('Вводные'!$F$88:$F$91,$B$36)+'Вводные'!$H$9)),MONTH(BC$3)=MONTH(EDATE(INDEX('Вводные'!$D$88:$D$91,$B$36),INDEX('Вводные'!$E$88:$E$91,$B$36)+INDEX('Вводные'!$F$88:$F$91,$B$36)+'Вводные'!$H$9)),AND($B$35="Да",IFERROR(INDEX('Вводные'!$B$88:$B$91,$B$36),"Нет")="Да")),MAX(0,SUM($D53:BC53)-BC53),0)</x:f>
      </x:c>
      <x:c r="BD55" s="107" t="n">
        <x:f>IF(AND(YEAR(BD$3)=YEAR(EDATE(INDEX('Вводные'!$D$88:$D$91,$B$36),INDEX('Вводные'!$E$88:$E$91,$B$36)+INDEX('Вводные'!$F$88:$F$91,$B$36)+'Вводные'!$H$9)),MONTH(BD$3)=MONTH(EDATE(INDEX('Вводные'!$D$88:$D$91,$B$36),INDEX('Вводные'!$E$88:$E$91,$B$36)+INDEX('Вводные'!$F$88:$F$91,$B$36)+'Вводные'!$H$9)),AND($B$35="Да",IFERROR(INDEX('Вводные'!$B$88:$B$91,$B$36),"Нет")="Да")),MAX(0,SUM($D53:BD53)-BD53),0)</x:f>
      </x:c>
      <x:c r="BE55" s="107" t="n">
        <x:f>IF(AND(YEAR(BE$3)=YEAR(EDATE(INDEX('Вводные'!$D$88:$D$91,$B$36),INDEX('Вводные'!$E$88:$E$91,$B$36)+INDEX('Вводные'!$F$88:$F$91,$B$36)+'Вводные'!$H$9)),MONTH(BE$3)=MONTH(EDATE(INDEX('Вводные'!$D$88:$D$91,$B$36),INDEX('Вводные'!$E$88:$E$91,$B$36)+INDEX('Вводные'!$F$88:$F$91,$B$36)+'Вводные'!$H$9)),AND($B$35="Да",IFERROR(INDEX('Вводные'!$B$88:$B$91,$B$36),"Нет")="Да")),MAX(0,SUM($D53:BE53)-BE53),0)</x:f>
      </x:c>
      <x:c r="BF55" s="107" t="n">
        <x:f>IF(AND(YEAR(BF$3)=YEAR(EDATE(INDEX('Вводные'!$D$88:$D$91,$B$36),INDEX('Вводные'!$E$88:$E$91,$B$36)+INDEX('Вводные'!$F$88:$F$91,$B$36)+'Вводные'!$H$9)),MONTH(BF$3)=MONTH(EDATE(INDEX('Вводные'!$D$88:$D$91,$B$36),INDEX('Вводные'!$E$88:$E$91,$B$36)+INDEX('Вводные'!$F$88:$F$91,$B$36)+'Вводные'!$H$9)),AND($B$35="Да",IFERROR(INDEX('Вводные'!$B$88:$B$91,$B$36),"Нет")="Да")),MAX(0,SUM($D53:BF53)-BF53),0)</x:f>
      </x:c>
      <x:c r="BG55" s="107" t="n">
        <x:f>IF(AND(YEAR(BG$3)=YEAR(EDATE(INDEX('Вводные'!$D$88:$D$91,$B$36),INDEX('Вводные'!$E$88:$E$91,$B$36)+INDEX('Вводные'!$F$88:$F$91,$B$36)+'Вводные'!$H$9)),MONTH(BG$3)=MONTH(EDATE(INDEX('Вводные'!$D$88:$D$91,$B$36),INDEX('Вводные'!$E$88:$E$91,$B$36)+INDEX('Вводные'!$F$88:$F$91,$B$36)+'Вводные'!$H$9)),AND($B$35="Да",IFERROR(INDEX('Вводные'!$B$88:$B$91,$B$36),"Нет")="Да")),MAX(0,SUM($D53:BG53)-BG53),0)</x:f>
      </x:c>
      <x:c r="BH55" s="107" t="n">
        <x:f>IF(AND(YEAR(BH$3)=YEAR(EDATE(INDEX('Вводные'!$D$88:$D$91,$B$36),INDEX('Вводные'!$E$88:$E$91,$B$36)+INDEX('Вводные'!$F$88:$F$91,$B$36)+'Вводные'!$H$9)),MONTH(BH$3)=MONTH(EDATE(INDEX('Вводные'!$D$88:$D$91,$B$36),INDEX('Вводные'!$E$88:$E$91,$B$36)+INDEX('Вводные'!$F$88:$F$91,$B$36)+'Вводные'!$H$9)),AND($B$35="Да",IFERROR(INDEX('Вводные'!$B$88:$B$91,$B$36),"Нет")="Да")),MAX(0,SUM($D53:BH53)-BH53),0)</x:f>
      </x:c>
      <x:c r="BI55" s="107" t="n">
        <x:f>IF(AND(YEAR(BI$3)=YEAR(EDATE(INDEX('Вводные'!$D$88:$D$91,$B$36),INDEX('Вводные'!$E$88:$E$91,$B$36)+INDEX('Вводные'!$F$88:$F$91,$B$36)+'Вводные'!$H$9)),MONTH(BI$3)=MONTH(EDATE(INDEX('Вводные'!$D$88:$D$91,$B$36),INDEX('Вводные'!$E$88:$E$91,$B$36)+INDEX('Вводные'!$F$88:$F$91,$B$36)+'Вводные'!$H$9)),AND($B$35="Да",IFERROR(INDEX('Вводные'!$B$88:$B$91,$B$36),"Нет")="Да")),MAX(0,SUM($D53:BI53)-BI53),0)</x:f>
      </x:c>
      <x:c r="BJ55" s="107" t="n">
        <x:f>IF(AND(YEAR(BJ$3)=YEAR(EDATE(INDEX('Вводные'!$D$88:$D$91,$B$36),INDEX('Вводные'!$E$88:$E$91,$B$36)+INDEX('Вводные'!$F$88:$F$91,$B$36)+'Вводные'!$H$9)),MONTH(BJ$3)=MONTH(EDATE(INDEX('Вводные'!$D$88:$D$91,$B$36),INDEX('Вводные'!$E$88:$E$91,$B$36)+INDEX('Вводные'!$F$88:$F$91,$B$36)+'Вводные'!$H$9)),AND($B$35="Да",IFERROR(INDEX('Вводные'!$B$88:$B$91,$B$36),"Нет")="Да")),MAX(0,SUM($D53:BJ53)-BJ53),0)</x:f>
      </x:c>
      <x:c r="BK55" s="107" t="n">
        <x:f>IF(AND(YEAR(BK$3)=YEAR(EDATE(INDEX('Вводные'!$D$88:$D$91,$B$36),INDEX('Вводные'!$E$88:$E$91,$B$36)+INDEX('Вводные'!$F$88:$F$91,$B$36)+'Вводные'!$H$9)),MONTH(BK$3)=MONTH(EDATE(INDEX('Вводные'!$D$88:$D$91,$B$36),INDEX('Вводные'!$E$88:$E$91,$B$36)+INDEX('Вводные'!$F$88:$F$91,$B$36)+'Вводные'!$H$9)),AND($B$35="Да",IFERROR(INDEX('Вводные'!$B$88:$B$91,$B$36),"Нет")="Да")),MAX(0,SUM($D53:BK53)-BK53),0)</x:f>
      </x:c>
      <x:c r="BL55" s="107" t="n">
        <x:f>IF(AND(YEAR(BL$3)=YEAR(EDATE(INDEX('Вводные'!$D$88:$D$91,$B$36),INDEX('Вводные'!$E$88:$E$91,$B$36)+INDEX('Вводные'!$F$88:$F$91,$B$36)+'Вводные'!$H$9)),MONTH(BL$3)=MONTH(EDATE(INDEX('Вводные'!$D$88:$D$91,$B$36),INDEX('Вводные'!$E$88:$E$91,$B$36)+INDEX('Вводные'!$F$88:$F$91,$B$36)+'Вводные'!$H$9)),AND($B$35="Да",IFERROR(INDEX('Вводные'!$B$88:$B$91,$B$36),"Нет")="Да")),MAX(0,SUM($D53:BL53)-BL53),0)</x:f>
      </x:c>
      <x:c r="BM55" s="107" t="n">
        <x:f>IF(AND(YEAR(BM$3)=YEAR(EDATE(INDEX('Вводные'!$D$88:$D$91,$B$36),INDEX('Вводные'!$E$88:$E$91,$B$36)+INDEX('Вводные'!$F$88:$F$91,$B$36)+'Вводные'!$H$9)),MONTH(BM$3)=MONTH(EDATE(INDEX('Вводные'!$D$88:$D$91,$B$36),INDEX('Вводные'!$E$88:$E$91,$B$36)+INDEX('Вводные'!$F$88:$F$91,$B$36)+'Вводные'!$H$9)),AND($B$35="Да",IFERROR(INDEX('Вводные'!$B$88:$B$91,$B$36),"Нет")="Да")),MAX(0,SUM($D53:BM53)-BM53),0)</x:f>
      </x:c>
      <x:c r="BN55" s="107" t="n">
        <x:f>IF(AND(YEAR(BN$3)=YEAR(EDATE(INDEX('Вводные'!$D$88:$D$91,$B$36),INDEX('Вводные'!$E$88:$E$91,$B$36)+INDEX('Вводные'!$F$88:$F$91,$B$36)+'Вводные'!$H$9)),MONTH(BN$3)=MONTH(EDATE(INDEX('Вводные'!$D$88:$D$91,$B$36),INDEX('Вводные'!$E$88:$E$91,$B$36)+INDEX('Вводные'!$F$88:$F$91,$B$36)+'Вводные'!$H$9)),AND($B$35="Да",IFERROR(INDEX('Вводные'!$B$88:$B$91,$B$36),"Нет")="Да")),MAX(0,SUM($D53:BN53)-BN53),0)</x:f>
      </x:c>
      <x:c r="BO55" s="107" t="n">
        <x:f>IF(AND(YEAR(BO$3)=YEAR(EDATE(INDEX('Вводные'!$D$88:$D$91,$B$36),INDEX('Вводные'!$E$88:$E$91,$B$36)+INDEX('Вводные'!$F$88:$F$91,$B$36)+'Вводные'!$H$9)),MONTH(BO$3)=MONTH(EDATE(INDEX('Вводные'!$D$88:$D$91,$B$36),INDEX('Вводные'!$E$88:$E$91,$B$36)+INDEX('Вводные'!$F$88:$F$91,$B$36)+'Вводные'!$H$9)),AND($B$35="Да",IFERROR(INDEX('Вводные'!$B$88:$B$91,$B$36),"Нет")="Да")),MAX(0,SUM($D53:BO53)-BO53),0)</x:f>
      </x:c>
      <x:c r="BP55" s="107" t="n">
        <x:f>IF(AND(YEAR(BP$3)=YEAR(EDATE(INDEX('Вводные'!$D$88:$D$91,$B$36),INDEX('Вводные'!$E$88:$E$91,$B$36)+INDEX('Вводные'!$F$88:$F$91,$B$36)+'Вводные'!$H$9)),MONTH(BP$3)=MONTH(EDATE(INDEX('Вводные'!$D$88:$D$91,$B$36),INDEX('Вводные'!$E$88:$E$91,$B$36)+INDEX('Вводные'!$F$88:$F$91,$B$36)+'Вводные'!$H$9)),AND($B$35="Да",IFERROR(INDEX('Вводные'!$B$88:$B$91,$B$36),"Нет")="Да")),MAX(0,SUM($D53:BP53)-BP53),0)</x:f>
      </x:c>
      <x:c r="BQ55" s="107" t="n">
        <x:f>IF(AND(YEAR(BQ$3)=YEAR(EDATE(INDEX('Вводные'!$D$88:$D$91,$B$36),INDEX('Вводные'!$E$88:$E$91,$B$36)+INDEX('Вводные'!$F$88:$F$91,$B$36)+'Вводные'!$H$9)),MONTH(BQ$3)=MONTH(EDATE(INDEX('Вводные'!$D$88:$D$91,$B$36),INDEX('Вводные'!$E$88:$E$91,$B$36)+INDEX('Вводные'!$F$88:$F$91,$B$36)+'Вводные'!$H$9)),AND($B$35="Да",IFERROR(INDEX('Вводные'!$B$88:$B$91,$B$36),"Нет")="Да")),MAX(0,SUM($D53:BQ53)-BQ53),0)</x:f>
      </x:c>
      <x:c r="BR55" s="107" t="n">
        <x:f>IF(AND(YEAR(BR$3)=YEAR(EDATE(INDEX('Вводные'!$D$88:$D$91,$B$36),INDEX('Вводные'!$E$88:$E$91,$B$36)+INDEX('Вводные'!$F$88:$F$91,$B$36)+'Вводные'!$H$9)),MONTH(BR$3)=MONTH(EDATE(INDEX('Вводные'!$D$88:$D$91,$B$36),INDEX('Вводные'!$E$88:$E$91,$B$36)+INDEX('Вводные'!$F$88:$F$91,$B$36)+'Вводные'!$H$9)),AND($B$35="Да",IFERROR(INDEX('Вводные'!$B$88:$B$91,$B$36),"Нет")="Да")),MAX(0,SUM($D53:BR53)-BR53),0)</x:f>
      </x:c>
      <x:c r="BS55" s="107" t="n">
        <x:f>IF(AND(YEAR(BS$3)=YEAR(EDATE(INDEX('Вводные'!$D$88:$D$91,$B$36),INDEX('Вводные'!$E$88:$E$91,$B$36)+INDEX('Вводные'!$F$88:$F$91,$B$36)+'Вводные'!$H$9)),MONTH(BS$3)=MONTH(EDATE(INDEX('Вводные'!$D$88:$D$91,$B$36),INDEX('Вводные'!$E$88:$E$91,$B$36)+INDEX('Вводные'!$F$88:$F$91,$B$36)+'Вводные'!$H$9)),AND($B$35="Да",IFERROR(INDEX('Вводные'!$B$88:$B$91,$B$36),"Нет")="Да")),MAX(0,SUM($D53:BS53)-BS53),0)</x:f>
      </x:c>
      <x:c r="BT55" s="107" t="n">
        <x:f>IF(AND(YEAR(BT$3)=YEAR(EDATE(INDEX('Вводные'!$D$88:$D$91,$B$36),INDEX('Вводные'!$E$88:$E$91,$B$36)+INDEX('Вводные'!$F$88:$F$91,$B$36)+'Вводные'!$H$9)),MONTH(BT$3)=MONTH(EDATE(INDEX('Вводные'!$D$88:$D$91,$B$36),INDEX('Вводные'!$E$88:$E$91,$B$36)+INDEX('Вводные'!$F$88:$F$91,$B$36)+'Вводные'!$H$9)),AND($B$35="Да",IFERROR(INDEX('Вводные'!$B$88:$B$91,$B$36),"Нет")="Да")),MAX(0,SUM($D53:BT53)-BT53),0)</x:f>
      </x:c>
      <x:c r="BU55" s="107" t="n">
        <x:f>IF(AND(YEAR(BU$3)=YEAR(EDATE(INDEX('Вводные'!$D$88:$D$91,$B$36),INDEX('Вводные'!$E$88:$E$91,$B$36)+INDEX('Вводные'!$F$88:$F$91,$B$36)+'Вводные'!$H$9)),MONTH(BU$3)=MONTH(EDATE(INDEX('Вводные'!$D$88:$D$91,$B$36),INDEX('Вводные'!$E$88:$E$91,$B$36)+INDEX('Вводные'!$F$88:$F$91,$B$36)+'Вводные'!$H$9)),AND($B$35="Да",IFERROR(INDEX('Вводные'!$B$88:$B$91,$B$36),"Нет")="Да")),MAX(0,SUM($D53:BU53)-BU53),0)</x:f>
      </x:c>
      <x:c r="BV55" s="107" t="n">
        <x:f>IF(AND(YEAR(BV$3)=YEAR(EDATE(INDEX('Вводные'!$D$88:$D$91,$B$36),INDEX('Вводные'!$E$88:$E$91,$B$36)+INDEX('Вводные'!$F$88:$F$91,$B$36)+'Вводные'!$H$9)),MONTH(BV$3)=MONTH(EDATE(INDEX('Вводные'!$D$88:$D$91,$B$36),INDEX('Вводные'!$E$88:$E$91,$B$36)+INDEX('Вводные'!$F$88:$F$91,$B$36)+'Вводные'!$H$9)),AND($B$35="Да",IFERROR(INDEX('Вводные'!$B$88:$B$91,$B$36),"Нет")="Да")),MAX(0,SUM($D53:BV53)-BV53),0)</x:f>
      </x:c>
      <x:c r="BW55" s="107" t="n">
        <x:f>IF(AND(YEAR(BW$3)=YEAR(EDATE(INDEX('Вводные'!$D$88:$D$91,$B$36),INDEX('Вводные'!$E$88:$E$91,$B$36)+INDEX('Вводные'!$F$88:$F$91,$B$36)+'Вводные'!$H$9)),MONTH(BW$3)=MONTH(EDATE(INDEX('Вводные'!$D$88:$D$91,$B$36),INDEX('Вводные'!$E$88:$E$91,$B$36)+INDEX('Вводные'!$F$88:$F$91,$B$36)+'Вводные'!$H$9)),AND($B$35="Да",IFERROR(INDEX('Вводные'!$B$88:$B$91,$B$36),"Нет")="Да")),MAX(0,SUM($D53:BW53)-BW53),0)</x:f>
      </x:c>
      <x:c r="BX55" s="107" t="n">
        <x:f>IF(AND(YEAR(BX$3)=YEAR(EDATE(INDEX('Вводные'!$D$88:$D$91,$B$36),INDEX('Вводные'!$E$88:$E$91,$B$36)+INDEX('Вводные'!$F$88:$F$91,$B$36)+'Вводные'!$H$9)),MONTH(BX$3)=MONTH(EDATE(INDEX('Вводные'!$D$88:$D$91,$B$36),INDEX('Вводные'!$E$88:$E$91,$B$36)+INDEX('Вводные'!$F$88:$F$91,$B$36)+'Вводные'!$H$9)),AND($B$35="Да",IFERROR(INDEX('Вводные'!$B$88:$B$91,$B$36),"Нет")="Да")),MAX(0,SUM($D53:BX53)-BX53),0)</x:f>
      </x:c>
      <x:c r="BY55" s="107" t="n">
        <x:f>IF(AND(YEAR(BY$3)=YEAR(EDATE(INDEX('Вводные'!$D$88:$D$91,$B$36),INDEX('Вводные'!$E$88:$E$91,$B$36)+INDEX('Вводные'!$F$88:$F$91,$B$36)+'Вводные'!$H$9)),MONTH(BY$3)=MONTH(EDATE(INDEX('Вводные'!$D$88:$D$91,$B$36),INDEX('Вводные'!$E$88:$E$91,$B$36)+INDEX('Вводные'!$F$88:$F$91,$B$36)+'Вводные'!$H$9)),AND($B$35="Да",IFERROR(INDEX('Вводные'!$B$88:$B$91,$B$36),"Нет")="Да")),MAX(0,SUM($D53:BY53)-BY53),0)</x:f>
      </x:c>
      <x:c r="BZ55" s="107" t="n">
        <x:f>IF(AND(YEAR(BZ$3)=YEAR(EDATE(INDEX('Вводные'!$D$88:$D$91,$B$36),INDEX('Вводные'!$E$88:$E$91,$B$36)+INDEX('Вводные'!$F$88:$F$91,$B$36)+'Вводные'!$H$9)),MONTH(BZ$3)=MONTH(EDATE(INDEX('Вводные'!$D$88:$D$91,$B$36),INDEX('Вводные'!$E$88:$E$91,$B$36)+INDEX('Вводные'!$F$88:$F$91,$B$36)+'Вводные'!$H$9)),AND($B$35="Да",IFERROR(INDEX('Вводные'!$B$88:$B$91,$B$36),"Нет")="Да")),MAX(0,SUM($D53:BZ53)-BZ53),0)</x:f>
      </x:c>
      <x:c r="CA55" s="107" t="n">
        <x:f>IF(AND(YEAR(CA$3)=YEAR(EDATE(INDEX('Вводные'!$D$88:$D$91,$B$36),INDEX('Вводные'!$E$88:$E$91,$B$36)+INDEX('Вводные'!$F$88:$F$91,$B$36)+'Вводные'!$H$9)),MONTH(CA$3)=MONTH(EDATE(INDEX('Вводные'!$D$88:$D$91,$B$36),INDEX('Вводные'!$E$88:$E$91,$B$36)+INDEX('Вводные'!$F$88:$F$91,$B$36)+'Вводные'!$H$9)),AND($B$35="Да",IFERROR(INDEX('Вводные'!$B$88:$B$91,$B$36),"Нет")="Да")),MAX(0,SUM($D53:CA53)-CA53),0)</x:f>
      </x:c>
      <x:c r="CB55" s="107" t="n">
        <x:f>IF(AND(YEAR(CB$3)=YEAR(EDATE(INDEX('Вводные'!$D$88:$D$91,$B$36),INDEX('Вводные'!$E$88:$E$91,$B$36)+INDEX('Вводные'!$F$88:$F$91,$B$36)+'Вводные'!$H$9)),MONTH(CB$3)=MONTH(EDATE(INDEX('Вводные'!$D$88:$D$91,$B$36),INDEX('Вводные'!$E$88:$E$91,$B$36)+INDEX('Вводные'!$F$88:$F$91,$B$36)+'Вводные'!$H$9)),AND($B$35="Да",IFERROR(INDEX('Вводные'!$B$88:$B$91,$B$36),"Нет")="Да")),MAX(0,SUM($D53:CB53)-CB53),0)</x:f>
      </x:c>
      <x:c r="CC55" s="107" t="n">
        <x:f>IF(AND(YEAR(CC$3)=YEAR(EDATE(INDEX('Вводные'!$D$88:$D$91,$B$36),INDEX('Вводные'!$E$88:$E$91,$B$36)+INDEX('Вводные'!$F$88:$F$91,$B$36)+'Вводные'!$H$9)),MONTH(CC$3)=MONTH(EDATE(INDEX('Вводные'!$D$88:$D$91,$B$36),INDEX('Вводные'!$E$88:$E$91,$B$36)+INDEX('Вводные'!$F$88:$F$91,$B$36)+'Вводные'!$H$9)),AND($B$35="Да",IFERROR(INDEX('Вводные'!$B$88:$B$91,$B$36),"Нет")="Да")),MAX(0,SUM($D53:CC53)-CC53),0)</x:f>
      </x:c>
      <x:c r="CD55" s="107" t="n">
        <x:f>IF(AND(YEAR(CD$3)=YEAR(EDATE(INDEX('Вводные'!$D$88:$D$91,$B$36),INDEX('Вводные'!$E$88:$E$91,$B$36)+INDEX('Вводные'!$F$88:$F$91,$B$36)+'Вводные'!$H$9)),MONTH(CD$3)=MONTH(EDATE(INDEX('Вводные'!$D$88:$D$91,$B$36),INDEX('Вводные'!$E$88:$E$91,$B$36)+INDEX('Вводные'!$F$88:$F$91,$B$36)+'Вводные'!$H$9)),AND($B$35="Да",IFERROR(INDEX('Вводные'!$B$88:$B$91,$B$36),"Нет")="Да")),MAX(0,SUM($D53:CD53)-CD53),0)</x:f>
      </x:c>
      <x:c r="CE55" s="107" t="n">
        <x:f>IF(AND(YEAR(CE$3)=YEAR(EDATE(INDEX('Вводные'!$D$88:$D$91,$B$36),INDEX('Вводные'!$E$88:$E$91,$B$36)+INDEX('Вводные'!$F$88:$F$91,$B$36)+'Вводные'!$H$9)),MONTH(CE$3)=MONTH(EDATE(INDEX('Вводные'!$D$88:$D$91,$B$36),INDEX('Вводные'!$E$88:$E$91,$B$36)+INDEX('Вводные'!$F$88:$F$91,$B$36)+'Вводные'!$H$9)),AND($B$35="Да",IFERROR(INDEX('Вводные'!$B$88:$B$91,$B$36),"Нет")="Да")),MAX(0,SUM($D53:CE53)-CE53),0)</x:f>
      </x:c>
      <x:c r="CF55" s="107" t="n">
        <x:f>IF(AND(YEAR(CF$3)=YEAR(EDATE(INDEX('Вводные'!$D$88:$D$91,$B$36),INDEX('Вводные'!$E$88:$E$91,$B$36)+INDEX('Вводные'!$F$88:$F$91,$B$36)+'Вводные'!$H$9)),MONTH(CF$3)=MONTH(EDATE(INDEX('Вводные'!$D$88:$D$91,$B$36),INDEX('Вводные'!$E$88:$E$91,$B$36)+INDEX('Вводные'!$F$88:$F$91,$B$36)+'Вводные'!$H$9)),AND($B$35="Да",IFERROR(INDEX('Вводные'!$B$88:$B$91,$B$36),"Нет")="Да")),MAX(0,SUM($D53:CF53)-CF53),0)</x:f>
      </x:c>
      <x:c r="CG55" s="107" t="n">
        <x:f>IF(AND(YEAR(CG$3)=YEAR(EDATE(INDEX('Вводные'!$D$88:$D$91,$B$36),INDEX('Вводные'!$E$88:$E$91,$B$36)+INDEX('Вводные'!$F$88:$F$91,$B$36)+'Вводные'!$H$9)),MONTH(CG$3)=MONTH(EDATE(INDEX('Вводные'!$D$88:$D$91,$B$36),INDEX('Вводные'!$E$88:$E$91,$B$36)+INDEX('Вводные'!$F$88:$F$91,$B$36)+'Вводные'!$H$9)),AND($B$35="Да",IFERROR(INDEX('Вводные'!$B$88:$B$91,$B$36),"Нет")="Да")),MAX(0,SUM($D53:CG53)-CG53),0)</x:f>
      </x:c>
      <x:c r="CH55" s="107" t="n">
        <x:f>IF(AND(YEAR(CH$3)=YEAR(EDATE(INDEX('Вводные'!$D$88:$D$91,$B$36),INDEX('Вводные'!$E$88:$E$91,$B$36)+INDEX('Вводные'!$F$88:$F$91,$B$36)+'Вводные'!$H$9)),MONTH(CH$3)=MONTH(EDATE(INDEX('Вводные'!$D$88:$D$91,$B$36),INDEX('Вводные'!$E$88:$E$91,$B$36)+INDEX('Вводные'!$F$88:$F$91,$B$36)+'Вводные'!$H$9)),AND($B$35="Да",IFERROR(INDEX('Вводные'!$B$88:$B$91,$B$36),"Нет")="Да")),MAX(0,SUM($D53:CH53)-CH53),0)</x:f>
      </x:c>
      <x:c r="CI55" s="107" t="n">
        <x:f>IF(AND(YEAR(CI$3)=YEAR(EDATE(INDEX('Вводные'!$D$88:$D$91,$B$36),INDEX('Вводные'!$E$88:$E$91,$B$36)+INDEX('Вводные'!$F$88:$F$91,$B$36)+'Вводные'!$H$9)),MONTH(CI$3)=MONTH(EDATE(INDEX('Вводные'!$D$88:$D$91,$B$36),INDEX('Вводные'!$E$88:$E$91,$B$36)+INDEX('Вводные'!$F$88:$F$91,$B$36)+'Вводные'!$H$9)),AND($B$35="Да",IFERROR(INDEX('Вводные'!$B$88:$B$91,$B$36),"Нет")="Да")),MAX(0,SUM($D53:CI53)-CI53),0)</x:f>
      </x:c>
      <x:c r="CJ55" s="107" t="n">
        <x:f>IF(AND(YEAR(CJ$3)=YEAR(EDATE(INDEX('Вводные'!$D$88:$D$91,$B$36),INDEX('Вводные'!$E$88:$E$91,$B$36)+INDEX('Вводные'!$F$88:$F$91,$B$36)+'Вводные'!$H$9)),MONTH(CJ$3)=MONTH(EDATE(INDEX('Вводные'!$D$88:$D$91,$B$36),INDEX('Вводные'!$E$88:$E$91,$B$36)+INDEX('Вводные'!$F$88:$F$91,$B$36)+'Вводные'!$H$9)),AND($B$35="Да",IFERROR(INDEX('Вводные'!$B$88:$B$91,$B$36),"Нет")="Да")),MAX(0,SUM($D53:CJ53)-CJ53),0)</x:f>
      </x:c>
      <x:c r="CK55" s="107" t="n">
        <x:f>IF(AND(YEAR(CK$3)=YEAR(EDATE(INDEX('Вводные'!$D$88:$D$91,$B$36),INDEX('Вводные'!$E$88:$E$91,$B$36)+INDEX('Вводные'!$F$88:$F$91,$B$36)+'Вводные'!$H$9)),MONTH(CK$3)=MONTH(EDATE(INDEX('Вводные'!$D$88:$D$91,$B$36),INDEX('Вводные'!$E$88:$E$91,$B$36)+INDEX('Вводные'!$F$88:$F$91,$B$36)+'Вводные'!$H$9)),AND($B$35="Да",IFERROR(INDEX('Вводные'!$B$88:$B$91,$B$36),"Нет")="Да")),MAX(0,SUM($D53:CK53)-CK53),0)</x:f>
      </x:c>
      <x:c r="CL55" s="107" t="n">
        <x:f>IF(AND(YEAR(CL$3)=YEAR(EDATE(INDEX('Вводные'!$D$88:$D$91,$B$36),INDEX('Вводные'!$E$88:$E$91,$B$36)+INDEX('Вводные'!$F$88:$F$91,$B$36)+'Вводные'!$H$9)),MONTH(CL$3)=MONTH(EDATE(INDEX('Вводные'!$D$88:$D$91,$B$36),INDEX('Вводные'!$E$88:$E$91,$B$36)+INDEX('Вводные'!$F$88:$F$91,$B$36)+'Вводные'!$H$9)),AND($B$35="Да",IFERROR(INDEX('Вводные'!$B$88:$B$91,$B$36),"Нет")="Да")),MAX(0,SUM($D53:CL53)-CL53),0)</x:f>
      </x:c>
      <x:c r="CM55" s="107" t="n">
        <x:f>IF(AND(YEAR(CM$3)=YEAR(EDATE(INDEX('Вводные'!$D$88:$D$91,$B$36),INDEX('Вводные'!$E$88:$E$91,$B$36)+INDEX('Вводные'!$F$88:$F$91,$B$36)+'Вводные'!$H$9)),MONTH(CM$3)=MONTH(EDATE(INDEX('Вводные'!$D$88:$D$91,$B$36),INDEX('Вводные'!$E$88:$E$91,$B$36)+INDEX('Вводные'!$F$88:$F$91,$B$36)+'Вводные'!$H$9)),AND($B$35="Да",IFERROR(INDEX('Вводные'!$B$88:$B$91,$B$36),"Нет")="Да")),MAX(0,SUM($D53:CM53)-CM53),0)</x:f>
      </x:c>
      <x:c r="CN55" s="107" t="n">
        <x:f>IF(AND(YEAR(CN$3)=YEAR(EDATE(INDEX('Вводные'!$D$88:$D$91,$B$36),INDEX('Вводные'!$E$88:$E$91,$B$36)+INDEX('Вводные'!$F$88:$F$91,$B$36)+'Вводные'!$H$9)),MONTH(CN$3)=MONTH(EDATE(INDEX('Вводные'!$D$88:$D$91,$B$36),INDEX('Вводные'!$E$88:$E$91,$B$36)+INDEX('Вводные'!$F$88:$F$91,$B$36)+'Вводные'!$H$9)),AND($B$35="Да",IFERROR(INDEX('Вводные'!$B$88:$B$91,$B$36),"Нет")="Да")),MAX(0,SUM($D53:CN53)-CN53),0)</x:f>
      </x:c>
      <x:c r="CO55" s="107" t="n">
        <x:f>IF(AND(YEAR(CO$3)=YEAR(EDATE(INDEX('Вводные'!$D$88:$D$91,$B$36),INDEX('Вводные'!$E$88:$E$91,$B$36)+INDEX('Вводные'!$F$88:$F$91,$B$36)+'Вводные'!$H$9)),MONTH(CO$3)=MONTH(EDATE(INDEX('Вводные'!$D$88:$D$91,$B$36),INDEX('Вводные'!$E$88:$E$91,$B$36)+INDEX('Вводные'!$F$88:$F$91,$B$36)+'Вводные'!$H$9)),AND($B$35="Да",IFERROR(INDEX('Вводные'!$B$88:$B$91,$B$36),"Нет")="Да")),MAX(0,SUM($D53:CO53)-CO53),0)</x:f>
      </x:c>
      <x:c r="CP55" s="107" t="n">
        <x:f>IF(AND(YEAR(CP$3)=YEAR(EDATE(INDEX('Вводные'!$D$88:$D$91,$B$36),INDEX('Вводные'!$E$88:$E$91,$B$36)+INDEX('Вводные'!$F$88:$F$91,$B$36)+'Вводные'!$H$9)),MONTH(CP$3)=MONTH(EDATE(INDEX('Вводные'!$D$88:$D$91,$B$36),INDEX('Вводные'!$E$88:$E$91,$B$36)+INDEX('Вводные'!$F$88:$F$91,$B$36)+'Вводные'!$H$9)),AND($B$35="Да",IFERROR(INDEX('Вводные'!$B$88:$B$91,$B$36),"Нет")="Да")),MAX(0,SUM($D53:CP53)-CP53),0)</x:f>
      </x:c>
      <x:c r="CQ55" s="107" t="n">
        <x:f>IF(AND(YEAR(CQ$3)=YEAR(EDATE(INDEX('Вводные'!$D$88:$D$91,$B$36),INDEX('Вводные'!$E$88:$E$91,$B$36)+INDEX('Вводные'!$F$88:$F$91,$B$36)+'Вводные'!$H$9)),MONTH(CQ$3)=MONTH(EDATE(INDEX('Вводные'!$D$88:$D$91,$B$36),INDEX('Вводные'!$E$88:$E$91,$B$36)+INDEX('Вводные'!$F$88:$F$91,$B$36)+'Вводные'!$H$9)),AND($B$35="Да",IFERROR(INDEX('Вводные'!$B$88:$B$91,$B$36),"Нет")="Да")),MAX(0,SUM($D53:CQ53)-CQ53),0)</x:f>
      </x:c>
      <x:c r="CR55" s="107" t="n">
        <x:f>IF(AND(YEAR(CR$3)=YEAR(EDATE(INDEX('Вводные'!$D$88:$D$91,$B$36),INDEX('Вводные'!$E$88:$E$91,$B$36)+INDEX('Вводные'!$F$88:$F$91,$B$36)+'Вводные'!$H$9)),MONTH(CR$3)=MONTH(EDATE(INDEX('Вводные'!$D$88:$D$91,$B$36),INDEX('Вводные'!$E$88:$E$91,$B$36)+INDEX('Вводные'!$F$88:$F$91,$B$36)+'Вводные'!$H$9)),AND($B$35="Да",IFERROR(INDEX('Вводные'!$B$88:$B$91,$B$36),"Нет")="Да")),MAX(0,SUM($D53:CR53)-CR53),0)</x:f>
      </x:c>
      <x:c r="CS55" s="107" t="n">
        <x:f>IF(AND(YEAR(CS$3)=YEAR(EDATE(INDEX('Вводные'!$D$88:$D$91,$B$36),INDEX('Вводные'!$E$88:$E$91,$B$36)+INDEX('Вводные'!$F$88:$F$91,$B$36)+'Вводные'!$H$9)),MONTH(CS$3)=MONTH(EDATE(INDEX('Вводные'!$D$88:$D$91,$B$36),INDEX('Вводные'!$E$88:$E$91,$B$36)+INDEX('Вводные'!$F$88:$F$91,$B$36)+'Вводные'!$H$9)),AND($B$35="Да",IFERROR(INDEX('Вводные'!$B$88:$B$91,$B$36),"Нет")="Да")),MAX(0,SUM($D53:CS53)-CS53),0)</x:f>
      </x:c>
      <x:c r="CT55" s="107" t="n">
        <x:f>IF(AND(YEAR(CT$3)=YEAR(EDATE(INDEX('Вводные'!$D$88:$D$91,$B$36),INDEX('Вводные'!$E$88:$E$91,$B$36)+INDEX('Вводные'!$F$88:$F$91,$B$36)+'Вводные'!$H$9)),MONTH(CT$3)=MONTH(EDATE(INDEX('Вводные'!$D$88:$D$91,$B$36),INDEX('Вводные'!$E$88:$E$91,$B$36)+INDEX('Вводные'!$F$88:$F$91,$B$36)+'Вводные'!$H$9)),AND($B$35="Да",IFERROR(INDEX('Вводные'!$B$88:$B$91,$B$36),"Нет")="Да")),MAX(0,SUM($D53:CT53)-CT53),0)</x:f>
      </x:c>
      <x:c r="CU55" s="107" t="n">
        <x:f>IF(AND(YEAR(CU$3)=YEAR(EDATE(INDEX('Вводные'!$D$88:$D$91,$B$36),INDEX('Вводные'!$E$88:$E$91,$B$36)+INDEX('Вводные'!$F$88:$F$91,$B$36)+'Вводные'!$H$9)),MONTH(CU$3)=MONTH(EDATE(INDEX('Вводные'!$D$88:$D$91,$B$36),INDEX('Вводные'!$E$88:$E$91,$B$36)+INDEX('Вводные'!$F$88:$F$91,$B$36)+'Вводные'!$H$9)),AND($B$35="Да",IFERROR(INDEX('Вводные'!$B$88:$B$91,$B$36),"Нет")="Да")),MAX(0,SUM($D53:CU53)-CU53),0)</x:f>
      </x:c>
      <x:c r="CV55" s="107" t="n">
        <x:f>IF(AND(YEAR(CV$3)=YEAR(EDATE(INDEX('Вводные'!$D$88:$D$91,$B$36),INDEX('Вводные'!$E$88:$E$91,$B$36)+INDEX('Вводные'!$F$88:$F$91,$B$36)+'Вводные'!$H$9)),MONTH(CV$3)=MONTH(EDATE(INDEX('Вводные'!$D$88:$D$91,$B$36),INDEX('Вводные'!$E$88:$E$91,$B$36)+INDEX('Вводные'!$F$88:$F$91,$B$36)+'Вводные'!$H$9)),AND($B$35="Да",IFERROR(INDEX('Вводные'!$B$88:$B$91,$B$36),"Нет")="Да")),MAX(0,SUM($D53:CV53)-CV53),0)</x:f>
      </x:c>
      <x:c r="CW55" s="107" t="n">
        <x:f>IF(AND(YEAR(CW$3)=YEAR(EDATE(INDEX('Вводные'!$D$88:$D$91,$B$36),INDEX('Вводные'!$E$88:$E$91,$B$36)+INDEX('Вводные'!$F$88:$F$91,$B$36)+'Вводные'!$H$9)),MONTH(CW$3)=MONTH(EDATE(INDEX('Вводные'!$D$88:$D$91,$B$36),INDEX('Вводные'!$E$88:$E$91,$B$36)+INDEX('Вводные'!$F$88:$F$91,$B$36)+'Вводные'!$H$9)),AND($B$35="Да",IFERROR(INDEX('Вводные'!$B$88:$B$91,$B$36),"Нет")="Да")),MAX(0,SUM($D53:CW53)-CW53),0)</x:f>
      </x:c>
      <x:c r="CX55" s="107" t="n">
        <x:f>IF(AND(YEAR(CX$3)=YEAR(EDATE(INDEX('Вводные'!$D$88:$D$91,$B$36),INDEX('Вводные'!$E$88:$E$91,$B$36)+INDEX('Вводные'!$F$88:$F$91,$B$36)+'Вводные'!$H$9)),MONTH(CX$3)=MONTH(EDATE(INDEX('Вводные'!$D$88:$D$91,$B$36),INDEX('Вводные'!$E$88:$E$91,$B$36)+INDEX('Вводные'!$F$88:$F$91,$B$36)+'Вводные'!$H$9)),AND($B$35="Да",IFERROR(INDEX('Вводные'!$B$88:$B$91,$B$36),"Нет")="Да")),MAX(0,SUM($D53:CX53)-CX53),0)</x:f>
      </x:c>
      <x:c r="CY55" s="107" t="n">
        <x:f>IF(AND(YEAR(CY$3)=YEAR(EDATE(INDEX('Вводные'!$D$88:$D$91,$B$36),INDEX('Вводные'!$E$88:$E$91,$B$36)+INDEX('Вводные'!$F$88:$F$91,$B$36)+'Вводные'!$H$9)),MONTH(CY$3)=MONTH(EDATE(INDEX('Вводные'!$D$88:$D$91,$B$36),INDEX('Вводные'!$E$88:$E$91,$B$36)+INDEX('Вводные'!$F$88:$F$91,$B$36)+'Вводные'!$H$9)),AND($B$35="Да",IFERROR(INDEX('Вводные'!$B$88:$B$91,$B$36),"Нет")="Да")),MAX(0,SUM($D53:CY53)-CY53),0)</x:f>
      </x:c>
      <x:c r="CZ55" s="107" t="n">
        <x:f>IF(AND(YEAR(CZ$3)=YEAR(EDATE(INDEX('Вводные'!$D$88:$D$91,$B$36),INDEX('Вводные'!$E$88:$E$91,$B$36)+INDEX('Вводные'!$F$88:$F$91,$B$36)+'Вводные'!$H$9)),MONTH(CZ$3)=MONTH(EDATE(INDEX('Вводные'!$D$88:$D$91,$B$36),INDEX('Вводные'!$E$88:$E$91,$B$36)+INDEX('Вводные'!$F$88:$F$91,$B$36)+'Вводные'!$H$9)),AND($B$35="Да",IFERROR(INDEX('Вводные'!$B$88:$B$91,$B$36),"Нет")="Да")),MAX(0,SUM($D53:CZ53)-CZ53),0)</x:f>
      </x:c>
      <x:c r="DA55" s="107" t="n">
        <x:f>IF(AND(YEAR(DA$3)=YEAR(EDATE(INDEX('Вводные'!$D$88:$D$91,$B$36),INDEX('Вводные'!$E$88:$E$91,$B$36)+INDEX('Вводные'!$F$88:$F$91,$B$36)+'Вводные'!$H$9)),MONTH(DA$3)=MONTH(EDATE(INDEX('Вводные'!$D$88:$D$91,$B$36),INDEX('Вводные'!$E$88:$E$91,$B$36)+INDEX('Вводные'!$F$88:$F$91,$B$36)+'Вводные'!$H$9)),AND($B$35="Да",IFERROR(INDEX('Вводные'!$B$88:$B$91,$B$36),"Нет")="Да")),MAX(0,SUM($D53:DA53)-DA53),0)</x:f>
      </x:c>
      <x:c r="DB55" s="107" t="n">
        <x:f>IF(AND(YEAR(DB$3)=YEAR(EDATE(INDEX('Вводные'!$D$88:$D$91,$B$36),INDEX('Вводные'!$E$88:$E$91,$B$36)+INDEX('Вводные'!$F$88:$F$91,$B$36)+'Вводные'!$H$9)),MONTH(DB$3)=MONTH(EDATE(INDEX('Вводные'!$D$88:$D$91,$B$36),INDEX('Вводные'!$E$88:$E$91,$B$36)+INDEX('Вводные'!$F$88:$F$91,$B$36)+'Вводные'!$H$9)),AND($B$35="Да",IFERROR(INDEX('Вводные'!$B$88:$B$91,$B$36),"Нет")="Да")),MAX(0,SUM($D53:DB53)-DB53),0)</x:f>
      </x:c>
      <x:c r="DC55" s="107" t="n">
        <x:f>IF(AND(YEAR(DC$3)=YEAR(EDATE(INDEX('Вводные'!$D$88:$D$91,$B$36),INDEX('Вводные'!$E$88:$E$91,$B$36)+INDEX('Вводные'!$F$88:$F$91,$B$36)+'Вводные'!$H$9)),MONTH(DC$3)=MONTH(EDATE(INDEX('Вводные'!$D$88:$D$91,$B$36),INDEX('Вводные'!$E$88:$E$91,$B$36)+INDEX('Вводные'!$F$88:$F$91,$B$36)+'Вводные'!$H$9)),AND($B$35="Да",IFERROR(INDEX('Вводные'!$B$88:$B$91,$B$36),"Нет")="Да")),MAX(0,SUM($D53:DC53)-DC53),0)</x:f>
      </x:c>
      <x:c r="DD55" s="107" t="n">
        <x:f>IF(AND(YEAR(DD$3)=YEAR(EDATE(INDEX('Вводные'!$D$88:$D$91,$B$36),INDEX('Вводные'!$E$88:$E$91,$B$36)+INDEX('Вводные'!$F$88:$F$91,$B$36)+'Вводные'!$H$9)),MONTH(DD$3)=MONTH(EDATE(INDEX('Вводные'!$D$88:$D$91,$B$36),INDEX('Вводные'!$E$88:$E$91,$B$36)+INDEX('Вводные'!$F$88:$F$91,$B$36)+'Вводные'!$H$9)),AND($B$35="Да",IFERROR(INDEX('Вводные'!$B$88:$B$91,$B$36),"Нет")="Да")),MAX(0,SUM($D53:DD53)-DD53),0)</x:f>
      </x:c>
      <x:c r="DE55" s="107" t="n">
        <x:f>IF(AND(YEAR(DE$3)=YEAR(EDATE(INDEX('Вводные'!$D$88:$D$91,$B$36),INDEX('Вводные'!$E$88:$E$91,$B$36)+INDEX('Вводные'!$F$88:$F$91,$B$36)+'Вводные'!$H$9)),MONTH(DE$3)=MONTH(EDATE(INDEX('Вводные'!$D$88:$D$91,$B$36),INDEX('Вводные'!$E$88:$E$91,$B$36)+INDEX('Вводные'!$F$88:$F$91,$B$36)+'Вводные'!$H$9)),AND($B$35="Да",IFERROR(INDEX('Вводные'!$B$88:$B$91,$B$36),"Нет")="Да")),MAX(0,SUM($D53:DE53)-DE53),0)</x:f>
      </x:c>
      <x:c r="DF55" s="107" t="n">
        <x:f>IF(AND(YEAR(DF$3)=YEAR(EDATE(INDEX('Вводные'!$D$88:$D$91,$B$36),INDEX('Вводные'!$E$88:$E$91,$B$36)+INDEX('Вводные'!$F$88:$F$91,$B$36)+'Вводные'!$H$9)),MONTH(DF$3)=MONTH(EDATE(INDEX('Вводные'!$D$88:$D$91,$B$36),INDEX('Вводные'!$E$88:$E$91,$B$36)+INDEX('Вводные'!$F$88:$F$91,$B$36)+'Вводные'!$H$9)),AND($B$35="Да",IFERROR(INDEX('Вводные'!$B$88:$B$91,$B$36),"Нет")="Да")),MAX(0,SUM($D53:DF53)-DF53),0)</x:f>
      </x:c>
      <x:c r="DG55" s="107" t="n">
        <x:f>IF(AND(YEAR(DG$3)=YEAR(EDATE(INDEX('Вводные'!$D$88:$D$91,$B$36),INDEX('Вводные'!$E$88:$E$91,$B$36)+INDEX('Вводные'!$F$88:$F$91,$B$36)+'Вводные'!$H$9)),MONTH(DG$3)=MONTH(EDATE(INDEX('Вводные'!$D$88:$D$91,$B$36),INDEX('Вводные'!$E$88:$E$91,$B$36)+INDEX('Вводные'!$F$88:$F$91,$B$36)+'Вводные'!$H$9)),AND($B$35="Да",IFERROR(INDEX('Вводные'!$B$88:$B$91,$B$36),"Нет")="Да")),MAX(0,SUM($D53:DG53)-DG53),0)</x:f>
      </x:c>
      <x:c r="DH55" s="107" t="n">
        <x:f>IF(AND(YEAR(DH$3)=YEAR(EDATE(INDEX('Вводные'!$D$88:$D$91,$B$36),INDEX('Вводные'!$E$88:$E$91,$B$36)+INDEX('Вводные'!$F$88:$F$91,$B$36)+'Вводные'!$H$9)),MONTH(DH$3)=MONTH(EDATE(INDEX('Вводные'!$D$88:$D$91,$B$36),INDEX('Вводные'!$E$88:$E$91,$B$36)+INDEX('Вводные'!$F$88:$F$91,$B$36)+'Вводные'!$H$9)),AND($B$35="Да",IFERROR(INDEX('Вводные'!$B$88:$B$91,$B$36),"Нет")="Да")),MAX(0,SUM($D53:DH53)-DH53),0)</x:f>
      </x:c>
      <x:c r="DI55" s="107" t="n">
        <x:f>IF(AND(YEAR(DI$3)=YEAR(EDATE(INDEX('Вводные'!$D$88:$D$91,$B$36),INDEX('Вводные'!$E$88:$E$91,$B$36)+INDEX('Вводные'!$F$88:$F$91,$B$36)+'Вводные'!$H$9)),MONTH(DI$3)=MONTH(EDATE(INDEX('Вводные'!$D$88:$D$91,$B$36),INDEX('Вводные'!$E$88:$E$91,$B$36)+INDEX('Вводные'!$F$88:$F$91,$B$36)+'Вводные'!$H$9)),AND($B$35="Да",IFERROR(INDEX('Вводные'!$B$88:$B$91,$B$36),"Нет")="Да")),MAX(0,SUM($D53:DI53)-DI53),0)</x:f>
      </x:c>
      <x:c r="DJ55" s="107" t="n">
        <x:f>IF(AND(YEAR(DJ$3)=YEAR(EDATE(INDEX('Вводные'!$D$88:$D$91,$B$36),INDEX('Вводные'!$E$88:$E$91,$B$36)+INDEX('Вводные'!$F$88:$F$91,$B$36)+'Вводные'!$H$9)),MONTH(DJ$3)=MONTH(EDATE(INDEX('Вводные'!$D$88:$D$91,$B$36),INDEX('Вводные'!$E$88:$E$91,$B$36)+INDEX('Вводные'!$F$88:$F$91,$B$36)+'Вводные'!$H$9)),AND($B$35="Да",IFERROR(INDEX('Вводные'!$B$88:$B$91,$B$36),"Нет")="Да")),MAX(0,SUM($D53:DJ53)-DJ53),0)</x:f>
      </x:c>
      <x:c r="DK55" s="107" t="n">
        <x:f>IF(AND(YEAR(DK$3)=YEAR(EDATE(INDEX('Вводные'!$D$88:$D$91,$B$36),INDEX('Вводные'!$E$88:$E$91,$B$36)+INDEX('Вводные'!$F$88:$F$91,$B$36)+'Вводные'!$H$9)),MONTH(DK$3)=MONTH(EDATE(INDEX('Вводные'!$D$88:$D$91,$B$36),INDEX('Вводные'!$E$88:$E$91,$B$36)+INDEX('Вводные'!$F$88:$F$91,$B$36)+'Вводные'!$H$9)),AND($B$35="Да",IFERROR(INDEX('Вводные'!$B$88:$B$91,$B$36),"Нет")="Да")),MAX(0,SUM($D53:DK53)-DK53),0)</x:f>
      </x:c>
      <x:c r="DL55" s="107" t="n">
        <x:f>IF(AND(YEAR(DL$3)=YEAR(EDATE(INDEX('Вводные'!$D$88:$D$91,$B$36),INDEX('Вводные'!$E$88:$E$91,$B$36)+INDEX('Вводные'!$F$88:$F$91,$B$36)+'Вводные'!$H$9)),MONTH(DL$3)=MONTH(EDATE(INDEX('Вводные'!$D$88:$D$91,$B$36),INDEX('Вводные'!$E$88:$E$91,$B$36)+INDEX('Вводные'!$F$88:$F$91,$B$36)+'Вводные'!$H$9)),AND($B$35="Да",IFERROR(INDEX('Вводные'!$B$88:$B$91,$B$36),"Нет")="Да")),MAX(0,SUM($D53:DL53)-DL53),0)</x:f>
      </x:c>
      <x:c r="DM55" s="107" t="n">
        <x:f>IF(AND(YEAR(DM$3)=YEAR(EDATE(INDEX('Вводные'!$D$88:$D$91,$B$36),INDEX('Вводные'!$E$88:$E$91,$B$36)+INDEX('Вводные'!$F$88:$F$91,$B$36)+'Вводные'!$H$9)),MONTH(DM$3)=MONTH(EDATE(INDEX('Вводные'!$D$88:$D$91,$B$36),INDEX('Вводные'!$E$88:$E$91,$B$36)+INDEX('Вводные'!$F$88:$F$91,$B$36)+'Вводные'!$H$9)),AND($B$35="Да",IFERROR(INDEX('Вводные'!$B$88:$B$91,$B$36),"Нет")="Да")),MAX(0,SUM($D53:DM53)-DM53),0)</x:f>
      </x:c>
      <x:c r="DN55" s="107" t="n">
        <x:f>IF(AND(YEAR(DN$3)=YEAR(EDATE(INDEX('Вводные'!$D$88:$D$91,$B$36),INDEX('Вводные'!$E$88:$E$91,$B$36)+INDEX('Вводные'!$F$88:$F$91,$B$36)+'Вводные'!$H$9)),MONTH(DN$3)=MONTH(EDATE(INDEX('Вводные'!$D$88:$D$91,$B$36),INDEX('Вводные'!$E$88:$E$91,$B$36)+INDEX('Вводные'!$F$88:$F$91,$B$36)+'Вводные'!$H$9)),AND($B$35="Да",IFERROR(INDEX('Вводные'!$B$88:$B$91,$B$36),"Нет")="Да")),MAX(0,SUM($D53:DN53)-DN53),0)</x:f>
      </x:c>
      <x:c r="DO55" s="107" t="n">
        <x:f>IF(AND(YEAR(DO$3)=YEAR(EDATE(INDEX('Вводные'!$D$88:$D$91,$B$36),INDEX('Вводные'!$E$88:$E$91,$B$36)+INDEX('Вводные'!$F$88:$F$91,$B$36)+'Вводные'!$H$9)),MONTH(DO$3)=MONTH(EDATE(INDEX('Вводные'!$D$88:$D$91,$B$36),INDEX('Вводные'!$E$88:$E$91,$B$36)+INDEX('Вводные'!$F$88:$F$91,$B$36)+'Вводные'!$H$9)),AND($B$35="Да",IFERROR(INDEX('Вводные'!$B$88:$B$91,$B$36),"Нет")="Да")),MAX(0,SUM($D53:DO53)-DO53),0)</x:f>
      </x:c>
      <x:c r="DP55" s="107" t="n">
        <x:f>IF(AND(YEAR(DP$3)=YEAR(EDATE(INDEX('Вводные'!$D$88:$D$91,$B$36),INDEX('Вводные'!$E$88:$E$91,$B$36)+INDEX('Вводные'!$F$88:$F$91,$B$36)+'Вводные'!$H$9)),MONTH(DP$3)=MONTH(EDATE(INDEX('Вводные'!$D$88:$D$91,$B$36),INDEX('Вводные'!$E$88:$E$91,$B$36)+INDEX('Вводные'!$F$88:$F$91,$B$36)+'Вводные'!$H$9)),AND($B$35="Да",IFERROR(INDEX('Вводные'!$B$88:$B$91,$B$36),"Нет")="Да")),MAX(0,SUM($D53:DP53)-DP53),0)</x:f>
      </x:c>
      <x:c r="DQ55" s="107" t="n">
        <x:f>IF(AND(YEAR(DQ$3)=YEAR(EDATE(INDEX('Вводные'!$D$88:$D$91,$B$36),INDEX('Вводные'!$E$88:$E$91,$B$36)+INDEX('Вводные'!$F$88:$F$91,$B$36)+'Вводные'!$H$9)),MONTH(DQ$3)=MONTH(EDATE(INDEX('Вводные'!$D$88:$D$91,$B$36),INDEX('Вводные'!$E$88:$E$91,$B$36)+INDEX('Вводные'!$F$88:$F$91,$B$36)+'Вводные'!$H$9)),AND($B$35="Да",IFERROR(INDEX('Вводные'!$B$88:$B$91,$B$36),"Нет")="Да")),MAX(0,SUM($D53:DQ53)-DQ53),0)</x:f>
      </x:c>
      <x:c r="DR55" s="107" t="n">
        <x:f>IF(AND(YEAR(DR$3)=YEAR(EDATE(INDEX('Вводные'!$D$88:$D$91,$B$36),INDEX('Вводные'!$E$88:$E$91,$B$36)+INDEX('Вводные'!$F$88:$F$91,$B$36)+'Вводные'!$H$9)),MONTH(DR$3)=MONTH(EDATE(INDEX('Вводные'!$D$88:$D$91,$B$36),INDEX('Вводные'!$E$88:$E$91,$B$36)+INDEX('Вводные'!$F$88:$F$91,$B$36)+'Вводные'!$H$9)),AND($B$35="Да",IFERROR(INDEX('Вводные'!$B$88:$B$91,$B$36),"Нет")="Да")),MAX(0,SUM($D53:DR53)-DR53),0)</x:f>
      </x:c>
      <x:c r="DS55" s="107" t="n">
        <x:f>IF(AND(YEAR(DS$3)=YEAR(EDATE(INDEX('Вводные'!$D$88:$D$91,$B$36),INDEX('Вводные'!$E$88:$E$91,$B$36)+INDEX('Вводные'!$F$88:$F$91,$B$36)+'Вводные'!$H$9)),MONTH(DS$3)=MONTH(EDATE(INDEX('Вводные'!$D$88:$D$91,$B$36),INDEX('Вводные'!$E$88:$E$91,$B$36)+INDEX('Вводные'!$F$88:$F$91,$B$36)+'Вводные'!$H$9)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IF(AND(D$3&gt;=$B$67,D$3&lt;EDATE($B$67,MAX(1,'Вводные'!$K$73)),AND($B$63="Да",IFERROR(INDEX('Вводные'!$B$88:$B$91,$B$64),"Нет")="Да")),1,0)</x:f>
      </x:c>
      <x:c r="E74" s="35" t="n">
        <x:f>IF(AND(E$3&gt;=$B$67,E$3&lt;EDATE($B$67,MAX(1,'Вводные'!$K$73)),AND($B$63="Да",IFERROR(INDEX('Вводные'!$B$88:$B$91,$B$64),"Нет")="Да")),1,0)</x:f>
      </x:c>
      <x:c r="F74" s="35" t="n">
        <x:f>IF(AND(F$3&gt;=$B$67,F$3&lt;EDATE($B$67,MAX(1,'Вводные'!$K$73)),AND($B$63="Да",IFERROR(INDEX('Вводные'!$B$88:$B$91,$B$64),"Нет")="Да")),1,0)</x:f>
      </x:c>
      <x:c r="G74" s="35" t="n">
        <x:f>IF(AND(G$3&gt;=$B$67,G$3&lt;EDATE($B$67,MAX(1,'Вводные'!$K$73)),AND($B$63="Да",IFERROR(INDEX('Вводные'!$B$88:$B$91,$B$64),"Нет")="Да")),1,0)</x:f>
      </x:c>
      <x:c r="H74" s="35" t="n">
        <x:f>IF(AND(H$3&gt;=$B$67,H$3&lt;EDATE($B$67,MAX(1,'Вводные'!$K$73)),AND($B$63="Да",IFERROR(INDEX('Вводные'!$B$88:$B$91,$B$64),"Нет")="Да")),1,0)</x:f>
      </x:c>
      <x:c r="I74" s="35" t="n">
        <x:f>IF(AND(I$3&gt;=$B$67,I$3&lt;EDATE($B$67,MAX(1,'Вводные'!$K$73)),AND($B$63="Да",IFERROR(INDEX('Вводные'!$B$88:$B$91,$B$64),"Нет")="Да")),1,0)</x:f>
      </x:c>
      <x:c r="J74" s="35" t="n">
        <x:f>IF(AND(J$3&gt;=$B$67,J$3&lt;EDATE($B$67,MAX(1,'Вводные'!$K$73)),AND($B$63="Да",IFERROR(INDEX('Вводные'!$B$88:$B$91,$B$64),"Нет")="Да")),1,0)</x:f>
      </x:c>
      <x:c r="K74" s="35" t="n">
        <x:f>IF(AND(K$3&gt;=$B$67,K$3&lt;EDATE($B$67,MAX(1,'Вводные'!$K$73)),AND($B$63="Да",IFERROR(INDEX('Вводные'!$B$88:$B$91,$B$64),"Нет")="Да")),1,0)</x:f>
      </x:c>
      <x:c r="L74" s="35" t="n">
        <x:f>IF(AND(L$3&gt;=$B$67,L$3&lt;EDATE($B$67,MAX(1,'Вводные'!$K$73)),AND($B$63="Да",IFERROR(INDEX('Вводные'!$B$88:$B$91,$B$64),"Нет")="Да")),1,0)</x:f>
      </x:c>
      <x:c r="M74" s="35" t="n">
        <x:f>IF(AND(M$3&gt;=$B$67,M$3&lt;EDATE($B$67,MAX(1,'Вводные'!$K$73)),AND($B$63="Да",IFERROR(INDEX('Вводные'!$B$88:$B$91,$B$64),"Нет")="Да")),1,0)</x:f>
      </x:c>
      <x:c r="N74" s="35" t="n">
        <x:f>IF(AND(N$3&gt;=$B$67,N$3&lt;EDATE($B$67,MAX(1,'Вводные'!$K$73)),AND($B$63="Да",IFERROR(INDEX('Вводные'!$B$88:$B$91,$B$64),"Нет")="Да")),1,0)</x:f>
      </x:c>
      <x:c r="O74" s="35" t="n">
        <x:f>IF(AND(O$3&gt;=$B$67,O$3&lt;EDATE($B$67,MAX(1,'Вводные'!$K$73)),AND($B$63="Да",IFERROR(INDEX('Вводные'!$B$88:$B$91,$B$64),"Нет")="Да")),1,0)</x:f>
      </x:c>
      <x:c r="P74" s="35" t="n">
        <x:f>IF(AND(P$3&gt;=$B$67,P$3&lt;EDATE($B$67,MAX(1,'Вводные'!$K$73)),AND($B$63="Да",IFERROR(INDEX('Вводные'!$B$88:$B$91,$B$64),"Нет")="Да")),1,0)</x:f>
      </x:c>
      <x:c r="Q74" s="35" t="n">
        <x:f>IF(AND(Q$3&gt;=$B$67,Q$3&lt;EDATE($B$67,MAX(1,'Вводные'!$K$73)),AND($B$63="Да",IFERROR(INDEX('Вводные'!$B$88:$B$91,$B$64),"Нет")="Да")),1,0)</x:f>
      </x:c>
      <x:c r="R74" s="35" t="n">
        <x:f>IF(AND(R$3&gt;=$B$67,R$3&lt;EDATE($B$67,MAX(1,'Вводные'!$K$73)),AND($B$63="Да",IFERROR(INDEX('Вводные'!$B$88:$B$91,$B$64),"Нет")="Да")),1,0)</x:f>
      </x:c>
      <x:c r="S74" s="35" t="n">
        <x:f>IF(AND(S$3&gt;=$B$67,S$3&lt;EDATE($B$67,MAX(1,'Вводные'!$K$73)),AND($B$63="Да",IFERROR(INDEX('Вводные'!$B$88:$B$91,$B$64),"Нет")="Да")),1,0)</x:f>
      </x:c>
      <x:c r="T74" s="35" t="n">
        <x:f>IF(AND(T$3&gt;=$B$67,T$3&lt;EDATE($B$67,MAX(1,'Вводные'!$K$73)),AND($B$63="Да",IFERROR(INDEX('Вводные'!$B$88:$B$91,$B$64),"Нет")="Да")),1,0)</x:f>
      </x:c>
      <x:c r="U74" s="35" t="n">
        <x:f>IF(AND(U$3&gt;=$B$67,U$3&lt;EDATE($B$67,MAX(1,'Вводные'!$K$73)),AND($B$63="Да",IFERROR(INDEX('Вводные'!$B$88:$B$91,$B$64),"Нет")="Да")),1,0)</x:f>
      </x:c>
      <x:c r="V74" s="35" t="n">
        <x:f>IF(AND(V$3&gt;=$B$67,V$3&lt;EDATE($B$67,MAX(1,'Вводные'!$K$73)),AND($B$63="Да",IFERROR(INDEX('Вводные'!$B$88:$B$91,$B$64),"Нет")="Да")),1,0)</x:f>
      </x:c>
      <x:c r="W74" s="35" t="n">
        <x:f>IF(AND(W$3&gt;=$B$67,W$3&lt;EDATE($B$67,MAX(1,'Вводные'!$K$73)),AND($B$63="Да",IFERROR(INDEX('Вводные'!$B$88:$B$91,$B$64),"Нет")="Да")),1,0)</x:f>
      </x:c>
      <x:c r="X74" s="35" t="n">
        <x:f>IF(AND(X$3&gt;=$B$67,X$3&lt;EDATE($B$67,MAX(1,'Вводные'!$K$73)),AND($B$63="Да",IFERROR(INDEX('Вводные'!$B$88:$B$91,$B$64),"Нет")="Да")),1,0)</x:f>
      </x:c>
      <x:c r="Y74" s="35" t="n">
        <x:f>IF(AND(Y$3&gt;=$B$67,Y$3&lt;EDATE($B$67,MAX(1,'Вводные'!$K$73)),AND($B$63="Да",IFERROR(INDEX('Вводные'!$B$88:$B$91,$B$64),"Нет")="Да")),1,0)</x:f>
      </x:c>
      <x:c r="Z74" s="35" t="n">
        <x:f>IF(AND(Z$3&gt;=$B$67,Z$3&lt;EDATE($B$67,MAX(1,'Вводные'!$K$73)),AND($B$63="Да",IFERROR(INDEX('Вводные'!$B$88:$B$91,$B$64),"Нет")="Да")),1,0)</x:f>
      </x:c>
      <x:c r="AA74" s="35" t="n">
        <x:f>IF(AND(AA$3&gt;=$B$67,AA$3&lt;EDATE($B$67,MAX(1,'Вводные'!$K$73)),AND($B$63="Да",IFERROR(INDEX('Вводные'!$B$88:$B$91,$B$64),"Нет")="Да")),1,0)</x:f>
      </x:c>
      <x:c r="AB74" s="35" t="n">
        <x:f>IF(AND(AB$3&gt;=$B$67,AB$3&lt;EDATE($B$67,MAX(1,'Вводные'!$K$73)),AND($B$63="Да",IFERROR(INDEX('Вводные'!$B$88:$B$91,$B$64),"Нет")="Да")),1,0)</x:f>
      </x:c>
      <x:c r="AC74" s="35" t="n">
        <x:f>IF(AND(AC$3&gt;=$B$67,AC$3&lt;EDATE($B$67,MAX(1,'Вводные'!$K$73)),AND($B$63="Да",IFERROR(INDEX('Вводные'!$B$88:$B$91,$B$64),"Нет")="Да")),1,0)</x:f>
      </x:c>
      <x:c r="AD74" s="35" t="n">
        <x:f>IF(AND(AD$3&gt;=$B$67,AD$3&lt;EDATE($B$67,MAX(1,'Вводные'!$K$73)),AND($B$63="Да",IFERROR(INDEX('Вводные'!$B$88:$B$91,$B$64),"Нет")="Да")),1,0)</x:f>
      </x:c>
      <x:c r="AE74" s="35" t="n">
        <x:f>IF(AND(AE$3&gt;=$B$67,AE$3&lt;EDATE($B$67,MAX(1,'Вводные'!$K$73)),AND($B$63="Да",IFERROR(INDEX('Вводные'!$B$88:$B$91,$B$64),"Нет")="Да")),1,0)</x:f>
      </x:c>
      <x:c r="AF74" s="35" t="n">
        <x:f>IF(AND(AF$3&gt;=$B$67,AF$3&lt;EDATE($B$67,MAX(1,'Вводные'!$K$73)),AND($B$63="Да",IFERROR(INDEX('Вводные'!$B$88:$B$91,$B$64),"Нет")="Да")),1,0)</x:f>
      </x:c>
      <x:c r="AG74" s="35" t="n">
        <x:f>IF(AND(AG$3&gt;=$B$67,AG$3&lt;EDATE($B$67,MAX(1,'Вводные'!$K$73)),AND($B$63="Да",IFERROR(INDEX('Вводные'!$B$88:$B$91,$B$64),"Нет")="Да")),1,0)</x:f>
      </x:c>
      <x:c r="AH74" s="35" t="n">
        <x:f>IF(AND(AH$3&gt;=$B$67,AH$3&lt;EDATE($B$67,MAX(1,'Вводные'!$K$73)),AND($B$63="Да",IFERROR(INDEX('Вводные'!$B$88:$B$91,$B$64),"Нет")="Да")),1,0)</x:f>
      </x:c>
      <x:c r="AI74" s="35" t="n">
        <x:f>IF(AND(AI$3&gt;=$B$67,AI$3&lt;EDATE($B$67,MAX(1,'Вводные'!$K$73)),AND($B$63="Да",IFERROR(INDEX('Вводные'!$B$88:$B$91,$B$64),"Нет")="Да")),1,0)</x:f>
      </x:c>
      <x:c r="AJ74" s="35" t="n">
        <x:f>IF(AND(AJ$3&gt;=$B$67,AJ$3&lt;EDATE($B$67,MAX(1,'Вводные'!$K$73)),AND($B$63="Да",IFERROR(INDEX('Вводные'!$B$88:$B$91,$B$64),"Нет")="Да")),1,0)</x:f>
      </x:c>
      <x:c r="AK74" s="35" t="n">
        <x:f>IF(AND(AK$3&gt;=$B$67,AK$3&lt;EDATE($B$67,MAX(1,'Вводные'!$K$73)),AND($B$63="Да",IFERROR(INDEX('Вводные'!$B$88:$B$91,$B$64),"Нет")="Да")),1,0)</x:f>
      </x:c>
      <x:c r="AL74" s="35" t="n">
        <x:f>IF(AND(AL$3&gt;=$B$67,AL$3&lt;EDATE($B$67,MAX(1,'Вводные'!$K$73)),AND($B$63="Да",IFERROR(INDEX('Вводные'!$B$88:$B$91,$B$64),"Нет")="Да")),1,0)</x:f>
      </x:c>
      <x:c r="AM74" s="35" t="n">
        <x:f>IF(AND(AM$3&gt;=$B$67,AM$3&lt;EDATE($B$67,MAX(1,'Вводные'!$K$73)),AND($B$63="Да",IFERROR(INDEX('Вводные'!$B$88:$B$91,$B$64),"Нет")="Да")),1,0)</x:f>
      </x:c>
      <x:c r="AN74" s="35" t="n">
        <x:f>IF(AND(AN$3&gt;=$B$67,AN$3&lt;EDATE($B$67,MAX(1,'Вводные'!$K$73)),AND($B$63="Да",IFERROR(INDEX('Вводные'!$B$88:$B$91,$B$64),"Нет")="Да")),1,0)</x:f>
      </x:c>
      <x:c r="AO74" s="35" t="n">
        <x:f>IF(AND(AO$3&gt;=$B$67,AO$3&lt;EDATE($B$67,MAX(1,'Вводные'!$K$73)),AND($B$63="Да",IFERROR(INDEX('Вводные'!$B$88:$B$91,$B$64),"Нет")="Да")),1,0)</x:f>
      </x:c>
      <x:c r="AP74" s="35" t="n">
        <x:f>IF(AND(AP$3&gt;=$B$67,AP$3&lt;EDATE($B$67,MAX(1,'Вводные'!$K$73)),AND($B$63="Да",IFERROR(INDEX('Вводные'!$B$88:$B$91,$B$64),"Нет")="Да")),1,0)</x:f>
      </x:c>
      <x:c r="AQ74" s="35" t="n">
        <x:f>IF(AND(AQ$3&gt;=$B$67,AQ$3&lt;EDATE($B$67,MAX(1,'Вводные'!$K$73)),AND($B$63="Да",IFERROR(INDEX('Вводные'!$B$88:$B$91,$B$64),"Нет")="Да")),1,0)</x:f>
      </x:c>
      <x:c r="AR74" s="35" t="n">
        <x:f>IF(AND(AR$3&gt;=$B$67,AR$3&lt;EDATE($B$67,MAX(1,'Вводные'!$K$73)),AND($B$63="Да",IFERROR(INDEX('Вводные'!$B$88:$B$91,$B$64),"Нет")="Да")),1,0)</x:f>
      </x:c>
      <x:c r="AS74" s="35" t="n">
        <x:f>IF(AND(AS$3&gt;=$B$67,AS$3&lt;EDATE($B$67,MAX(1,'Вводные'!$K$73)),AND($B$63="Да",IFERROR(INDEX('Вводные'!$B$88:$B$91,$B$64),"Нет")="Да")),1,0)</x:f>
      </x:c>
      <x:c r="AT74" s="35" t="n">
        <x:f>IF(AND(AT$3&gt;=$B$67,AT$3&lt;EDATE($B$67,MAX(1,'Вводные'!$K$73)),AND($B$63="Да",IFERROR(INDEX('Вводные'!$B$88:$B$91,$B$64),"Нет")="Да")),1,0)</x:f>
      </x:c>
      <x:c r="AU74" s="35" t="n">
        <x:f>IF(AND(AU$3&gt;=$B$67,AU$3&lt;EDATE($B$67,MAX(1,'Вводные'!$K$73)),AND($B$63="Да",IFERROR(INDEX('Вводные'!$B$88:$B$91,$B$64),"Нет")="Да")),1,0)</x:f>
      </x:c>
      <x:c r="AV74" s="35" t="n">
        <x:f>IF(AND(AV$3&gt;=$B$67,AV$3&lt;EDATE($B$67,MAX(1,'Вводные'!$K$73)),AND($B$63="Да",IFERROR(INDEX('Вводные'!$B$88:$B$91,$B$64),"Нет")="Да")),1,0)</x:f>
      </x:c>
      <x:c r="AW74" s="35" t="n">
        <x:f>IF(AND(AW$3&gt;=$B$67,AW$3&lt;EDATE($B$67,MAX(1,'Вводные'!$K$73)),AND($B$63="Да",IFERROR(INDEX('Вводные'!$B$88:$B$91,$B$64),"Нет")="Да")),1,0)</x:f>
      </x:c>
      <x:c r="AX74" s="35" t="n">
        <x:f>IF(AND(AX$3&gt;=$B$67,AX$3&lt;EDATE($B$67,MAX(1,'Вводные'!$K$73)),AND($B$63="Да",IFERROR(INDEX('Вводные'!$B$88:$B$91,$B$64),"Нет")="Да")),1,0)</x:f>
      </x:c>
      <x:c r="AY74" s="35" t="n">
        <x:f>IF(AND(AY$3&gt;=$B$67,AY$3&lt;EDATE($B$67,MAX(1,'Вводные'!$K$73)),AND($B$63="Да",IFERROR(INDEX('Вводные'!$B$88:$B$91,$B$64),"Нет")="Да")),1,0)</x:f>
      </x:c>
      <x:c r="AZ74" s="35" t="n">
        <x:f>IF(AND(AZ$3&gt;=$B$67,AZ$3&lt;EDATE($B$67,MAX(1,'Вводные'!$K$73)),AND($B$63="Да",IFERROR(INDEX('Вводные'!$B$88:$B$91,$B$64),"Нет")="Да")),1,0)</x:f>
      </x:c>
      <x:c r="BA74" s="35" t="n">
        <x:f>IF(AND(BA$3&gt;=$B$67,BA$3&lt;EDATE($B$67,MAX(1,'Вводные'!$K$73)),AND($B$63="Да",IFERROR(INDEX('Вводные'!$B$88:$B$91,$B$64),"Нет")="Да")),1,0)</x:f>
      </x:c>
      <x:c r="BB74" s="35" t="n">
        <x:f>IF(AND(BB$3&gt;=$B$67,BB$3&lt;EDATE($B$67,MAX(1,'Вводные'!$K$73)),AND($B$63="Да",IFERROR(INDEX('Вводные'!$B$88:$B$91,$B$64),"Нет")="Да")),1,0)</x:f>
      </x:c>
      <x:c r="BC74" s="35" t="n">
        <x:f>IF(AND(BC$3&gt;=$B$67,BC$3&lt;EDATE($B$67,MAX(1,'Вводные'!$K$73)),AND($B$63="Да",IFERROR(INDEX('Вводные'!$B$88:$B$91,$B$64),"Нет")="Да")),1,0)</x:f>
      </x:c>
      <x:c r="BD74" s="35" t="n">
        <x:f>IF(AND(BD$3&gt;=$B$67,BD$3&lt;EDATE($B$67,MAX(1,'Вводные'!$K$73)),AND($B$63="Да",IFERROR(INDEX('Вводные'!$B$88:$B$91,$B$64),"Нет")="Да")),1,0)</x:f>
      </x:c>
      <x:c r="BE74" s="35" t="n">
        <x:f>IF(AND(BE$3&gt;=$B$67,BE$3&lt;EDATE($B$67,MAX(1,'Вводные'!$K$73)),AND($B$63="Да",IFERROR(INDEX('Вводные'!$B$88:$B$91,$B$64),"Нет")="Да")),1,0)</x:f>
      </x:c>
      <x:c r="BF74" s="35" t="n">
        <x:f>IF(AND(BF$3&gt;=$B$67,BF$3&lt;EDATE($B$67,MAX(1,'Вводные'!$K$73)),AND($B$63="Да",IFERROR(INDEX('Вводные'!$B$88:$B$91,$B$64),"Нет")="Да")),1,0)</x:f>
      </x:c>
      <x:c r="BG74" s="35" t="n">
        <x:f>IF(AND(BG$3&gt;=$B$67,BG$3&lt;EDATE($B$67,MAX(1,'Вводные'!$K$73)),AND($B$63="Да",IFERROR(INDEX('Вводные'!$B$88:$B$91,$B$64),"Нет")="Да")),1,0)</x:f>
      </x:c>
      <x:c r="BH74" s="35" t="n">
        <x:f>IF(AND(BH$3&gt;=$B$67,BH$3&lt;EDATE($B$67,MAX(1,'Вводные'!$K$73)),AND($B$63="Да",IFERROR(INDEX('Вводные'!$B$88:$B$91,$B$64),"Нет")="Да")),1,0)</x:f>
      </x:c>
      <x:c r="BI74" s="35" t="n">
        <x:f>IF(AND(BI$3&gt;=$B$67,BI$3&lt;EDATE($B$67,MAX(1,'Вводные'!$K$73)),AND($B$63="Да",IFERROR(INDEX('Вводные'!$B$88:$B$91,$B$64),"Нет")="Да")),1,0)</x:f>
      </x:c>
      <x:c r="BJ74" s="35" t="n">
        <x:f>IF(AND(BJ$3&gt;=$B$67,BJ$3&lt;EDATE($B$67,MAX(1,'Вводные'!$K$73)),AND($B$63="Да",IFERROR(INDEX('Вводные'!$B$88:$B$91,$B$64),"Нет")="Да")),1,0)</x:f>
      </x:c>
      <x:c r="BK74" s="35" t="n">
        <x:f>IF(AND(BK$3&gt;=$B$67,BK$3&lt;EDATE($B$67,MAX(1,'Вводные'!$K$73)),AND($B$63="Да",IFERROR(INDEX('Вводные'!$B$88:$B$91,$B$64),"Нет")="Да")),1,0)</x:f>
      </x:c>
      <x:c r="BL74" s="35" t="n">
        <x:f>IF(AND(BL$3&gt;=$B$67,BL$3&lt;EDATE($B$67,MAX(1,'Вводные'!$K$73)),AND($B$63="Да",IFERROR(INDEX('Вводные'!$B$88:$B$91,$B$64),"Нет")="Да")),1,0)</x:f>
      </x:c>
      <x:c r="BM74" s="35" t="n">
        <x:f>IF(AND(BM$3&gt;=$B$67,BM$3&lt;EDATE($B$67,MAX(1,'Вводные'!$K$73)),AND($B$63="Да",IFERROR(INDEX('Вводные'!$B$88:$B$91,$B$64),"Нет")="Да")),1,0)</x:f>
      </x:c>
      <x:c r="BN74" s="35" t="n">
        <x:f>IF(AND(BN$3&gt;=$B$67,BN$3&lt;EDATE($B$67,MAX(1,'Вводные'!$K$73)),AND($B$63="Да",IFERROR(INDEX('Вводные'!$B$88:$B$91,$B$64),"Нет")="Да")),1,0)</x:f>
      </x:c>
      <x:c r="BO74" s="35" t="n">
        <x:f>IF(AND(BO$3&gt;=$B$67,BO$3&lt;EDATE($B$67,MAX(1,'Вводные'!$K$73)),AND($B$63="Да",IFERROR(INDEX('Вводные'!$B$88:$B$91,$B$64),"Нет")="Да")),1,0)</x:f>
      </x:c>
      <x:c r="BP74" s="35" t="n">
        <x:f>IF(AND(BP$3&gt;=$B$67,BP$3&lt;EDATE($B$67,MAX(1,'Вводные'!$K$73)),AND($B$63="Да",IFERROR(INDEX('Вводные'!$B$88:$B$91,$B$64),"Нет")="Да")),1,0)</x:f>
      </x:c>
      <x:c r="BQ74" s="35" t="n">
        <x:f>IF(AND(BQ$3&gt;=$B$67,BQ$3&lt;EDATE($B$67,MAX(1,'Вводные'!$K$73)),AND($B$63="Да",IFERROR(INDEX('Вводные'!$B$88:$B$91,$B$64),"Нет")="Да")),1,0)</x:f>
      </x:c>
      <x:c r="BR74" s="35" t="n">
        <x:f>IF(AND(BR$3&gt;=$B$67,BR$3&lt;EDATE($B$67,MAX(1,'Вводные'!$K$73)),AND($B$63="Да",IFERROR(INDEX('Вводные'!$B$88:$B$91,$B$64),"Нет")="Да")),1,0)</x:f>
      </x:c>
      <x:c r="BS74" s="35" t="n">
        <x:f>IF(AND(BS$3&gt;=$B$67,BS$3&lt;EDATE($B$67,MAX(1,'Вводные'!$K$73)),AND($B$63="Да",IFERROR(INDEX('Вводные'!$B$88:$B$91,$B$64),"Нет")="Да")),1,0)</x:f>
      </x:c>
      <x:c r="BT74" s="35" t="n">
        <x:f>IF(AND(BT$3&gt;=$B$67,BT$3&lt;EDATE($B$67,MAX(1,'Вводные'!$K$73)),AND($B$63="Да",IFERROR(INDEX('Вводные'!$B$88:$B$91,$B$64),"Нет")="Да")),1,0)</x:f>
      </x:c>
      <x:c r="BU74" s="35" t="n">
        <x:f>IF(AND(BU$3&gt;=$B$67,BU$3&lt;EDATE($B$67,MAX(1,'Вводные'!$K$73)),AND($B$63="Да",IFERROR(INDEX('Вводные'!$B$88:$B$91,$B$64),"Нет")="Да")),1,0)</x:f>
      </x:c>
      <x:c r="BV74" s="35" t="n">
        <x:f>IF(AND(BV$3&gt;=$B$67,BV$3&lt;EDATE($B$67,MAX(1,'Вводные'!$K$73)),AND($B$63="Да",IFERROR(INDEX('Вводные'!$B$88:$B$91,$B$64),"Нет")="Да")),1,0)</x:f>
      </x:c>
      <x:c r="BW74" s="35" t="n">
        <x:f>IF(AND(BW$3&gt;=$B$67,BW$3&lt;EDATE($B$67,MAX(1,'Вводные'!$K$73)),AND($B$63="Да",IFERROR(INDEX('Вводные'!$B$88:$B$91,$B$64),"Нет")="Да")),1,0)</x:f>
      </x:c>
      <x:c r="BX74" s="35" t="n">
        <x:f>IF(AND(BX$3&gt;=$B$67,BX$3&lt;EDATE($B$67,MAX(1,'Вводные'!$K$73)),AND($B$63="Да",IFERROR(INDEX('Вводные'!$B$88:$B$91,$B$64),"Нет")="Да")),1,0)</x:f>
      </x:c>
      <x:c r="BY74" s="35" t="n">
        <x:f>IF(AND(BY$3&gt;=$B$67,BY$3&lt;EDATE($B$67,MAX(1,'Вводные'!$K$73)),AND($B$63="Да",IFERROR(INDEX('Вводные'!$B$88:$B$91,$B$64),"Нет")="Да")),1,0)</x:f>
      </x:c>
      <x:c r="BZ74" s="35" t="n">
        <x:f>IF(AND(BZ$3&gt;=$B$67,BZ$3&lt;EDATE($B$67,MAX(1,'Вводные'!$K$73)),AND($B$63="Да",IFERROR(INDEX('Вводные'!$B$88:$B$91,$B$64),"Нет")="Да")),1,0)</x:f>
      </x:c>
      <x:c r="CA74" s="35" t="n">
        <x:f>IF(AND(CA$3&gt;=$B$67,CA$3&lt;EDATE($B$67,MAX(1,'Вводные'!$K$73)),AND($B$63="Да",IFERROR(INDEX('Вводные'!$B$88:$B$91,$B$64),"Нет")="Да")),1,0)</x:f>
      </x:c>
      <x:c r="CB74" s="35" t="n">
        <x:f>IF(AND(CB$3&gt;=$B$67,CB$3&lt;EDATE($B$67,MAX(1,'Вводные'!$K$73)),AND($B$63="Да",IFERROR(INDEX('Вводные'!$B$88:$B$91,$B$64),"Нет")="Да")),1,0)</x:f>
      </x:c>
      <x:c r="CC74" s="35" t="n">
        <x:f>IF(AND(CC$3&gt;=$B$67,CC$3&lt;EDATE($B$67,MAX(1,'Вводные'!$K$73)),AND($B$63="Да",IFERROR(INDEX('Вводные'!$B$88:$B$91,$B$64),"Нет")="Да")),1,0)</x:f>
      </x:c>
      <x:c r="CD74" s="35" t="n">
        <x:f>IF(AND(CD$3&gt;=$B$67,CD$3&lt;EDATE($B$67,MAX(1,'Вводные'!$K$73)),AND($B$63="Да",IFERROR(INDEX('Вводные'!$B$88:$B$91,$B$64),"Нет")="Да")),1,0)</x:f>
      </x:c>
      <x:c r="CE74" s="35" t="n">
        <x:f>IF(AND(CE$3&gt;=$B$67,CE$3&lt;EDATE($B$67,MAX(1,'Вводные'!$K$73)),AND($B$63="Да",IFERROR(INDEX('Вводные'!$B$88:$B$91,$B$64),"Нет")="Да")),1,0)</x:f>
      </x:c>
      <x:c r="CF74" s="35" t="n">
        <x:f>IF(AND(CF$3&gt;=$B$67,CF$3&lt;EDATE($B$67,MAX(1,'Вводные'!$K$73)),AND($B$63="Да",IFERROR(INDEX('Вводные'!$B$88:$B$91,$B$64),"Нет")="Да")),1,0)</x:f>
      </x:c>
      <x:c r="CG74" s="35" t="n">
        <x:f>IF(AND(CG$3&gt;=$B$67,CG$3&lt;EDATE($B$67,MAX(1,'Вводные'!$K$73)),AND($B$63="Да",IFERROR(INDEX('Вводные'!$B$88:$B$91,$B$64),"Нет")="Да")),1,0)</x:f>
      </x:c>
      <x:c r="CH74" s="35" t="n">
        <x:f>IF(AND(CH$3&gt;=$B$67,CH$3&lt;EDATE($B$67,MAX(1,'Вводные'!$K$73)),AND($B$63="Да",IFERROR(INDEX('Вводные'!$B$88:$B$91,$B$64),"Нет")="Да")),1,0)</x:f>
      </x:c>
      <x:c r="CI74" s="35" t="n">
        <x:f>IF(AND(CI$3&gt;=$B$67,CI$3&lt;EDATE($B$67,MAX(1,'Вводные'!$K$73)),AND($B$63="Да",IFERROR(INDEX('Вводные'!$B$88:$B$91,$B$64),"Нет")="Да")),1,0)</x:f>
      </x:c>
      <x:c r="CJ74" s="35" t="n">
        <x:f>IF(AND(CJ$3&gt;=$B$67,CJ$3&lt;EDATE($B$67,MAX(1,'Вводные'!$K$73)),AND($B$63="Да",IFERROR(INDEX('Вводные'!$B$88:$B$91,$B$64),"Нет")="Да")),1,0)</x:f>
      </x:c>
      <x:c r="CK74" s="35" t="n">
        <x:f>IF(AND(CK$3&gt;=$B$67,CK$3&lt;EDATE($B$67,MAX(1,'Вводные'!$K$73)),AND($B$63="Да",IFERROR(INDEX('Вводные'!$B$88:$B$91,$B$64),"Нет")="Да")),1,0)</x:f>
      </x:c>
      <x:c r="CL74" s="35" t="n">
        <x:f>IF(AND(CL$3&gt;=$B$67,CL$3&lt;EDATE($B$67,MAX(1,'Вводные'!$K$73)),AND($B$63="Да",IFERROR(INDEX('Вводные'!$B$88:$B$91,$B$64),"Нет")="Да")),1,0)</x:f>
      </x:c>
      <x:c r="CM74" s="35" t="n">
        <x:f>IF(AND(CM$3&gt;=$B$67,CM$3&lt;EDATE($B$67,MAX(1,'Вводные'!$K$73)),AND($B$63="Да",IFERROR(INDEX('Вводные'!$B$88:$B$91,$B$64),"Нет")="Да")),1,0)</x:f>
      </x:c>
      <x:c r="CN74" s="35" t="n">
        <x:f>IF(AND(CN$3&gt;=$B$67,CN$3&lt;EDATE($B$67,MAX(1,'Вводные'!$K$73)),AND($B$63="Да",IFERROR(INDEX('Вводные'!$B$88:$B$91,$B$64),"Нет")="Да")),1,0)</x:f>
      </x:c>
      <x:c r="CO74" s="35" t="n">
        <x:f>IF(AND(CO$3&gt;=$B$67,CO$3&lt;EDATE($B$67,MAX(1,'Вводные'!$K$73)),AND($B$63="Да",IFERROR(INDEX('Вводные'!$B$88:$B$91,$B$64),"Нет")="Да")),1,0)</x:f>
      </x:c>
      <x:c r="CP74" s="35" t="n">
        <x:f>IF(AND(CP$3&gt;=$B$67,CP$3&lt;EDATE($B$67,MAX(1,'Вводные'!$K$73)),AND($B$63="Да",IFERROR(INDEX('Вводные'!$B$88:$B$91,$B$64),"Нет")="Да")),1,0)</x:f>
      </x:c>
      <x:c r="CQ74" s="35" t="n">
        <x:f>IF(AND(CQ$3&gt;=$B$67,CQ$3&lt;EDATE($B$67,MAX(1,'Вводные'!$K$73)),AND($B$63="Да",IFERROR(INDEX('Вводные'!$B$88:$B$91,$B$64),"Нет")="Да")),1,0)</x:f>
      </x:c>
      <x:c r="CR74" s="35" t="n">
        <x:f>IF(AND(CR$3&gt;=$B$67,CR$3&lt;EDATE($B$67,MAX(1,'Вводные'!$K$73)),AND($B$63="Да",IFERROR(INDEX('Вводные'!$B$88:$B$91,$B$64),"Нет")="Да")),1,0)</x:f>
      </x:c>
      <x:c r="CS74" s="35" t="n">
        <x:f>IF(AND(CS$3&gt;=$B$67,CS$3&lt;EDATE($B$67,MAX(1,'Вводные'!$K$73)),AND($B$63="Да",IFERROR(INDEX('Вводные'!$B$88:$B$91,$B$64),"Нет")="Да")),1,0)</x:f>
      </x:c>
      <x:c r="CT74" s="35" t="n">
        <x:f>IF(AND(CT$3&gt;=$B$67,CT$3&lt;EDATE($B$67,MAX(1,'Вводные'!$K$73)),AND($B$63="Да",IFERROR(INDEX('Вводные'!$B$88:$B$91,$B$64),"Нет")="Да")),1,0)</x:f>
      </x:c>
      <x:c r="CU74" s="35" t="n">
        <x:f>IF(AND(CU$3&gt;=$B$67,CU$3&lt;EDATE($B$67,MAX(1,'Вводные'!$K$73)),AND($B$63="Да",IFERROR(INDEX('Вводные'!$B$88:$B$91,$B$64),"Нет")="Да")),1,0)</x:f>
      </x:c>
      <x:c r="CV74" s="35" t="n">
        <x:f>IF(AND(CV$3&gt;=$B$67,CV$3&lt;EDATE($B$67,MAX(1,'Вводные'!$K$73)),AND($B$63="Да",IFERROR(INDEX('Вводные'!$B$88:$B$91,$B$64),"Нет")="Да")),1,0)</x:f>
      </x:c>
      <x:c r="CW74" s="35" t="n">
        <x:f>IF(AND(CW$3&gt;=$B$67,CW$3&lt;EDATE($B$67,MAX(1,'Вводные'!$K$73)),AND($B$63="Да",IFERROR(INDEX('Вводные'!$B$88:$B$91,$B$64),"Нет")="Да")),1,0)</x:f>
      </x:c>
      <x:c r="CX74" s="35" t="n">
        <x:f>IF(AND(CX$3&gt;=$B$67,CX$3&lt;EDATE($B$67,MAX(1,'Вводные'!$K$73)),AND($B$63="Да",IFERROR(INDEX('Вводные'!$B$88:$B$91,$B$64),"Нет")="Да")),1,0)</x:f>
      </x:c>
      <x:c r="CY74" s="35" t="n">
        <x:f>IF(AND(CY$3&gt;=$B$67,CY$3&lt;EDATE($B$67,MAX(1,'Вводные'!$K$73)),AND($B$63="Да",IFERROR(INDEX('Вводные'!$B$88:$B$91,$B$64),"Нет")="Да")),1,0)</x:f>
      </x:c>
      <x:c r="CZ74" s="35" t="n">
        <x:f>IF(AND(CZ$3&gt;=$B$67,CZ$3&lt;EDATE($B$67,MAX(1,'Вводные'!$K$73)),AND($B$63="Да",IFERROR(INDEX('Вводные'!$B$88:$B$91,$B$64),"Нет")="Да")),1,0)</x:f>
      </x:c>
      <x:c r="DA74" s="35" t="n">
        <x:f>IF(AND(DA$3&gt;=$B$67,DA$3&lt;EDATE($B$67,MAX(1,'Вводные'!$K$73)),AND($B$63="Да",IFERROR(INDEX('Вводные'!$B$88:$B$91,$B$64),"Нет")="Да")),1,0)</x:f>
      </x:c>
      <x:c r="DB74" s="35" t="n">
        <x:f>IF(AND(DB$3&gt;=$B$67,DB$3&lt;EDATE($B$67,MAX(1,'Вводные'!$K$73)),AND($B$63="Да",IFERROR(INDEX('Вводные'!$B$88:$B$91,$B$64),"Нет")="Да")),1,0)</x:f>
      </x:c>
      <x:c r="DC74" s="35" t="n">
        <x:f>IF(AND(DC$3&gt;=$B$67,DC$3&lt;EDATE($B$67,MAX(1,'Вводные'!$K$73)),AND($B$63="Да",IFERROR(INDEX('Вводные'!$B$88:$B$91,$B$64),"Нет")="Да")),1,0)</x:f>
      </x:c>
      <x:c r="DD74" s="35" t="n">
        <x:f>IF(AND(DD$3&gt;=$B$67,DD$3&lt;EDATE($B$67,MAX(1,'Вводные'!$K$73)),AND($B$63="Да",IFERROR(INDEX('Вводные'!$B$88:$B$91,$B$64),"Нет")="Да")),1,0)</x:f>
      </x:c>
      <x:c r="DE74" s="35" t="n">
        <x:f>IF(AND(DE$3&gt;=$B$67,DE$3&lt;EDATE($B$67,MAX(1,'Вводные'!$K$73)),AND($B$63="Да",IFERROR(INDEX('Вводные'!$B$88:$B$91,$B$64),"Нет")="Да")),1,0)</x:f>
      </x:c>
      <x:c r="DF74" s="35" t="n">
        <x:f>IF(AND(DF$3&gt;=$B$67,DF$3&lt;EDATE($B$67,MAX(1,'Вводные'!$K$73)),AND($B$63="Да",IFERROR(INDEX('Вводные'!$B$88:$B$91,$B$64),"Нет")="Да")),1,0)</x:f>
      </x:c>
      <x:c r="DG74" s="35" t="n">
        <x:f>IF(AND(DG$3&gt;=$B$67,DG$3&lt;EDATE($B$67,MAX(1,'Вводные'!$K$73)),AND($B$63="Да",IFERROR(INDEX('Вводные'!$B$88:$B$91,$B$64),"Нет")="Да")),1,0)</x:f>
      </x:c>
      <x:c r="DH74" s="35" t="n">
        <x:f>IF(AND(DH$3&gt;=$B$67,DH$3&lt;EDATE($B$67,MAX(1,'Вводные'!$K$73)),AND($B$63="Да",IFERROR(INDEX('Вводные'!$B$88:$B$91,$B$64),"Нет")="Да")),1,0)</x:f>
      </x:c>
      <x:c r="DI74" s="35" t="n">
        <x:f>IF(AND(DI$3&gt;=$B$67,DI$3&lt;EDATE($B$67,MAX(1,'Вводные'!$K$73)),AND($B$63="Да",IFERROR(INDEX('Вводные'!$B$88:$B$91,$B$64),"Нет")="Да")),1,0)</x:f>
      </x:c>
      <x:c r="DJ74" s="35" t="n">
        <x:f>IF(AND(DJ$3&gt;=$B$67,DJ$3&lt;EDATE($B$67,MAX(1,'Вводные'!$K$73)),AND($B$63="Да",IFERROR(INDEX('Вводные'!$B$88:$B$91,$B$64),"Нет")="Да")),1,0)</x:f>
      </x:c>
      <x:c r="DK74" s="35" t="n">
        <x:f>IF(AND(DK$3&gt;=$B$67,DK$3&lt;EDATE($B$67,MAX(1,'Вводные'!$K$73)),AND($B$63="Да",IFERROR(INDEX('Вводные'!$B$88:$B$91,$B$64),"Нет")="Да")),1,0)</x:f>
      </x:c>
      <x:c r="DL74" s="35" t="n">
        <x:f>IF(AND(DL$3&gt;=$B$67,DL$3&lt;EDATE($B$67,MAX(1,'Вводные'!$K$73)),AND($B$63="Да",IFERROR(INDEX('Вводные'!$B$88:$B$91,$B$64),"Нет")="Да")),1,0)</x:f>
      </x:c>
      <x:c r="DM74" s="35" t="n">
        <x:f>IF(AND(DM$3&gt;=$B$67,DM$3&lt;EDATE($B$67,MAX(1,'Вводные'!$K$73)),AND($B$63="Да",IFERROR(INDEX('Вводные'!$B$88:$B$91,$B$64),"Нет")="Да")),1,0)</x:f>
      </x:c>
      <x:c r="DN74" s="35" t="n">
        <x:f>IF(AND(DN$3&gt;=$B$67,DN$3&lt;EDATE($B$67,MAX(1,'Вводные'!$K$73)),AND($B$63="Да",IFERROR(INDEX('Вводные'!$B$88:$B$91,$B$64),"Нет")="Да")),1,0)</x:f>
      </x:c>
      <x:c r="DO74" s="35" t="n">
        <x:f>IF(AND(DO$3&gt;=$B$67,DO$3&lt;EDATE($B$67,MAX(1,'Вводные'!$K$73)),AND($B$63="Да",IFERROR(INDEX('Вводные'!$B$88:$B$91,$B$64),"Нет")="Да")),1,0)</x:f>
      </x:c>
      <x:c r="DP74" s="35" t="n">
        <x:f>IF(AND(DP$3&gt;=$B$67,DP$3&lt;EDATE($B$67,MAX(1,'Вводные'!$K$73)),AND($B$63="Да",IFERROR(INDEX('Вводные'!$B$88:$B$91,$B$64),"Нет")="Да")),1,0)</x:f>
      </x:c>
      <x:c r="DQ74" s="35" t="n">
        <x:f>IF(AND(DQ$3&gt;=$B$67,DQ$3&lt;EDATE($B$67,MAX(1,'Вводные'!$K$73)),AND($B$63="Да",IFERROR(INDEX('Вводные'!$B$88:$B$91,$B$64),"Нет")="Да")),1,0)</x:f>
      </x:c>
      <x:c r="DR74" s="35" t="n">
        <x:f>IF(AND(DR$3&gt;=$B$67,DR$3&lt;EDATE($B$67,MAX(1,'Вводные'!$K$73)),AND($B$63="Да",IFERROR(INDEX('Вводные'!$B$88:$B$91,$B$64),"Нет")="Да")),1,0)</x:f>
      </x:c>
      <x:c r="DS74" s="35" t="n">
        <x:f>IF(AND(DS$3&gt;=$B$67,DS$3&lt;EDATE($B$67,MAX(1,'Вводные'!$K$73)),AND($B$63="Да",IFERROR(INDEX('Вводные'!$B$88:$B$91,$B$64),"Нет")="Да")),1,0)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IF(D$3&lt;EDATE(INDEX('Вводные'!$D$88:$D$91,$B$64),INDEX('Вводные'!$E$88:$E$91,$B$64)+INDEX('Вводные'!$F$88:$F$91,$B$64)+'Вводные'!$H$9),D80,0)</x:f>
      </x:c>
      <x:c r="E81" s="107" t="n">
        <x:f>IF(E$3&lt;EDATE(INDEX('Вводные'!$D$88:$D$91,$B$64),INDEX('Вводные'!$E$88:$E$91,$B$64)+INDEX('Вводные'!$F$88:$F$91,$B$64)+'Вводные'!$H$9),E80,0)</x:f>
      </x:c>
      <x:c r="F81" s="107" t="n">
        <x:f>IF(F$3&lt;EDATE(INDEX('Вводные'!$D$88:$D$91,$B$64),INDEX('Вводные'!$E$88:$E$91,$B$64)+INDEX('Вводные'!$F$88:$F$91,$B$64)+'Вводные'!$H$9),F80,0)</x:f>
      </x:c>
      <x:c r="G81" s="107" t="n">
        <x:f>IF(G$3&lt;EDATE(INDEX('Вводные'!$D$88:$D$91,$B$64),INDEX('Вводные'!$E$88:$E$91,$B$64)+INDEX('Вводные'!$F$88:$F$91,$B$64)+'Вводные'!$H$9),G80,0)</x:f>
      </x:c>
      <x:c r="H81" s="107" t="n">
        <x:f>IF(H$3&lt;EDATE(INDEX('Вводные'!$D$88:$D$91,$B$64),INDEX('Вводные'!$E$88:$E$91,$B$64)+INDEX('Вводные'!$F$88:$F$91,$B$64)+'Вводные'!$H$9),H80,0)</x:f>
      </x:c>
      <x:c r="I81" s="107" t="n">
        <x:f>IF(I$3&lt;EDATE(INDEX('Вводные'!$D$88:$D$91,$B$64),INDEX('Вводные'!$E$88:$E$91,$B$64)+INDEX('Вводные'!$F$88:$F$91,$B$64)+'Вводные'!$H$9),I80,0)</x:f>
      </x:c>
      <x:c r="J81" s="107" t="n">
        <x:f>IF(J$3&lt;EDATE(INDEX('Вводные'!$D$88:$D$91,$B$64),INDEX('Вводные'!$E$88:$E$91,$B$64)+INDEX('Вводные'!$F$88:$F$91,$B$64)+'Вводные'!$H$9),J80,0)</x:f>
      </x:c>
      <x:c r="K81" s="107" t="n">
        <x:f>IF(K$3&lt;EDATE(INDEX('Вводные'!$D$88:$D$91,$B$64),INDEX('Вводные'!$E$88:$E$91,$B$64)+INDEX('Вводные'!$F$88:$F$91,$B$64)+'Вводные'!$H$9),K80,0)</x:f>
      </x:c>
      <x:c r="L81" s="107" t="n">
        <x:f>IF(L$3&lt;EDATE(INDEX('Вводные'!$D$88:$D$91,$B$64),INDEX('Вводные'!$E$88:$E$91,$B$64)+INDEX('Вводные'!$F$88:$F$91,$B$64)+'Вводные'!$H$9),L80,0)</x:f>
      </x:c>
      <x:c r="M81" s="107" t="n">
        <x:f>IF(M$3&lt;EDATE(INDEX('Вводные'!$D$88:$D$91,$B$64),INDEX('Вводные'!$E$88:$E$91,$B$64)+INDEX('Вводные'!$F$88:$F$91,$B$64)+'Вводные'!$H$9),M80,0)</x:f>
      </x:c>
      <x:c r="N81" s="107" t="n">
        <x:f>IF(N$3&lt;EDATE(INDEX('Вводные'!$D$88:$D$91,$B$64),INDEX('Вводные'!$E$88:$E$91,$B$64)+INDEX('Вводные'!$F$88:$F$91,$B$64)+'Вводные'!$H$9),N80,0)</x:f>
      </x:c>
      <x:c r="O81" s="107" t="n">
        <x:f>IF(O$3&lt;EDATE(INDEX('Вводные'!$D$88:$D$91,$B$64),INDEX('Вводные'!$E$88:$E$91,$B$64)+INDEX('Вводные'!$F$88:$F$91,$B$64)+'Вводные'!$H$9),O80,0)</x:f>
      </x:c>
      <x:c r="P81" s="107" t="n">
        <x:f>IF(P$3&lt;EDATE(INDEX('Вводные'!$D$88:$D$91,$B$64),INDEX('Вводные'!$E$88:$E$91,$B$64)+INDEX('Вводные'!$F$88:$F$91,$B$64)+'Вводные'!$H$9),P80,0)</x:f>
      </x:c>
      <x:c r="Q81" s="107" t="n">
        <x:f>IF(Q$3&lt;EDATE(INDEX('Вводные'!$D$88:$D$91,$B$64),INDEX('Вводные'!$E$88:$E$91,$B$64)+INDEX('Вводные'!$F$88:$F$91,$B$64)+'Вводные'!$H$9),Q80,0)</x:f>
      </x:c>
      <x:c r="R81" s="107" t="n">
        <x:f>IF(R$3&lt;EDATE(INDEX('Вводные'!$D$88:$D$91,$B$64),INDEX('Вводные'!$E$88:$E$91,$B$64)+INDEX('Вводные'!$F$88:$F$91,$B$64)+'Вводные'!$H$9),R80,0)</x:f>
      </x:c>
      <x:c r="S81" s="107" t="n">
        <x:f>IF(S$3&lt;EDATE(INDEX('Вводные'!$D$88:$D$91,$B$64),INDEX('Вводные'!$E$88:$E$91,$B$64)+INDEX('Вводные'!$F$88:$F$91,$B$64)+'Вводные'!$H$9),S80,0)</x:f>
      </x:c>
      <x:c r="T81" s="107" t="n">
        <x:f>IF(T$3&lt;EDATE(INDEX('Вводные'!$D$88:$D$91,$B$64),INDEX('Вводные'!$E$88:$E$91,$B$64)+INDEX('Вводные'!$F$88:$F$91,$B$64)+'Вводные'!$H$9),T80,0)</x:f>
      </x:c>
      <x:c r="U81" s="107" t="n">
        <x:f>IF(U$3&lt;EDATE(INDEX('Вводные'!$D$88:$D$91,$B$64),INDEX('Вводные'!$E$88:$E$91,$B$64)+INDEX('Вводные'!$F$88:$F$91,$B$64)+'Вводные'!$H$9),U80,0)</x:f>
      </x:c>
      <x:c r="V81" s="107" t="n">
        <x:f>IF(V$3&lt;EDATE(INDEX('Вводные'!$D$88:$D$91,$B$64),INDEX('Вводные'!$E$88:$E$91,$B$64)+INDEX('Вводные'!$F$88:$F$91,$B$64)+'Вводные'!$H$9),V80,0)</x:f>
      </x:c>
      <x:c r="W81" s="107" t="n">
        <x:f>IF(W$3&lt;EDATE(INDEX('Вводные'!$D$88:$D$91,$B$64),INDEX('Вводные'!$E$88:$E$91,$B$64)+INDEX('Вводные'!$F$88:$F$91,$B$64)+'Вводные'!$H$9),W80,0)</x:f>
      </x:c>
      <x:c r="X81" s="107" t="n">
        <x:f>IF(X$3&lt;EDATE(INDEX('Вводные'!$D$88:$D$91,$B$64),INDEX('Вводные'!$E$88:$E$91,$B$64)+INDEX('Вводные'!$F$88:$F$91,$B$64)+'Вводные'!$H$9),X80,0)</x:f>
      </x:c>
      <x:c r="Y81" s="107" t="n">
        <x:f>IF(Y$3&lt;EDATE(INDEX('Вводные'!$D$88:$D$91,$B$64),INDEX('Вводные'!$E$88:$E$91,$B$64)+INDEX('Вводные'!$F$88:$F$91,$B$64)+'Вводные'!$H$9),Y80,0)</x:f>
      </x:c>
      <x:c r="Z81" s="107" t="n">
        <x:f>IF(Z$3&lt;EDATE(INDEX('Вводные'!$D$88:$D$91,$B$64),INDEX('Вводные'!$E$88:$E$91,$B$64)+INDEX('Вводные'!$F$88:$F$91,$B$64)+'Вводные'!$H$9),Z80,0)</x:f>
      </x:c>
      <x:c r="AA81" s="107" t="n">
        <x:f>IF(AA$3&lt;EDATE(INDEX('Вводные'!$D$88:$D$91,$B$64),INDEX('Вводные'!$E$88:$E$91,$B$64)+INDEX('Вводные'!$F$88:$F$91,$B$64)+'Вводные'!$H$9),AA80,0)</x:f>
      </x:c>
      <x:c r="AB81" s="107" t="n">
        <x:f>IF(AB$3&lt;EDATE(INDEX('Вводные'!$D$88:$D$91,$B$64),INDEX('Вводные'!$E$88:$E$91,$B$64)+INDEX('Вводные'!$F$88:$F$91,$B$64)+'Вводные'!$H$9),AB80,0)</x:f>
      </x:c>
      <x:c r="AC81" s="107" t="n">
        <x:f>IF(AC$3&lt;EDATE(INDEX('Вводные'!$D$88:$D$91,$B$64),INDEX('Вводные'!$E$88:$E$91,$B$64)+INDEX('Вводные'!$F$88:$F$91,$B$64)+'Вводные'!$H$9),AC80,0)</x:f>
      </x:c>
      <x:c r="AD81" s="107" t="n">
        <x:f>IF(AD$3&lt;EDATE(INDEX('Вводные'!$D$88:$D$91,$B$64),INDEX('Вводные'!$E$88:$E$91,$B$64)+INDEX('Вводные'!$F$88:$F$91,$B$64)+'Вводные'!$H$9),AD80,0)</x:f>
      </x:c>
      <x:c r="AE81" s="107" t="n">
        <x:f>IF(AE$3&lt;EDATE(INDEX('Вводные'!$D$88:$D$91,$B$64),INDEX('Вводные'!$E$88:$E$91,$B$64)+INDEX('Вводные'!$F$88:$F$91,$B$64)+'Вводные'!$H$9),AE80,0)</x:f>
      </x:c>
      <x:c r="AF81" s="107" t="n">
        <x:f>IF(AF$3&lt;EDATE(INDEX('Вводные'!$D$88:$D$91,$B$64),INDEX('Вводные'!$E$88:$E$91,$B$64)+INDEX('Вводные'!$F$88:$F$91,$B$64)+'Вводные'!$H$9),AF80,0)</x:f>
      </x:c>
      <x:c r="AG81" s="107" t="n">
        <x:f>IF(AG$3&lt;EDATE(INDEX('Вводные'!$D$88:$D$91,$B$64),INDEX('Вводные'!$E$88:$E$91,$B$64)+INDEX('Вводные'!$F$88:$F$91,$B$64)+'Вводные'!$H$9),AG80,0)</x:f>
      </x:c>
      <x:c r="AH81" s="107" t="n">
        <x:f>IF(AH$3&lt;EDATE(INDEX('Вводные'!$D$88:$D$91,$B$64),INDEX('Вводные'!$E$88:$E$91,$B$64)+INDEX('Вводные'!$F$88:$F$91,$B$64)+'Вводные'!$H$9),AH80,0)</x:f>
      </x:c>
      <x:c r="AI81" s="107" t="n">
        <x:f>IF(AI$3&lt;EDATE(INDEX('Вводные'!$D$88:$D$91,$B$64),INDEX('Вводные'!$E$88:$E$91,$B$64)+INDEX('Вводные'!$F$88:$F$91,$B$64)+'Вводные'!$H$9),AI80,0)</x:f>
      </x:c>
      <x:c r="AJ81" s="107" t="n">
        <x:f>IF(AJ$3&lt;EDATE(INDEX('Вводные'!$D$88:$D$91,$B$64),INDEX('Вводные'!$E$88:$E$91,$B$64)+INDEX('Вводные'!$F$88:$F$91,$B$64)+'Вводные'!$H$9),AJ80,0)</x:f>
      </x:c>
      <x:c r="AK81" s="107" t="n">
        <x:f>IF(AK$3&lt;EDATE(INDEX('Вводные'!$D$88:$D$91,$B$64),INDEX('Вводные'!$E$88:$E$91,$B$64)+INDEX('Вводные'!$F$88:$F$91,$B$64)+'Вводные'!$H$9),AK80,0)</x:f>
      </x:c>
      <x:c r="AL81" s="107" t="n">
        <x:f>IF(AL$3&lt;EDATE(INDEX('Вводные'!$D$88:$D$91,$B$64),INDEX('Вводные'!$E$88:$E$91,$B$64)+INDEX('Вводные'!$F$88:$F$91,$B$64)+'Вводные'!$H$9),AL80,0)</x:f>
      </x:c>
      <x:c r="AM81" s="107" t="n">
        <x:f>IF(AM$3&lt;EDATE(INDEX('Вводные'!$D$88:$D$91,$B$64),INDEX('Вводные'!$E$88:$E$91,$B$64)+INDEX('Вводные'!$F$88:$F$91,$B$64)+'Вводные'!$H$9),AM80,0)</x:f>
      </x:c>
      <x:c r="AN81" s="107" t="n">
        <x:f>IF(AN$3&lt;EDATE(INDEX('Вводные'!$D$88:$D$91,$B$64),INDEX('Вводные'!$E$88:$E$91,$B$64)+INDEX('Вводные'!$F$88:$F$91,$B$64)+'Вводные'!$H$9),AN80,0)</x:f>
      </x:c>
      <x:c r="AO81" s="107" t="n">
        <x:f>IF(AO$3&lt;EDATE(INDEX('Вводные'!$D$88:$D$91,$B$64),INDEX('Вводные'!$E$88:$E$91,$B$64)+INDEX('Вводные'!$F$88:$F$91,$B$64)+'Вводные'!$H$9),AO80,0)</x:f>
      </x:c>
      <x:c r="AP81" s="107" t="n">
        <x:f>IF(AP$3&lt;EDATE(INDEX('Вводные'!$D$88:$D$91,$B$64),INDEX('Вводные'!$E$88:$E$91,$B$64)+INDEX('Вводные'!$F$88:$F$91,$B$64)+'Вводные'!$H$9),AP80,0)</x:f>
      </x:c>
      <x:c r="AQ81" s="107" t="n">
        <x:f>IF(AQ$3&lt;EDATE(INDEX('Вводные'!$D$88:$D$91,$B$64),INDEX('Вводные'!$E$88:$E$91,$B$64)+INDEX('Вводные'!$F$88:$F$91,$B$64)+'Вводные'!$H$9),AQ80,0)</x:f>
      </x:c>
      <x:c r="AR81" s="107" t="n">
        <x:f>IF(AR$3&lt;EDATE(INDEX('Вводные'!$D$88:$D$91,$B$64),INDEX('Вводные'!$E$88:$E$91,$B$64)+INDEX('Вводные'!$F$88:$F$91,$B$64)+'Вводные'!$H$9),AR80,0)</x:f>
      </x:c>
      <x:c r="AS81" s="107" t="n">
        <x:f>IF(AS$3&lt;EDATE(INDEX('Вводные'!$D$88:$D$91,$B$64),INDEX('Вводные'!$E$88:$E$91,$B$64)+INDEX('Вводные'!$F$88:$F$91,$B$64)+'Вводные'!$H$9),AS80,0)</x:f>
      </x:c>
      <x:c r="AT81" s="107" t="n">
        <x:f>IF(AT$3&lt;EDATE(INDEX('Вводные'!$D$88:$D$91,$B$64),INDEX('Вводные'!$E$88:$E$91,$B$64)+INDEX('Вводные'!$F$88:$F$91,$B$64)+'Вводные'!$H$9),AT80,0)</x:f>
      </x:c>
      <x:c r="AU81" s="107" t="n">
        <x:f>IF(AU$3&lt;EDATE(INDEX('Вводные'!$D$88:$D$91,$B$64),INDEX('Вводные'!$E$88:$E$91,$B$64)+INDEX('Вводные'!$F$88:$F$91,$B$64)+'Вводные'!$H$9),AU80,0)</x:f>
      </x:c>
      <x:c r="AV81" s="107" t="n">
        <x:f>IF(AV$3&lt;EDATE(INDEX('Вводные'!$D$88:$D$91,$B$64),INDEX('Вводные'!$E$88:$E$91,$B$64)+INDEX('Вводные'!$F$88:$F$91,$B$64)+'Вводные'!$H$9),AV80,0)</x:f>
      </x:c>
      <x:c r="AW81" s="107" t="n">
        <x:f>IF(AW$3&lt;EDATE(INDEX('Вводные'!$D$88:$D$91,$B$64),INDEX('Вводные'!$E$88:$E$91,$B$64)+INDEX('Вводные'!$F$88:$F$91,$B$64)+'Вводные'!$H$9),AW80,0)</x:f>
      </x:c>
      <x:c r="AX81" s="107" t="n">
        <x:f>IF(AX$3&lt;EDATE(INDEX('Вводные'!$D$88:$D$91,$B$64),INDEX('Вводные'!$E$88:$E$91,$B$64)+INDEX('Вводные'!$F$88:$F$91,$B$64)+'Вводные'!$H$9),AX80,0)</x:f>
      </x:c>
      <x:c r="AY81" s="107" t="n">
        <x:f>IF(AY$3&lt;EDATE(INDEX('Вводные'!$D$88:$D$91,$B$64),INDEX('Вводные'!$E$88:$E$91,$B$64)+INDEX('Вводные'!$F$88:$F$91,$B$64)+'Вводные'!$H$9),AY80,0)</x:f>
      </x:c>
      <x:c r="AZ81" s="107" t="n">
        <x:f>IF(AZ$3&lt;EDATE(INDEX('Вводные'!$D$88:$D$91,$B$64),INDEX('Вводные'!$E$88:$E$91,$B$64)+INDEX('Вводные'!$F$88:$F$91,$B$64)+'Вводные'!$H$9),AZ80,0)</x:f>
      </x:c>
      <x:c r="BA81" s="107" t="n">
        <x:f>IF(BA$3&lt;EDATE(INDEX('Вводные'!$D$88:$D$91,$B$64),INDEX('Вводные'!$E$88:$E$91,$B$64)+INDEX('Вводные'!$F$88:$F$91,$B$64)+'Вводные'!$H$9),BA80,0)</x:f>
      </x:c>
      <x:c r="BB81" s="107" t="n">
        <x:f>IF(BB$3&lt;EDATE(INDEX('Вводные'!$D$88:$D$91,$B$64),INDEX('Вводные'!$E$88:$E$91,$B$64)+INDEX('Вводные'!$F$88:$F$91,$B$64)+'Вводные'!$H$9),BB80,0)</x:f>
      </x:c>
      <x:c r="BC81" s="107" t="n">
        <x:f>IF(BC$3&lt;EDATE(INDEX('Вводные'!$D$88:$D$91,$B$64),INDEX('Вводные'!$E$88:$E$91,$B$64)+INDEX('Вводные'!$F$88:$F$91,$B$64)+'Вводные'!$H$9),BC80,0)</x:f>
      </x:c>
      <x:c r="BD81" s="107" t="n">
        <x:f>IF(BD$3&lt;EDATE(INDEX('Вводные'!$D$88:$D$91,$B$64),INDEX('Вводные'!$E$88:$E$91,$B$64)+INDEX('Вводные'!$F$88:$F$91,$B$64)+'Вводные'!$H$9),BD80,0)</x:f>
      </x:c>
      <x:c r="BE81" s="107" t="n">
        <x:f>IF(BE$3&lt;EDATE(INDEX('Вводные'!$D$88:$D$91,$B$64),INDEX('Вводные'!$E$88:$E$91,$B$64)+INDEX('Вводные'!$F$88:$F$91,$B$64)+'Вводные'!$H$9),BE80,0)</x:f>
      </x:c>
      <x:c r="BF81" s="107" t="n">
        <x:f>IF(BF$3&lt;EDATE(INDEX('Вводные'!$D$88:$D$91,$B$64),INDEX('Вводные'!$E$88:$E$91,$B$64)+INDEX('Вводные'!$F$88:$F$91,$B$64)+'Вводные'!$H$9),BF80,0)</x:f>
      </x:c>
      <x:c r="BG81" s="107" t="n">
        <x:f>IF(BG$3&lt;EDATE(INDEX('Вводные'!$D$88:$D$91,$B$64),INDEX('Вводные'!$E$88:$E$91,$B$64)+INDEX('Вводные'!$F$88:$F$91,$B$64)+'Вводные'!$H$9),BG80,0)</x:f>
      </x:c>
      <x:c r="BH81" s="107" t="n">
        <x:f>IF(BH$3&lt;EDATE(INDEX('Вводные'!$D$88:$D$91,$B$64),INDEX('Вводные'!$E$88:$E$91,$B$64)+INDEX('Вводные'!$F$88:$F$91,$B$64)+'Вводные'!$H$9),BH80,0)</x:f>
      </x:c>
      <x:c r="BI81" s="107" t="n">
        <x:f>IF(BI$3&lt;EDATE(INDEX('Вводные'!$D$88:$D$91,$B$64),INDEX('Вводные'!$E$88:$E$91,$B$64)+INDEX('Вводные'!$F$88:$F$91,$B$64)+'Вводные'!$H$9),BI80,0)</x:f>
      </x:c>
      <x:c r="BJ81" s="107" t="n">
        <x:f>IF(BJ$3&lt;EDATE(INDEX('Вводные'!$D$88:$D$91,$B$64),INDEX('Вводные'!$E$88:$E$91,$B$64)+INDEX('Вводные'!$F$88:$F$91,$B$64)+'Вводные'!$H$9),BJ80,0)</x:f>
      </x:c>
      <x:c r="BK81" s="107" t="n">
        <x:f>IF(BK$3&lt;EDATE(INDEX('Вводные'!$D$88:$D$91,$B$64),INDEX('Вводные'!$E$88:$E$91,$B$64)+INDEX('Вводные'!$F$88:$F$91,$B$64)+'Вводные'!$H$9),BK80,0)</x:f>
      </x:c>
      <x:c r="BL81" s="107" t="n">
        <x:f>IF(BL$3&lt;EDATE(INDEX('Вводные'!$D$88:$D$91,$B$64),INDEX('Вводные'!$E$88:$E$91,$B$64)+INDEX('Вводные'!$F$88:$F$91,$B$64)+'Вводные'!$H$9),BL80,0)</x:f>
      </x:c>
      <x:c r="BM81" s="107" t="n">
        <x:f>IF(BM$3&lt;EDATE(INDEX('Вводные'!$D$88:$D$91,$B$64),INDEX('Вводные'!$E$88:$E$91,$B$64)+INDEX('Вводные'!$F$88:$F$91,$B$64)+'Вводные'!$H$9),BM80,0)</x:f>
      </x:c>
      <x:c r="BN81" s="107" t="n">
        <x:f>IF(BN$3&lt;EDATE(INDEX('Вводные'!$D$88:$D$91,$B$64),INDEX('Вводные'!$E$88:$E$91,$B$64)+INDEX('Вводные'!$F$88:$F$91,$B$64)+'Вводные'!$H$9),BN80,0)</x:f>
      </x:c>
      <x:c r="BO81" s="107" t="n">
        <x:f>IF(BO$3&lt;EDATE(INDEX('Вводные'!$D$88:$D$91,$B$64),INDEX('Вводные'!$E$88:$E$91,$B$64)+INDEX('Вводные'!$F$88:$F$91,$B$64)+'Вводные'!$H$9),BO80,0)</x:f>
      </x:c>
      <x:c r="BP81" s="107" t="n">
        <x:f>IF(BP$3&lt;EDATE(INDEX('Вводные'!$D$88:$D$91,$B$64),INDEX('Вводные'!$E$88:$E$91,$B$64)+INDEX('Вводные'!$F$88:$F$91,$B$64)+'Вводные'!$H$9),BP80,0)</x:f>
      </x:c>
      <x:c r="BQ81" s="107" t="n">
        <x:f>IF(BQ$3&lt;EDATE(INDEX('Вводные'!$D$88:$D$91,$B$64),INDEX('Вводные'!$E$88:$E$91,$B$64)+INDEX('Вводные'!$F$88:$F$91,$B$64)+'Вводные'!$H$9),BQ80,0)</x:f>
      </x:c>
      <x:c r="BR81" s="107" t="n">
        <x:f>IF(BR$3&lt;EDATE(INDEX('Вводные'!$D$88:$D$91,$B$64),INDEX('Вводные'!$E$88:$E$91,$B$64)+INDEX('Вводные'!$F$88:$F$91,$B$64)+'Вводные'!$H$9),BR80,0)</x:f>
      </x:c>
      <x:c r="BS81" s="107" t="n">
        <x:f>IF(BS$3&lt;EDATE(INDEX('Вводные'!$D$88:$D$91,$B$64),INDEX('Вводные'!$E$88:$E$91,$B$64)+INDEX('Вводные'!$F$88:$F$91,$B$64)+'Вводные'!$H$9),BS80,0)</x:f>
      </x:c>
      <x:c r="BT81" s="107" t="n">
        <x:f>IF(BT$3&lt;EDATE(INDEX('Вводные'!$D$88:$D$91,$B$64),INDEX('Вводные'!$E$88:$E$91,$B$64)+INDEX('Вводные'!$F$88:$F$91,$B$64)+'Вводные'!$H$9),BT80,0)</x:f>
      </x:c>
      <x:c r="BU81" s="107" t="n">
        <x:f>IF(BU$3&lt;EDATE(INDEX('Вводные'!$D$88:$D$91,$B$64),INDEX('Вводные'!$E$88:$E$91,$B$64)+INDEX('Вводные'!$F$88:$F$91,$B$64)+'Вводные'!$H$9),BU80,0)</x:f>
      </x:c>
      <x:c r="BV81" s="107" t="n">
        <x:f>IF(BV$3&lt;EDATE(INDEX('Вводные'!$D$88:$D$91,$B$64),INDEX('Вводные'!$E$88:$E$91,$B$64)+INDEX('Вводные'!$F$88:$F$91,$B$64)+'Вводные'!$H$9),BV80,0)</x:f>
      </x:c>
      <x:c r="BW81" s="107" t="n">
        <x:f>IF(BW$3&lt;EDATE(INDEX('Вводные'!$D$88:$D$91,$B$64),INDEX('Вводные'!$E$88:$E$91,$B$64)+INDEX('Вводные'!$F$88:$F$91,$B$64)+'Вводные'!$H$9),BW80,0)</x:f>
      </x:c>
      <x:c r="BX81" s="107" t="n">
        <x:f>IF(BX$3&lt;EDATE(INDEX('Вводные'!$D$88:$D$91,$B$64),INDEX('Вводные'!$E$88:$E$91,$B$64)+INDEX('Вводные'!$F$88:$F$91,$B$64)+'Вводные'!$H$9),BX80,0)</x:f>
      </x:c>
      <x:c r="BY81" s="107" t="n">
        <x:f>IF(BY$3&lt;EDATE(INDEX('Вводные'!$D$88:$D$91,$B$64),INDEX('Вводные'!$E$88:$E$91,$B$64)+INDEX('Вводные'!$F$88:$F$91,$B$64)+'Вводные'!$H$9),BY80,0)</x:f>
      </x:c>
      <x:c r="BZ81" s="107" t="n">
        <x:f>IF(BZ$3&lt;EDATE(INDEX('Вводные'!$D$88:$D$91,$B$64),INDEX('Вводные'!$E$88:$E$91,$B$64)+INDEX('Вводные'!$F$88:$F$91,$B$64)+'Вводные'!$H$9),BZ80,0)</x:f>
      </x:c>
      <x:c r="CA81" s="107" t="n">
        <x:f>IF(CA$3&lt;EDATE(INDEX('Вводные'!$D$88:$D$91,$B$64),INDEX('Вводные'!$E$88:$E$91,$B$64)+INDEX('Вводные'!$F$88:$F$91,$B$64)+'Вводные'!$H$9),CA80,0)</x:f>
      </x:c>
      <x:c r="CB81" s="107" t="n">
        <x:f>IF(CB$3&lt;EDATE(INDEX('Вводные'!$D$88:$D$91,$B$64),INDEX('Вводные'!$E$88:$E$91,$B$64)+INDEX('Вводные'!$F$88:$F$91,$B$64)+'Вводные'!$H$9),CB80,0)</x:f>
      </x:c>
      <x:c r="CC81" s="107" t="n">
        <x:f>IF(CC$3&lt;EDATE(INDEX('Вводные'!$D$88:$D$91,$B$64),INDEX('Вводные'!$E$88:$E$91,$B$64)+INDEX('Вводные'!$F$88:$F$91,$B$64)+'Вводные'!$H$9),CC80,0)</x:f>
      </x:c>
      <x:c r="CD81" s="107" t="n">
        <x:f>IF(CD$3&lt;EDATE(INDEX('Вводные'!$D$88:$D$91,$B$64),INDEX('Вводные'!$E$88:$E$91,$B$64)+INDEX('Вводные'!$F$88:$F$91,$B$64)+'Вводные'!$H$9),CD80,0)</x:f>
      </x:c>
      <x:c r="CE81" s="107" t="n">
        <x:f>IF(CE$3&lt;EDATE(INDEX('Вводные'!$D$88:$D$91,$B$64),INDEX('Вводные'!$E$88:$E$91,$B$64)+INDEX('Вводные'!$F$88:$F$91,$B$64)+'Вводные'!$H$9),CE80,0)</x:f>
      </x:c>
      <x:c r="CF81" s="107" t="n">
        <x:f>IF(CF$3&lt;EDATE(INDEX('Вводные'!$D$88:$D$91,$B$64),INDEX('Вводные'!$E$88:$E$91,$B$64)+INDEX('Вводные'!$F$88:$F$91,$B$64)+'Вводные'!$H$9),CF80,0)</x:f>
      </x:c>
      <x:c r="CG81" s="107" t="n">
        <x:f>IF(CG$3&lt;EDATE(INDEX('Вводные'!$D$88:$D$91,$B$64),INDEX('Вводные'!$E$88:$E$91,$B$64)+INDEX('Вводные'!$F$88:$F$91,$B$64)+'Вводные'!$H$9),CG80,0)</x:f>
      </x:c>
      <x:c r="CH81" s="107" t="n">
        <x:f>IF(CH$3&lt;EDATE(INDEX('Вводные'!$D$88:$D$91,$B$64),INDEX('Вводные'!$E$88:$E$91,$B$64)+INDEX('Вводные'!$F$88:$F$91,$B$64)+'Вводные'!$H$9),CH80,0)</x:f>
      </x:c>
      <x:c r="CI81" s="107" t="n">
        <x:f>IF(CI$3&lt;EDATE(INDEX('Вводные'!$D$88:$D$91,$B$64),INDEX('Вводные'!$E$88:$E$91,$B$64)+INDEX('Вводные'!$F$88:$F$91,$B$64)+'Вводные'!$H$9),CI80,0)</x:f>
      </x:c>
      <x:c r="CJ81" s="107" t="n">
        <x:f>IF(CJ$3&lt;EDATE(INDEX('Вводные'!$D$88:$D$91,$B$64),INDEX('Вводные'!$E$88:$E$91,$B$64)+INDEX('Вводные'!$F$88:$F$91,$B$64)+'Вводные'!$H$9),CJ80,0)</x:f>
      </x:c>
      <x:c r="CK81" s="107" t="n">
        <x:f>IF(CK$3&lt;EDATE(INDEX('Вводные'!$D$88:$D$91,$B$64),INDEX('Вводные'!$E$88:$E$91,$B$64)+INDEX('Вводные'!$F$88:$F$91,$B$64)+'Вводные'!$H$9),CK80,0)</x:f>
      </x:c>
      <x:c r="CL81" s="107" t="n">
        <x:f>IF(CL$3&lt;EDATE(INDEX('Вводные'!$D$88:$D$91,$B$64),INDEX('Вводные'!$E$88:$E$91,$B$64)+INDEX('Вводные'!$F$88:$F$91,$B$64)+'Вводные'!$H$9),CL80,0)</x:f>
      </x:c>
      <x:c r="CM81" s="107" t="n">
        <x:f>IF(CM$3&lt;EDATE(INDEX('Вводные'!$D$88:$D$91,$B$64),INDEX('Вводные'!$E$88:$E$91,$B$64)+INDEX('Вводные'!$F$88:$F$91,$B$64)+'Вводные'!$H$9),CM80,0)</x:f>
      </x:c>
      <x:c r="CN81" s="107" t="n">
        <x:f>IF(CN$3&lt;EDATE(INDEX('Вводные'!$D$88:$D$91,$B$64),INDEX('Вводные'!$E$88:$E$91,$B$64)+INDEX('Вводные'!$F$88:$F$91,$B$64)+'Вводные'!$H$9),CN80,0)</x:f>
      </x:c>
      <x:c r="CO81" s="107" t="n">
        <x:f>IF(CO$3&lt;EDATE(INDEX('Вводные'!$D$88:$D$91,$B$64),INDEX('Вводные'!$E$88:$E$91,$B$64)+INDEX('Вводные'!$F$88:$F$91,$B$64)+'Вводные'!$H$9),CO80,0)</x:f>
      </x:c>
      <x:c r="CP81" s="107" t="n">
        <x:f>IF(CP$3&lt;EDATE(INDEX('Вводные'!$D$88:$D$91,$B$64),INDEX('Вводные'!$E$88:$E$91,$B$64)+INDEX('Вводные'!$F$88:$F$91,$B$64)+'Вводные'!$H$9),CP80,0)</x:f>
      </x:c>
      <x:c r="CQ81" s="107" t="n">
        <x:f>IF(CQ$3&lt;EDATE(INDEX('Вводные'!$D$88:$D$91,$B$64),INDEX('Вводные'!$E$88:$E$91,$B$64)+INDEX('Вводные'!$F$88:$F$91,$B$64)+'Вводные'!$H$9),CQ80,0)</x:f>
      </x:c>
      <x:c r="CR81" s="107" t="n">
        <x:f>IF(CR$3&lt;EDATE(INDEX('Вводные'!$D$88:$D$91,$B$64),INDEX('Вводные'!$E$88:$E$91,$B$64)+INDEX('Вводные'!$F$88:$F$91,$B$64)+'Вводные'!$H$9),CR80,0)</x:f>
      </x:c>
      <x:c r="CS81" s="107" t="n">
        <x:f>IF(CS$3&lt;EDATE(INDEX('Вводные'!$D$88:$D$91,$B$64),INDEX('Вводные'!$E$88:$E$91,$B$64)+INDEX('Вводные'!$F$88:$F$91,$B$64)+'Вводные'!$H$9),CS80,0)</x:f>
      </x:c>
      <x:c r="CT81" s="107" t="n">
        <x:f>IF(CT$3&lt;EDATE(INDEX('Вводные'!$D$88:$D$91,$B$64),INDEX('Вводные'!$E$88:$E$91,$B$64)+INDEX('Вводные'!$F$88:$F$91,$B$64)+'Вводные'!$H$9),CT80,0)</x:f>
      </x:c>
      <x:c r="CU81" s="107" t="n">
        <x:f>IF(CU$3&lt;EDATE(INDEX('Вводные'!$D$88:$D$91,$B$64),INDEX('Вводные'!$E$88:$E$91,$B$64)+INDEX('Вводные'!$F$88:$F$91,$B$64)+'Вводные'!$H$9),CU80,0)</x:f>
      </x:c>
      <x:c r="CV81" s="107" t="n">
        <x:f>IF(CV$3&lt;EDATE(INDEX('Вводные'!$D$88:$D$91,$B$64),INDEX('Вводные'!$E$88:$E$91,$B$64)+INDEX('Вводные'!$F$88:$F$91,$B$64)+'Вводные'!$H$9),CV80,0)</x:f>
      </x:c>
      <x:c r="CW81" s="107" t="n">
        <x:f>IF(CW$3&lt;EDATE(INDEX('Вводные'!$D$88:$D$91,$B$64),INDEX('Вводные'!$E$88:$E$91,$B$64)+INDEX('Вводные'!$F$88:$F$91,$B$64)+'Вводные'!$H$9),CW80,0)</x:f>
      </x:c>
      <x:c r="CX81" s="107" t="n">
        <x:f>IF(CX$3&lt;EDATE(INDEX('Вводные'!$D$88:$D$91,$B$64),INDEX('Вводные'!$E$88:$E$91,$B$64)+INDEX('Вводные'!$F$88:$F$91,$B$64)+'Вводные'!$H$9),CX80,0)</x:f>
      </x:c>
      <x:c r="CY81" s="107" t="n">
        <x:f>IF(CY$3&lt;EDATE(INDEX('Вводные'!$D$88:$D$91,$B$64),INDEX('Вводные'!$E$88:$E$91,$B$64)+INDEX('Вводные'!$F$88:$F$91,$B$64)+'Вводные'!$H$9),CY80,0)</x:f>
      </x:c>
      <x:c r="CZ81" s="107" t="n">
        <x:f>IF(CZ$3&lt;EDATE(INDEX('Вводные'!$D$88:$D$91,$B$64),INDEX('Вводные'!$E$88:$E$91,$B$64)+INDEX('Вводные'!$F$88:$F$91,$B$64)+'Вводные'!$H$9),CZ80,0)</x:f>
      </x:c>
      <x:c r="DA81" s="107" t="n">
        <x:f>IF(DA$3&lt;EDATE(INDEX('Вводные'!$D$88:$D$91,$B$64),INDEX('Вводные'!$E$88:$E$91,$B$64)+INDEX('Вводные'!$F$88:$F$91,$B$64)+'Вводные'!$H$9),DA80,0)</x:f>
      </x:c>
      <x:c r="DB81" s="107" t="n">
        <x:f>IF(DB$3&lt;EDATE(INDEX('Вводные'!$D$88:$D$91,$B$64),INDEX('Вводные'!$E$88:$E$91,$B$64)+INDEX('Вводные'!$F$88:$F$91,$B$64)+'Вводные'!$H$9),DB80,0)</x:f>
      </x:c>
      <x:c r="DC81" s="107" t="n">
        <x:f>IF(DC$3&lt;EDATE(INDEX('Вводные'!$D$88:$D$91,$B$64),INDEX('Вводные'!$E$88:$E$91,$B$64)+INDEX('Вводные'!$F$88:$F$91,$B$64)+'Вводные'!$H$9),DC80,0)</x:f>
      </x:c>
      <x:c r="DD81" s="107" t="n">
        <x:f>IF(DD$3&lt;EDATE(INDEX('Вводные'!$D$88:$D$91,$B$64),INDEX('Вводные'!$E$88:$E$91,$B$64)+INDEX('Вводные'!$F$88:$F$91,$B$64)+'Вводные'!$H$9),DD80,0)</x:f>
      </x:c>
      <x:c r="DE81" s="107" t="n">
        <x:f>IF(DE$3&lt;EDATE(INDEX('Вводные'!$D$88:$D$91,$B$64),INDEX('Вводные'!$E$88:$E$91,$B$64)+INDEX('Вводные'!$F$88:$F$91,$B$64)+'Вводные'!$H$9),DE80,0)</x:f>
      </x:c>
      <x:c r="DF81" s="107" t="n">
        <x:f>IF(DF$3&lt;EDATE(INDEX('Вводные'!$D$88:$D$91,$B$64),INDEX('Вводные'!$E$88:$E$91,$B$64)+INDEX('Вводные'!$F$88:$F$91,$B$64)+'Вводные'!$H$9),DF80,0)</x:f>
      </x:c>
      <x:c r="DG81" s="107" t="n">
        <x:f>IF(DG$3&lt;EDATE(INDEX('Вводные'!$D$88:$D$91,$B$64),INDEX('Вводные'!$E$88:$E$91,$B$64)+INDEX('Вводные'!$F$88:$F$91,$B$64)+'Вводные'!$H$9),DG80,0)</x:f>
      </x:c>
      <x:c r="DH81" s="107" t="n">
        <x:f>IF(DH$3&lt;EDATE(INDEX('Вводные'!$D$88:$D$91,$B$64),INDEX('Вводные'!$E$88:$E$91,$B$64)+INDEX('Вводные'!$F$88:$F$91,$B$64)+'Вводные'!$H$9),DH80,0)</x:f>
      </x:c>
      <x:c r="DI81" s="107" t="n">
        <x:f>IF(DI$3&lt;EDATE(INDEX('Вводные'!$D$88:$D$91,$B$64),INDEX('Вводные'!$E$88:$E$91,$B$64)+INDEX('Вводные'!$F$88:$F$91,$B$64)+'Вводные'!$H$9),DI80,0)</x:f>
      </x:c>
      <x:c r="DJ81" s="107" t="n">
        <x:f>IF(DJ$3&lt;EDATE(INDEX('Вводные'!$D$88:$D$91,$B$64),INDEX('Вводные'!$E$88:$E$91,$B$64)+INDEX('Вводные'!$F$88:$F$91,$B$64)+'Вводные'!$H$9),DJ80,0)</x:f>
      </x:c>
      <x:c r="DK81" s="107" t="n">
        <x:f>IF(DK$3&lt;EDATE(INDEX('Вводные'!$D$88:$D$91,$B$64),INDEX('Вводные'!$E$88:$E$91,$B$64)+INDEX('Вводные'!$F$88:$F$91,$B$64)+'Вводные'!$H$9),DK80,0)</x:f>
      </x:c>
      <x:c r="DL81" s="107" t="n">
        <x:f>IF(DL$3&lt;EDATE(INDEX('Вводные'!$D$88:$D$91,$B$64),INDEX('Вводные'!$E$88:$E$91,$B$64)+INDEX('Вводные'!$F$88:$F$91,$B$64)+'Вводные'!$H$9),DL80,0)</x:f>
      </x:c>
      <x:c r="DM81" s="107" t="n">
        <x:f>IF(DM$3&lt;EDATE(INDEX('Вводные'!$D$88:$D$91,$B$64),INDEX('Вводные'!$E$88:$E$91,$B$64)+INDEX('Вводные'!$F$88:$F$91,$B$64)+'Вводные'!$H$9),DM80,0)</x:f>
      </x:c>
      <x:c r="DN81" s="107" t="n">
        <x:f>IF(DN$3&lt;EDATE(INDEX('Вводные'!$D$88:$D$91,$B$64),INDEX('Вводные'!$E$88:$E$91,$B$64)+INDEX('Вводные'!$F$88:$F$91,$B$64)+'Вводные'!$H$9),DN80,0)</x:f>
      </x:c>
      <x:c r="DO81" s="107" t="n">
        <x:f>IF(DO$3&lt;EDATE(INDEX('Вводные'!$D$88:$D$91,$B$64),INDEX('Вводные'!$E$88:$E$91,$B$64)+INDEX('Вводные'!$F$88:$F$91,$B$64)+'Вводные'!$H$9),DO80,0)</x:f>
      </x:c>
      <x:c r="DP81" s="107" t="n">
        <x:f>IF(DP$3&lt;EDATE(INDEX('Вводные'!$D$88:$D$91,$B$64),INDEX('Вводные'!$E$88:$E$91,$B$64)+INDEX('Вводные'!$F$88:$F$91,$B$64)+'Вводные'!$H$9),DP80,0)</x:f>
      </x:c>
      <x:c r="DQ81" s="107" t="n">
        <x:f>IF(DQ$3&lt;EDATE(INDEX('Вводные'!$D$88:$D$91,$B$64),INDEX('Вводные'!$E$88:$E$91,$B$64)+INDEX('Вводные'!$F$88:$F$91,$B$64)+'Вводные'!$H$9),DQ80,0)</x:f>
      </x:c>
      <x:c r="DR81" s="107" t="n">
        <x:f>IF(DR$3&lt;EDATE(INDEX('Вводные'!$D$88:$D$91,$B$64),INDEX('Вводные'!$E$88:$E$91,$B$64)+INDEX('Вводные'!$F$88:$F$91,$B$64)+'Вводные'!$H$9),DR80,0)</x:f>
      </x:c>
      <x:c r="DS81" s="107" t="n">
        <x:f>IF(DS$3&lt;EDATE(INDEX('Вводные'!$D$88:$D$91,$B$64),INDEX('Вводные'!$E$88:$E$91,$B$64)+INDEX('Вводные'!$F$88:$F$91,$B$64)+'Вводные'!$H$9),DS80,0)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IF(D$3&gt;=EDATE(INDEX('Вводные'!$D$88:$D$91,$B$64),INDEX('Вводные'!$E$88:$E$91,$B$64)+INDEX('Вводные'!$F$88:$F$91,$B$64)+'Вводные'!$H$9),D80,0)</x:f>
      </x:c>
      <x:c r="E82" s="107" t="n">
        <x:f>IF(E$3&gt;=EDATE(INDEX('Вводные'!$D$88:$D$91,$B$64),INDEX('Вводные'!$E$88:$E$91,$B$64)+INDEX('Вводные'!$F$88:$F$91,$B$64)+'Вводные'!$H$9),E80,0)</x:f>
      </x:c>
      <x:c r="F82" s="107" t="n">
        <x:f>IF(F$3&gt;=EDATE(INDEX('Вводные'!$D$88:$D$91,$B$64),INDEX('Вводные'!$E$88:$E$91,$B$64)+INDEX('Вводные'!$F$88:$F$91,$B$64)+'Вводные'!$H$9),F80,0)</x:f>
      </x:c>
      <x:c r="G82" s="107" t="n">
        <x:f>IF(G$3&gt;=EDATE(INDEX('Вводные'!$D$88:$D$91,$B$64),INDEX('Вводные'!$E$88:$E$91,$B$64)+INDEX('Вводные'!$F$88:$F$91,$B$64)+'Вводные'!$H$9),G80,0)</x:f>
      </x:c>
      <x:c r="H82" s="107" t="n">
        <x:f>IF(H$3&gt;=EDATE(INDEX('Вводные'!$D$88:$D$91,$B$64),INDEX('Вводные'!$E$88:$E$91,$B$64)+INDEX('Вводные'!$F$88:$F$91,$B$64)+'Вводные'!$H$9),H80,0)</x:f>
      </x:c>
      <x:c r="I82" s="107" t="n">
        <x:f>IF(I$3&gt;=EDATE(INDEX('Вводные'!$D$88:$D$91,$B$64),INDEX('Вводные'!$E$88:$E$91,$B$64)+INDEX('Вводные'!$F$88:$F$91,$B$64)+'Вводные'!$H$9),I80,0)</x:f>
      </x:c>
      <x:c r="J82" s="107" t="n">
        <x:f>IF(J$3&gt;=EDATE(INDEX('Вводные'!$D$88:$D$91,$B$64),INDEX('Вводные'!$E$88:$E$91,$B$64)+INDEX('Вводные'!$F$88:$F$91,$B$64)+'Вводные'!$H$9),J80,0)</x:f>
      </x:c>
      <x:c r="K82" s="107" t="n">
        <x:f>IF(K$3&gt;=EDATE(INDEX('Вводные'!$D$88:$D$91,$B$64),INDEX('Вводные'!$E$88:$E$91,$B$64)+INDEX('Вводные'!$F$88:$F$91,$B$64)+'Вводные'!$H$9),K80,0)</x:f>
      </x:c>
      <x:c r="L82" s="107" t="n">
        <x:f>IF(L$3&gt;=EDATE(INDEX('Вводные'!$D$88:$D$91,$B$64),INDEX('Вводные'!$E$88:$E$91,$B$64)+INDEX('Вводные'!$F$88:$F$91,$B$64)+'Вводные'!$H$9),L80,0)</x:f>
      </x:c>
      <x:c r="M82" s="107" t="n">
        <x:f>IF(M$3&gt;=EDATE(INDEX('Вводные'!$D$88:$D$91,$B$64),INDEX('Вводные'!$E$88:$E$91,$B$64)+INDEX('Вводные'!$F$88:$F$91,$B$64)+'Вводные'!$H$9),M80,0)</x:f>
      </x:c>
      <x:c r="N82" s="107" t="n">
        <x:f>IF(N$3&gt;=EDATE(INDEX('Вводные'!$D$88:$D$91,$B$64),INDEX('Вводные'!$E$88:$E$91,$B$64)+INDEX('Вводные'!$F$88:$F$91,$B$64)+'Вводные'!$H$9),N80,0)</x:f>
      </x:c>
      <x:c r="O82" s="107" t="n">
        <x:f>IF(O$3&gt;=EDATE(INDEX('Вводные'!$D$88:$D$91,$B$64),INDEX('Вводные'!$E$88:$E$91,$B$64)+INDEX('Вводные'!$F$88:$F$91,$B$64)+'Вводные'!$H$9),O80,0)</x:f>
      </x:c>
      <x:c r="P82" s="107" t="n">
        <x:f>IF(P$3&gt;=EDATE(INDEX('Вводные'!$D$88:$D$91,$B$64),INDEX('Вводные'!$E$88:$E$91,$B$64)+INDEX('Вводные'!$F$88:$F$91,$B$64)+'Вводные'!$H$9),P80,0)</x:f>
      </x:c>
      <x:c r="Q82" s="107" t="n">
        <x:f>IF(Q$3&gt;=EDATE(INDEX('Вводные'!$D$88:$D$91,$B$64),INDEX('Вводные'!$E$88:$E$91,$B$64)+INDEX('Вводные'!$F$88:$F$91,$B$64)+'Вводные'!$H$9),Q80,0)</x:f>
      </x:c>
      <x:c r="R82" s="107" t="n">
        <x:f>IF(R$3&gt;=EDATE(INDEX('Вводные'!$D$88:$D$91,$B$64),INDEX('Вводные'!$E$88:$E$91,$B$64)+INDEX('Вводные'!$F$88:$F$91,$B$64)+'Вводные'!$H$9),R80,0)</x:f>
      </x:c>
      <x:c r="S82" s="107" t="n">
        <x:f>IF(S$3&gt;=EDATE(INDEX('Вводные'!$D$88:$D$91,$B$64),INDEX('Вводные'!$E$88:$E$91,$B$64)+INDEX('Вводные'!$F$88:$F$91,$B$64)+'Вводные'!$H$9),S80,0)</x:f>
      </x:c>
      <x:c r="T82" s="107" t="n">
        <x:f>IF(T$3&gt;=EDATE(INDEX('Вводные'!$D$88:$D$91,$B$64),INDEX('Вводные'!$E$88:$E$91,$B$64)+INDEX('Вводные'!$F$88:$F$91,$B$64)+'Вводные'!$H$9),T80,0)</x:f>
      </x:c>
      <x:c r="U82" s="107" t="n">
        <x:f>IF(U$3&gt;=EDATE(INDEX('Вводные'!$D$88:$D$91,$B$64),INDEX('Вводные'!$E$88:$E$91,$B$64)+INDEX('Вводные'!$F$88:$F$91,$B$64)+'Вводные'!$H$9),U80,0)</x:f>
      </x:c>
      <x:c r="V82" s="107" t="n">
        <x:f>IF(V$3&gt;=EDATE(INDEX('Вводные'!$D$88:$D$91,$B$64),INDEX('Вводные'!$E$88:$E$91,$B$64)+INDEX('Вводные'!$F$88:$F$91,$B$64)+'Вводные'!$H$9),V80,0)</x:f>
      </x:c>
      <x:c r="W82" s="107" t="n">
        <x:f>IF(W$3&gt;=EDATE(INDEX('Вводные'!$D$88:$D$91,$B$64),INDEX('Вводные'!$E$88:$E$91,$B$64)+INDEX('Вводные'!$F$88:$F$91,$B$64)+'Вводные'!$H$9),W80,0)</x:f>
      </x:c>
      <x:c r="X82" s="107" t="n">
        <x:f>IF(X$3&gt;=EDATE(INDEX('Вводные'!$D$88:$D$91,$B$64),INDEX('Вводные'!$E$88:$E$91,$B$64)+INDEX('Вводные'!$F$88:$F$91,$B$64)+'Вводные'!$H$9),X80,0)</x:f>
      </x:c>
      <x:c r="Y82" s="107" t="n">
        <x:f>IF(Y$3&gt;=EDATE(INDEX('Вводные'!$D$88:$D$91,$B$64),INDEX('Вводные'!$E$88:$E$91,$B$64)+INDEX('Вводные'!$F$88:$F$91,$B$64)+'Вводные'!$H$9),Y80,0)</x:f>
      </x:c>
      <x:c r="Z82" s="107" t="n">
        <x:f>IF(Z$3&gt;=EDATE(INDEX('Вводные'!$D$88:$D$91,$B$64),INDEX('Вводные'!$E$88:$E$91,$B$64)+INDEX('Вводные'!$F$88:$F$91,$B$64)+'Вводные'!$H$9),Z80,0)</x:f>
      </x:c>
      <x:c r="AA82" s="107" t="n">
        <x:f>IF(AA$3&gt;=EDATE(INDEX('Вводные'!$D$88:$D$91,$B$64),INDEX('Вводные'!$E$88:$E$91,$B$64)+INDEX('Вводные'!$F$88:$F$91,$B$64)+'Вводные'!$H$9),AA80,0)</x:f>
      </x:c>
      <x:c r="AB82" s="107" t="n">
        <x:f>IF(AB$3&gt;=EDATE(INDEX('Вводные'!$D$88:$D$91,$B$64),INDEX('Вводные'!$E$88:$E$91,$B$64)+INDEX('Вводные'!$F$88:$F$91,$B$64)+'Вводные'!$H$9),AB80,0)</x:f>
      </x:c>
      <x:c r="AC82" s="107" t="n">
        <x:f>IF(AC$3&gt;=EDATE(INDEX('Вводные'!$D$88:$D$91,$B$64),INDEX('Вводные'!$E$88:$E$91,$B$64)+INDEX('Вводные'!$F$88:$F$91,$B$64)+'Вводные'!$H$9),AC80,0)</x:f>
      </x:c>
      <x:c r="AD82" s="107" t="n">
        <x:f>IF(AD$3&gt;=EDATE(INDEX('Вводные'!$D$88:$D$91,$B$64),INDEX('Вводные'!$E$88:$E$91,$B$64)+INDEX('Вводные'!$F$88:$F$91,$B$64)+'Вводные'!$H$9),AD80,0)</x:f>
      </x:c>
      <x:c r="AE82" s="107" t="n">
        <x:f>IF(AE$3&gt;=EDATE(INDEX('Вводные'!$D$88:$D$91,$B$64),INDEX('Вводные'!$E$88:$E$91,$B$64)+INDEX('Вводные'!$F$88:$F$91,$B$64)+'Вводные'!$H$9),AE80,0)</x:f>
      </x:c>
      <x:c r="AF82" s="107" t="n">
        <x:f>IF(AF$3&gt;=EDATE(INDEX('Вводные'!$D$88:$D$91,$B$64),INDEX('Вводные'!$E$88:$E$91,$B$64)+INDEX('Вводные'!$F$88:$F$91,$B$64)+'Вводные'!$H$9),AF80,0)</x:f>
      </x:c>
      <x:c r="AG82" s="107" t="n">
        <x:f>IF(AG$3&gt;=EDATE(INDEX('Вводные'!$D$88:$D$91,$B$64),INDEX('Вводные'!$E$88:$E$91,$B$64)+INDEX('Вводные'!$F$88:$F$91,$B$64)+'Вводные'!$H$9),AG80,0)</x:f>
      </x:c>
      <x:c r="AH82" s="107" t="n">
        <x:f>IF(AH$3&gt;=EDATE(INDEX('Вводные'!$D$88:$D$91,$B$64),INDEX('Вводные'!$E$88:$E$91,$B$64)+INDEX('Вводные'!$F$88:$F$91,$B$64)+'Вводные'!$H$9),AH80,0)</x:f>
      </x:c>
      <x:c r="AI82" s="107" t="n">
        <x:f>IF(AI$3&gt;=EDATE(INDEX('Вводные'!$D$88:$D$91,$B$64),INDEX('Вводные'!$E$88:$E$91,$B$64)+INDEX('Вводные'!$F$88:$F$91,$B$64)+'Вводные'!$H$9),AI80,0)</x:f>
      </x:c>
      <x:c r="AJ82" s="107" t="n">
        <x:f>IF(AJ$3&gt;=EDATE(INDEX('Вводные'!$D$88:$D$91,$B$64),INDEX('Вводные'!$E$88:$E$91,$B$64)+INDEX('Вводные'!$F$88:$F$91,$B$64)+'Вводные'!$H$9),AJ80,0)</x:f>
      </x:c>
      <x:c r="AK82" s="107" t="n">
        <x:f>IF(AK$3&gt;=EDATE(INDEX('Вводные'!$D$88:$D$91,$B$64),INDEX('Вводные'!$E$88:$E$91,$B$64)+INDEX('Вводные'!$F$88:$F$91,$B$64)+'Вводные'!$H$9),AK80,0)</x:f>
      </x:c>
      <x:c r="AL82" s="107" t="n">
        <x:f>IF(AL$3&gt;=EDATE(INDEX('Вводные'!$D$88:$D$91,$B$64),INDEX('Вводные'!$E$88:$E$91,$B$64)+INDEX('Вводные'!$F$88:$F$91,$B$64)+'Вводные'!$H$9),AL80,0)</x:f>
      </x:c>
      <x:c r="AM82" s="107" t="n">
        <x:f>IF(AM$3&gt;=EDATE(INDEX('Вводные'!$D$88:$D$91,$B$64),INDEX('Вводные'!$E$88:$E$91,$B$64)+INDEX('Вводные'!$F$88:$F$91,$B$64)+'Вводные'!$H$9),AM80,0)</x:f>
      </x:c>
      <x:c r="AN82" s="107" t="n">
        <x:f>IF(AN$3&gt;=EDATE(INDEX('Вводные'!$D$88:$D$91,$B$64),INDEX('Вводные'!$E$88:$E$91,$B$64)+INDEX('Вводные'!$F$88:$F$91,$B$64)+'Вводные'!$H$9),AN80,0)</x:f>
      </x:c>
      <x:c r="AO82" s="107" t="n">
        <x:f>IF(AO$3&gt;=EDATE(INDEX('Вводные'!$D$88:$D$91,$B$64),INDEX('Вводные'!$E$88:$E$91,$B$64)+INDEX('Вводные'!$F$88:$F$91,$B$64)+'Вводные'!$H$9),AO80,0)</x:f>
      </x:c>
      <x:c r="AP82" s="107" t="n">
        <x:f>IF(AP$3&gt;=EDATE(INDEX('Вводные'!$D$88:$D$91,$B$64),INDEX('Вводные'!$E$88:$E$91,$B$64)+INDEX('Вводные'!$F$88:$F$91,$B$64)+'Вводные'!$H$9),AP80,0)</x:f>
      </x:c>
      <x:c r="AQ82" s="107" t="n">
        <x:f>IF(AQ$3&gt;=EDATE(INDEX('Вводные'!$D$88:$D$91,$B$64),INDEX('Вводные'!$E$88:$E$91,$B$64)+INDEX('Вводные'!$F$88:$F$91,$B$64)+'Вводные'!$H$9),AQ80,0)</x:f>
      </x:c>
      <x:c r="AR82" s="107" t="n">
        <x:f>IF(AR$3&gt;=EDATE(INDEX('Вводные'!$D$88:$D$91,$B$64),INDEX('Вводные'!$E$88:$E$91,$B$64)+INDEX('Вводные'!$F$88:$F$91,$B$64)+'Вводные'!$H$9),AR80,0)</x:f>
      </x:c>
      <x:c r="AS82" s="107" t="n">
        <x:f>IF(AS$3&gt;=EDATE(INDEX('Вводные'!$D$88:$D$91,$B$64),INDEX('Вводные'!$E$88:$E$91,$B$64)+INDEX('Вводные'!$F$88:$F$91,$B$64)+'Вводные'!$H$9),AS80,0)</x:f>
      </x:c>
      <x:c r="AT82" s="107" t="n">
        <x:f>IF(AT$3&gt;=EDATE(INDEX('Вводные'!$D$88:$D$91,$B$64),INDEX('Вводные'!$E$88:$E$91,$B$64)+INDEX('Вводные'!$F$88:$F$91,$B$64)+'Вводные'!$H$9),AT80,0)</x:f>
      </x:c>
      <x:c r="AU82" s="107" t="n">
        <x:f>IF(AU$3&gt;=EDATE(INDEX('Вводные'!$D$88:$D$91,$B$64),INDEX('Вводные'!$E$88:$E$91,$B$64)+INDEX('Вводные'!$F$88:$F$91,$B$64)+'Вводные'!$H$9),AU80,0)</x:f>
      </x:c>
      <x:c r="AV82" s="107" t="n">
        <x:f>IF(AV$3&gt;=EDATE(INDEX('Вводные'!$D$88:$D$91,$B$64),INDEX('Вводные'!$E$88:$E$91,$B$64)+INDEX('Вводные'!$F$88:$F$91,$B$64)+'Вводные'!$H$9),AV80,0)</x:f>
      </x:c>
      <x:c r="AW82" s="107" t="n">
        <x:f>IF(AW$3&gt;=EDATE(INDEX('Вводные'!$D$88:$D$91,$B$64),INDEX('Вводные'!$E$88:$E$91,$B$64)+INDEX('Вводные'!$F$88:$F$91,$B$64)+'Вводные'!$H$9),AW80,0)</x:f>
      </x:c>
      <x:c r="AX82" s="107" t="n">
        <x:f>IF(AX$3&gt;=EDATE(INDEX('Вводные'!$D$88:$D$91,$B$64),INDEX('Вводные'!$E$88:$E$91,$B$64)+INDEX('Вводные'!$F$88:$F$91,$B$64)+'Вводные'!$H$9),AX80,0)</x:f>
      </x:c>
      <x:c r="AY82" s="107" t="n">
        <x:f>IF(AY$3&gt;=EDATE(INDEX('Вводные'!$D$88:$D$91,$B$64),INDEX('Вводные'!$E$88:$E$91,$B$64)+INDEX('Вводные'!$F$88:$F$91,$B$64)+'Вводные'!$H$9),AY80,0)</x:f>
      </x:c>
      <x:c r="AZ82" s="107" t="n">
        <x:f>IF(AZ$3&gt;=EDATE(INDEX('Вводные'!$D$88:$D$91,$B$64),INDEX('Вводные'!$E$88:$E$91,$B$64)+INDEX('Вводные'!$F$88:$F$91,$B$64)+'Вводные'!$H$9),AZ80,0)</x:f>
      </x:c>
      <x:c r="BA82" s="107" t="n">
        <x:f>IF(BA$3&gt;=EDATE(INDEX('Вводные'!$D$88:$D$91,$B$64),INDEX('Вводные'!$E$88:$E$91,$B$64)+INDEX('Вводные'!$F$88:$F$91,$B$64)+'Вводные'!$H$9),BA80,0)</x:f>
      </x:c>
      <x:c r="BB82" s="107" t="n">
        <x:f>IF(BB$3&gt;=EDATE(INDEX('Вводные'!$D$88:$D$91,$B$64),INDEX('Вводные'!$E$88:$E$91,$B$64)+INDEX('Вводные'!$F$88:$F$91,$B$64)+'Вводные'!$H$9),BB80,0)</x:f>
      </x:c>
      <x:c r="BC82" s="107" t="n">
        <x:f>IF(BC$3&gt;=EDATE(INDEX('Вводные'!$D$88:$D$91,$B$64),INDEX('Вводные'!$E$88:$E$91,$B$64)+INDEX('Вводные'!$F$88:$F$91,$B$64)+'Вводные'!$H$9),BC80,0)</x:f>
      </x:c>
      <x:c r="BD82" s="107" t="n">
        <x:f>IF(BD$3&gt;=EDATE(INDEX('Вводные'!$D$88:$D$91,$B$64),INDEX('Вводные'!$E$88:$E$91,$B$64)+INDEX('Вводные'!$F$88:$F$91,$B$64)+'Вводные'!$H$9),BD80,0)</x:f>
      </x:c>
      <x:c r="BE82" s="107" t="n">
        <x:f>IF(BE$3&gt;=EDATE(INDEX('Вводные'!$D$88:$D$91,$B$64),INDEX('Вводные'!$E$88:$E$91,$B$64)+INDEX('Вводные'!$F$88:$F$91,$B$64)+'Вводные'!$H$9),BE80,0)</x:f>
      </x:c>
      <x:c r="BF82" s="107" t="n">
        <x:f>IF(BF$3&gt;=EDATE(INDEX('Вводные'!$D$88:$D$91,$B$64),INDEX('Вводные'!$E$88:$E$91,$B$64)+INDEX('Вводные'!$F$88:$F$91,$B$64)+'Вводные'!$H$9),BF80,0)</x:f>
      </x:c>
      <x:c r="BG82" s="107" t="n">
        <x:f>IF(BG$3&gt;=EDATE(INDEX('Вводные'!$D$88:$D$91,$B$64),INDEX('Вводные'!$E$88:$E$91,$B$64)+INDEX('Вводные'!$F$88:$F$91,$B$64)+'Вводные'!$H$9),BG80,0)</x:f>
      </x:c>
      <x:c r="BH82" s="107" t="n">
        <x:f>IF(BH$3&gt;=EDATE(INDEX('Вводные'!$D$88:$D$91,$B$64),INDEX('Вводные'!$E$88:$E$91,$B$64)+INDEX('Вводные'!$F$88:$F$91,$B$64)+'Вводные'!$H$9),BH80,0)</x:f>
      </x:c>
      <x:c r="BI82" s="107" t="n">
        <x:f>IF(BI$3&gt;=EDATE(INDEX('Вводные'!$D$88:$D$91,$B$64),INDEX('Вводные'!$E$88:$E$91,$B$64)+INDEX('Вводные'!$F$88:$F$91,$B$64)+'Вводные'!$H$9),BI80,0)</x:f>
      </x:c>
      <x:c r="BJ82" s="107" t="n">
        <x:f>IF(BJ$3&gt;=EDATE(INDEX('Вводные'!$D$88:$D$91,$B$64),INDEX('Вводные'!$E$88:$E$91,$B$64)+INDEX('Вводные'!$F$88:$F$91,$B$64)+'Вводные'!$H$9),BJ80,0)</x:f>
      </x:c>
      <x:c r="BK82" s="107" t="n">
        <x:f>IF(BK$3&gt;=EDATE(INDEX('Вводные'!$D$88:$D$91,$B$64),INDEX('Вводные'!$E$88:$E$91,$B$64)+INDEX('Вводные'!$F$88:$F$91,$B$64)+'Вводные'!$H$9),BK80,0)</x:f>
      </x:c>
      <x:c r="BL82" s="107" t="n">
        <x:f>IF(BL$3&gt;=EDATE(INDEX('Вводные'!$D$88:$D$91,$B$64),INDEX('Вводные'!$E$88:$E$91,$B$64)+INDEX('Вводные'!$F$88:$F$91,$B$64)+'Вводные'!$H$9),BL80,0)</x:f>
      </x:c>
      <x:c r="BM82" s="107" t="n">
        <x:f>IF(BM$3&gt;=EDATE(INDEX('Вводные'!$D$88:$D$91,$B$64),INDEX('Вводные'!$E$88:$E$91,$B$64)+INDEX('Вводные'!$F$88:$F$91,$B$64)+'Вводные'!$H$9),BM80,0)</x:f>
      </x:c>
      <x:c r="BN82" s="107" t="n">
        <x:f>IF(BN$3&gt;=EDATE(INDEX('Вводные'!$D$88:$D$91,$B$64),INDEX('Вводные'!$E$88:$E$91,$B$64)+INDEX('Вводные'!$F$88:$F$91,$B$64)+'Вводные'!$H$9),BN80,0)</x:f>
      </x:c>
      <x:c r="BO82" s="107" t="n">
        <x:f>IF(BO$3&gt;=EDATE(INDEX('Вводные'!$D$88:$D$91,$B$64),INDEX('Вводные'!$E$88:$E$91,$B$64)+INDEX('Вводные'!$F$88:$F$91,$B$64)+'Вводные'!$H$9),BO80,0)</x:f>
      </x:c>
      <x:c r="BP82" s="107" t="n">
        <x:f>IF(BP$3&gt;=EDATE(INDEX('Вводные'!$D$88:$D$91,$B$64),INDEX('Вводные'!$E$88:$E$91,$B$64)+INDEX('Вводные'!$F$88:$F$91,$B$64)+'Вводные'!$H$9),BP80,0)</x:f>
      </x:c>
      <x:c r="BQ82" s="107" t="n">
        <x:f>IF(BQ$3&gt;=EDATE(INDEX('Вводные'!$D$88:$D$91,$B$64),INDEX('Вводные'!$E$88:$E$91,$B$64)+INDEX('Вводные'!$F$88:$F$91,$B$64)+'Вводные'!$H$9),BQ80,0)</x:f>
      </x:c>
      <x:c r="BR82" s="107" t="n">
        <x:f>IF(BR$3&gt;=EDATE(INDEX('Вводные'!$D$88:$D$91,$B$64),INDEX('Вводные'!$E$88:$E$91,$B$64)+INDEX('Вводные'!$F$88:$F$91,$B$64)+'Вводные'!$H$9),BR80,0)</x:f>
      </x:c>
      <x:c r="BS82" s="107" t="n">
        <x:f>IF(BS$3&gt;=EDATE(INDEX('Вводные'!$D$88:$D$91,$B$64),INDEX('Вводные'!$E$88:$E$91,$B$64)+INDEX('Вводные'!$F$88:$F$91,$B$64)+'Вводные'!$H$9),BS80,0)</x:f>
      </x:c>
      <x:c r="BT82" s="107" t="n">
        <x:f>IF(BT$3&gt;=EDATE(INDEX('Вводные'!$D$88:$D$91,$B$64),INDEX('Вводные'!$E$88:$E$91,$B$64)+INDEX('Вводные'!$F$88:$F$91,$B$64)+'Вводные'!$H$9),BT80,0)</x:f>
      </x:c>
      <x:c r="BU82" s="107" t="n">
        <x:f>IF(BU$3&gt;=EDATE(INDEX('Вводные'!$D$88:$D$91,$B$64),INDEX('Вводные'!$E$88:$E$91,$B$64)+INDEX('Вводные'!$F$88:$F$91,$B$64)+'Вводные'!$H$9),BU80,0)</x:f>
      </x:c>
      <x:c r="BV82" s="107" t="n">
        <x:f>IF(BV$3&gt;=EDATE(INDEX('Вводные'!$D$88:$D$91,$B$64),INDEX('Вводные'!$E$88:$E$91,$B$64)+INDEX('Вводные'!$F$88:$F$91,$B$64)+'Вводные'!$H$9),BV80,0)</x:f>
      </x:c>
      <x:c r="BW82" s="107" t="n">
        <x:f>IF(BW$3&gt;=EDATE(INDEX('Вводные'!$D$88:$D$91,$B$64),INDEX('Вводные'!$E$88:$E$91,$B$64)+INDEX('Вводные'!$F$88:$F$91,$B$64)+'Вводные'!$H$9),BW80,0)</x:f>
      </x:c>
      <x:c r="BX82" s="107" t="n">
        <x:f>IF(BX$3&gt;=EDATE(INDEX('Вводные'!$D$88:$D$91,$B$64),INDEX('Вводные'!$E$88:$E$91,$B$64)+INDEX('Вводные'!$F$88:$F$91,$B$64)+'Вводные'!$H$9),BX80,0)</x:f>
      </x:c>
      <x:c r="BY82" s="107" t="n">
        <x:f>IF(BY$3&gt;=EDATE(INDEX('Вводные'!$D$88:$D$91,$B$64),INDEX('Вводные'!$E$88:$E$91,$B$64)+INDEX('Вводные'!$F$88:$F$91,$B$64)+'Вводные'!$H$9),BY80,0)</x:f>
      </x:c>
      <x:c r="BZ82" s="107" t="n">
        <x:f>IF(BZ$3&gt;=EDATE(INDEX('Вводные'!$D$88:$D$91,$B$64),INDEX('Вводные'!$E$88:$E$91,$B$64)+INDEX('Вводные'!$F$88:$F$91,$B$64)+'Вводные'!$H$9),BZ80,0)</x:f>
      </x:c>
      <x:c r="CA82" s="107" t="n">
        <x:f>IF(CA$3&gt;=EDATE(INDEX('Вводные'!$D$88:$D$91,$B$64),INDEX('Вводные'!$E$88:$E$91,$B$64)+INDEX('Вводные'!$F$88:$F$91,$B$64)+'Вводные'!$H$9),CA80,0)</x:f>
      </x:c>
      <x:c r="CB82" s="107" t="n">
        <x:f>IF(CB$3&gt;=EDATE(INDEX('Вводные'!$D$88:$D$91,$B$64),INDEX('Вводные'!$E$88:$E$91,$B$64)+INDEX('Вводные'!$F$88:$F$91,$B$64)+'Вводные'!$H$9),CB80,0)</x:f>
      </x:c>
      <x:c r="CC82" s="107" t="n">
        <x:f>IF(CC$3&gt;=EDATE(INDEX('Вводные'!$D$88:$D$91,$B$64),INDEX('Вводные'!$E$88:$E$91,$B$64)+INDEX('Вводные'!$F$88:$F$91,$B$64)+'Вводные'!$H$9),CC80,0)</x:f>
      </x:c>
      <x:c r="CD82" s="107" t="n">
        <x:f>IF(CD$3&gt;=EDATE(INDEX('Вводные'!$D$88:$D$91,$B$64),INDEX('Вводные'!$E$88:$E$91,$B$64)+INDEX('Вводные'!$F$88:$F$91,$B$64)+'Вводные'!$H$9),CD80,0)</x:f>
      </x:c>
      <x:c r="CE82" s="107" t="n">
        <x:f>IF(CE$3&gt;=EDATE(INDEX('Вводные'!$D$88:$D$91,$B$64),INDEX('Вводные'!$E$88:$E$91,$B$64)+INDEX('Вводные'!$F$88:$F$91,$B$64)+'Вводные'!$H$9),CE80,0)</x:f>
      </x:c>
      <x:c r="CF82" s="107" t="n">
        <x:f>IF(CF$3&gt;=EDATE(INDEX('Вводные'!$D$88:$D$91,$B$64),INDEX('Вводные'!$E$88:$E$91,$B$64)+INDEX('Вводные'!$F$88:$F$91,$B$64)+'Вводные'!$H$9),CF80,0)</x:f>
      </x:c>
      <x:c r="CG82" s="107" t="n">
        <x:f>IF(CG$3&gt;=EDATE(INDEX('Вводные'!$D$88:$D$91,$B$64),INDEX('Вводные'!$E$88:$E$91,$B$64)+INDEX('Вводные'!$F$88:$F$91,$B$64)+'Вводные'!$H$9),CG80,0)</x:f>
      </x:c>
      <x:c r="CH82" s="107" t="n">
        <x:f>IF(CH$3&gt;=EDATE(INDEX('Вводные'!$D$88:$D$91,$B$64),INDEX('Вводные'!$E$88:$E$91,$B$64)+INDEX('Вводные'!$F$88:$F$91,$B$64)+'Вводные'!$H$9),CH80,0)</x:f>
      </x:c>
      <x:c r="CI82" s="107" t="n">
        <x:f>IF(CI$3&gt;=EDATE(INDEX('Вводные'!$D$88:$D$91,$B$64),INDEX('Вводные'!$E$88:$E$91,$B$64)+INDEX('Вводные'!$F$88:$F$91,$B$64)+'Вводные'!$H$9),CI80,0)</x:f>
      </x:c>
      <x:c r="CJ82" s="107" t="n">
        <x:f>IF(CJ$3&gt;=EDATE(INDEX('Вводные'!$D$88:$D$91,$B$64),INDEX('Вводные'!$E$88:$E$91,$B$64)+INDEX('Вводные'!$F$88:$F$91,$B$64)+'Вводные'!$H$9),CJ80,0)</x:f>
      </x:c>
      <x:c r="CK82" s="107" t="n">
        <x:f>IF(CK$3&gt;=EDATE(INDEX('Вводные'!$D$88:$D$91,$B$64),INDEX('Вводные'!$E$88:$E$91,$B$64)+INDEX('Вводные'!$F$88:$F$91,$B$64)+'Вводные'!$H$9),CK80,0)</x:f>
      </x:c>
      <x:c r="CL82" s="107" t="n">
        <x:f>IF(CL$3&gt;=EDATE(INDEX('Вводные'!$D$88:$D$91,$B$64),INDEX('Вводные'!$E$88:$E$91,$B$64)+INDEX('Вводные'!$F$88:$F$91,$B$64)+'Вводные'!$H$9),CL80,0)</x:f>
      </x:c>
      <x:c r="CM82" s="107" t="n">
        <x:f>IF(CM$3&gt;=EDATE(INDEX('Вводные'!$D$88:$D$91,$B$64),INDEX('Вводные'!$E$88:$E$91,$B$64)+INDEX('Вводные'!$F$88:$F$91,$B$64)+'Вводные'!$H$9),CM80,0)</x:f>
      </x:c>
      <x:c r="CN82" s="107" t="n">
        <x:f>IF(CN$3&gt;=EDATE(INDEX('Вводные'!$D$88:$D$91,$B$64),INDEX('Вводные'!$E$88:$E$91,$B$64)+INDEX('Вводные'!$F$88:$F$91,$B$64)+'Вводные'!$H$9),CN80,0)</x:f>
      </x:c>
      <x:c r="CO82" s="107" t="n">
        <x:f>IF(CO$3&gt;=EDATE(INDEX('Вводные'!$D$88:$D$91,$B$64),INDEX('Вводные'!$E$88:$E$91,$B$64)+INDEX('Вводные'!$F$88:$F$91,$B$64)+'Вводные'!$H$9),CO80,0)</x:f>
      </x:c>
      <x:c r="CP82" s="107" t="n">
        <x:f>IF(CP$3&gt;=EDATE(INDEX('Вводные'!$D$88:$D$91,$B$64),INDEX('Вводные'!$E$88:$E$91,$B$64)+INDEX('Вводные'!$F$88:$F$91,$B$64)+'Вводные'!$H$9),CP80,0)</x:f>
      </x:c>
      <x:c r="CQ82" s="107" t="n">
        <x:f>IF(CQ$3&gt;=EDATE(INDEX('Вводные'!$D$88:$D$91,$B$64),INDEX('Вводные'!$E$88:$E$91,$B$64)+INDEX('Вводные'!$F$88:$F$91,$B$64)+'Вводные'!$H$9),CQ80,0)</x:f>
      </x:c>
      <x:c r="CR82" s="107" t="n">
        <x:f>IF(CR$3&gt;=EDATE(INDEX('Вводные'!$D$88:$D$91,$B$64),INDEX('Вводные'!$E$88:$E$91,$B$64)+INDEX('Вводные'!$F$88:$F$91,$B$64)+'Вводные'!$H$9),CR80,0)</x:f>
      </x:c>
      <x:c r="CS82" s="107" t="n">
        <x:f>IF(CS$3&gt;=EDATE(INDEX('Вводные'!$D$88:$D$91,$B$64),INDEX('Вводные'!$E$88:$E$91,$B$64)+INDEX('Вводные'!$F$88:$F$91,$B$64)+'Вводные'!$H$9),CS80,0)</x:f>
      </x:c>
      <x:c r="CT82" s="107" t="n">
        <x:f>IF(CT$3&gt;=EDATE(INDEX('Вводные'!$D$88:$D$91,$B$64),INDEX('Вводные'!$E$88:$E$91,$B$64)+INDEX('Вводные'!$F$88:$F$91,$B$64)+'Вводные'!$H$9),CT80,0)</x:f>
      </x:c>
      <x:c r="CU82" s="107" t="n">
        <x:f>IF(CU$3&gt;=EDATE(INDEX('Вводные'!$D$88:$D$91,$B$64),INDEX('Вводные'!$E$88:$E$91,$B$64)+INDEX('Вводные'!$F$88:$F$91,$B$64)+'Вводные'!$H$9),CU80,0)</x:f>
      </x:c>
      <x:c r="CV82" s="107" t="n">
        <x:f>IF(CV$3&gt;=EDATE(INDEX('Вводные'!$D$88:$D$91,$B$64),INDEX('Вводные'!$E$88:$E$91,$B$64)+INDEX('Вводные'!$F$88:$F$91,$B$64)+'Вводные'!$H$9),CV80,0)</x:f>
      </x:c>
      <x:c r="CW82" s="107" t="n">
        <x:f>IF(CW$3&gt;=EDATE(INDEX('Вводные'!$D$88:$D$91,$B$64),INDEX('Вводные'!$E$88:$E$91,$B$64)+INDEX('Вводные'!$F$88:$F$91,$B$64)+'Вводные'!$H$9),CW80,0)</x:f>
      </x:c>
      <x:c r="CX82" s="107" t="n">
        <x:f>IF(CX$3&gt;=EDATE(INDEX('Вводные'!$D$88:$D$91,$B$64),INDEX('Вводные'!$E$88:$E$91,$B$64)+INDEX('Вводные'!$F$88:$F$91,$B$64)+'Вводные'!$H$9),CX80,0)</x:f>
      </x:c>
      <x:c r="CY82" s="107" t="n">
        <x:f>IF(CY$3&gt;=EDATE(INDEX('Вводные'!$D$88:$D$91,$B$64),INDEX('Вводные'!$E$88:$E$91,$B$64)+INDEX('Вводные'!$F$88:$F$91,$B$64)+'Вводные'!$H$9),CY80,0)</x:f>
      </x:c>
      <x:c r="CZ82" s="107" t="n">
        <x:f>IF(CZ$3&gt;=EDATE(INDEX('Вводные'!$D$88:$D$91,$B$64),INDEX('Вводные'!$E$88:$E$91,$B$64)+INDEX('Вводные'!$F$88:$F$91,$B$64)+'Вводные'!$H$9),CZ80,0)</x:f>
      </x:c>
      <x:c r="DA82" s="107" t="n">
        <x:f>IF(DA$3&gt;=EDATE(INDEX('Вводные'!$D$88:$D$91,$B$64),INDEX('Вводные'!$E$88:$E$91,$B$64)+INDEX('Вводные'!$F$88:$F$91,$B$64)+'Вводные'!$H$9),DA80,0)</x:f>
      </x:c>
      <x:c r="DB82" s="107" t="n">
        <x:f>IF(DB$3&gt;=EDATE(INDEX('Вводные'!$D$88:$D$91,$B$64),INDEX('Вводные'!$E$88:$E$91,$B$64)+INDEX('Вводные'!$F$88:$F$91,$B$64)+'Вводные'!$H$9),DB80,0)</x:f>
      </x:c>
      <x:c r="DC82" s="107" t="n">
        <x:f>IF(DC$3&gt;=EDATE(INDEX('Вводные'!$D$88:$D$91,$B$64),INDEX('Вводные'!$E$88:$E$91,$B$64)+INDEX('Вводные'!$F$88:$F$91,$B$64)+'Вводные'!$H$9),DC80,0)</x:f>
      </x:c>
      <x:c r="DD82" s="107" t="n">
        <x:f>IF(DD$3&gt;=EDATE(INDEX('Вводные'!$D$88:$D$91,$B$64),INDEX('Вводные'!$E$88:$E$91,$B$64)+INDEX('Вводные'!$F$88:$F$91,$B$64)+'Вводные'!$H$9),DD80,0)</x:f>
      </x:c>
      <x:c r="DE82" s="107" t="n">
        <x:f>IF(DE$3&gt;=EDATE(INDEX('Вводные'!$D$88:$D$91,$B$64),INDEX('Вводные'!$E$88:$E$91,$B$64)+INDEX('Вводные'!$F$88:$F$91,$B$64)+'Вводные'!$H$9),DE80,0)</x:f>
      </x:c>
      <x:c r="DF82" s="107" t="n">
        <x:f>IF(DF$3&gt;=EDATE(INDEX('Вводные'!$D$88:$D$91,$B$64),INDEX('Вводные'!$E$88:$E$91,$B$64)+INDEX('Вводные'!$F$88:$F$91,$B$64)+'Вводные'!$H$9),DF80,0)</x:f>
      </x:c>
      <x:c r="DG82" s="107" t="n">
        <x:f>IF(DG$3&gt;=EDATE(INDEX('Вводные'!$D$88:$D$91,$B$64),INDEX('Вводные'!$E$88:$E$91,$B$64)+INDEX('Вводные'!$F$88:$F$91,$B$64)+'Вводные'!$H$9),DG80,0)</x:f>
      </x:c>
      <x:c r="DH82" s="107" t="n">
        <x:f>IF(DH$3&gt;=EDATE(INDEX('Вводные'!$D$88:$D$91,$B$64),INDEX('Вводные'!$E$88:$E$91,$B$64)+INDEX('Вводные'!$F$88:$F$91,$B$64)+'Вводные'!$H$9),DH80,0)</x:f>
      </x:c>
      <x:c r="DI82" s="107" t="n">
        <x:f>IF(DI$3&gt;=EDATE(INDEX('Вводные'!$D$88:$D$91,$B$64),INDEX('Вводные'!$E$88:$E$91,$B$64)+INDEX('Вводные'!$F$88:$F$91,$B$64)+'Вводные'!$H$9),DI80,0)</x:f>
      </x:c>
      <x:c r="DJ82" s="107" t="n">
        <x:f>IF(DJ$3&gt;=EDATE(INDEX('Вводные'!$D$88:$D$91,$B$64),INDEX('Вводные'!$E$88:$E$91,$B$64)+INDEX('Вводные'!$F$88:$F$91,$B$64)+'Вводные'!$H$9),DJ80,0)</x:f>
      </x:c>
      <x:c r="DK82" s="107" t="n">
        <x:f>IF(DK$3&gt;=EDATE(INDEX('Вводные'!$D$88:$D$91,$B$64),INDEX('Вводные'!$E$88:$E$91,$B$64)+INDEX('Вводные'!$F$88:$F$91,$B$64)+'Вводные'!$H$9),DK80,0)</x:f>
      </x:c>
      <x:c r="DL82" s="107" t="n">
        <x:f>IF(DL$3&gt;=EDATE(INDEX('Вводные'!$D$88:$D$91,$B$64),INDEX('Вводные'!$E$88:$E$91,$B$64)+INDEX('Вводные'!$F$88:$F$91,$B$64)+'Вводные'!$H$9),DL80,0)</x:f>
      </x:c>
      <x:c r="DM82" s="107" t="n">
        <x:f>IF(DM$3&gt;=EDATE(INDEX('Вводные'!$D$88:$D$91,$B$64),INDEX('Вводные'!$E$88:$E$91,$B$64)+INDEX('Вводные'!$F$88:$F$91,$B$64)+'Вводные'!$H$9),DM80,0)</x:f>
      </x:c>
      <x:c r="DN82" s="107" t="n">
        <x:f>IF(DN$3&gt;=EDATE(INDEX('Вводные'!$D$88:$D$91,$B$64),INDEX('Вводные'!$E$88:$E$91,$B$64)+INDEX('Вводные'!$F$88:$F$91,$B$64)+'Вводные'!$H$9),DN80,0)</x:f>
      </x:c>
      <x:c r="DO82" s="107" t="n">
        <x:f>IF(DO$3&gt;=EDATE(INDEX('Вводные'!$D$88:$D$91,$B$64),INDEX('Вводные'!$E$88:$E$91,$B$64)+INDEX('Вводные'!$F$88:$F$91,$B$64)+'Вводные'!$H$9),DO80,0)</x:f>
      </x:c>
      <x:c r="DP82" s="107" t="n">
        <x:f>IF(DP$3&gt;=EDATE(INDEX('Вводные'!$D$88:$D$91,$B$64),INDEX('Вводные'!$E$88:$E$91,$B$64)+INDEX('Вводные'!$F$88:$F$91,$B$64)+'Вводные'!$H$9),DP80,0)</x:f>
      </x:c>
      <x:c r="DQ82" s="107" t="n">
        <x:f>IF(DQ$3&gt;=EDATE(INDEX('Вводные'!$D$88:$D$91,$B$64),INDEX('Вводные'!$E$88:$E$91,$B$64)+INDEX('Вводные'!$F$88:$F$91,$B$64)+'Вводные'!$H$9),DQ80,0)</x:f>
      </x:c>
      <x:c r="DR82" s="107" t="n">
        <x:f>IF(DR$3&gt;=EDATE(INDEX('Вводные'!$D$88:$D$91,$B$64),INDEX('Вводные'!$E$88:$E$91,$B$64)+INDEX('Вводные'!$F$88:$F$91,$B$64)+'Вводные'!$H$9),DR80,0)</x:f>
      </x:c>
      <x:c r="DS82" s="107" t="n">
        <x:f>IF(DS$3&gt;=EDATE(INDEX('Вводные'!$D$88:$D$91,$B$64),INDEX('Вводные'!$E$88:$E$91,$B$64)+INDEX('Вводные'!$F$88:$F$91,$B$64)+'Вводные'!$H$9),DS80,0)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EDATE(INDEX('Вводные'!$D$88:$D$91,$B$64),INDEX('Вводные'!$E$88:$E$91,$B$64)+INDEX('Вводные'!$F$88:$F$91,$B$64)+'Вводные'!$H$9)),MONTH(D$3)=MONTH(EDATE(INDEX('Вводные'!$D$88:$D$91,$B$64),INDEX('Вводные'!$E$88:$E$91,$B$64)+INDEX('Вводные'!$F$88:$F$91,$B$64)+'Вводные'!$H$9)),AND($B$63="Да",IFERROR(INDEX('Вводные'!$B$88:$B$91,$B$64),"Нет")="Да")),MAX(0,SUM($D81:D81)-D81),0)</x:f>
      </x:c>
      <x:c r="E83" s="107" t="n">
        <x:f>IF(AND(YEAR(E$3)=YEAR(EDATE(INDEX('Вводные'!$D$88:$D$91,$B$64),INDEX('Вводные'!$E$88:$E$91,$B$64)+INDEX('Вводные'!$F$88:$F$91,$B$64)+'Вводные'!$H$9)),MONTH(E$3)=MONTH(EDATE(INDEX('Вводные'!$D$88:$D$91,$B$64),INDEX('Вводные'!$E$88:$E$91,$B$64)+INDEX('Вводные'!$F$88:$F$91,$B$64)+'Вводные'!$H$9)),AND($B$63="Да",IFERROR(INDEX('Вводные'!$B$88:$B$91,$B$64),"Нет")="Да")),MAX(0,SUM($D81:E81)-E81),0)</x:f>
      </x:c>
      <x:c r="F83" s="107" t="n">
        <x:f>IF(AND(YEAR(F$3)=YEAR(EDATE(INDEX('Вводные'!$D$88:$D$91,$B$64),INDEX('Вводные'!$E$88:$E$91,$B$64)+INDEX('Вводные'!$F$88:$F$91,$B$64)+'Вводные'!$H$9)),MONTH(F$3)=MONTH(EDATE(INDEX('Вводные'!$D$88:$D$91,$B$64),INDEX('Вводные'!$E$88:$E$91,$B$64)+INDEX('Вводные'!$F$88:$F$91,$B$64)+'Вводные'!$H$9)),AND($B$63="Да",IFERROR(INDEX('Вводные'!$B$88:$B$91,$B$64),"Нет")="Да")),MAX(0,SUM($D81:F81)-F81),0)</x:f>
      </x:c>
      <x:c r="G83" s="107" t="n">
        <x:f>IF(AND(YEAR(G$3)=YEAR(EDATE(INDEX('Вводные'!$D$88:$D$91,$B$64),INDEX('Вводные'!$E$88:$E$91,$B$64)+INDEX('Вводные'!$F$88:$F$91,$B$64)+'Вводные'!$H$9)),MONTH(G$3)=MONTH(EDATE(INDEX('Вводные'!$D$88:$D$91,$B$64),INDEX('Вводные'!$E$88:$E$91,$B$64)+INDEX('Вводные'!$F$88:$F$91,$B$64)+'Вводные'!$H$9)),AND($B$63="Да",IFERROR(INDEX('Вводные'!$B$88:$B$91,$B$64),"Нет")="Да")),MAX(0,SUM($D81:G81)-G81),0)</x:f>
      </x:c>
      <x:c r="H83" s="107" t="n">
        <x:f>IF(AND(YEAR(H$3)=YEAR(EDATE(INDEX('Вводные'!$D$88:$D$91,$B$64),INDEX('Вводные'!$E$88:$E$91,$B$64)+INDEX('Вводные'!$F$88:$F$91,$B$64)+'Вводные'!$H$9)),MONTH(H$3)=MONTH(EDATE(INDEX('Вводные'!$D$88:$D$91,$B$64),INDEX('Вводные'!$E$88:$E$91,$B$64)+INDEX('Вводные'!$F$88:$F$91,$B$64)+'Вводные'!$H$9)),AND($B$63="Да",IFERROR(INDEX('Вводные'!$B$88:$B$91,$B$64),"Нет")="Да")),MAX(0,SUM($D81:H81)-H81),0)</x:f>
      </x:c>
      <x:c r="I83" s="107" t="n">
        <x:f>IF(AND(YEAR(I$3)=YEAR(EDATE(INDEX('Вводные'!$D$88:$D$91,$B$64),INDEX('Вводные'!$E$88:$E$91,$B$64)+INDEX('Вводные'!$F$88:$F$91,$B$64)+'Вводные'!$H$9)),MONTH(I$3)=MONTH(EDATE(INDEX('Вводные'!$D$88:$D$91,$B$64),INDEX('Вводные'!$E$88:$E$91,$B$64)+INDEX('Вводные'!$F$88:$F$91,$B$64)+'Вводные'!$H$9)),AND($B$63="Да",IFERROR(INDEX('Вводные'!$B$88:$B$91,$B$64),"Нет")="Да")),MAX(0,SUM($D81:I81)-I81),0)</x:f>
      </x:c>
      <x:c r="J83" s="107" t="n">
        <x:f>IF(AND(YEAR(J$3)=YEAR(EDATE(INDEX('Вводные'!$D$88:$D$91,$B$64),INDEX('Вводные'!$E$88:$E$91,$B$64)+INDEX('Вводные'!$F$88:$F$91,$B$64)+'Вводные'!$H$9)),MONTH(J$3)=MONTH(EDATE(INDEX('Вводные'!$D$88:$D$91,$B$64),INDEX('Вводные'!$E$88:$E$91,$B$64)+INDEX('Вводные'!$F$88:$F$91,$B$64)+'Вводные'!$H$9)),AND($B$63="Да",IFERROR(INDEX('Вводные'!$B$88:$B$91,$B$64),"Нет")="Да")),MAX(0,SUM($D81:J81)-J81),0)</x:f>
      </x:c>
      <x:c r="K83" s="107" t="n">
        <x:f>IF(AND(YEAR(K$3)=YEAR(EDATE(INDEX('Вводные'!$D$88:$D$91,$B$64),INDEX('Вводные'!$E$88:$E$91,$B$64)+INDEX('Вводные'!$F$88:$F$91,$B$64)+'Вводные'!$H$9)),MONTH(K$3)=MONTH(EDATE(INDEX('Вводные'!$D$88:$D$91,$B$64),INDEX('Вводные'!$E$88:$E$91,$B$64)+INDEX('Вводные'!$F$88:$F$91,$B$64)+'Вводные'!$H$9)),AND($B$63="Да",IFERROR(INDEX('Вводные'!$B$88:$B$91,$B$64),"Нет")="Да")),MAX(0,SUM($D81:K81)-K81),0)</x:f>
      </x:c>
      <x:c r="L83" s="107" t="n">
        <x:f>IF(AND(YEAR(L$3)=YEAR(EDATE(INDEX('Вводные'!$D$88:$D$91,$B$64),INDEX('Вводные'!$E$88:$E$91,$B$64)+INDEX('Вводные'!$F$88:$F$91,$B$64)+'Вводные'!$H$9)),MONTH(L$3)=MONTH(EDATE(INDEX('Вводные'!$D$88:$D$91,$B$64),INDEX('Вводные'!$E$88:$E$91,$B$64)+INDEX('Вводные'!$F$88:$F$91,$B$64)+'Вводные'!$H$9)),AND($B$63="Да",IFERROR(INDEX('Вводные'!$B$88:$B$91,$B$64),"Нет")="Да")),MAX(0,SUM($D81:L81)-L81),0)</x:f>
      </x:c>
      <x:c r="M83" s="107" t="n">
        <x:f>IF(AND(YEAR(M$3)=YEAR(EDATE(INDEX('Вводные'!$D$88:$D$91,$B$64),INDEX('Вводные'!$E$88:$E$91,$B$64)+INDEX('Вводные'!$F$88:$F$91,$B$64)+'Вводные'!$H$9)),MONTH(M$3)=MONTH(EDATE(INDEX('Вводные'!$D$88:$D$91,$B$64),INDEX('Вводные'!$E$88:$E$91,$B$64)+INDEX('Вводные'!$F$88:$F$91,$B$64)+'Вводные'!$H$9)),AND($B$63="Да",IFERROR(INDEX('Вводные'!$B$88:$B$91,$B$64),"Нет")="Да")),MAX(0,SUM($D81:M81)-M81),0)</x:f>
      </x:c>
      <x:c r="N83" s="107" t="n">
        <x:f>IF(AND(YEAR(N$3)=YEAR(EDATE(INDEX('Вводные'!$D$88:$D$91,$B$64),INDEX('Вводные'!$E$88:$E$91,$B$64)+INDEX('Вводные'!$F$88:$F$91,$B$64)+'Вводные'!$H$9)),MONTH(N$3)=MONTH(EDATE(INDEX('Вводные'!$D$88:$D$91,$B$64),INDEX('Вводные'!$E$88:$E$91,$B$64)+INDEX('Вводные'!$F$88:$F$91,$B$64)+'Вводные'!$H$9)),AND($B$63="Да",IFERROR(INDEX('Вводные'!$B$88:$B$91,$B$64),"Нет")="Да")),MAX(0,SUM($D81:N81)-N81),0)</x:f>
      </x:c>
      <x:c r="O83" s="107" t="n">
        <x:f>IF(AND(YEAR(O$3)=YEAR(EDATE(INDEX('Вводные'!$D$88:$D$91,$B$64),INDEX('Вводные'!$E$88:$E$91,$B$64)+INDEX('Вводные'!$F$88:$F$91,$B$64)+'Вводные'!$H$9)),MONTH(O$3)=MONTH(EDATE(INDEX('Вводные'!$D$88:$D$91,$B$64),INDEX('Вводные'!$E$88:$E$91,$B$64)+INDEX('Вводные'!$F$88:$F$91,$B$64)+'Вводные'!$H$9)),AND($B$63="Да",IFERROR(INDEX('Вводные'!$B$88:$B$91,$B$64),"Нет")="Да")),MAX(0,SUM($D81:O81)-O81),0)</x:f>
      </x:c>
      <x:c r="P83" s="107" t="n">
        <x:f>IF(AND(YEAR(P$3)=YEAR(EDATE(INDEX('Вводные'!$D$88:$D$91,$B$64),INDEX('Вводные'!$E$88:$E$91,$B$64)+INDEX('Вводные'!$F$88:$F$91,$B$64)+'Вводные'!$H$9)),MONTH(P$3)=MONTH(EDATE(INDEX('Вводные'!$D$88:$D$91,$B$64),INDEX('Вводные'!$E$88:$E$91,$B$64)+INDEX('Вводные'!$F$88:$F$91,$B$64)+'Вводные'!$H$9)),AND($B$63="Да",IFERROR(INDEX('Вводные'!$B$88:$B$91,$B$64),"Нет")="Да")),MAX(0,SUM($D81:P81)-P81),0)</x:f>
      </x:c>
      <x:c r="Q83" s="107" t="n">
        <x:f>IF(AND(YEAR(Q$3)=YEAR(EDATE(INDEX('Вводные'!$D$88:$D$91,$B$64),INDEX('Вводные'!$E$88:$E$91,$B$64)+INDEX('Вводные'!$F$88:$F$91,$B$64)+'Вводные'!$H$9)),MONTH(Q$3)=MONTH(EDATE(INDEX('Вводные'!$D$88:$D$91,$B$64),INDEX('Вводные'!$E$88:$E$91,$B$64)+INDEX('Вводные'!$F$88:$F$91,$B$64)+'Вводные'!$H$9)),AND($B$63="Да",IFERROR(INDEX('Вводные'!$B$88:$B$91,$B$64),"Нет")="Да")),MAX(0,SUM($D81:Q81)-Q81),0)</x:f>
      </x:c>
      <x:c r="R83" s="107" t="n">
        <x:f>IF(AND(YEAR(R$3)=YEAR(EDATE(INDEX('Вводные'!$D$88:$D$91,$B$64),INDEX('Вводные'!$E$88:$E$91,$B$64)+INDEX('Вводные'!$F$88:$F$91,$B$64)+'Вводные'!$H$9)),MONTH(R$3)=MONTH(EDATE(INDEX('Вводные'!$D$88:$D$91,$B$64),INDEX('Вводные'!$E$88:$E$91,$B$64)+INDEX('Вводные'!$F$88:$F$91,$B$64)+'Вводные'!$H$9)),AND($B$63="Да",IFERROR(INDEX('Вводные'!$B$88:$B$91,$B$64),"Нет")="Да")),MAX(0,SUM($D81:R81)-R81),0)</x:f>
      </x:c>
      <x:c r="S83" s="107" t="n">
        <x:f>IF(AND(YEAR(S$3)=YEAR(EDATE(INDEX('Вводные'!$D$88:$D$91,$B$64),INDEX('Вводные'!$E$88:$E$91,$B$64)+INDEX('Вводные'!$F$88:$F$91,$B$64)+'Вводные'!$H$9)),MONTH(S$3)=MONTH(EDATE(INDEX('Вводные'!$D$88:$D$91,$B$64),INDEX('Вводные'!$E$88:$E$91,$B$64)+INDEX('Вводные'!$F$88:$F$91,$B$64)+'Вводные'!$H$9)),AND($B$63="Да",IFERROR(INDEX('Вводные'!$B$88:$B$91,$B$64),"Нет")="Да")),MAX(0,SUM($D81:S81)-S81),0)</x:f>
      </x:c>
      <x:c r="T83" s="107" t="n">
        <x:f>IF(AND(YEAR(T$3)=YEAR(EDATE(INDEX('Вводные'!$D$88:$D$91,$B$64),INDEX('Вводные'!$E$88:$E$91,$B$64)+INDEX('Вводные'!$F$88:$F$91,$B$64)+'Вводные'!$H$9)),MONTH(T$3)=MONTH(EDATE(INDEX('Вводные'!$D$88:$D$91,$B$64),INDEX('Вводные'!$E$88:$E$91,$B$64)+INDEX('Вводные'!$F$88:$F$91,$B$64)+'Вводные'!$H$9)),AND($B$63="Да",IFERROR(INDEX('Вводные'!$B$88:$B$91,$B$64),"Нет")="Да")),MAX(0,SUM($D81:T81)-T81),0)</x:f>
      </x:c>
      <x:c r="U83" s="107" t="n">
        <x:f>IF(AND(YEAR(U$3)=YEAR(EDATE(INDEX('Вводные'!$D$88:$D$91,$B$64),INDEX('Вводные'!$E$88:$E$91,$B$64)+INDEX('Вводные'!$F$88:$F$91,$B$64)+'Вводные'!$H$9)),MONTH(U$3)=MONTH(EDATE(INDEX('Вводные'!$D$88:$D$91,$B$64),INDEX('Вводные'!$E$88:$E$91,$B$64)+INDEX('Вводные'!$F$88:$F$91,$B$64)+'Вводные'!$H$9)),AND($B$63="Да",IFERROR(INDEX('Вводные'!$B$88:$B$91,$B$64),"Нет")="Да")),MAX(0,SUM($D81:U81)-U81),0)</x:f>
      </x:c>
      <x:c r="V83" s="107" t="n">
        <x:f>IF(AND(YEAR(V$3)=YEAR(EDATE(INDEX('Вводные'!$D$88:$D$91,$B$64),INDEX('Вводные'!$E$88:$E$91,$B$64)+INDEX('Вводные'!$F$88:$F$91,$B$64)+'Вводные'!$H$9)),MONTH(V$3)=MONTH(EDATE(INDEX('Вводные'!$D$88:$D$91,$B$64),INDEX('Вводные'!$E$88:$E$91,$B$64)+INDEX('Вводные'!$F$88:$F$91,$B$64)+'Вводные'!$H$9)),AND($B$63="Да",IFERROR(INDEX('Вводные'!$B$88:$B$91,$B$64),"Нет")="Да")),MAX(0,SUM($D81:V81)-V81),0)</x:f>
      </x:c>
      <x:c r="W83" s="107" t="n">
        <x:f>IF(AND(YEAR(W$3)=YEAR(EDATE(INDEX('Вводные'!$D$88:$D$91,$B$64),INDEX('Вводные'!$E$88:$E$91,$B$64)+INDEX('Вводные'!$F$88:$F$91,$B$64)+'Вводные'!$H$9)),MONTH(W$3)=MONTH(EDATE(INDEX('Вводные'!$D$88:$D$91,$B$64),INDEX('Вводные'!$E$88:$E$91,$B$64)+INDEX('Вводные'!$F$88:$F$91,$B$64)+'Вводные'!$H$9)),AND($B$63="Да",IFERROR(INDEX('Вводные'!$B$88:$B$91,$B$64),"Нет")="Да")),MAX(0,SUM($D81:W81)-W81),0)</x:f>
      </x:c>
      <x:c r="X83" s="107" t="n">
        <x:f>IF(AND(YEAR(X$3)=YEAR(EDATE(INDEX('Вводные'!$D$88:$D$91,$B$64),INDEX('Вводные'!$E$88:$E$91,$B$64)+INDEX('Вводные'!$F$88:$F$91,$B$64)+'Вводные'!$H$9)),MONTH(X$3)=MONTH(EDATE(INDEX('Вводные'!$D$88:$D$91,$B$64),INDEX('Вводные'!$E$88:$E$91,$B$64)+INDEX('Вводные'!$F$88:$F$91,$B$64)+'Вводные'!$H$9)),AND($B$63="Да",IFERROR(INDEX('Вводные'!$B$88:$B$91,$B$64),"Нет")="Да")),MAX(0,SUM($D81:X81)-X81),0)</x:f>
      </x:c>
      <x:c r="Y83" s="107" t="n">
        <x:f>IF(AND(YEAR(Y$3)=YEAR(EDATE(INDEX('Вводные'!$D$88:$D$91,$B$64),INDEX('Вводные'!$E$88:$E$91,$B$64)+INDEX('Вводные'!$F$88:$F$91,$B$64)+'Вводные'!$H$9)),MONTH(Y$3)=MONTH(EDATE(INDEX('Вводные'!$D$88:$D$91,$B$64),INDEX('Вводные'!$E$88:$E$91,$B$64)+INDEX('Вводные'!$F$88:$F$91,$B$64)+'Вводные'!$H$9)),AND($B$63="Да",IFERROR(INDEX('Вводные'!$B$88:$B$91,$B$64),"Нет")="Да")),MAX(0,SUM($D81:Y81)-Y81),0)</x:f>
      </x:c>
      <x:c r="Z83" s="107" t="n">
        <x:f>IF(AND(YEAR(Z$3)=YEAR(EDATE(INDEX('Вводные'!$D$88:$D$91,$B$64),INDEX('Вводные'!$E$88:$E$91,$B$64)+INDEX('Вводные'!$F$88:$F$91,$B$64)+'Вводные'!$H$9)),MONTH(Z$3)=MONTH(EDATE(INDEX('Вводные'!$D$88:$D$91,$B$64),INDEX('Вводные'!$E$88:$E$91,$B$64)+INDEX('Вводные'!$F$88:$F$91,$B$64)+'Вводные'!$H$9)),AND($B$63="Да",IFERROR(INDEX('Вводные'!$B$88:$B$91,$B$64),"Нет")="Да")),MAX(0,SUM($D81:Z81)-Z81),0)</x:f>
      </x:c>
      <x:c r="AA83" s="107" t="n">
        <x:f>IF(AND(YEAR(AA$3)=YEAR(EDATE(INDEX('Вводные'!$D$88:$D$91,$B$64),INDEX('Вводные'!$E$88:$E$91,$B$64)+INDEX('Вводные'!$F$88:$F$91,$B$64)+'Вводные'!$H$9)),MONTH(AA$3)=MONTH(EDATE(INDEX('Вводные'!$D$88:$D$91,$B$64),INDEX('Вводные'!$E$88:$E$91,$B$64)+INDEX('Вводные'!$F$88:$F$91,$B$64)+'Вводные'!$H$9)),AND($B$63="Да",IFERROR(INDEX('Вводные'!$B$88:$B$91,$B$64),"Нет")="Да")),MAX(0,SUM($D81:AA81)-AA81),0)</x:f>
      </x:c>
      <x:c r="AB83" s="107" t="n">
        <x:f>IF(AND(YEAR(AB$3)=YEAR(EDATE(INDEX('Вводные'!$D$88:$D$91,$B$64),INDEX('Вводные'!$E$88:$E$91,$B$64)+INDEX('Вводные'!$F$88:$F$91,$B$64)+'Вводные'!$H$9)),MONTH(AB$3)=MONTH(EDATE(INDEX('Вводные'!$D$88:$D$91,$B$64),INDEX('Вводные'!$E$88:$E$91,$B$64)+INDEX('Вводные'!$F$88:$F$91,$B$64)+'Вводные'!$H$9)),AND($B$63="Да",IFERROR(INDEX('Вводные'!$B$88:$B$91,$B$64),"Нет")="Да")),MAX(0,SUM($D81:AB81)-AB81),0)</x:f>
      </x:c>
      <x:c r="AC83" s="107" t="n">
        <x:f>IF(AND(YEAR(AC$3)=YEAR(EDATE(INDEX('Вводные'!$D$88:$D$91,$B$64),INDEX('Вводные'!$E$88:$E$91,$B$64)+INDEX('Вводные'!$F$88:$F$91,$B$64)+'Вводные'!$H$9)),MONTH(AC$3)=MONTH(EDATE(INDEX('Вводные'!$D$88:$D$91,$B$64),INDEX('Вводные'!$E$88:$E$91,$B$64)+INDEX('Вводные'!$F$88:$F$91,$B$64)+'Вводные'!$H$9)),AND($B$63="Да",IFERROR(INDEX('Вводные'!$B$88:$B$91,$B$64),"Нет")="Да")),MAX(0,SUM($D81:AC81)-AC81),0)</x:f>
      </x:c>
      <x:c r="AD83" s="107" t="n">
        <x:f>IF(AND(YEAR(AD$3)=YEAR(EDATE(INDEX('Вводные'!$D$88:$D$91,$B$64),INDEX('Вводные'!$E$88:$E$91,$B$64)+INDEX('Вводные'!$F$88:$F$91,$B$64)+'Вводные'!$H$9)),MONTH(AD$3)=MONTH(EDATE(INDEX('Вводные'!$D$88:$D$91,$B$64),INDEX('Вводные'!$E$88:$E$91,$B$64)+INDEX('Вводные'!$F$88:$F$91,$B$64)+'Вводные'!$H$9)),AND($B$63="Да",IFERROR(INDEX('Вводные'!$B$88:$B$91,$B$64),"Нет")="Да")),MAX(0,SUM($D81:AD81)-AD81),0)</x:f>
      </x:c>
      <x:c r="AE83" s="107" t="n">
        <x:f>IF(AND(YEAR(AE$3)=YEAR(EDATE(INDEX('Вводные'!$D$88:$D$91,$B$64),INDEX('Вводные'!$E$88:$E$91,$B$64)+INDEX('Вводные'!$F$88:$F$91,$B$64)+'Вводные'!$H$9)),MONTH(AE$3)=MONTH(EDATE(INDEX('Вводные'!$D$88:$D$91,$B$64),INDEX('Вводные'!$E$88:$E$91,$B$64)+INDEX('Вводные'!$F$88:$F$91,$B$64)+'Вводные'!$H$9)),AND($B$63="Да",IFERROR(INDEX('Вводные'!$B$88:$B$91,$B$64),"Нет")="Да")),MAX(0,SUM($D81:AE81)-AE81),0)</x:f>
      </x:c>
      <x:c r="AF83" s="107" t="n">
        <x:f>IF(AND(YEAR(AF$3)=YEAR(EDATE(INDEX('Вводные'!$D$88:$D$91,$B$64),INDEX('Вводные'!$E$88:$E$91,$B$64)+INDEX('Вводные'!$F$88:$F$91,$B$64)+'Вводные'!$H$9)),MONTH(AF$3)=MONTH(EDATE(INDEX('Вводные'!$D$88:$D$91,$B$64),INDEX('Вводные'!$E$88:$E$91,$B$64)+INDEX('Вводные'!$F$88:$F$91,$B$64)+'Вводные'!$H$9)),AND($B$63="Да",IFERROR(INDEX('Вводные'!$B$88:$B$91,$B$64),"Нет")="Да")),MAX(0,SUM($D81:AF81)-AF81),0)</x:f>
      </x:c>
      <x:c r="AG83" s="107" t="n">
        <x:f>IF(AND(YEAR(AG$3)=YEAR(EDATE(INDEX('Вводные'!$D$88:$D$91,$B$64),INDEX('Вводные'!$E$88:$E$91,$B$64)+INDEX('Вводные'!$F$88:$F$91,$B$64)+'Вводные'!$H$9)),MONTH(AG$3)=MONTH(EDATE(INDEX('Вводные'!$D$88:$D$91,$B$64),INDEX('Вводные'!$E$88:$E$91,$B$64)+INDEX('Вводные'!$F$88:$F$91,$B$64)+'Вводные'!$H$9)),AND($B$63="Да",IFERROR(INDEX('Вводные'!$B$88:$B$91,$B$64),"Нет")="Да")),MAX(0,SUM($D81:AG81)-AG81),0)</x:f>
      </x:c>
      <x:c r="AH83" s="107" t="n">
        <x:f>IF(AND(YEAR(AH$3)=YEAR(EDATE(INDEX('Вводные'!$D$88:$D$91,$B$64),INDEX('Вводные'!$E$88:$E$91,$B$64)+INDEX('Вводные'!$F$88:$F$91,$B$64)+'Вводные'!$H$9)),MONTH(AH$3)=MONTH(EDATE(INDEX('Вводные'!$D$88:$D$91,$B$64),INDEX('Вводные'!$E$88:$E$91,$B$64)+INDEX('Вводные'!$F$88:$F$91,$B$64)+'Вводные'!$H$9)),AND($B$63="Да",IFERROR(INDEX('Вводные'!$B$88:$B$91,$B$64),"Нет")="Да")),MAX(0,SUM($D81:AH81)-AH81),0)</x:f>
      </x:c>
      <x:c r="AI83" s="107" t="n">
        <x:f>IF(AND(YEAR(AI$3)=YEAR(EDATE(INDEX('Вводные'!$D$88:$D$91,$B$64),INDEX('Вводные'!$E$88:$E$91,$B$64)+INDEX('Вводные'!$F$88:$F$91,$B$64)+'Вводные'!$H$9)),MONTH(AI$3)=MONTH(EDATE(INDEX('Вводные'!$D$88:$D$91,$B$64),INDEX('Вводные'!$E$88:$E$91,$B$64)+INDEX('Вводные'!$F$88:$F$91,$B$64)+'Вводные'!$H$9)),AND($B$63="Да",IFERROR(INDEX('Вводные'!$B$88:$B$91,$B$64),"Нет")="Да")),MAX(0,SUM($D81:AI81)-AI81),0)</x:f>
      </x:c>
      <x:c r="AJ83" s="107" t="n">
        <x:f>IF(AND(YEAR(AJ$3)=YEAR(EDATE(INDEX('Вводные'!$D$88:$D$91,$B$64),INDEX('Вводные'!$E$88:$E$91,$B$64)+INDEX('Вводные'!$F$88:$F$91,$B$64)+'Вводные'!$H$9)),MONTH(AJ$3)=MONTH(EDATE(INDEX('Вводные'!$D$88:$D$91,$B$64),INDEX('Вводные'!$E$88:$E$91,$B$64)+INDEX('Вводные'!$F$88:$F$91,$B$64)+'Вводные'!$H$9)),AND($B$63="Да",IFERROR(INDEX('Вводные'!$B$88:$B$91,$B$64),"Нет")="Да")),MAX(0,SUM($D81:AJ81)-AJ81),0)</x:f>
      </x:c>
      <x:c r="AK83" s="107" t="n">
        <x:f>IF(AND(YEAR(AK$3)=YEAR(EDATE(INDEX('Вводные'!$D$88:$D$91,$B$64),INDEX('Вводные'!$E$88:$E$91,$B$64)+INDEX('Вводные'!$F$88:$F$91,$B$64)+'Вводные'!$H$9)),MONTH(AK$3)=MONTH(EDATE(INDEX('Вводные'!$D$88:$D$91,$B$64),INDEX('Вводные'!$E$88:$E$91,$B$64)+INDEX('Вводные'!$F$88:$F$91,$B$64)+'Вводные'!$H$9)),AND($B$63="Да",IFERROR(INDEX('Вводные'!$B$88:$B$91,$B$64),"Нет")="Да")),MAX(0,SUM($D81:AK81)-AK81),0)</x:f>
      </x:c>
      <x:c r="AL83" s="107" t="n">
        <x:f>IF(AND(YEAR(AL$3)=YEAR(EDATE(INDEX('Вводные'!$D$88:$D$91,$B$64),INDEX('Вводные'!$E$88:$E$91,$B$64)+INDEX('Вводные'!$F$88:$F$91,$B$64)+'Вводные'!$H$9)),MONTH(AL$3)=MONTH(EDATE(INDEX('Вводные'!$D$88:$D$91,$B$64),INDEX('Вводные'!$E$88:$E$91,$B$64)+INDEX('Вводные'!$F$88:$F$91,$B$64)+'Вводные'!$H$9)),AND($B$63="Да",IFERROR(INDEX('Вводные'!$B$88:$B$91,$B$64),"Нет")="Да")),MAX(0,SUM($D81:AL81)-AL81),0)</x:f>
      </x:c>
      <x:c r="AM83" s="107" t="n">
        <x:f>IF(AND(YEAR(AM$3)=YEAR(EDATE(INDEX('Вводные'!$D$88:$D$91,$B$64),INDEX('Вводные'!$E$88:$E$91,$B$64)+INDEX('Вводные'!$F$88:$F$91,$B$64)+'Вводные'!$H$9)),MONTH(AM$3)=MONTH(EDATE(INDEX('Вводные'!$D$88:$D$91,$B$64),INDEX('Вводные'!$E$88:$E$91,$B$64)+INDEX('Вводные'!$F$88:$F$91,$B$64)+'Вводные'!$H$9)),AND($B$63="Да",IFERROR(INDEX('Вводные'!$B$88:$B$91,$B$64),"Нет")="Да")),MAX(0,SUM($D81:AM81)-AM81),0)</x:f>
      </x:c>
      <x:c r="AN83" s="107" t="n">
        <x:f>IF(AND(YEAR(AN$3)=YEAR(EDATE(INDEX('Вводные'!$D$88:$D$91,$B$64),INDEX('Вводные'!$E$88:$E$91,$B$64)+INDEX('Вводные'!$F$88:$F$91,$B$64)+'Вводные'!$H$9)),MONTH(AN$3)=MONTH(EDATE(INDEX('Вводные'!$D$88:$D$91,$B$64),INDEX('Вводные'!$E$88:$E$91,$B$64)+INDEX('Вводные'!$F$88:$F$91,$B$64)+'Вводные'!$H$9)),AND($B$63="Да",IFERROR(INDEX('Вводные'!$B$88:$B$91,$B$64),"Нет")="Да")),MAX(0,SUM($D81:AN81)-AN81),0)</x:f>
      </x:c>
      <x:c r="AO83" s="107" t="n">
        <x:f>IF(AND(YEAR(AO$3)=YEAR(EDATE(INDEX('Вводные'!$D$88:$D$91,$B$64),INDEX('Вводные'!$E$88:$E$91,$B$64)+INDEX('Вводные'!$F$88:$F$91,$B$64)+'Вводные'!$H$9)),MONTH(AO$3)=MONTH(EDATE(INDEX('Вводные'!$D$88:$D$91,$B$64),INDEX('Вводные'!$E$88:$E$91,$B$64)+INDEX('Вводные'!$F$88:$F$91,$B$64)+'Вводные'!$H$9)),AND($B$63="Да",IFERROR(INDEX('Вводные'!$B$88:$B$91,$B$64),"Нет")="Да")),MAX(0,SUM($D81:AO81)-AO81),0)</x:f>
      </x:c>
      <x:c r="AP83" s="107" t="n">
        <x:f>IF(AND(YEAR(AP$3)=YEAR(EDATE(INDEX('Вводные'!$D$88:$D$91,$B$64),INDEX('Вводные'!$E$88:$E$91,$B$64)+INDEX('Вводные'!$F$88:$F$91,$B$64)+'Вводные'!$H$9)),MONTH(AP$3)=MONTH(EDATE(INDEX('Вводные'!$D$88:$D$91,$B$64),INDEX('Вводные'!$E$88:$E$91,$B$64)+INDEX('Вводные'!$F$88:$F$91,$B$64)+'Вводные'!$H$9)),AND($B$63="Да",IFERROR(INDEX('Вводные'!$B$88:$B$91,$B$64),"Нет")="Да")),MAX(0,SUM($D81:AP81)-AP81),0)</x:f>
      </x:c>
      <x:c r="AQ83" s="107" t="n">
        <x:f>IF(AND(YEAR(AQ$3)=YEAR(EDATE(INDEX('Вводные'!$D$88:$D$91,$B$64),INDEX('Вводные'!$E$88:$E$91,$B$64)+INDEX('Вводные'!$F$88:$F$91,$B$64)+'Вводные'!$H$9)),MONTH(AQ$3)=MONTH(EDATE(INDEX('Вводные'!$D$88:$D$91,$B$64),INDEX('Вводные'!$E$88:$E$91,$B$64)+INDEX('Вводные'!$F$88:$F$91,$B$64)+'Вводные'!$H$9)),AND($B$63="Да",IFERROR(INDEX('Вводные'!$B$88:$B$91,$B$64),"Нет")="Да")),MAX(0,SUM($D81:AQ81)-AQ81),0)</x:f>
      </x:c>
      <x:c r="AR83" s="107" t="n">
        <x:f>IF(AND(YEAR(AR$3)=YEAR(EDATE(INDEX('Вводные'!$D$88:$D$91,$B$64),INDEX('Вводные'!$E$88:$E$91,$B$64)+INDEX('Вводные'!$F$88:$F$91,$B$64)+'Вводные'!$H$9)),MONTH(AR$3)=MONTH(EDATE(INDEX('Вводные'!$D$88:$D$91,$B$64),INDEX('Вводные'!$E$88:$E$91,$B$64)+INDEX('Вводные'!$F$88:$F$91,$B$64)+'Вводные'!$H$9)),AND($B$63="Да",IFERROR(INDEX('Вводные'!$B$88:$B$91,$B$64),"Нет")="Да")),MAX(0,SUM($D81:AR81)-AR81),0)</x:f>
      </x:c>
      <x:c r="AS83" s="107" t="n">
        <x:f>IF(AND(YEAR(AS$3)=YEAR(EDATE(INDEX('Вводные'!$D$88:$D$91,$B$64),INDEX('Вводные'!$E$88:$E$91,$B$64)+INDEX('Вводные'!$F$88:$F$91,$B$64)+'Вводные'!$H$9)),MONTH(AS$3)=MONTH(EDATE(INDEX('Вводные'!$D$88:$D$91,$B$64),INDEX('Вводные'!$E$88:$E$91,$B$64)+INDEX('Вводные'!$F$88:$F$91,$B$64)+'Вводные'!$H$9)),AND($B$63="Да",IFERROR(INDEX('Вводные'!$B$88:$B$91,$B$64),"Нет")="Да")),MAX(0,SUM($D81:AS81)-AS81),0)</x:f>
      </x:c>
      <x:c r="AT83" s="107" t="n">
        <x:f>IF(AND(YEAR(AT$3)=YEAR(EDATE(INDEX('Вводные'!$D$88:$D$91,$B$64),INDEX('Вводные'!$E$88:$E$91,$B$64)+INDEX('Вводные'!$F$88:$F$91,$B$64)+'Вводные'!$H$9)),MONTH(AT$3)=MONTH(EDATE(INDEX('Вводные'!$D$88:$D$91,$B$64),INDEX('Вводные'!$E$88:$E$91,$B$64)+INDEX('Вводные'!$F$88:$F$91,$B$64)+'Вводные'!$H$9)),AND($B$63="Да",IFERROR(INDEX('Вводные'!$B$88:$B$91,$B$64),"Нет")="Да")),MAX(0,SUM($D81:AT81)-AT81),0)</x:f>
      </x:c>
      <x:c r="AU83" s="107" t="n">
        <x:f>IF(AND(YEAR(AU$3)=YEAR(EDATE(INDEX('Вводные'!$D$88:$D$91,$B$64),INDEX('Вводные'!$E$88:$E$91,$B$64)+INDEX('Вводные'!$F$88:$F$91,$B$64)+'Вводные'!$H$9)),MONTH(AU$3)=MONTH(EDATE(INDEX('Вводные'!$D$88:$D$91,$B$64),INDEX('Вводные'!$E$88:$E$91,$B$64)+INDEX('Вводные'!$F$88:$F$91,$B$64)+'Вводные'!$H$9)),AND($B$63="Да",IFERROR(INDEX('Вводные'!$B$88:$B$91,$B$64),"Нет")="Да")),MAX(0,SUM($D81:AU81)-AU81),0)</x:f>
      </x:c>
      <x:c r="AV83" s="107" t="n">
        <x:f>IF(AND(YEAR(AV$3)=YEAR(EDATE(INDEX('Вводные'!$D$88:$D$91,$B$64),INDEX('Вводные'!$E$88:$E$91,$B$64)+INDEX('Вводные'!$F$88:$F$91,$B$64)+'Вводные'!$H$9)),MONTH(AV$3)=MONTH(EDATE(INDEX('Вводные'!$D$88:$D$91,$B$64),INDEX('Вводные'!$E$88:$E$91,$B$64)+INDEX('Вводные'!$F$88:$F$91,$B$64)+'Вводные'!$H$9)),AND($B$63="Да",IFERROR(INDEX('Вводные'!$B$88:$B$91,$B$64),"Нет")="Да")),MAX(0,SUM($D81:AV81)-AV81),0)</x:f>
      </x:c>
      <x:c r="AW83" s="107" t="n">
        <x:f>IF(AND(YEAR(AW$3)=YEAR(EDATE(INDEX('Вводные'!$D$88:$D$91,$B$64),INDEX('Вводные'!$E$88:$E$91,$B$64)+INDEX('Вводные'!$F$88:$F$91,$B$64)+'Вводные'!$H$9)),MONTH(AW$3)=MONTH(EDATE(INDEX('Вводные'!$D$88:$D$91,$B$64),INDEX('Вводные'!$E$88:$E$91,$B$64)+INDEX('Вводные'!$F$88:$F$91,$B$64)+'Вводные'!$H$9)),AND($B$63="Да",IFERROR(INDEX('Вводные'!$B$88:$B$91,$B$64),"Нет")="Да")),MAX(0,SUM($D81:AW81)-AW81),0)</x:f>
      </x:c>
      <x:c r="AX83" s="107" t="n">
        <x:f>IF(AND(YEAR(AX$3)=YEAR(EDATE(INDEX('Вводные'!$D$88:$D$91,$B$64),INDEX('Вводные'!$E$88:$E$91,$B$64)+INDEX('Вводные'!$F$88:$F$91,$B$64)+'Вводные'!$H$9)),MONTH(AX$3)=MONTH(EDATE(INDEX('Вводные'!$D$88:$D$91,$B$64),INDEX('Вводные'!$E$88:$E$91,$B$64)+INDEX('Вводные'!$F$88:$F$91,$B$64)+'Вводные'!$H$9)),AND($B$63="Да",IFERROR(INDEX('Вводные'!$B$88:$B$91,$B$64),"Нет")="Да")),MAX(0,SUM($D81:AX81)-AX81),0)</x:f>
      </x:c>
      <x:c r="AY83" s="107" t="n">
        <x:f>IF(AND(YEAR(AY$3)=YEAR(EDATE(INDEX('Вводные'!$D$88:$D$91,$B$64),INDEX('Вводные'!$E$88:$E$91,$B$64)+INDEX('Вводные'!$F$88:$F$91,$B$64)+'Вводные'!$H$9)),MONTH(AY$3)=MONTH(EDATE(INDEX('Вводные'!$D$88:$D$91,$B$64),INDEX('Вводные'!$E$88:$E$91,$B$64)+INDEX('Вводные'!$F$88:$F$91,$B$64)+'Вводные'!$H$9)),AND($B$63="Да",IFERROR(INDEX('Вводные'!$B$88:$B$91,$B$64),"Нет")="Да")),MAX(0,SUM($D81:AY81)-AY81),0)</x:f>
      </x:c>
      <x:c r="AZ83" s="107" t="n">
        <x:f>IF(AND(YEAR(AZ$3)=YEAR(EDATE(INDEX('Вводные'!$D$88:$D$91,$B$64),INDEX('Вводные'!$E$88:$E$91,$B$64)+INDEX('Вводные'!$F$88:$F$91,$B$64)+'Вводные'!$H$9)),MONTH(AZ$3)=MONTH(EDATE(INDEX('Вводные'!$D$88:$D$91,$B$64),INDEX('Вводные'!$E$88:$E$91,$B$64)+INDEX('Вводные'!$F$88:$F$91,$B$64)+'Вводные'!$H$9)),AND($B$63="Да",IFERROR(INDEX('Вводные'!$B$88:$B$91,$B$64),"Нет")="Да")),MAX(0,SUM($D81:AZ81)-AZ81),0)</x:f>
      </x:c>
      <x:c r="BA83" s="107" t="n">
        <x:f>IF(AND(YEAR(BA$3)=YEAR(EDATE(INDEX('Вводные'!$D$88:$D$91,$B$64),INDEX('Вводные'!$E$88:$E$91,$B$64)+INDEX('Вводные'!$F$88:$F$91,$B$64)+'Вводные'!$H$9)),MONTH(BA$3)=MONTH(EDATE(INDEX('Вводные'!$D$88:$D$91,$B$64),INDEX('Вводные'!$E$88:$E$91,$B$64)+INDEX('Вводные'!$F$88:$F$91,$B$64)+'Вводные'!$H$9)),AND($B$63="Да",IFERROR(INDEX('Вводные'!$B$88:$B$91,$B$64),"Нет")="Да")),MAX(0,SUM($D81:BA81)-BA81),0)</x:f>
      </x:c>
      <x:c r="BB83" s="107" t="n">
        <x:f>IF(AND(YEAR(BB$3)=YEAR(EDATE(INDEX('Вводные'!$D$88:$D$91,$B$64),INDEX('Вводные'!$E$88:$E$91,$B$64)+INDEX('Вводные'!$F$88:$F$91,$B$64)+'Вводные'!$H$9)),MONTH(BB$3)=MONTH(EDATE(INDEX('Вводные'!$D$88:$D$91,$B$64),INDEX('Вводные'!$E$88:$E$91,$B$64)+INDEX('Вводные'!$F$88:$F$91,$B$64)+'Вводные'!$H$9)),AND($B$63="Да",IFERROR(INDEX('Вводные'!$B$88:$B$91,$B$64),"Нет")="Да")),MAX(0,SUM($D81:BB81)-BB81),0)</x:f>
      </x:c>
      <x:c r="BC83" s="107" t="n">
        <x:f>IF(AND(YEAR(BC$3)=YEAR(EDATE(INDEX('Вводные'!$D$88:$D$91,$B$64),INDEX('Вводные'!$E$88:$E$91,$B$64)+INDEX('Вводные'!$F$88:$F$91,$B$64)+'Вводные'!$H$9)),MONTH(BC$3)=MONTH(EDATE(INDEX('Вводные'!$D$88:$D$91,$B$64),INDEX('Вводные'!$E$88:$E$91,$B$64)+INDEX('Вводные'!$F$88:$F$91,$B$64)+'Вводные'!$H$9)),AND($B$63="Да",IFERROR(INDEX('Вводные'!$B$88:$B$91,$B$64),"Нет")="Да")),MAX(0,SUM($D81:BC81)-BC81),0)</x:f>
      </x:c>
      <x:c r="BD83" s="107" t="n">
        <x:f>IF(AND(YEAR(BD$3)=YEAR(EDATE(INDEX('Вводные'!$D$88:$D$91,$B$64),INDEX('Вводные'!$E$88:$E$91,$B$64)+INDEX('Вводные'!$F$88:$F$91,$B$64)+'Вводные'!$H$9)),MONTH(BD$3)=MONTH(EDATE(INDEX('Вводные'!$D$88:$D$91,$B$64),INDEX('Вводные'!$E$88:$E$91,$B$64)+INDEX('Вводные'!$F$88:$F$91,$B$64)+'Вводные'!$H$9)),AND($B$63="Да",IFERROR(INDEX('Вводные'!$B$88:$B$91,$B$64),"Нет")="Да")),MAX(0,SUM($D81:BD81)-BD81),0)</x:f>
      </x:c>
      <x:c r="BE83" s="107" t="n">
        <x:f>IF(AND(YEAR(BE$3)=YEAR(EDATE(INDEX('Вводные'!$D$88:$D$91,$B$64),INDEX('Вводные'!$E$88:$E$91,$B$64)+INDEX('Вводные'!$F$88:$F$91,$B$64)+'Вводные'!$H$9)),MONTH(BE$3)=MONTH(EDATE(INDEX('Вводные'!$D$88:$D$91,$B$64),INDEX('Вводные'!$E$88:$E$91,$B$64)+INDEX('Вводные'!$F$88:$F$91,$B$64)+'Вводные'!$H$9)),AND($B$63="Да",IFERROR(INDEX('Вводные'!$B$88:$B$91,$B$64),"Нет")="Да")),MAX(0,SUM($D81:BE81)-BE81),0)</x:f>
      </x:c>
      <x:c r="BF83" s="107" t="n">
        <x:f>IF(AND(YEAR(BF$3)=YEAR(EDATE(INDEX('Вводные'!$D$88:$D$91,$B$64),INDEX('Вводные'!$E$88:$E$91,$B$64)+INDEX('Вводные'!$F$88:$F$91,$B$64)+'Вводные'!$H$9)),MONTH(BF$3)=MONTH(EDATE(INDEX('Вводные'!$D$88:$D$91,$B$64),INDEX('Вводные'!$E$88:$E$91,$B$64)+INDEX('Вводные'!$F$88:$F$91,$B$64)+'Вводные'!$H$9)),AND($B$63="Да",IFERROR(INDEX('Вводные'!$B$88:$B$91,$B$64),"Нет")="Да")),MAX(0,SUM($D81:BF81)-BF81),0)</x:f>
      </x:c>
      <x:c r="BG83" s="107" t="n">
        <x:f>IF(AND(YEAR(BG$3)=YEAR(EDATE(INDEX('Вводные'!$D$88:$D$91,$B$64),INDEX('Вводные'!$E$88:$E$91,$B$64)+INDEX('Вводные'!$F$88:$F$91,$B$64)+'Вводные'!$H$9)),MONTH(BG$3)=MONTH(EDATE(INDEX('Вводные'!$D$88:$D$91,$B$64),INDEX('Вводные'!$E$88:$E$91,$B$64)+INDEX('Вводные'!$F$88:$F$91,$B$64)+'Вводные'!$H$9)),AND($B$63="Да",IFERROR(INDEX('Вводные'!$B$88:$B$91,$B$64),"Нет")="Да")),MAX(0,SUM($D81:BG81)-BG81),0)</x:f>
      </x:c>
      <x:c r="BH83" s="107" t="n">
        <x:f>IF(AND(YEAR(BH$3)=YEAR(EDATE(INDEX('Вводные'!$D$88:$D$91,$B$64),INDEX('Вводные'!$E$88:$E$91,$B$64)+INDEX('Вводные'!$F$88:$F$91,$B$64)+'Вводные'!$H$9)),MONTH(BH$3)=MONTH(EDATE(INDEX('Вводные'!$D$88:$D$91,$B$64),INDEX('Вводные'!$E$88:$E$91,$B$64)+INDEX('Вводные'!$F$88:$F$91,$B$64)+'Вводные'!$H$9)),AND($B$63="Да",IFERROR(INDEX('Вводные'!$B$88:$B$91,$B$64),"Нет")="Да")),MAX(0,SUM($D81:BH81)-BH81),0)</x:f>
      </x:c>
      <x:c r="BI83" s="107" t="n">
        <x:f>IF(AND(YEAR(BI$3)=YEAR(EDATE(INDEX('Вводные'!$D$88:$D$91,$B$64),INDEX('Вводные'!$E$88:$E$91,$B$64)+INDEX('Вводные'!$F$88:$F$91,$B$64)+'Вводные'!$H$9)),MONTH(BI$3)=MONTH(EDATE(INDEX('Вводные'!$D$88:$D$91,$B$64),INDEX('Вводные'!$E$88:$E$91,$B$64)+INDEX('Вводные'!$F$88:$F$91,$B$64)+'Вводные'!$H$9)),AND($B$63="Да",IFERROR(INDEX('Вводные'!$B$88:$B$91,$B$64),"Нет")="Да")),MAX(0,SUM($D81:BI81)-BI81),0)</x:f>
      </x:c>
      <x:c r="BJ83" s="107" t="n">
        <x:f>IF(AND(YEAR(BJ$3)=YEAR(EDATE(INDEX('Вводные'!$D$88:$D$91,$B$64),INDEX('Вводные'!$E$88:$E$91,$B$64)+INDEX('Вводные'!$F$88:$F$91,$B$64)+'Вводные'!$H$9)),MONTH(BJ$3)=MONTH(EDATE(INDEX('Вводные'!$D$88:$D$91,$B$64),INDEX('Вводные'!$E$88:$E$91,$B$64)+INDEX('Вводные'!$F$88:$F$91,$B$64)+'Вводные'!$H$9)),AND($B$63="Да",IFERROR(INDEX('Вводные'!$B$88:$B$91,$B$64),"Нет")="Да")),MAX(0,SUM($D81:BJ81)-BJ81),0)</x:f>
      </x:c>
      <x:c r="BK83" s="107" t="n">
        <x:f>IF(AND(YEAR(BK$3)=YEAR(EDATE(INDEX('Вводные'!$D$88:$D$91,$B$64),INDEX('Вводные'!$E$88:$E$91,$B$64)+INDEX('Вводные'!$F$88:$F$91,$B$64)+'Вводные'!$H$9)),MONTH(BK$3)=MONTH(EDATE(INDEX('Вводные'!$D$88:$D$91,$B$64),INDEX('Вводные'!$E$88:$E$91,$B$64)+INDEX('Вводные'!$F$88:$F$91,$B$64)+'Вводные'!$H$9)),AND($B$63="Да",IFERROR(INDEX('Вводные'!$B$88:$B$91,$B$64),"Нет")="Да")),MAX(0,SUM($D81:BK81)-BK81),0)</x:f>
      </x:c>
      <x:c r="BL83" s="107" t="n">
        <x:f>IF(AND(YEAR(BL$3)=YEAR(EDATE(INDEX('Вводные'!$D$88:$D$91,$B$64),INDEX('Вводные'!$E$88:$E$91,$B$64)+INDEX('Вводные'!$F$88:$F$91,$B$64)+'Вводные'!$H$9)),MONTH(BL$3)=MONTH(EDATE(INDEX('Вводные'!$D$88:$D$91,$B$64),INDEX('Вводные'!$E$88:$E$91,$B$64)+INDEX('Вводные'!$F$88:$F$91,$B$64)+'Вводные'!$H$9)),AND($B$63="Да",IFERROR(INDEX('Вводные'!$B$88:$B$91,$B$64),"Нет")="Да")),MAX(0,SUM($D81:BL81)-BL81),0)</x:f>
      </x:c>
      <x:c r="BM83" s="107" t="n">
        <x:f>IF(AND(YEAR(BM$3)=YEAR(EDATE(INDEX('Вводные'!$D$88:$D$91,$B$64),INDEX('Вводные'!$E$88:$E$91,$B$64)+INDEX('Вводные'!$F$88:$F$91,$B$64)+'Вводные'!$H$9)),MONTH(BM$3)=MONTH(EDATE(INDEX('Вводные'!$D$88:$D$91,$B$64),INDEX('Вводные'!$E$88:$E$91,$B$64)+INDEX('Вводные'!$F$88:$F$91,$B$64)+'Вводные'!$H$9)),AND($B$63="Да",IFERROR(INDEX('Вводные'!$B$88:$B$91,$B$64),"Нет")="Да")),MAX(0,SUM($D81:BM81)-BM81),0)</x:f>
      </x:c>
      <x:c r="BN83" s="107" t="n">
        <x:f>IF(AND(YEAR(BN$3)=YEAR(EDATE(INDEX('Вводные'!$D$88:$D$91,$B$64),INDEX('Вводные'!$E$88:$E$91,$B$64)+INDEX('Вводные'!$F$88:$F$91,$B$64)+'Вводные'!$H$9)),MONTH(BN$3)=MONTH(EDATE(INDEX('Вводные'!$D$88:$D$91,$B$64),INDEX('Вводные'!$E$88:$E$91,$B$64)+INDEX('Вводные'!$F$88:$F$91,$B$64)+'Вводные'!$H$9)),AND($B$63="Да",IFERROR(INDEX('Вводные'!$B$88:$B$91,$B$64),"Нет")="Да")),MAX(0,SUM($D81:BN81)-BN81),0)</x:f>
      </x:c>
      <x:c r="BO83" s="107" t="n">
        <x:f>IF(AND(YEAR(BO$3)=YEAR(EDATE(INDEX('Вводные'!$D$88:$D$91,$B$64),INDEX('Вводные'!$E$88:$E$91,$B$64)+INDEX('Вводные'!$F$88:$F$91,$B$64)+'Вводные'!$H$9)),MONTH(BO$3)=MONTH(EDATE(INDEX('Вводные'!$D$88:$D$91,$B$64),INDEX('Вводные'!$E$88:$E$91,$B$64)+INDEX('Вводные'!$F$88:$F$91,$B$64)+'Вводные'!$H$9)),AND($B$63="Да",IFERROR(INDEX('Вводные'!$B$88:$B$91,$B$64),"Нет")="Да")),MAX(0,SUM($D81:BO81)-BO81),0)</x:f>
      </x:c>
      <x:c r="BP83" s="107" t="n">
        <x:f>IF(AND(YEAR(BP$3)=YEAR(EDATE(INDEX('Вводные'!$D$88:$D$91,$B$64),INDEX('Вводные'!$E$88:$E$91,$B$64)+INDEX('Вводные'!$F$88:$F$91,$B$64)+'Вводные'!$H$9)),MONTH(BP$3)=MONTH(EDATE(INDEX('Вводные'!$D$88:$D$91,$B$64),INDEX('Вводные'!$E$88:$E$91,$B$64)+INDEX('Вводные'!$F$88:$F$91,$B$64)+'Вводные'!$H$9)),AND($B$63="Да",IFERROR(INDEX('Вводные'!$B$88:$B$91,$B$64),"Нет")="Да")),MAX(0,SUM($D81:BP81)-BP81),0)</x:f>
      </x:c>
      <x:c r="BQ83" s="107" t="n">
        <x:f>IF(AND(YEAR(BQ$3)=YEAR(EDATE(INDEX('Вводные'!$D$88:$D$91,$B$64),INDEX('Вводные'!$E$88:$E$91,$B$64)+INDEX('Вводные'!$F$88:$F$91,$B$64)+'Вводные'!$H$9)),MONTH(BQ$3)=MONTH(EDATE(INDEX('Вводные'!$D$88:$D$91,$B$64),INDEX('Вводные'!$E$88:$E$91,$B$64)+INDEX('Вводные'!$F$88:$F$91,$B$64)+'Вводные'!$H$9)),AND($B$63="Да",IFERROR(INDEX('Вводные'!$B$88:$B$91,$B$64),"Нет")="Да")),MAX(0,SUM($D81:BQ81)-BQ81),0)</x:f>
      </x:c>
      <x:c r="BR83" s="107" t="n">
        <x:f>IF(AND(YEAR(BR$3)=YEAR(EDATE(INDEX('Вводные'!$D$88:$D$91,$B$64),INDEX('Вводные'!$E$88:$E$91,$B$64)+INDEX('Вводные'!$F$88:$F$91,$B$64)+'Вводные'!$H$9)),MONTH(BR$3)=MONTH(EDATE(INDEX('Вводные'!$D$88:$D$91,$B$64),INDEX('Вводные'!$E$88:$E$91,$B$64)+INDEX('Вводные'!$F$88:$F$91,$B$64)+'Вводные'!$H$9)),AND($B$63="Да",IFERROR(INDEX('Вводные'!$B$88:$B$91,$B$64),"Нет")="Да")),MAX(0,SUM($D81:BR81)-BR81),0)</x:f>
      </x:c>
      <x:c r="BS83" s="107" t="n">
        <x:f>IF(AND(YEAR(BS$3)=YEAR(EDATE(INDEX('Вводные'!$D$88:$D$91,$B$64),INDEX('Вводные'!$E$88:$E$91,$B$64)+INDEX('Вводные'!$F$88:$F$91,$B$64)+'Вводные'!$H$9)),MONTH(BS$3)=MONTH(EDATE(INDEX('Вводные'!$D$88:$D$91,$B$64),INDEX('Вводные'!$E$88:$E$91,$B$64)+INDEX('Вводные'!$F$88:$F$91,$B$64)+'Вводные'!$H$9)),AND($B$63="Да",IFERROR(INDEX('Вводные'!$B$88:$B$91,$B$64),"Нет")="Да")),MAX(0,SUM($D81:BS81)-BS81),0)</x:f>
      </x:c>
      <x:c r="BT83" s="107" t="n">
        <x:f>IF(AND(YEAR(BT$3)=YEAR(EDATE(INDEX('Вводные'!$D$88:$D$91,$B$64),INDEX('Вводные'!$E$88:$E$91,$B$64)+INDEX('Вводные'!$F$88:$F$91,$B$64)+'Вводные'!$H$9)),MONTH(BT$3)=MONTH(EDATE(INDEX('Вводные'!$D$88:$D$91,$B$64),INDEX('Вводные'!$E$88:$E$91,$B$64)+INDEX('Вводные'!$F$88:$F$91,$B$64)+'Вводные'!$H$9)),AND($B$63="Да",IFERROR(INDEX('Вводные'!$B$88:$B$91,$B$64),"Нет")="Да")),MAX(0,SUM($D81:BT81)-BT81),0)</x:f>
      </x:c>
      <x:c r="BU83" s="107" t="n">
        <x:f>IF(AND(YEAR(BU$3)=YEAR(EDATE(INDEX('Вводные'!$D$88:$D$91,$B$64),INDEX('Вводные'!$E$88:$E$91,$B$64)+INDEX('Вводные'!$F$88:$F$91,$B$64)+'Вводные'!$H$9)),MONTH(BU$3)=MONTH(EDATE(INDEX('Вводные'!$D$88:$D$91,$B$64),INDEX('Вводные'!$E$88:$E$91,$B$64)+INDEX('Вводные'!$F$88:$F$91,$B$64)+'Вводные'!$H$9)),AND($B$63="Да",IFERROR(INDEX('Вводные'!$B$88:$B$91,$B$64),"Нет")="Да")),MAX(0,SUM($D81:BU81)-BU81),0)</x:f>
      </x:c>
      <x:c r="BV83" s="107" t="n">
        <x:f>IF(AND(YEAR(BV$3)=YEAR(EDATE(INDEX('Вводные'!$D$88:$D$91,$B$64),INDEX('Вводные'!$E$88:$E$91,$B$64)+INDEX('Вводные'!$F$88:$F$91,$B$64)+'Вводные'!$H$9)),MONTH(BV$3)=MONTH(EDATE(INDEX('Вводные'!$D$88:$D$91,$B$64),INDEX('Вводные'!$E$88:$E$91,$B$64)+INDEX('Вводные'!$F$88:$F$91,$B$64)+'Вводные'!$H$9)),AND($B$63="Да",IFERROR(INDEX('Вводные'!$B$88:$B$91,$B$64),"Нет")="Да")),MAX(0,SUM($D81:BV81)-BV81),0)</x:f>
      </x:c>
      <x:c r="BW83" s="107" t="n">
        <x:f>IF(AND(YEAR(BW$3)=YEAR(EDATE(INDEX('Вводные'!$D$88:$D$91,$B$64),INDEX('Вводные'!$E$88:$E$91,$B$64)+INDEX('Вводные'!$F$88:$F$91,$B$64)+'Вводные'!$H$9)),MONTH(BW$3)=MONTH(EDATE(INDEX('Вводные'!$D$88:$D$91,$B$64),INDEX('Вводные'!$E$88:$E$91,$B$64)+INDEX('Вводные'!$F$88:$F$91,$B$64)+'Вводные'!$H$9)),AND($B$63="Да",IFERROR(INDEX('Вводные'!$B$88:$B$91,$B$64),"Нет")="Да")),MAX(0,SUM($D81:BW81)-BW81),0)</x:f>
      </x:c>
      <x:c r="BX83" s="107" t="n">
        <x:f>IF(AND(YEAR(BX$3)=YEAR(EDATE(INDEX('Вводные'!$D$88:$D$91,$B$64),INDEX('Вводные'!$E$88:$E$91,$B$64)+INDEX('Вводные'!$F$88:$F$91,$B$64)+'Вводные'!$H$9)),MONTH(BX$3)=MONTH(EDATE(INDEX('Вводные'!$D$88:$D$91,$B$64),INDEX('Вводные'!$E$88:$E$91,$B$64)+INDEX('Вводные'!$F$88:$F$91,$B$64)+'Вводные'!$H$9)),AND($B$63="Да",IFERROR(INDEX('Вводные'!$B$88:$B$91,$B$64),"Нет")="Да")),MAX(0,SUM($D81:BX81)-BX81),0)</x:f>
      </x:c>
      <x:c r="BY83" s="107" t="n">
        <x:f>IF(AND(YEAR(BY$3)=YEAR(EDATE(INDEX('Вводные'!$D$88:$D$91,$B$64),INDEX('Вводные'!$E$88:$E$91,$B$64)+INDEX('Вводные'!$F$88:$F$91,$B$64)+'Вводные'!$H$9)),MONTH(BY$3)=MONTH(EDATE(INDEX('Вводные'!$D$88:$D$91,$B$64),INDEX('Вводные'!$E$88:$E$91,$B$64)+INDEX('Вводные'!$F$88:$F$91,$B$64)+'Вводные'!$H$9)),AND($B$63="Да",IFERROR(INDEX('Вводные'!$B$88:$B$91,$B$64),"Нет")="Да")),MAX(0,SUM($D81:BY81)-BY81),0)</x:f>
      </x:c>
      <x:c r="BZ83" s="107" t="n">
        <x:f>IF(AND(YEAR(BZ$3)=YEAR(EDATE(INDEX('Вводные'!$D$88:$D$91,$B$64),INDEX('Вводные'!$E$88:$E$91,$B$64)+INDEX('Вводные'!$F$88:$F$91,$B$64)+'Вводные'!$H$9)),MONTH(BZ$3)=MONTH(EDATE(INDEX('Вводные'!$D$88:$D$91,$B$64),INDEX('Вводные'!$E$88:$E$91,$B$64)+INDEX('Вводные'!$F$88:$F$91,$B$64)+'Вводные'!$H$9)),AND($B$63="Да",IFERROR(INDEX('Вводные'!$B$88:$B$91,$B$64),"Нет")="Да")),MAX(0,SUM($D81:BZ81)-BZ81),0)</x:f>
      </x:c>
      <x:c r="CA83" s="107" t="n">
        <x:f>IF(AND(YEAR(CA$3)=YEAR(EDATE(INDEX('Вводные'!$D$88:$D$91,$B$64),INDEX('Вводные'!$E$88:$E$91,$B$64)+INDEX('Вводные'!$F$88:$F$91,$B$64)+'Вводные'!$H$9)),MONTH(CA$3)=MONTH(EDATE(INDEX('Вводные'!$D$88:$D$91,$B$64),INDEX('Вводные'!$E$88:$E$91,$B$64)+INDEX('Вводные'!$F$88:$F$91,$B$64)+'Вводные'!$H$9)),AND($B$63="Да",IFERROR(INDEX('Вводные'!$B$88:$B$91,$B$64),"Нет")="Да")),MAX(0,SUM($D81:CA81)-CA81),0)</x:f>
      </x:c>
      <x:c r="CB83" s="107" t="n">
        <x:f>IF(AND(YEAR(CB$3)=YEAR(EDATE(INDEX('Вводные'!$D$88:$D$91,$B$64),INDEX('Вводные'!$E$88:$E$91,$B$64)+INDEX('Вводные'!$F$88:$F$91,$B$64)+'Вводные'!$H$9)),MONTH(CB$3)=MONTH(EDATE(INDEX('Вводные'!$D$88:$D$91,$B$64),INDEX('Вводные'!$E$88:$E$91,$B$64)+INDEX('Вводные'!$F$88:$F$91,$B$64)+'Вводные'!$H$9)),AND($B$63="Да",IFERROR(INDEX('Вводные'!$B$88:$B$91,$B$64),"Нет")="Да")),MAX(0,SUM($D81:CB81)-CB81),0)</x:f>
      </x:c>
      <x:c r="CC83" s="107" t="n">
        <x:f>IF(AND(YEAR(CC$3)=YEAR(EDATE(INDEX('Вводные'!$D$88:$D$91,$B$64),INDEX('Вводные'!$E$88:$E$91,$B$64)+INDEX('Вводные'!$F$88:$F$91,$B$64)+'Вводные'!$H$9)),MONTH(CC$3)=MONTH(EDATE(INDEX('Вводные'!$D$88:$D$91,$B$64),INDEX('Вводные'!$E$88:$E$91,$B$64)+INDEX('Вводные'!$F$88:$F$91,$B$64)+'Вводные'!$H$9)),AND($B$63="Да",IFERROR(INDEX('Вводные'!$B$88:$B$91,$B$64),"Нет")="Да")),MAX(0,SUM($D81:CC81)-CC81),0)</x:f>
      </x:c>
      <x:c r="CD83" s="107" t="n">
        <x:f>IF(AND(YEAR(CD$3)=YEAR(EDATE(INDEX('Вводные'!$D$88:$D$91,$B$64),INDEX('Вводные'!$E$88:$E$91,$B$64)+INDEX('Вводные'!$F$88:$F$91,$B$64)+'Вводные'!$H$9)),MONTH(CD$3)=MONTH(EDATE(INDEX('Вводные'!$D$88:$D$91,$B$64),INDEX('Вводные'!$E$88:$E$91,$B$64)+INDEX('Вводные'!$F$88:$F$91,$B$64)+'Вводные'!$H$9)),AND($B$63="Да",IFERROR(INDEX('Вводные'!$B$88:$B$91,$B$64),"Нет")="Да")),MAX(0,SUM($D81:CD81)-CD81),0)</x:f>
      </x:c>
      <x:c r="CE83" s="107" t="n">
        <x:f>IF(AND(YEAR(CE$3)=YEAR(EDATE(INDEX('Вводные'!$D$88:$D$91,$B$64),INDEX('Вводные'!$E$88:$E$91,$B$64)+INDEX('Вводные'!$F$88:$F$91,$B$64)+'Вводные'!$H$9)),MONTH(CE$3)=MONTH(EDATE(INDEX('Вводные'!$D$88:$D$91,$B$64),INDEX('Вводные'!$E$88:$E$91,$B$64)+INDEX('Вводные'!$F$88:$F$91,$B$64)+'Вводные'!$H$9)),AND($B$63="Да",IFERROR(INDEX('Вводные'!$B$88:$B$91,$B$64),"Нет")="Да")),MAX(0,SUM($D81:CE81)-CE81),0)</x:f>
      </x:c>
      <x:c r="CF83" s="107" t="n">
        <x:f>IF(AND(YEAR(CF$3)=YEAR(EDATE(INDEX('Вводные'!$D$88:$D$91,$B$64),INDEX('Вводные'!$E$88:$E$91,$B$64)+INDEX('Вводные'!$F$88:$F$91,$B$64)+'Вводные'!$H$9)),MONTH(CF$3)=MONTH(EDATE(INDEX('Вводные'!$D$88:$D$91,$B$64),INDEX('Вводные'!$E$88:$E$91,$B$64)+INDEX('Вводные'!$F$88:$F$91,$B$64)+'Вводные'!$H$9)),AND($B$63="Да",IFERROR(INDEX('Вводные'!$B$88:$B$91,$B$64),"Нет")="Да")),MAX(0,SUM($D81:CF81)-CF81),0)</x:f>
      </x:c>
      <x:c r="CG83" s="107" t="n">
        <x:f>IF(AND(YEAR(CG$3)=YEAR(EDATE(INDEX('Вводные'!$D$88:$D$91,$B$64),INDEX('Вводные'!$E$88:$E$91,$B$64)+INDEX('Вводные'!$F$88:$F$91,$B$64)+'Вводные'!$H$9)),MONTH(CG$3)=MONTH(EDATE(INDEX('Вводные'!$D$88:$D$91,$B$64),INDEX('Вводные'!$E$88:$E$91,$B$64)+INDEX('Вводные'!$F$88:$F$91,$B$64)+'Вводные'!$H$9)),AND($B$63="Да",IFERROR(INDEX('Вводные'!$B$88:$B$91,$B$64),"Нет")="Да")),MAX(0,SUM($D81:CG81)-CG81),0)</x:f>
      </x:c>
      <x:c r="CH83" s="107" t="n">
        <x:f>IF(AND(YEAR(CH$3)=YEAR(EDATE(INDEX('Вводные'!$D$88:$D$91,$B$64),INDEX('Вводные'!$E$88:$E$91,$B$64)+INDEX('Вводные'!$F$88:$F$91,$B$64)+'Вводные'!$H$9)),MONTH(CH$3)=MONTH(EDATE(INDEX('Вводные'!$D$88:$D$91,$B$64),INDEX('Вводные'!$E$88:$E$91,$B$64)+INDEX('Вводные'!$F$88:$F$91,$B$64)+'Вводные'!$H$9)),AND($B$63="Да",IFERROR(INDEX('Вводные'!$B$88:$B$91,$B$64),"Нет")="Да")),MAX(0,SUM($D81:CH81)-CH81),0)</x:f>
      </x:c>
      <x:c r="CI83" s="107" t="n">
        <x:f>IF(AND(YEAR(CI$3)=YEAR(EDATE(INDEX('Вводные'!$D$88:$D$91,$B$64),INDEX('Вводные'!$E$88:$E$91,$B$64)+INDEX('Вводные'!$F$88:$F$91,$B$64)+'Вводные'!$H$9)),MONTH(CI$3)=MONTH(EDATE(INDEX('Вводные'!$D$88:$D$91,$B$64),INDEX('Вводные'!$E$88:$E$91,$B$64)+INDEX('Вводные'!$F$88:$F$91,$B$64)+'Вводные'!$H$9)),AND($B$63="Да",IFERROR(INDEX('Вводные'!$B$88:$B$91,$B$64),"Нет")="Да")),MAX(0,SUM($D81:CI81)-CI81),0)</x:f>
      </x:c>
      <x:c r="CJ83" s="107" t="n">
        <x:f>IF(AND(YEAR(CJ$3)=YEAR(EDATE(INDEX('Вводные'!$D$88:$D$91,$B$64),INDEX('Вводные'!$E$88:$E$91,$B$64)+INDEX('Вводные'!$F$88:$F$91,$B$64)+'Вводные'!$H$9)),MONTH(CJ$3)=MONTH(EDATE(INDEX('Вводные'!$D$88:$D$91,$B$64),INDEX('Вводные'!$E$88:$E$91,$B$64)+INDEX('Вводные'!$F$88:$F$91,$B$64)+'Вводные'!$H$9)),AND($B$63="Да",IFERROR(INDEX('Вводные'!$B$88:$B$91,$B$64),"Нет")="Да")),MAX(0,SUM($D81:CJ81)-CJ81),0)</x:f>
      </x:c>
      <x:c r="CK83" s="107" t="n">
        <x:f>IF(AND(YEAR(CK$3)=YEAR(EDATE(INDEX('Вводные'!$D$88:$D$91,$B$64),INDEX('Вводные'!$E$88:$E$91,$B$64)+INDEX('Вводные'!$F$88:$F$91,$B$64)+'Вводные'!$H$9)),MONTH(CK$3)=MONTH(EDATE(INDEX('Вводные'!$D$88:$D$91,$B$64),INDEX('Вводные'!$E$88:$E$91,$B$64)+INDEX('Вводные'!$F$88:$F$91,$B$64)+'Вводные'!$H$9)),AND($B$63="Да",IFERROR(INDEX('Вводные'!$B$88:$B$91,$B$64),"Нет")="Да")),MAX(0,SUM($D81:CK81)-CK81),0)</x:f>
      </x:c>
      <x:c r="CL83" s="107" t="n">
        <x:f>IF(AND(YEAR(CL$3)=YEAR(EDATE(INDEX('Вводные'!$D$88:$D$91,$B$64),INDEX('Вводные'!$E$88:$E$91,$B$64)+INDEX('Вводные'!$F$88:$F$91,$B$64)+'Вводные'!$H$9)),MONTH(CL$3)=MONTH(EDATE(INDEX('Вводные'!$D$88:$D$91,$B$64),INDEX('Вводные'!$E$88:$E$91,$B$64)+INDEX('Вводные'!$F$88:$F$91,$B$64)+'Вводные'!$H$9)),AND($B$63="Да",IFERROR(INDEX('Вводные'!$B$88:$B$91,$B$64),"Нет")="Да")),MAX(0,SUM($D81:CL81)-CL81),0)</x:f>
      </x:c>
      <x:c r="CM83" s="107" t="n">
        <x:f>IF(AND(YEAR(CM$3)=YEAR(EDATE(INDEX('Вводные'!$D$88:$D$91,$B$64),INDEX('Вводные'!$E$88:$E$91,$B$64)+INDEX('Вводные'!$F$88:$F$91,$B$64)+'Вводные'!$H$9)),MONTH(CM$3)=MONTH(EDATE(INDEX('Вводные'!$D$88:$D$91,$B$64),INDEX('Вводные'!$E$88:$E$91,$B$64)+INDEX('Вводные'!$F$88:$F$91,$B$64)+'Вводные'!$H$9)),AND($B$63="Да",IFERROR(INDEX('Вводные'!$B$88:$B$91,$B$64),"Нет")="Да")),MAX(0,SUM($D81:CM81)-CM81),0)</x:f>
      </x:c>
      <x:c r="CN83" s="107" t="n">
        <x:f>IF(AND(YEAR(CN$3)=YEAR(EDATE(INDEX('Вводные'!$D$88:$D$91,$B$64),INDEX('Вводные'!$E$88:$E$91,$B$64)+INDEX('Вводные'!$F$88:$F$91,$B$64)+'Вводные'!$H$9)),MONTH(CN$3)=MONTH(EDATE(INDEX('Вводные'!$D$88:$D$91,$B$64),INDEX('Вводные'!$E$88:$E$91,$B$64)+INDEX('Вводные'!$F$88:$F$91,$B$64)+'Вводные'!$H$9)),AND($B$63="Да",IFERROR(INDEX('Вводные'!$B$88:$B$91,$B$64),"Нет")="Да")),MAX(0,SUM($D81:CN81)-CN81),0)</x:f>
      </x:c>
      <x:c r="CO83" s="107" t="n">
        <x:f>IF(AND(YEAR(CO$3)=YEAR(EDATE(INDEX('Вводные'!$D$88:$D$91,$B$64),INDEX('Вводные'!$E$88:$E$91,$B$64)+INDEX('Вводные'!$F$88:$F$91,$B$64)+'Вводные'!$H$9)),MONTH(CO$3)=MONTH(EDATE(INDEX('Вводные'!$D$88:$D$91,$B$64),INDEX('Вводные'!$E$88:$E$91,$B$64)+INDEX('Вводные'!$F$88:$F$91,$B$64)+'Вводные'!$H$9)),AND($B$63="Да",IFERROR(INDEX('Вводные'!$B$88:$B$91,$B$64),"Нет")="Да")),MAX(0,SUM($D81:CO81)-CO81),0)</x:f>
      </x:c>
      <x:c r="CP83" s="107" t="n">
        <x:f>IF(AND(YEAR(CP$3)=YEAR(EDATE(INDEX('Вводные'!$D$88:$D$91,$B$64),INDEX('Вводные'!$E$88:$E$91,$B$64)+INDEX('Вводные'!$F$88:$F$91,$B$64)+'Вводные'!$H$9)),MONTH(CP$3)=MONTH(EDATE(INDEX('Вводные'!$D$88:$D$91,$B$64),INDEX('Вводные'!$E$88:$E$91,$B$64)+INDEX('Вводные'!$F$88:$F$91,$B$64)+'Вводные'!$H$9)),AND($B$63="Да",IFERROR(INDEX('Вводные'!$B$88:$B$91,$B$64),"Нет")="Да")),MAX(0,SUM($D81:CP81)-CP81),0)</x:f>
      </x:c>
      <x:c r="CQ83" s="107" t="n">
        <x:f>IF(AND(YEAR(CQ$3)=YEAR(EDATE(INDEX('Вводные'!$D$88:$D$91,$B$64),INDEX('Вводные'!$E$88:$E$91,$B$64)+INDEX('Вводные'!$F$88:$F$91,$B$64)+'Вводные'!$H$9)),MONTH(CQ$3)=MONTH(EDATE(INDEX('Вводные'!$D$88:$D$91,$B$64),INDEX('Вводные'!$E$88:$E$91,$B$64)+INDEX('Вводные'!$F$88:$F$91,$B$64)+'Вводные'!$H$9)),AND($B$63="Да",IFERROR(INDEX('Вводные'!$B$88:$B$91,$B$64),"Нет")="Да")),MAX(0,SUM($D81:CQ81)-CQ81),0)</x:f>
      </x:c>
      <x:c r="CR83" s="107" t="n">
        <x:f>IF(AND(YEAR(CR$3)=YEAR(EDATE(INDEX('Вводные'!$D$88:$D$91,$B$64),INDEX('Вводные'!$E$88:$E$91,$B$64)+INDEX('Вводные'!$F$88:$F$91,$B$64)+'Вводные'!$H$9)),MONTH(CR$3)=MONTH(EDATE(INDEX('Вводные'!$D$88:$D$91,$B$64),INDEX('Вводные'!$E$88:$E$91,$B$64)+INDEX('Вводные'!$F$88:$F$91,$B$64)+'Вводные'!$H$9)),AND($B$63="Да",IFERROR(INDEX('Вводные'!$B$88:$B$91,$B$64),"Нет")="Да")),MAX(0,SUM($D81:CR81)-CR81),0)</x:f>
      </x:c>
      <x:c r="CS83" s="107" t="n">
        <x:f>IF(AND(YEAR(CS$3)=YEAR(EDATE(INDEX('Вводные'!$D$88:$D$91,$B$64),INDEX('Вводные'!$E$88:$E$91,$B$64)+INDEX('Вводные'!$F$88:$F$91,$B$64)+'Вводные'!$H$9)),MONTH(CS$3)=MONTH(EDATE(INDEX('Вводные'!$D$88:$D$91,$B$64),INDEX('Вводные'!$E$88:$E$91,$B$64)+INDEX('Вводные'!$F$88:$F$91,$B$64)+'Вводные'!$H$9)),AND($B$63="Да",IFERROR(INDEX('Вводные'!$B$88:$B$91,$B$64),"Нет")="Да")),MAX(0,SUM($D81:CS81)-CS81),0)</x:f>
      </x:c>
      <x:c r="CT83" s="107" t="n">
        <x:f>IF(AND(YEAR(CT$3)=YEAR(EDATE(INDEX('Вводные'!$D$88:$D$91,$B$64),INDEX('Вводные'!$E$88:$E$91,$B$64)+INDEX('Вводные'!$F$88:$F$91,$B$64)+'Вводные'!$H$9)),MONTH(CT$3)=MONTH(EDATE(INDEX('Вводные'!$D$88:$D$91,$B$64),INDEX('Вводные'!$E$88:$E$91,$B$64)+INDEX('Вводные'!$F$88:$F$91,$B$64)+'Вводные'!$H$9)),AND($B$63="Да",IFERROR(INDEX('Вводные'!$B$88:$B$91,$B$64),"Нет")="Да")),MAX(0,SUM($D81:CT81)-CT81),0)</x:f>
      </x:c>
      <x:c r="CU83" s="107" t="n">
        <x:f>IF(AND(YEAR(CU$3)=YEAR(EDATE(INDEX('Вводные'!$D$88:$D$91,$B$64),INDEX('Вводные'!$E$88:$E$91,$B$64)+INDEX('Вводные'!$F$88:$F$91,$B$64)+'Вводные'!$H$9)),MONTH(CU$3)=MONTH(EDATE(INDEX('Вводные'!$D$88:$D$91,$B$64),INDEX('Вводные'!$E$88:$E$91,$B$64)+INDEX('Вводные'!$F$88:$F$91,$B$64)+'Вводные'!$H$9)),AND($B$63="Да",IFERROR(INDEX('Вводные'!$B$88:$B$91,$B$64),"Нет")="Да")),MAX(0,SUM($D81:CU81)-CU81),0)</x:f>
      </x:c>
      <x:c r="CV83" s="107" t="n">
        <x:f>IF(AND(YEAR(CV$3)=YEAR(EDATE(INDEX('Вводные'!$D$88:$D$91,$B$64),INDEX('Вводные'!$E$88:$E$91,$B$64)+INDEX('Вводные'!$F$88:$F$91,$B$64)+'Вводные'!$H$9)),MONTH(CV$3)=MONTH(EDATE(INDEX('Вводные'!$D$88:$D$91,$B$64),INDEX('Вводные'!$E$88:$E$91,$B$64)+INDEX('Вводные'!$F$88:$F$91,$B$64)+'Вводные'!$H$9)),AND($B$63="Да",IFERROR(INDEX('Вводные'!$B$88:$B$91,$B$64),"Нет")="Да")),MAX(0,SUM($D81:CV81)-CV81),0)</x:f>
      </x:c>
      <x:c r="CW83" s="107" t="n">
        <x:f>IF(AND(YEAR(CW$3)=YEAR(EDATE(INDEX('Вводные'!$D$88:$D$91,$B$64),INDEX('Вводные'!$E$88:$E$91,$B$64)+INDEX('Вводные'!$F$88:$F$91,$B$64)+'Вводные'!$H$9)),MONTH(CW$3)=MONTH(EDATE(INDEX('Вводные'!$D$88:$D$91,$B$64),INDEX('Вводные'!$E$88:$E$91,$B$64)+INDEX('Вводные'!$F$88:$F$91,$B$64)+'Вводные'!$H$9)),AND($B$63="Да",IFERROR(INDEX('Вводные'!$B$88:$B$91,$B$64),"Нет")="Да")),MAX(0,SUM($D81:CW81)-CW81),0)</x:f>
      </x:c>
      <x:c r="CX83" s="107" t="n">
        <x:f>IF(AND(YEAR(CX$3)=YEAR(EDATE(INDEX('Вводные'!$D$88:$D$91,$B$64),INDEX('Вводные'!$E$88:$E$91,$B$64)+INDEX('Вводные'!$F$88:$F$91,$B$64)+'Вводные'!$H$9)),MONTH(CX$3)=MONTH(EDATE(INDEX('Вводные'!$D$88:$D$91,$B$64),INDEX('Вводные'!$E$88:$E$91,$B$64)+INDEX('Вводные'!$F$88:$F$91,$B$64)+'Вводные'!$H$9)),AND($B$63="Да",IFERROR(INDEX('Вводные'!$B$88:$B$91,$B$64),"Нет")="Да")),MAX(0,SUM($D81:CX81)-CX81),0)</x:f>
      </x:c>
      <x:c r="CY83" s="107" t="n">
        <x:f>IF(AND(YEAR(CY$3)=YEAR(EDATE(INDEX('Вводные'!$D$88:$D$91,$B$64),INDEX('Вводные'!$E$88:$E$91,$B$64)+INDEX('Вводные'!$F$88:$F$91,$B$64)+'Вводные'!$H$9)),MONTH(CY$3)=MONTH(EDATE(INDEX('Вводные'!$D$88:$D$91,$B$64),INDEX('Вводные'!$E$88:$E$91,$B$64)+INDEX('Вводные'!$F$88:$F$91,$B$64)+'Вводные'!$H$9)),AND($B$63="Да",IFERROR(INDEX('Вводные'!$B$88:$B$91,$B$64),"Нет")="Да")),MAX(0,SUM($D81:CY81)-CY81),0)</x:f>
      </x:c>
      <x:c r="CZ83" s="107" t="n">
        <x:f>IF(AND(YEAR(CZ$3)=YEAR(EDATE(INDEX('Вводные'!$D$88:$D$91,$B$64),INDEX('Вводные'!$E$88:$E$91,$B$64)+INDEX('Вводные'!$F$88:$F$91,$B$64)+'Вводные'!$H$9)),MONTH(CZ$3)=MONTH(EDATE(INDEX('Вводные'!$D$88:$D$91,$B$64),INDEX('Вводные'!$E$88:$E$91,$B$64)+INDEX('Вводные'!$F$88:$F$91,$B$64)+'Вводные'!$H$9)),AND($B$63="Да",IFERROR(INDEX('Вводные'!$B$88:$B$91,$B$64),"Нет")="Да")),MAX(0,SUM($D81:CZ81)-CZ81),0)</x:f>
      </x:c>
      <x:c r="DA83" s="107" t="n">
        <x:f>IF(AND(YEAR(DA$3)=YEAR(EDATE(INDEX('Вводные'!$D$88:$D$91,$B$64),INDEX('Вводные'!$E$88:$E$91,$B$64)+INDEX('Вводные'!$F$88:$F$91,$B$64)+'Вводные'!$H$9)),MONTH(DA$3)=MONTH(EDATE(INDEX('Вводные'!$D$88:$D$91,$B$64),INDEX('Вводные'!$E$88:$E$91,$B$64)+INDEX('Вводные'!$F$88:$F$91,$B$64)+'Вводные'!$H$9)),AND($B$63="Да",IFERROR(INDEX('Вводные'!$B$88:$B$91,$B$64),"Нет")="Да")),MAX(0,SUM($D81:DA81)-DA81),0)</x:f>
      </x:c>
      <x:c r="DB83" s="107" t="n">
        <x:f>IF(AND(YEAR(DB$3)=YEAR(EDATE(INDEX('Вводные'!$D$88:$D$91,$B$64),INDEX('Вводные'!$E$88:$E$91,$B$64)+INDEX('Вводные'!$F$88:$F$91,$B$64)+'Вводные'!$H$9)),MONTH(DB$3)=MONTH(EDATE(INDEX('Вводные'!$D$88:$D$91,$B$64),INDEX('Вводные'!$E$88:$E$91,$B$64)+INDEX('Вводные'!$F$88:$F$91,$B$64)+'Вводные'!$H$9)),AND($B$63="Да",IFERROR(INDEX('Вводные'!$B$88:$B$91,$B$64),"Нет")="Да")),MAX(0,SUM($D81:DB81)-DB81),0)</x:f>
      </x:c>
      <x:c r="DC83" s="107" t="n">
        <x:f>IF(AND(YEAR(DC$3)=YEAR(EDATE(INDEX('Вводные'!$D$88:$D$91,$B$64),INDEX('Вводные'!$E$88:$E$91,$B$64)+INDEX('Вводные'!$F$88:$F$91,$B$64)+'Вводные'!$H$9)),MONTH(DC$3)=MONTH(EDATE(INDEX('Вводные'!$D$88:$D$91,$B$64),INDEX('Вводные'!$E$88:$E$91,$B$64)+INDEX('Вводные'!$F$88:$F$91,$B$64)+'Вводные'!$H$9)),AND($B$63="Да",IFERROR(INDEX('Вводные'!$B$88:$B$91,$B$64),"Нет")="Да")),MAX(0,SUM($D81:DC81)-DC81),0)</x:f>
      </x:c>
      <x:c r="DD83" s="107" t="n">
        <x:f>IF(AND(YEAR(DD$3)=YEAR(EDATE(INDEX('Вводные'!$D$88:$D$91,$B$64),INDEX('Вводные'!$E$88:$E$91,$B$64)+INDEX('Вводные'!$F$88:$F$91,$B$64)+'Вводные'!$H$9)),MONTH(DD$3)=MONTH(EDATE(INDEX('Вводные'!$D$88:$D$91,$B$64),INDEX('Вводные'!$E$88:$E$91,$B$64)+INDEX('Вводные'!$F$88:$F$91,$B$64)+'Вводные'!$H$9)),AND($B$63="Да",IFERROR(INDEX('Вводные'!$B$88:$B$91,$B$64),"Нет")="Да")),MAX(0,SUM($D81:DD81)-DD81),0)</x:f>
      </x:c>
      <x:c r="DE83" s="107" t="n">
        <x:f>IF(AND(YEAR(DE$3)=YEAR(EDATE(INDEX('Вводные'!$D$88:$D$91,$B$64),INDEX('Вводные'!$E$88:$E$91,$B$64)+INDEX('Вводные'!$F$88:$F$91,$B$64)+'Вводные'!$H$9)),MONTH(DE$3)=MONTH(EDATE(INDEX('Вводные'!$D$88:$D$91,$B$64),INDEX('Вводные'!$E$88:$E$91,$B$64)+INDEX('Вводные'!$F$88:$F$91,$B$64)+'Вводные'!$H$9)),AND($B$63="Да",IFERROR(INDEX('Вводные'!$B$88:$B$91,$B$64),"Нет")="Да")),MAX(0,SUM($D81:DE81)-DE81),0)</x:f>
      </x:c>
      <x:c r="DF83" s="107" t="n">
        <x:f>IF(AND(YEAR(DF$3)=YEAR(EDATE(INDEX('Вводные'!$D$88:$D$91,$B$64),INDEX('Вводные'!$E$88:$E$91,$B$64)+INDEX('Вводные'!$F$88:$F$91,$B$64)+'Вводные'!$H$9)),MONTH(DF$3)=MONTH(EDATE(INDEX('Вводные'!$D$88:$D$91,$B$64),INDEX('Вводные'!$E$88:$E$91,$B$64)+INDEX('Вводные'!$F$88:$F$91,$B$64)+'Вводные'!$H$9)),AND($B$63="Да",IFERROR(INDEX('Вводные'!$B$88:$B$91,$B$64),"Нет")="Да")),MAX(0,SUM($D81:DF81)-DF81),0)</x:f>
      </x:c>
      <x:c r="DG83" s="107" t="n">
        <x:f>IF(AND(YEAR(DG$3)=YEAR(EDATE(INDEX('Вводные'!$D$88:$D$91,$B$64),INDEX('Вводные'!$E$88:$E$91,$B$64)+INDEX('Вводные'!$F$88:$F$91,$B$64)+'Вводные'!$H$9)),MONTH(DG$3)=MONTH(EDATE(INDEX('Вводные'!$D$88:$D$91,$B$64),INDEX('Вводные'!$E$88:$E$91,$B$64)+INDEX('Вводные'!$F$88:$F$91,$B$64)+'Вводные'!$H$9)),AND($B$63="Да",IFERROR(INDEX('Вводные'!$B$88:$B$91,$B$64),"Нет")="Да")),MAX(0,SUM($D81:DG81)-DG81),0)</x:f>
      </x:c>
      <x:c r="DH83" s="107" t="n">
        <x:f>IF(AND(YEAR(DH$3)=YEAR(EDATE(INDEX('Вводные'!$D$88:$D$91,$B$64),INDEX('Вводные'!$E$88:$E$91,$B$64)+INDEX('Вводные'!$F$88:$F$91,$B$64)+'Вводные'!$H$9)),MONTH(DH$3)=MONTH(EDATE(INDEX('Вводные'!$D$88:$D$91,$B$64),INDEX('Вводные'!$E$88:$E$91,$B$64)+INDEX('Вводные'!$F$88:$F$91,$B$64)+'Вводные'!$H$9)),AND($B$63="Да",IFERROR(INDEX('Вводные'!$B$88:$B$91,$B$64),"Нет")="Да")),MAX(0,SUM($D81:DH81)-DH81),0)</x:f>
      </x:c>
      <x:c r="DI83" s="107" t="n">
        <x:f>IF(AND(YEAR(DI$3)=YEAR(EDATE(INDEX('Вводные'!$D$88:$D$91,$B$64),INDEX('Вводные'!$E$88:$E$91,$B$64)+INDEX('Вводные'!$F$88:$F$91,$B$64)+'Вводные'!$H$9)),MONTH(DI$3)=MONTH(EDATE(INDEX('Вводные'!$D$88:$D$91,$B$64),INDEX('Вводные'!$E$88:$E$91,$B$64)+INDEX('Вводные'!$F$88:$F$91,$B$64)+'Вводные'!$H$9)),AND($B$63="Да",IFERROR(INDEX('Вводные'!$B$88:$B$91,$B$64),"Нет")="Да")),MAX(0,SUM($D81:DI81)-DI81),0)</x:f>
      </x:c>
      <x:c r="DJ83" s="107" t="n">
        <x:f>IF(AND(YEAR(DJ$3)=YEAR(EDATE(INDEX('Вводные'!$D$88:$D$91,$B$64),INDEX('Вводные'!$E$88:$E$91,$B$64)+INDEX('Вводные'!$F$88:$F$91,$B$64)+'Вводные'!$H$9)),MONTH(DJ$3)=MONTH(EDATE(INDEX('Вводные'!$D$88:$D$91,$B$64),INDEX('Вводные'!$E$88:$E$91,$B$64)+INDEX('Вводные'!$F$88:$F$91,$B$64)+'Вводные'!$H$9)),AND($B$63="Да",IFERROR(INDEX('Вводные'!$B$88:$B$91,$B$64),"Нет")="Да")),MAX(0,SUM($D81:DJ81)-DJ81),0)</x:f>
      </x:c>
      <x:c r="DK83" s="107" t="n">
        <x:f>IF(AND(YEAR(DK$3)=YEAR(EDATE(INDEX('Вводные'!$D$88:$D$91,$B$64),INDEX('Вводные'!$E$88:$E$91,$B$64)+INDEX('Вводные'!$F$88:$F$91,$B$64)+'Вводные'!$H$9)),MONTH(DK$3)=MONTH(EDATE(INDEX('Вводные'!$D$88:$D$91,$B$64),INDEX('Вводные'!$E$88:$E$91,$B$64)+INDEX('Вводные'!$F$88:$F$91,$B$64)+'Вводные'!$H$9)),AND($B$63="Да",IFERROR(INDEX('Вводные'!$B$88:$B$91,$B$64),"Нет")="Да")),MAX(0,SUM($D81:DK81)-DK81),0)</x:f>
      </x:c>
      <x:c r="DL83" s="107" t="n">
        <x:f>IF(AND(YEAR(DL$3)=YEAR(EDATE(INDEX('Вводные'!$D$88:$D$91,$B$64),INDEX('Вводные'!$E$88:$E$91,$B$64)+INDEX('Вводные'!$F$88:$F$91,$B$64)+'Вводные'!$H$9)),MONTH(DL$3)=MONTH(EDATE(INDEX('Вводные'!$D$88:$D$91,$B$64),INDEX('Вводные'!$E$88:$E$91,$B$64)+INDEX('Вводные'!$F$88:$F$91,$B$64)+'Вводные'!$H$9)),AND($B$63="Да",IFERROR(INDEX('Вводные'!$B$88:$B$91,$B$64),"Нет")="Да")),MAX(0,SUM($D81:DL81)-DL81),0)</x:f>
      </x:c>
      <x:c r="DM83" s="107" t="n">
        <x:f>IF(AND(YEAR(DM$3)=YEAR(EDATE(INDEX('Вводные'!$D$88:$D$91,$B$64),INDEX('Вводные'!$E$88:$E$91,$B$64)+INDEX('Вводные'!$F$88:$F$91,$B$64)+'Вводные'!$H$9)),MONTH(DM$3)=MONTH(EDATE(INDEX('Вводные'!$D$88:$D$91,$B$64),INDEX('Вводные'!$E$88:$E$91,$B$64)+INDEX('Вводные'!$F$88:$F$91,$B$64)+'Вводные'!$H$9)),AND($B$63="Да",IFERROR(INDEX('Вводные'!$B$88:$B$91,$B$64),"Нет")="Да")),MAX(0,SUM($D81:DM81)-DM81),0)</x:f>
      </x:c>
      <x:c r="DN83" s="107" t="n">
        <x:f>IF(AND(YEAR(DN$3)=YEAR(EDATE(INDEX('Вводные'!$D$88:$D$91,$B$64),INDEX('Вводные'!$E$88:$E$91,$B$64)+INDEX('Вводные'!$F$88:$F$91,$B$64)+'Вводные'!$H$9)),MONTH(DN$3)=MONTH(EDATE(INDEX('Вводные'!$D$88:$D$91,$B$64),INDEX('Вводные'!$E$88:$E$91,$B$64)+INDEX('Вводные'!$F$88:$F$91,$B$64)+'Вводные'!$H$9)),AND($B$63="Да",IFERROR(INDEX('Вводные'!$B$88:$B$91,$B$64),"Нет")="Да")),MAX(0,SUM($D81:DN81)-DN81),0)</x:f>
      </x:c>
      <x:c r="DO83" s="107" t="n">
        <x:f>IF(AND(YEAR(DO$3)=YEAR(EDATE(INDEX('Вводные'!$D$88:$D$91,$B$64),INDEX('Вводные'!$E$88:$E$91,$B$64)+INDEX('Вводные'!$F$88:$F$91,$B$64)+'Вводные'!$H$9)),MONTH(DO$3)=MONTH(EDATE(INDEX('Вводные'!$D$88:$D$91,$B$64),INDEX('Вводные'!$E$88:$E$91,$B$64)+INDEX('Вводные'!$F$88:$F$91,$B$64)+'Вводные'!$H$9)),AND($B$63="Да",IFERROR(INDEX('Вводные'!$B$88:$B$91,$B$64),"Нет")="Да")),MAX(0,SUM($D81:DO81)-DO81),0)</x:f>
      </x:c>
      <x:c r="DP83" s="107" t="n">
        <x:f>IF(AND(YEAR(DP$3)=YEAR(EDATE(INDEX('Вводные'!$D$88:$D$91,$B$64),INDEX('Вводные'!$E$88:$E$91,$B$64)+INDEX('Вводные'!$F$88:$F$91,$B$64)+'Вводные'!$H$9)),MONTH(DP$3)=MONTH(EDATE(INDEX('Вводные'!$D$88:$D$91,$B$64),INDEX('Вводные'!$E$88:$E$91,$B$64)+INDEX('Вводные'!$F$88:$F$91,$B$64)+'Вводные'!$H$9)),AND($B$63="Да",IFERROR(INDEX('Вводные'!$B$88:$B$91,$B$64),"Нет")="Да")),MAX(0,SUM($D81:DP81)-DP81),0)</x:f>
      </x:c>
      <x:c r="DQ83" s="107" t="n">
        <x:f>IF(AND(YEAR(DQ$3)=YEAR(EDATE(INDEX('Вводные'!$D$88:$D$91,$B$64),INDEX('Вводные'!$E$88:$E$91,$B$64)+INDEX('Вводные'!$F$88:$F$91,$B$64)+'Вводные'!$H$9)),MONTH(DQ$3)=MONTH(EDATE(INDEX('Вводные'!$D$88:$D$91,$B$64),INDEX('Вводные'!$E$88:$E$91,$B$64)+INDEX('Вводные'!$F$88:$F$91,$B$64)+'Вводные'!$H$9)),AND($B$63="Да",IFERROR(INDEX('Вводные'!$B$88:$B$91,$B$64),"Нет")="Да")),MAX(0,SUM($D81:DQ81)-DQ81),0)</x:f>
      </x:c>
      <x:c r="DR83" s="107" t="n">
        <x:f>IF(AND(YEAR(DR$3)=YEAR(EDATE(INDEX('Вводные'!$D$88:$D$91,$B$64),INDEX('Вводные'!$E$88:$E$91,$B$64)+INDEX('Вводные'!$F$88:$F$91,$B$64)+'Вводные'!$H$9)),MONTH(DR$3)=MONTH(EDATE(INDEX('Вводные'!$D$88:$D$91,$B$64),INDEX('Вводные'!$E$88:$E$91,$B$64)+INDEX('Вводные'!$F$88:$F$91,$B$64)+'Вводные'!$H$9)),AND($B$63="Да",IFERROR(INDEX('Вводные'!$B$88:$B$91,$B$64),"Нет")="Да")),MAX(0,SUM($D81:DR81)-DR81),0)</x:f>
      </x:c>
      <x:c r="DS83" s="107" t="n">
        <x:f>IF(AND(YEAR(DS$3)=YEAR(EDATE(INDEX('Вводные'!$D$88:$D$91,$B$64),INDEX('Вводные'!$E$88:$E$91,$B$64)+INDEX('Вводные'!$F$88:$F$91,$B$64)+'Вводные'!$H$9)),MONTH(DS$3)=MONTH(EDATE(INDEX('Вводные'!$D$88:$D$91,$B$64),INDEX('Вводные'!$E$88:$E$91,$B$64)+INDEX('Вводные'!$F$88:$F$91,$B$64)+'Вводные'!$H$9)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D10-IFERROR(SUM($D$20:$DS$20)*('Продажи'!D83+'Продажи'!D86+'Продажи'!D89+'Продажи'!D92)/(SUM('Продажи'!$D$83:$DS$83)+SUM('Продажи'!$D$86:$DS$86)+SUM('Продажи'!$D$89:$DS$89)+SUM('Продажи'!$D$92:$DS$92)),0)-D53-D57</x:f>
      </x:c>
      <x:c r="E22" s="117">
        <x:f>E10-IFERROR(SUM($D$20:$DS$20)*('Продажи'!E83+'Продажи'!E86+'Продажи'!E89+'Продажи'!E92)/(SUM('Продажи'!$D$83:$DS$83)+SUM('Продажи'!$D$86:$DS$86)+SUM('Продажи'!$D$89:$DS$89)+SUM('Продажи'!$D$92:$DS$92)),0)-E53-E57</x:f>
      </x:c>
      <x:c r="F22" s="117">
        <x:f>F10-IFERROR(SUM($D$20:$DS$20)*('Продажи'!F83+'Продажи'!F86+'Продажи'!F89+'Продажи'!F92)/(SUM('Продажи'!$D$83:$DS$83)+SUM('Продажи'!$D$86:$DS$86)+SUM('Продажи'!$D$89:$DS$89)+SUM('Продажи'!$D$92:$DS$92)),0)-F53-F57</x:f>
      </x:c>
      <x:c r="G22" s="117">
        <x:f>G10-IFERROR(SUM($D$20:$DS$20)*('Продажи'!G83+'Продажи'!G86+'Продажи'!G89+'Продажи'!G92)/(SUM('Продажи'!$D$83:$DS$83)+SUM('Продажи'!$D$86:$DS$86)+SUM('Продажи'!$D$89:$DS$89)+SUM('Продажи'!$D$92:$DS$92)),0)-G53-G57</x:f>
      </x:c>
      <x:c r="H22" s="117">
        <x:f>H10-IFERROR(SUM($D$20:$DS$20)*('Продажи'!H83+'Продажи'!H86+'Продажи'!H89+'Продажи'!H92)/(SUM('Продажи'!$D$83:$DS$83)+SUM('Продажи'!$D$86:$DS$86)+SUM('Продажи'!$D$89:$DS$89)+SUM('Продажи'!$D$92:$DS$92)),0)-H53-H57</x:f>
      </x:c>
      <x:c r="I22" s="117">
        <x:f>I10-IFERROR(SUM($D$20:$DS$20)*('Продажи'!I83+'Продажи'!I86+'Продажи'!I89+'Продажи'!I92)/(SUM('Продажи'!$D$83:$DS$83)+SUM('Продажи'!$D$86:$DS$86)+SUM('Продажи'!$D$89:$DS$89)+SUM('Продажи'!$D$92:$DS$92)),0)-I53-I57</x:f>
      </x:c>
      <x:c r="J22" s="117">
        <x:f>J10-IFERROR(SUM($D$20:$DS$20)*('Продажи'!J83+'Продажи'!J86+'Продажи'!J89+'Продажи'!J92)/(SUM('Продажи'!$D$83:$DS$83)+SUM('Продажи'!$D$86:$DS$86)+SUM('Продажи'!$D$89:$DS$89)+SUM('Продажи'!$D$92:$DS$92)),0)-J53-J57</x:f>
      </x:c>
      <x:c r="K22" s="117">
        <x:f>K10-IFERROR(SUM($D$20:$DS$20)*('Продажи'!K83+'Продажи'!K86+'Продажи'!K89+'Продажи'!K92)/(SUM('Продажи'!$D$83:$DS$83)+SUM('Продажи'!$D$86:$DS$86)+SUM('Продажи'!$D$89:$DS$89)+SUM('Продажи'!$D$92:$DS$92)),0)-K53-K57</x:f>
      </x:c>
      <x:c r="L22" s="117">
        <x:f>L10-IFERROR(SUM($D$20:$DS$20)*('Продажи'!L83+'Продажи'!L86+'Продажи'!L89+'Продажи'!L92)/(SUM('Продажи'!$D$83:$DS$83)+SUM('Продажи'!$D$86:$DS$86)+SUM('Продажи'!$D$89:$DS$89)+SUM('Продажи'!$D$92:$DS$92)),0)-L53-L57</x:f>
      </x:c>
      <x:c r="M22" s="117">
        <x:f>M10-IFERROR(SUM($D$20:$DS$20)*('Продажи'!M83+'Продажи'!M86+'Продажи'!M89+'Продажи'!M92)/(SUM('Продажи'!$D$83:$DS$83)+SUM('Продажи'!$D$86:$DS$86)+SUM('Продажи'!$D$89:$DS$89)+SUM('Продажи'!$D$92:$DS$92)),0)-M53-M57</x:f>
      </x:c>
      <x:c r="N22" s="117">
        <x:f>N10-IFERROR(SUM($D$20:$DS$20)*('Продажи'!N83+'Продажи'!N86+'Продажи'!N89+'Продажи'!N92)/(SUM('Продажи'!$D$83:$DS$83)+SUM('Продажи'!$D$86:$DS$86)+SUM('Продажи'!$D$89:$DS$89)+SUM('Продажи'!$D$92:$DS$92)),0)-N53-N57</x:f>
      </x:c>
      <x:c r="O22" s="117">
        <x:f>O10-IFERROR(SUM($D$20:$DS$20)*('Продажи'!O83+'Продажи'!O86+'Продажи'!O89+'Продажи'!O92)/(SUM('Продажи'!$D$83:$DS$83)+SUM('Продажи'!$D$86:$DS$86)+SUM('Продажи'!$D$89:$DS$89)+SUM('Продажи'!$D$92:$DS$92)),0)-O53-O57</x:f>
      </x:c>
      <x:c r="P22" s="117">
        <x:f>P10-IFERROR(SUM($D$20:$DS$20)*('Продажи'!P83+'Продажи'!P86+'Продажи'!P89+'Продажи'!P92)/(SUM('Продажи'!$D$83:$DS$83)+SUM('Продажи'!$D$86:$DS$86)+SUM('Продажи'!$D$89:$DS$89)+SUM('Продажи'!$D$92:$DS$92)),0)-P53-P57</x:f>
      </x:c>
      <x:c r="Q22" s="117">
        <x:f>Q10-IFERROR(SUM($D$20:$DS$20)*('Продажи'!Q83+'Продажи'!Q86+'Продажи'!Q89+'Продажи'!Q92)/(SUM('Продажи'!$D$83:$DS$83)+SUM('Продажи'!$D$86:$DS$86)+SUM('Продажи'!$D$89:$DS$89)+SUM('Продажи'!$D$92:$DS$92)),0)-Q53-Q57</x:f>
      </x:c>
      <x:c r="R22" s="117">
        <x:f>R10-IFERROR(SUM($D$20:$DS$20)*('Продажи'!R83+'Продажи'!R86+'Продажи'!R89+'Продажи'!R92)/(SUM('Продажи'!$D$83:$DS$83)+SUM('Продажи'!$D$86:$DS$86)+SUM('Продажи'!$D$89:$DS$89)+SUM('Продажи'!$D$92:$DS$92)),0)-R53-R57</x:f>
      </x:c>
      <x:c r="S22" s="117">
        <x:f>S10-IFERROR(SUM($D$20:$DS$20)*('Продажи'!S83+'Продажи'!S86+'Продажи'!S89+'Продажи'!S92)/(SUM('Продажи'!$D$83:$DS$83)+SUM('Продажи'!$D$86:$DS$86)+SUM('Продажи'!$D$89:$DS$89)+SUM('Продажи'!$D$92:$DS$92)),0)-S53-S57</x:f>
      </x:c>
      <x:c r="T22" s="117">
        <x:f>T10-IFERROR(SUM($D$20:$DS$20)*('Продажи'!T83+'Продажи'!T86+'Продажи'!T89+'Продажи'!T92)/(SUM('Продажи'!$D$83:$DS$83)+SUM('Продажи'!$D$86:$DS$86)+SUM('Продажи'!$D$89:$DS$89)+SUM('Продажи'!$D$92:$DS$92)),0)-T53-T57</x:f>
      </x:c>
      <x:c r="U22" s="117">
        <x:f>U10-IFERROR(SUM($D$20:$DS$20)*('Продажи'!U83+'Продажи'!U86+'Продажи'!U89+'Продажи'!U92)/(SUM('Продажи'!$D$83:$DS$83)+SUM('Продажи'!$D$86:$DS$86)+SUM('Продажи'!$D$89:$DS$89)+SUM('Продажи'!$D$92:$DS$92)),0)-U53-U57</x:f>
      </x:c>
      <x:c r="V22" s="117">
        <x:f>V10-IFERROR(SUM($D$20:$DS$20)*('Продажи'!V83+'Продажи'!V86+'Продажи'!V89+'Продажи'!V92)/(SUM('Продажи'!$D$83:$DS$83)+SUM('Продажи'!$D$86:$DS$86)+SUM('Продажи'!$D$89:$DS$89)+SUM('Продажи'!$D$92:$DS$92)),0)-V53-V57</x:f>
      </x:c>
      <x:c r="W22" s="117">
        <x:f>W10-IFERROR(SUM($D$20:$DS$20)*('Продажи'!W83+'Продажи'!W86+'Продажи'!W89+'Продажи'!W92)/(SUM('Продажи'!$D$83:$DS$83)+SUM('Продажи'!$D$86:$DS$86)+SUM('Продажи'!$D$89:$DS$89)+SUM('Продажи'!$D$92:$DS$92)),0)-W53-W57</x:f>
      </x:c>
      <x:c r="X22" s="117">
        <x:f>X10-IFERROR(SUM($D$20:$DS$20)*('Продажи'!X83+'Продажи'!X86+'Продажи'!X89+'Продажи'!X92)/(SUM('Продажи'!$D$83:$DS$83)+SUM('Продажи'!$D$86:$DS$86)+SUM('Продажи'!$D$89:$DS$89)+SUM('Продажи'!$D$92:$DS$92)),0)-X53-X57</x:f>
      </x:c>
      <x:c r="Y22" s="117">
        <x:f>Y10-IFERROR(SUM($D$20:$DS$20)*('Продажи'!Y83+'Продажи'!Y86+'Продажи'!Y89+'Продажи'!Y92)/(SUM('Продажи'!$D$83:$DS$83)+SUM('Продажи'!$D$86:$DS$86)+SUM('Продажи'!$D$89:$DS$89)+SUM('Продажи'!$D$92:$DS$92)),0)-Y53-Y57</x:f>
      </x:c>
      <x:c r="Z22" s="117">
        <x:f>Z10-IFERROR(SUM($D$20:$DS$20)*('Продажи'!Z83+'Продажи'!Z86+'Продажи'!Z89+'Продажи'!Z92)/(SUM('Продажи'!$D$83:$DS$83)+SUM('Продажи'!$D$86:$DS$86)+SUM('Продажи'!$D$89:$DS$89)+SUM('Продажи'!$D$92:$DS$92)),0)-Z53-Z57</x:f>
      </x:c>
      <x:c r="AA22" s="117">
        <x:f>AA10-IFERROR(SUM($D$20:$DS$20)*('Продажи'!AA83+'Продажи'!AA86+'Продажи'!AA89+'Продажи'!AA92)/(SUM('Продажи'!$D$83:$DS$83)+SUM('Продажи'!$D$86:$DS$86)+SUM('Продажи'!$D$89:$DS$89)+SUM('Продажи'!$D$92:$DS$92)),0)-AA53-AA57</x:f>
      </x:c>
      <x:c r="AB22" s="117">
        <x:f>AB10-IFERROR(SUM($D$20:$DS$20)*('Продажи'!AB83+'Продажи'!AB86+'Продажи'!AB89+'Продажи'!AB92)/(SUM('Продажи'!$D$83:$DS$83)+SUM('Продажи'!$D$86:$DS$86)+SUM('Продажи'!$D$89:$DS$89)+SUM('Продажи'!$D$92:$DS$92)),0)-AB53-AB57</x:f>
      </x:c>
      <x:c r="AC22" s="117">
        <x:f>AC10-IFERROR(SUM($D$20:$DS$20)*('Продажи'!AC83+'Продажи'!AC86+'Продажи'!AC89+'Продажи'!AC92)/(SUM('Продажи'!$D$83:$DS$83)+SUM('Продажи'!$D$86:$DS$86)+SUM('Продажи'!$D$89:$DS$89)+SUM('Продажи'!$D$92:$DS$92)),0)-AC53-AC57</x:f>
      </x:c>
      <x:c r="AD22" s="117">
        <x:f>AD10-IFERROR(SUM($D$20:$DS$20)*('Продажи'!AD83+'Продажи'!AD86+'Продажи'!AD89+'Продажи'!AD92)/(SUM('Продажи'!$D$83:$DS$83)+SUM('Продажи'!$D$86:$DS$86)+SUM('Продажи'!$D$89:$DS$89)+SUM('Продажи'!$D$92:$DS$92)),0)-AD53-AD57</x:f>
      </x:c>
      <x:c r="AE22" s="117">
        <x:f>AE10-IFERROR(SUM($D$20:$DS$20)*('Продажи'!AE83+'Продажи'!AE86+'Продажи'!AE89+'Продажи'!AE92)/(SUM('Продажи'!$D$83:$DS$83)+SUM('Продажи'!$D$86:$DS$86)+SUM('Продажи'!$D$89:$DS$89)+SUM('Продажи'!$D$92:$DS$92)),0)-AE53-AE57</x:f>
      </x:c>
      <x:c r="AF22" s="117">
        <x:f>AF10-IFERROR(SUM($D$20:$DS$20)*('Продажи'!AF83+'Продажи'!AF86+'Продажи'!AF89+'Продажи'!AF92)/(SUM('Продажи'!$D$83:$DS$83)+SUM('Продажи'!$D$86:$DS$86)+SUM('Продажи'!$D$89:$DS$89)+SUM('Продажи'!$D$92:$DS$92)),0)-AF53-AF57</x:f>
      </x:c>
      <x:c r="AG22" s="117">
        <x:f>AG10-IFERROR(SUM($D$20:$DS$20)*('Продажи'!AG83+'Продажи'!AG86+'Продажи'!AG89+'Продажи'!AG92)/(SUM('Продажи'!$D$83:$DS$83)+SUM('Продажи'!$D$86:$DS$86)+SUM('Продажи'!$D$89:$DS$89)+SUM('Продажи'!$D$92:$DS$92)),0)-AG53-AG57</x:f>
      </x:c>
      <x:c r="AH22" s="117">
        <x:f>AH10-IFERROR(SUM($D$20:$DS$20)*('Продажи'!AH83+'Продажи'!AH86+'Продажи'!AH89+'Продажи'!AH92)/(SUM('Продажи'!$D$83:$DS$83)+SUM('Продажи'!$D$86:$DS$86)+SUM('Продажи'!$D$89:$DS$89)+SUM('Продажи'!$D$92:$DS$92)),0)-AH53-AH57</x:f>
      </x:c>
      <x:c r="AI22" s="117">
        <x:f>AI10-IFERROR(SUM($D$20:$DS$20)*('Продажи'!AI83+'Продажи'!AI86+'Продажи'!AI89+'Продажи'!AI92)/(SUM('Продажи'!$D$83:$DS$83)+SUM('Продажи'!$D$86:$DS$86)+SUM('Продажи'!$D$89:$DS$89)+SUM('Продажи'!$D$92:$DS$92)),0)-AI53-AI57</x:f>
      </x:c>
      <x:c r="AJ22" s="117">
        <x:f>AJ10-IFERROR(SUM($D$20:$DS$20)*('Продажи'!AJ83+'Продажи'!AJ86+'Продажи'!AJ89+'Продажи'!AJ92)/(SUM('Продажи'!$D$83:$DS$83)+SUM('Продажи'!$D$86:$DS$86)+SUM('Продажи'!$D$89:$DS$89)+SUM('Продажи'!$D$92:$DS$92)),0)-AJ53-AJ57</x:f>
      </x:c>
      <x:c r="AK22" s="117">
        <x:f>AK10-IFERROR(SUM($D$20:$DS$20)*('Продажи'!AK83+'Продажи'!AK86+'Продажи'!AK89+'Продажи'!AK92)/(SUM('Продажи'!$D$83:$DS$83)+SUM('Продажи'!$D$86:$DS$86)+SUM('Продажи'!$D$89:$DS$89)+SUM('Продажи'!$D$92:$DS$92)),0)-AK53-AK57</x:f>
      </x:c>
      <x:c r="AL22" s="117">
        <x:f>AL10-IFERROR(SUM($D$20:$DS$20)*('Продажи'!AL83+'Продажи'!AL86+'Продажи'!AL89+'Продажи'!AL92)/(SUM('Продажи'!$D$83:$DS$83)+SUM('Продажи'!$D$86:$DS$86)+SUM('Продажи'!$D$89:$DS$89)+SUM('Продажи'!$D$92:$DS$92)),0)-AL53-AL57</x:f>
      </x:c>
      <x:c r="AM22" s="117">
        <x:f>AM10-IFERROR(SUM($D$20:$DS$20)*('Продажи'!AM83+'Продажи'!AM86+'Продажи'!AM89+'Продажи'!AM92)/(SUM('Продажи'!$D$83:$DS$83)+SUM('Продажи'!$D$86:$DS$86)+SUM('Продажи'!$D$89:$DS$89)+SUM('Продажи'!$D$92:$DS$92)),0)-AM53-AM57</x:f>
      </x:c>
      <x:c r="AN22" s="117">
        <x:f>AN10-IFERROR(SUM($D$20:$DS$20)*('Продажи'!AN83+'Продажи'!AN86+'Продажи'!AN89+'Продажи'!AN92)/(SUM('Продажи'!$D$83:$DS$83)+SUM('Продажи'!$D$86:$DS$86)+SUM('Продажи'!$D$89:$DS$89)+SUM('Продажи'!$D$92:$DS$92)),0)-AN53-AN57</x:f>
      </x:c>
      <x:c r="AO22" s="117">
        <x:f>AO10-IFERROR(SUM($D$20:$DS$20)*('Продажи'!AO83+'Продажи'!AO86+'Продажи'!AO89+'Продажи'!AO92)/(SUM('Продажи'!$D$83:$DS$83)+SUM('Продажи'!$D$86:$DS$86)+SUM('Продажи'!$D$89:$DS$89)+SUM('Продажи'!$D$92:$DS$92)),0)-AO53-AO57</x:f>
      </x:c>
      <x:c r="AP22" s="117">
        <x:f>AP10-IFERROR(SUM($D$20:$DS$20)*('Продажи'!AP83+'Продажи'!AP86+'Продажи'!AP89+'Продажи'!AP92)/(SUM('Продажи'!$D$83:$DS$83)+SUM('Продажи'!$D$86:$DS$86)+SUM('Продажи'!$D$89:$DS$89)+SUM('Продажи'!$D$92:$DS$92)),0)-AP53-AP57</x:f>
      </x:c>
      <x:c r="AQ22" s="117">
        <x:f>AQ10-IFERROR(SUM($D$20:$DS$20)*('Продажи'!AQ83+'Продажи'!AQ86+'Продажи'!AQ89+'Продажи'!AQ92)/(SUM('Продажи'!$D$83:$DS$83)+SUM('Продажи'!$D$86:$DS$86)+SUM('Продажи'!$D$89:$DS$89)+SUM('Продажи'!$D$92:$DS$92)),0)-AQ53-AQ57</x:f>
      </x:c>
      <x:c r="AR22" s="117">
        <x:f>AR10-IFERROR(SUM($D$20:$DS$20)*('Продажи'!AR83+'Продажи'!AR86+'Продажи'!AR89+'Продажи'!AR92)/(SUM('Продажи'!$D$83:$DS$83)+SUM('Продажи'!$D$86:$DS$86)+SUM('Продажи'!$D$89:$DS$89)+SUM('Продажи'!$D$92:$DS$92)),0)-AR53-AR57</x:f>
      </x:c>
      <x:c r="AS22" s="117">
        <x:f>AS10-IFERROR(SUM($D$20:$DS$20)*('Продажи'!AS83+'Продажи'!AS86+'Продажи'!AS89+'Продажи'!AS92)/(SUM('Продажи'!$D$83:$DS$83)+SUM('Продажи'!$D$86:$DS$86)+SUM('Продажи'!$D$89:$DS$89)+SUM('Продажи'!$D$92:$DS$92)),0)-AS53-AS57</x:f>
      </x:c>
      <x:c r="AT22" s="117">
        <x:f>AT10-IFERROR(SUM($D$20:$DS$20)*('Продажи'!AT83+'Продажи'!AT86+'Продажи'!AT89+'Продажи'!AT92)/(SUM('Продажи'!$D$83:$DS$83)+SUM('Продажи'!$D$86:$DS$86)+SUM('Продажи'!$D$89:$DS$89)+SUM('Продажи'!$D$92:$DS$92)),0)-AT53-AT57</x:f>
      </x:c>
      <x:c r="AU22" s="117">
        <x:f>AU10-IFERROR(SUM($D$20:$DS$20)*('Продажи'!AU83+'Продажи'!AU86+'Продажи'!AU89+'Продажи'!AU92)/(SUM('Продажи'!$D$83:$DS$83)+SUM('Продажи'!$D$86:$DS$86)+SUM('Продажи'!$D$89:$DS$89)+SUM('Продажи'!$D$92:$DS$92)),0)-AU53-AU57</x:f>
      </x:c>
      <x:c r="AV22" s="117">
        <x:f>AV10-IFERROR(SUM($D$20:$DS$20)*('Продажи'!AV83+'Продажи'!AV86+'Продажи'!AV89+'Продажи'!AV92)/(SUM('Продажи'!$D$83:$DS$83)+SUM('Продажи'!$D$86:$DS$86)+SUM('Продажи'!$D$89:$DS$89)+SUM('Продажи'!$D$92:$DS$92)),0)-AV53-AV57</x:f>
      </x:c>
      <x:c r="AW22" s="117">
        <x:f>AW10-IFERROR(SUM($D$20:$DS$20)*('Продажи'!AW83+'Продажи'!AW86+'Продажи'!AW89+'Продажи'!AW92)/(SUM('Продажи'!$D$83:$DS$83)+SUM('Продажи'!$D$86:$DS$86)+SUM('Продажи'!$D$89:$DS$89)+SUM('Продажи'!$D$92:$DS$92)),0)-AW53-AW57</x:f>
      </x:c>
      <x:c r="AX22" s="117">
        <x:f>AX10-IFERROR(SUM($D$20:$DS$20)*('Продажи'!AX83+'Продажи'!AX86+'Продажи'!AX89+'Продажи'!AX92)/(SUM('Продажи'!$D$83:$DS$83)+SUM('Продажи'!$D$86:$DS$86)+SUM('Продажи'!$D$89:$DS$89)+SUM('Продажи'!$D$92:$DS$92)),0)-AX53-AX57</x:f>
      </x:c>
      <x:c r="AY22" s="117">
        <x:f>AY10-IFERROR(SUM($D$20:$DS$20)*('Продажи'!AY83+'Продажи'!AY86+'Продажи'!AY89+'Продажи'!AY92)/(SUM('Продажи'!$D$83:$DS$83)+SUM('Продажи'!$D$86:$DS$86)+SUM('Продажи'!$D$89:$DS$89)+SUM('Продажи'!$D$92:$DS$92)),0)-AY53-AY57</x:f>
      </x:c>
      <x:c r="AZ22" s="117">
        <x:f>AZ10-IFERROR(SUM($D$20:$DS$20)*('Продажи'!AZ83+'Продажи'!AZ86+'Продажи'!AZ89+'Продажи'!AZ92)/(SUM('Продажи'!$D$83:$DS$83)+SUM('Продажи'!$D$86:$DS$86)+SUM('Продажи'!$D$89:$DS$89)+SUM('Продажи'!$D$92:$DS$92)),0)-AZ53-AZ57</x:f>
      </x:c>
      <x:c r="BA22" s="117">
        <x:f>BA10-IFERROR(SUM($D$20:$DS$20)*('Продажи'!BA83+'Продажи'!BA86+'Продажи'!BA89+'Продажи'!BA92)/(SUM('Продажи'!$D$83:$DS$83)+SUM('Продажи'!$D$86:$DS$86)+SUM('Продажи'!$D$89:$DS$89)+SUM('Продажи'!$D$92:$DS$92)),0)-BA53-BA57</x:f>
      </x:c>
      <x:c r="BB22" s="117">
        <x:f>BB10-IFERROR(SUM($D$20:$DS$20)*('Продажи'!BB83+'Продажи'!BB86+'Продажи'!BB89+'Продажи'!BB92)/(SUM('Продажи'!$D$83:$DS$83)+SUM('Продажи'!$D$86:$DS$86)+SUM('Продажи'!$D$89:$DS$89)+SUM('Продажи'!$D$92:$DS$92)),0)-BB53-BB57</x:f>
      </x:c>
      <x:c r="BC22" s="117">
        <x:f>BC10-IFERROR(SUM($D$20:$DS$20)*('Продажи'!BC83+'Продажи'!BC86+'Продажи'!BC89+'Продажи'!BC92)/(SUM('Продажи'!$D$83:$DS$83)+SUM('Продажи'!$D$86:$DS$86)+SUM('Продажи'!$D$89:$DS$89)+SUM('Продажи'!$D$92:$DS$92)),0)-BC53-BC57</x:f>
      </x:c>
      <x:c r="BD22" s="117">
        <x:f>BD10-IFERROR(SUM($D$20:$DS$20)*('Продажи'!BD83+'Продажи'!BD86+'Продажи'!BD89+'Продажи'!BD92)/(SUM('Продажи'!$D$83:$DS$83)+SUM('Продажи'!$D$86:$DS$86)+SUM('Продажи'!$D$89:$DS$89)+SUM('Продажи'!$D$92:$DS$92)),0)-BD53-BD57</x:f>
      </x:c>
      <x:c r="BE22" s="117">
        <x:f>BE10-IFERROR(SUM($D$20:$DS$20)*('Продажи'!BE83+'Продажи'!BE86+'Продажи'!BE89+'Продажи'!BE92)/(SUM('Продажи'!$D$83:$DS$83)+SUM('Продажи'!$D$86:$DS$86)+SUM('Продажи'!$D$89:$DS$89)+SUM('Продажи'!$D$92:$DS$92)),0)-BE53-BE57</x:f>
      </x:c>
      <x:c r="BF22" s="117">
        <x:f>BF10-IFERROR(SUM($D$20:$DS$20)*('Продажи'!BF83+'Продажи'!BF86+'Продажи'!BF89+'Продажи'!BF92)/(SUM('Продажи'!$D$83:$DS$83)+SUM('Продажи'!$D$86:$DS$86)+SUM('Продажи'!$D$89:$DS$89)+SUM('Продажи'!$D$92:$DS$92)),0)-BF53-BF57</x:f>
      </x:c>
      <x:c r="BG22" s="117">
        <x:f>BG10-IFERROR(SUM($D$20:$DS$20)*('Продажи'!BG83+'Продажи'!BG86+'Продажи'!BG89+'Продажи'!BG92)/(SUM('Продажи'!$D$83:$DS$83)+SUM('Продажи'!$D$86:$DS$86)+SUM('Продажи'!$D$89:$DS$89)+SUM('Продажи'!$D$92:$DS$92)),0)-BG53-BG57</x:f>
      </x:c>
      <x:c r="BH22" s="117">
        <x:f>BH10-IFERROR(SUM($D$20:$DS$20)*('Продажи'!BH83+'Продажи'!BH86+'Продажи'!BH89+'Продажи'!BH92)/(SUM('Продажи'!$D$83:$DS$83)+SUM('Продажи'!$D$86:$DS$86)+SUM('Продажи'!$D$89:$DS$89)+SUM('Продажи'!$D$92:$DS$92)),0)-BH53-BH57</x:f>
      </x:c>
      <x:c r="BI22" s="117">
        <x:f>BI10-IFERROR(SUM($D$20:$DS$20)*('Продажи'!BI83+'Продажи'!BI86+'Продажи'!BI89+'Продажи'!BI92)/(SUM('Продажи'!$D$83:$DS$83)+SUM('Продажи'!$D$86:$DS$86)+SUM('Продажи'!$D$89:$DS$89)+SUM('Продажи'!$D$92:$DS$92)),0)-BI53-BI57</x:f>
      </x:c>
      <x:c r="BJ22" s="117">
        <x:f>BJ10-IFERROR(SUM($D$20:$DS$20)*('Продажи'!BJ83+'Продажи'!BJ86+'Продажи'!BJ89+'Продажи'!BJ92)/(SUM('Продажи'!$D$83:$DS$83)+SUM('Продажи'!$D$86:$DS$86)+SUM('Продажи'!$D$89:$DS$89)+SUM('Продажи'!$D$92:$DS$92)),0)-BJ53-BJ57</x:f>
      </x:c>
      <x:c r="BK22" s="117">
        <x:f>BK10-IFERROR(SUM($D$20:$DS$20)*('Продажи'!BK83+'Продажи'!BK86+'Продажи'!BK89+'Продажи'!BK92)/(SUM('Продажи'!$D$83:$DS$83)+SUM('Продажи'!$D$86:$DS$86)+SUM('Продажи'!$D$89:$DS$89)+SUM('Продажи'!$D$92:$DS$92)),0)-BK53-BK57</x:f>
      </x:c>
      <x:c r="BL22" s="117">
        <x:f>BL10-IFERROR(SUM($D$20:$DS$20)*('Продажи'!BL83+'Продажи'!BL86+'Продажи'!BL89+'Продажи'!BL92)/(SUM('Продажи'!$D$83:$DS$83)+SUM('Продажи'!$D$86:$DS$86)+SUM('Продажи'!$D$89:$DS$89)+SUM('Продажи'!$D$92:$DS$92)),0)-BL53-BL57</x:f>
      </x:c>
      <x:c r="BM22" s="117">
        <x:f>BM10-IFERROR(SUM($D$20:$DS$20)*('Продажи'!BM83+'Продажи'!BM86+'Продажи'!BM89+'Продажи'!BM92)/(SUM('Продажи'!$D$83:$DS$83)+SUM('Продажи'!$D$86:$DS$86)+SUM('Продажи'!$D$89:$DS$89)+SUM('Продажи'!$D$92:$DS$92)),0)-BM53-BM57</x:f>
      </x:c>
      <x:c r="BN22" s="117">
        <x:f>BN10-IFERROR(SUM($D$20:$DS$20)*('Продажи'!BN83+'Продажи'!BN86+'Продажи'!BN89+'Продажи'!BN92)/(SUM('Продажи'!$D$83:$DS$83)+SUM('Продажи'!$D$86:$DS$86)+SUM('Продажи'!$D$89:$DS$89)+SUM('Продажи'!$D$92:$DS$92)),0)-BN53-BN57</x:f>
      </x:c>
      <x:c r="BO22" s="117">
        <x:f>BO10-IFERROR(SUM($D$20:$DS$20)*('Продажи'!BO83+'Продажи'!BO86+'Продажи'!BO89+'Продажи'!BO92)/(SUM('Продажи'!$D$83:$DS$83)+SUM('Продажи'!$D$86:$DS$86)+SUM('Продажи'!$D$89:$DS$89)+SUM('Продажи'!$D$92:$DS$92)),0)-BO53-BO57</x:f>
      </x:c>
      <x:c r="BP22" s="117">
        <x:f>BP10-IFERROR(SUM($D$20:$DS$20)*('Продажи'!BP83+'Продажи'!BP86+'Продажи'!BP89+'Продажи'!BP92)/(SUM('Продажи'!$D$83:$DS$83)+SUM('Продажи'!$D$86:$DS$86)+SUM('Продажи'!$D$89:$DS$89)+SUM('Продажи'!$D$92:$DS$92)),0)-BP53-BP57</x:f>
      </x:c>
      <x:c r="BQ22" s="117">
        <x:f>BQ10-IFERROR(SUM($D$20:$DS$20)*('Продажи'!BQ83+'Продажи'!BQ86+'Продажи'!BQ89+'Продажи'!BQ92)/(SUM('Продажи'!$D$83:$DS$83)+SUM('Продажи'!$D$86:$DS$86)+SUM('Продажи'!$D$89:$DS$89)+SUM('Продажи'!$D$92:$DS$92)),0)-BQ53-BQ57</x:f>
      </x:c>
      <x:c r="BR22" s="117">
        <x:f>BR10-IFERROR(SUM($D$20:$DS$20)*('Продажи'!BR83+'Продажи'!BR86+'Продажи'!BR89+'Продажи'!BR92)/(SUM('Продажи'!$D$83:$DS$83)+SUM('Продажи'!$D$86:$DS$86)+SUM('Продажи'!$D$89:$DS$89)+SUM('Продажи'!$D$92:$DS$92)),0)-BR53-BR57</x:f>
      </x:c>
      <x:c r="BS22" s="117">
        <x:f>BS10-IFERROR(SUM($D$20:$DS$20)*('Продажи'!BS83+'Продажи'!BS86+'Продажи'!BS89+'Продажи'!BS92)/(SUM('Продажи'!$D$83:$DS$83)+SUM('Продажи'!$D$86:$DS$86)+SUM('Продажи'!$D$89:$DS$89)+SUM('Продажи'!$D$92:$DS$92)),0)-BS53-BS57</x:f>
      </x:c>
      <x:c r="BT22" s="117">
        <x:f>BT10-IFERROR(SUM($D$20:$DS$20)*('Продажи'!BT83+'Продажи'!BT86+'Продажи'!BT89+'Продажи'!BT92)/(SUM('Продажи'!$D$83:$DS$83)+SUM('Продажи'!$D$86:$DS$86)+SUM('Продажи'!$D$89:$DS$89)+SUM('Продажи'!$D$92:$DS$92)),0)-BT53-BT57</x:f>
      </x:c>
      <x:c r="BU22" s="117">
        <x:f>BU10-IFERROR(SUM($D$20:$DS$20)*('Продажи'!BU83+'Продажи'!BU86+'Продажи'!BU89+'Продажи'!BU92)/(SUM('Продажи'!$D$83:$DS$83)+SUM('Продажи'!$D$86:$DS$86)+SUM('Продажи'!$D$89:$DS$89)+SUM('Продажи'!$D$92:$DS$92)),0)-BU53-BU57</x:f>
      </x:c>
      <x:c r="BV22" s="117">
        <x:f>BV10-IFERROR(SUM($D$20:$DS$20)*('Продажи'!BV83+'Продажи'!BV86+'Продажи'!BV89+'Продажи'!BV92)/(SUM('Продажи'!$D$83:$DS$83)+SUM('Продажи'!$D$86:$DS$86)+SUM('Продажи'!$D$89:$DS$89)+SUM('Продажи'!$D$92:$DS$92)),0)-BV53-BV57</x:f>
      </x:c>
      <x:c r="BW22" s="117">
        <x:f>BW10-IFERROR(SUM($D$20:$DS$20)*('Продажи'!BW83+'Продажи'!BW86+'Продажи'!BW89+'Продажи'!BW92)/(SUM('Продажи'!$D$83:$DS$83)+SUM('Продажи'!$D$86:$DS$86)+SUM('Продажи'!$D$89:$DS$89)+SUM('Продажи'!$D$92:$DS$92)),0)-BW53-BW57</x:f>
      </x:c>
      <x:c r="BX22" s="117">
        <x:f>BX10-IFERROR(SUM($D$20:$DS$20)*('Продажи'!BX83+'Продажи'!BX86+'Продажи'!BX89+'Продажи'!BX92)/(SUM('Продажи'!$D$83:$DS$83)+SUM('Продажи'!$D$86:$DS$86)+SUM('Продажи'!$D$89:$DS$89)+SUM('Продажи'!$D$92:$DS$92)),0)-BX53-BX57</x:f>
      </x:c>
      <x:c r="BY22" s="117">
        <x:f>BY10-IFERROR(SUM($D$20:$DS$20)*('Продажи'!BY83+'Продажи'!BY86+'Продажи'!BY89+'Продажи'!BY92)/(SUM('Продажи'!$D$83:$DS$83)+SUM('Продажи'!$D$86:$DS$86)+SUM('Продажи'!$D$89:$DS$89)+SUM('Продажи'!$D$92:$DS$92)),0)-BY53-BY57</x:f>
      </x:c>
      <x:c r="BZ22" s="117">
        <x:f>BZ10-IFERROR(SUM($D$20:$DS$20)*('Продажи'!BZ83+'Продажи'!BZ86+'Продажи'!BZ89+'Продажи'!BZ92)/(SUM('Продажи'!$D$83:$DS$83)+SUM('Продажи'!$D$86:$DS$86)+SUM('Продажи'!$D$89:$DS$89)+SUM('Продажи'!$D$92:$DS$92)),0)-BZ53-BZ57</x:f>
      </x:c>
      <x:c r="CA22" s="117">
        <x:f>CA10-IFERROR(SUM($D$20:$DS$20)*('Продажи'!CA83+'Продажи'!CA86+'Продажи'!CA89+'Продажи'!CA92)/(SUM('Продажи'!$D$83:$DS$83)+SUM('Продажи'!$D$86:$DS$86)+SUM('Продажи'!$D$89:$DS$89)+SUM('Продажи'!$D$92:$DS$92)),0)-CA53-CA57</x:f>
      </x:c>
      <x:c r="CB22" s="117">
        <x:f>CB10-IFERROR(SUM($D$20:$DS$20)*('Продажи'!CB83+'Продажи'!CB86+'Продажи'!CB89+'Продажи'!CB92)/(SUM('Продажи'!$D$83:$DS$83)+SUM('Продажи'!$D$86:$DS$86)+SUM('Продажи'!$D$89:$DS$89)+SUM('Продажи'!$D$92:$DS$92)),0)-CB53-CB57</x:f>
      </x:c>
      <x:c r="CC22" s="117">
        <x:f>CC10-IFERROR(SUM($D$20:$DS$20)*('Продажи'!CC83+'Продажи'!CC86+'Продажи'!CC89+'Продажи'!CC92)/(SUM('Продажи'!$D$83:$DS$83)+SUM('Продажи'!$D$86:$DS$86)+SUM('Продажи'!$D$89:$DS$89)+SUM('Продажи'!$D$92:$DS$92)),0)-CC53-CC57</x:f>
      </x:c>
      <x:c r="CD22" s="117">
        <x:f>CD10-IFERROR(SUM($D$20:$DS$20)*('Продажи'!CD83+'Продажи'!CD86+'Продажи'!CD89+'Продажи'!CD92)/(SUM('Продажи'!$D$83:$DS$83)+SUM('Продажи'!$D$86:$DS$86)+SUM('Продажи'!$D$89:$DS$89)+SUM('Продажи'!$D$92:$DS$92)),0)-CD53-CD57</x:f>
      </x:c>
      <x:c r="CE22" s="117">
        <x:f>CE10-IFERROR(SUM($D$20:$DS$20)*('Продажи'!CE83+'Продажи'!CE86+'Продажи'!CE89+'Продажи'!CE92)/(SUM('Продажи'!$D$83:$DS$83)+SUM('Продажи'!$D$86:$DS$86)+SUM('Продажи'!$D$89:$DS$89)+SUM('Продажи'!$D$92:$DS$92)),0)-CE53-CE57</x:f>
      </x:c>
      <x:c r="CF22" s="117">
        <x:f>CF10-IFERROR(SUM($D$20:$DS$20)*('Продажи'!CF83+'Продажи'!CF86+'Продажи'!CF89+'Продажи'!CF92)/(SUM('Продажи'!$D$83:$DS$83)+SUM('Продажи'!$D$86:$DS$86)+SUM('Продажи'!$D$89:$DS$89)+SUM('Продажи'!$D$92:$DS$92)),0)-CF53-CF57</x:f>
      </x:c>
      <x:c r="CG22" s="117">
        <x:f>CG10-IFERROR(SUM($D$20:$DS$20)*('Продажи'!CG83+'Продажи'!CG86+'Продажи'!CG89+'Продажи'!CG92)/(SUM('Продажи'!$D$83:$DS$83)+SUM('Продажи'!$D$86:$DS$86)+SUM('Продажи'!$D$89:$DS$89)+SUM('Продажи'!$D$92:$DS$92)),0)-CG53-CG57</x:f>
      </x:c>
      <x:c r="CH22" s="117">
        <x:f>CH10-IFERROR(SUM($D$20:$DS$20)*('Продажи'!CH83+'Продажи'!CH86+'Продажи'!CH89+'Продажи'!CH92)/(SUM('Продажи'!$D$83:$DS$83)+SUM('Продажи'!$D$86:$DS$86)+SUM('Продажи'!$D$89:$DS$89)+SUM('Продажи'!$D$92:$DS$92)),0)-CH53-CH57</x:f>
      </x:c>
      <x:c r="CI22" s="117">
        <x:f>CI10-IFERROR(SUM($D$20:$DS$20)*('Продажи'!CI83+'Продажи'!CI86+'Продажи'!CI89+'Продажи'!CI92)/(SUM('Продажи'!$D$83:$DS$83)+SUM('Продажи'!$D$86:$DS$86)+SUM('Продажи'!$D$89:$DS$89)+SUM('Продажи'!$D$92:$DS$92)),0)-CI53-CI57</x:f>
      </x:c>
      <x:c r="CJ22" s="117">
        <x:f>CJ10-IFERROR(SUM($D$20:$DS$20)*('Продажи'!CJ83+'Продажи'!CJ86+'Продажи'!CJ89+'Продажи'!CJ92)/(SUM('Продажи'!$D$83:$DS$83)+SUM('Продажи'!$D$86:$DS$86)+SUM('Продажи'!$D$89:$DS$89)+SUM('Продажи'!$D$92:$DS$92)),0)-CJ53-CJ57</x:f>
      </x:c>
      <x:c r="CK22" s="117">
        <x:f>CK10-IFERROR(SUM($D$20:$DS$20)*('Продажи'!CK83+'Продажи'!CK86+'Продажи'!CK89+'Продажи'!CK92)/(SUM('Продажи'!$D$83:$DS$83)+SUM('Продажи'!$D$86:$DS$86)+SUM('Продажи'!$D$89:$DS$89)+SUM('Продажи'!$D$92:$DS$92)),0)-CK53-CK57</x:f>
      </x:c>
      <x:c r="CL22" s="117">
        <x:f>CL10-IFERROR(SUM($D$20:$DS$20)*('Продажи'!CL83+'Продажи'!CL86+'Продажи'!CL89+'Продажи'!CL92)/(SUM('Продажи'!$D$83:$DS$83)+SUM('Продажи'!$D$86:$DS$86)+SUM('Продажи'!$D$89:$DS$89)+SUM('Продажи'!$D$92:$DS$92)),0)-CL53-CL57</x:f>
      </x:c>
      <x:c r="CM22" s="117">
        <x:f>CM10-IFERROR(SUM($D$20:$DS$20)*('Продажи'!CM83+'Продажи'!CM86+'Продажи'!CM89+'Продажи'!CM92)/(SUM('Продажи'!$D$83:$DS$83)+SUM('Продажи'!$D$86:$DS$86)+SUM('Продажи'!$D$89:$DS$89)+SUM('Продажи'!$D$92:$DS$92)),0)-CM53-CM57</x:f>
      </x:c>
      <x:c r="CN22" s="117">
        <x:f>CN10-IFERROR(SUM($D$20:$DS$20)*('Продажи'!CN83+'Продажи'!CN86+'Продажи'!CN89+'Продажи'!CN92)/(SUM('Продажи'!$D$83:$DS$83)+SUM('Продажи'!$D$86:$DS$86)+SUM('Продажи'!$D$89:$DS$89)+SUM('Продажи'!$D$92:$DS$92)),0)-CN53-CN57</x:f>
      </x:c>
      <x:c r="CO22" s="117">
        <x:f>CO10-IFERROR(SUM($D$20:$DS$20)*('Продажи'!CO83+'Продажи'!CO86+'Продажи'!CO89+'Продажи'!CO92)/(SUM('Продажи'!$D$83:$DS$83)+SUM('Продажи'!$D$86:$DS$86)+SUM('Продажи'!$D$89:$DS$89)+SUM('Продажи'!$D$92:$DS$92)),0)-CO53-CO57</x:f>
      </x:c>
      <x:c r="CP22" s="117">
        <x:f>CP10-IFERROR(SUM($D$20:$DS$20)*('Продажи'!CP83+'Продажи'!CP86+'Продажи'!CP89+'Продажи'!CP92)/(SUM('Продажи'!$D$83:$DS$83)+SUM('Продажи'!$D$86:$DS$86)+SUM('Продажи'!$D$89:$DS$89)+SUM('Продажи'!$D$92:$DS$92)),0)-CP53-CP57</x:f>
      </x:c>
      <x:c r="CQ22" s="117">
        <x:f>CQ10-IFERROR(SUM($D$20:$DS$20)*('Продажи'!CQ83+'Продажи'!CQ86+'Продажи'!CQ89+'Продажи'!CQ92)/(SUM('Продажи'!$D$83:$DS$83)+SUM('Продажи'!$D$86:$DS$86)+SUM('Продажи'!$D$89:$DS$89)+SUM('Продажи'!$D$92:$DS$92)),0)-CQ53-CQ57</x:f>
      </x:c>
      <x:c r="CR22" s="117">
        <x:f>CR10-IFERROR(SUM($D$20:$DS$20)*('Продажи'!CR83+'Продажи'!CR86+'Продажи'!CR89+'Продажи'!CR92)/(SUM('Продажи'!$D$83:$DS$83)+SUM('Продажи'!$D$86:$DS$86)+SUM('Продажи'!$D$89:$DS$89)+SUM('Продажи'!$D$92:$DS$92)),0)-CR53-CR57</x:f>
      </x:c>
      <x:c r="CS22" s="117">
        <x:f>CS10-IFERROR(SUM($D$20:$DS$20)*('Продажи'!CS83+'Продажи'!CS86+'Продажи'!CS89+'Продажи'!CS92)/(SUM('Продажи'!$D$83:$DS$83)+SUM('Продажи'!$D$86:$DS$86)+SUM('Продажи'!$D$89:$DS$89)+SUM('Продажи'!$D$92:$DS$92)),0)-CS53-CS57</x:f>
      </x:c>
      <x:c r="CT22" s="117">
        <x:f>CT10-IFERROR(SUM($D$20:$DS$20)*('Продажи'!CT83+'Продажи'!CT86+'Продажи'!CT89+'Продажи'!CT92)/(SUM('Продажи'!$D$83:$DS$83)+SUM('Продажи'!$D$86:$DS$86)+SUM('Продажи'!$D$89:$DS$89)+SUM('Продажи'!$D$92:$DS$92)),0)-CT53-CT57</x:f>
      </x:c>
      <x:c r="CU22" s="117">
        <x:f>CU10-IFERROR(SUM($D$20:$DS$20)*('Продажи'!CU83+'Продажи'!CU86+'Продажи'!CU89+'Продажи'!CU92)/(SUM('Продажи'!$D$83:$DS$83)+SUM('Продажи'!$D$86:$DS$86)+SUM('Продажи'!$D$89:$DS$89)+SUM('Продажи'!$D$92:$DS$92)),0)-CU53-CU57</x:f>
      </x:c>
      <x:c r="CV22" s="117">
        <x:f>CV10-IFERROR(SUM($D$20:$DS$20)*('Продажи'!CV83+'Продажи'!CV86+'Продажи'!CV89+'Продажи'!CV92)/(SUM('Продажи'!$D$83:$DS$83)+SUM('Продажи'!$D$86:$DS$86)+SUM('Продажи'!$D$89:$DS$89)+SUM('Продажи'!$D$92:$DS$92)),0)-CV53-CV57</x:f>
      </x:c>
      <x:c r="CW22" s="117">
        <x:f>CW10-IFERROR(SUM($D$20:$DS$20)*('Продажи'!CW83+'Продажи'!CW86+'Продажи'!CW89+'Продажи'!CW92)/(SUM('Продажи'!$D$83:$DS$83)+SUM('Продажи'!$D$86:$DS$86)+SUM('Продажи'!$D$89:$DS$89)+SUM('Продажи'!$D$92:$DS$92)),0)-CW53-CW57</x:f>
      </x:c>
      <x:c r="CX22" s="117">
        <x:f>CX10-IFERROR(SUM($D$20:$DS$20)*('Продажи'!CX83+'Продажи'!CX86+'Продажи'!CX89+'Продажи'!CX92)/(SUM('Продажи'!$D$83:$DS$83)+SUM('Продажи'!$D$86:$DS$86)+SUM('Продажи'!$D$89:$DS$89)+SUM('Продажи'!$D$92:$DS$92)),0)-CX53-CX57</x:f>
      </x:c>
      <x:c r="CY22" s="117">
        <x:f>CY10-IFERROR(SUM($D$20:$DS$20)*('Продажи'!CY83+'Продажи'!CY86+'Продажи'!CY89+'Продажи'!CY92)/(SUM('Продажи'!$D$83:$DS$83)+SUM('Продажи'!$D$86:$DS$86)+SUM('Продажи'!$D$89:$DS$89)+SUM('Продажи'!$D$92:$DS$92)),0)-CY53-CY57</x:f>
      </x:c>
      <x:c r="CZ22" s="117">
        <x:f>CZ10-IFERROR(SUM($D$20:$DS$20)*('Продажи'!CZ83+'Продажи'!CZ86+'Продажи'!CZ89+'Продажи'!CZ92)/(SUM('Продажи'!$D$83:$DS$83)+SUM('Продажи'!$D$86:$DS$86)+SUM('Продажи'!$D$89:$DS$89)+SUM('Продажи'!$D$92:$DS$92)),0)-CZ53-CZ57</x:f>
      </x:c>
      <x:c r="DA22" s="117">
        <x:f>DA10-IFERROR(SUM($D$20:$DS$20)*('Продажи'!DA83+'Продажи'!DA86+'Продажи'!DA89+'Продажи'!DA92)/(SUM('Продажи'!$D$83:$DS$83)+SUM('Продажи'!$D$86:$DS$86)+SUM('Продажи'!$D$89:$DS$89)+SUM('Продажи'!$D$92:$DS$92)),0)-DA53-DA57</x:f>
      </x:c>
      <x:c r="DB22" s="117">
        <x:f>DB10-IFERROR(SUM($D$20:$DS$20)*('Продажи'!DB83+'Продажи'!DB86+'Продажи'!DB89+'Продажи'!DB92)/(SUM('Продажи'!$D$83:$DS$83)+SUM('Продажи'!$D$86:$DS$86)+SUM('Продажи'!$D$89:$DS$89)+SUM('Продажи'!$D$92:$DS$92)),0)-DB53-DB57</x:f>
      </x:c>
      <x:c r="DC22" s="117">
        <x:f>DC10-IFERROR(SUM($D$20:$DS$20)*('Продажи'!DC83+'Продажи'!DC86+'Продажи'!DC89+'Продажи'!DC92)/(SUM('Продажи'!$D$83:$DS$83)+SUM('Продажи'!$D$86:$DS$86)+SUM('Продажи'!$D$89:$DS$89)+SUM('Продажи'!$D$92:$DS$92)),0)-DC53-DC57</x:f>
      </x:c>
      <x:c r="DD22" s="117">
        <x:f>DD10-IFERROR(SUM($D$20:$DS$20)*('Продажи'!DD83+'Продажи'!DD86+'Продажи'!DD89+'Продажи'!DD92)/(SUM('Продажи'!$D$83:$DS$83)+SUM('Продажи'!$D$86:$DS$86)+SUM('Продажи'!$D$89:$DS$89)+SUM('Продажи'!$D$92:$DS$92)),0)-DD53-DD57</x:f>
      </x:c>
      <x:c r="DE22" s="117">
        <x:f>DE10-IFERROR(SUM($D$20:$DS$20)*('Продажи'!DE83+'Продажи'!DE86+'Продажи'!DE89+'Продажи'!DE92)/(SUM('Продажи'!$D$83:$DS$83)+SUM('Продажи'!$D$86:$DS$86)+SUM('Продажи'!$D$89:$DS$89)+SUM('Продажи'!$D$92:$DS$92)),0)-DE53-DE57</x:f>
      </x:c>
      <x:c r="DF22" s="117">
        <x:f>DF10-IFERROR(SUM($D$20:$DS$20)*('Продажи'!DF83+'Продажи'!DF86+'Продажи'!DF89+'Продажи'!DF92)/(SUM('Продажи'!$D$83:$DS$83)+SUM('Продажи'!$D$86:$DS$86)+SUM('Продажи'!$D$89:$DS$89)+SUM('Продажи'!$D$92:$DS$92)),0)-DF53-DF57</x:f>
      </x:c>
      <x:c r="DG22" s="117">
        <x:f>DG10-IFERROR(SUM($D$20:$DS$20)*('Продажи'!DG83+'Продажи'!DG86+'Продажи'!DG89+'Продажи'!DG92)/(SUM('Продажи'!$D$83:$DS$83)+SUM('Продажи'!$D$86:$DS$86)+SUM('Продажи'!$D$89:$DS$89)+SUM('Продажи'!$D$92:$DS$92)),0)-DG53-DG57</x:f>
      </x:c>
      <x:c r="DH22" s="117">
        <x:f>DH10-IFERROR(SUM($D$20:$DS$20)*('Продажи'!DH83+'Продажи'!DH86+'Продажи'!DH89+'Продажи'!DH92)/(SUM('Продажи'!$D$83:$DS$83)+SUM('Продажи'!$D$86:$DS$86)+SUM('Продажи'!$D$89:$DS$89)+SUM('Продажи'!$D$92:$DS$92)),0)-DH53-DH57</x:f>
      </x:c>
      <x:c r="DI22" s="117">
        <x:f>DI10-IFERROR(SUM($D$20:$DS$20)*('Продажи'!DI83+'Продажи'!DI86+'Продажи'!DI89+'Продажи'!DI92)/(SUM('Продажи'!$D$83:$DS$83)+SUM('Продажи'!$D$86:$DS$86)+SUM('Продажи'!$D$89:$DS$89)+SUM('Продажи'!$D$92:$DS$92)),0)-DI53-DI57</x:f>
      </x:c>
      <x:c r="DJ22" s="117">
        <x:f>DJ10-IFERROR(SUM($D$20:$DS$20)*('Продажи'!DJ83+'Продажи'!DJ86+'Продажи'!DJ89+'Продажи'!DJ92)/(SUM('Продажи'!$D$83:$DS$83)+SUM('Продажи'!$D$86:$DS$86)+SUM('Продажи'!$D$89:$DS$89)+SUM('Продажи'!$D$92:$DS$92)),0)-DJ53-DJ57</x:f>
      </x:c>
      <x:c r="DK22" s="117">
        <x:f>DK10-IFERROR(SUM($D$20:$DS$20)*('Продажи'!DK83+'Продажи'!DK86+'Продажи'!DK89+'Продажи'!DK92)/(SUM('Продажи'!$D$83:$DS$83)+SUM('Продажи'!$D$86:$DS$86)+SUM('Продажи'!$D$89:$DS$89)+SUM('Продажи'!$D$92:$DS$92)),0)-DK53-DK57</x:f>
      </x:c>
      <x:c r="DL22" s="117">
        <x:f>DL10-IFERROR(SUM($D$20:$DS$20)*('Продажи'!DL83+'Продажи'!DL86+'Продажи'!DL89+'Продажи'!DL92)/(SUM('Продажи'!$D$83:$DS$83)+SUM('Продажи'!$D$86:$DS$86)+SUM('Продажи'!$D$89:$DS$89)+SUM('Продажи'!$D$92:$DS$92)),0)-DL53-DL57</x:f>
      </x:c>
      <x:c r="DM22" s="117">
        <x:f>DM10-IFERROR(SUM($D$20:$DS$20)*('Продажи'!DM83+'Продажи'!DM86+'Продажи'!DM89+'Продажи'!DM92)/(SUM('Продажи'!$D$83:$DS$83)+SUM('Продажи'!$D$86:$DS$86)+SUM('Продажи'!$D$89:$DS$89)+SUM('Продажи'!$D$92:$DS$92)),0)-DM53-DM57</x:f>
      </x:c>
      <x:c r="DN22" s="117">
        <x:f>DN10-IFERROR(SUM($D$20:$DS$20)*('Продажи'!DN83+'Продажи'!DN86+'Продажи'!DN89+'Продажи'!DN92)/(SUM('Продажи'!$D$83:$DS$83)+SUM('Продажи'!$D$86:$DS$86)+SUM('Продажи'!$D$89:$DS$89)+SUM('Продажи'!$D$92:$DS$92)),0)-DN53-DN57</x:f>
      </x:c>
      <x:c r="DO22" s="117">
        <x:f>DO10-IFERROR(SUM($D$20:$DS$20)*('Продажи'!DO83+'Продажи'!DO86+'Продажи'!DO89+'Продажи'!DO92)/(SUM('Продажи'!$D$83:$DS$83)+SUM('Продажи'!$D$86:$DS$86)+SUM('Продажи'!$D$89:$DS$89)+SUM('Продажи'!$D$92:$DS$92)),0)-DO53-DO57</x:f>
      </x:c>
      <x:c r="DP22" s="117">
        <x:f>DP10-IFERROR(SUM($D$20:$DS$20)*('Продажи'!DP83+'Продажи'!DP86+'Продажи'!DP89+'Продажи'!DP92)/(SUM('Продажи'!$D$83:$DS$83)+SUM('Продажи'!$D$86:$DS$86)+SUM('Продажи'!$D$89:$DS$89)+SUM('Продажи'!$D$92:$DS$92)),0)-DP53-DP57</x:f>
      </x:c>
      <x:c r="DQ22" s="117">
        <x:f>DQ10-IFERROR(SUM($D$20:$DS$20)*('Продажи'!DQ83+'Продажи'!DQ86+'Продажи'!DQ89+'Продажи'!DQ92)/(SUM('Продажи'!$D$83:$DS$83)+SUM('Продажи'!$D$86:$DS$86)+SUM('Продажи'!$D$89:$DS$89)+SUM('Продажи'!$D$92:$DS$92)),0)-DQ53-DQ57</x:f>
      </x:c>
      <x:c r="DR22" s="117">
        <x:f>DR10-IFERROR(SUM($D$20:$DS$20)*('Продажи'!DR83+'Продажи'!DR86+'Продажи'!DR89+'Продажи'!DR92)/(SUM('Продажи'!$D$83:$DS$83)+SUM('Продажи'!$D$86:$DS$86)+SUM('Продажи'!$D$89:$DS$89)+SUM('Продажи'!$D$92:$DS$92)),0)-DR53-DR57</x:f>
      </x:c>
      <x:c r="DS22" s="117">
        <x:f>DS10-IFERROR(SUM($D$20:$DS$20)*('Продажи'!DS83+'Продажи'!DS86+'Продажи'!DS89+'Продажи'!DS92)/(SUM('Продажи'!$D$83:$DS$83)+SUM('Продажи'!$D$86:$DS$86)+SUM('Продажи'!$D$89:$DS$89)+SUM('Продажи'!$D$92:$DS$92)),0)-DS53-DS57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IF(AND(D$3&gt;=$B$7,D$3&lt;$B$8),MAX(0,'Вводные'!$B$26*'Вводные'!$V$91-(D38+D45))*'Вводные'!$B$29/12,0)</x:f>
      </x:c>
      <x:c r="E43" s="117">
        <x:f>IF(AND(E$3&gt;=$B$7,E$3&lt;$B$8),MAX(0,'Вводные'!$B$26*'Вводные'!$V$91-(E38+E45))*'Вводные'!$B$29/12,0)</x:f>
      </x:c>
      <x:c r="F43" s="117">
        <x:f>IF(AND(F$3&gt;=$B$7,F$3&lt;$B$8),MAX(0,'Вводные'!$B$26*'Вводные'!$V$91-(F38+F45))*'Вводные'!$B$29/12,0)</x:f>
      </x:c>
      <x:c r="G43" s="117">
        <x:f>IF(AND(G$3&gt;=$B$7,G$3&lt;$B$8),MAX(0,'Вводные'!$B$26*'Вводные'!$V$91-(G38+G45))*'Вводные'!$B$29/12,0)</x:f>
      </x:c>
      <x:c r="H43" s="117">
        <x:f>IF(AND(H$3&gt;=$B$7,H$3&lt;$B$8),MAX(0,'Вводные'!$B$26*'Вводные'!$V$91-(H38+H45))*'Вводные'!$B$29/12,0)</x:f>
      </x:c>
      <x:c r="I43" s="117">
        <x:f>IF(AND(I$3&gt;=$B$7,I$3&lt;$B$8),MAX(0,'Вводные'!$B$26*'Вводные'!$V$91-(I38+I45))*'Вводные'!$B$29/12,0)</x:f>
      </x:c>
      <x:c r="J43" s="117">
        <x:f>IF(AND(J$3&gt;=$B$7,J$3&lt;$B$8),MAX(0,'Вводные'!$B$26*'Вводные'!$V$91-(J38+J45))*'Вводные'!$B$29/12,0)</x:f>
      </x:c>
      <x:c r="K43" s="117">
        <x:f>IF(AND(K$3&gt;=$B$7,K$3&lt;$B$8),MAX(0,'Вводные'!$B$26*'Вводные'!$V$91-(K38+K45))*'Вводные'!$B$29/12,0)</x:f>
      </x:c>
      <x:c r="L43" s="117">
        <x:f>IF(AND(L$3&gt;=$B$7,L$3&lt;$B$8),MAX(0,'Вводные'!$B$26*'Вводные'!$V$91-(L38+L45))*'Вводные'!$B$29/12,0)</x:f>
      </x:c>
      <x:c r="M43" s="117">
        <x:f>IF(AND(M$3&gt;=$B$7,M$3&lt;$B$8),MAX(0,'Вводные'!$B$26*'Вводные'!$V$91-(M38+M45))*'Вводные'!$B$29/12,0)</x:f>
      </x:c>
      <x:c r="N43" s="117">
        <x:f>IF(AND(N$3&gt;=$B$7,N$3&lt;$B$8),MAX(0,'Вводные'!$B$26*'Вводные'!$V$91-(N38+N45))*'Вводные'!$B$29/12,0)</x:f>
      </x:c>
      <x:c r="O43" s="117">
        <x:f>IF(AND(O$3&gt;=$B$7,O$3&lt;$B$8),MAX(0,'Вводные'!$B$26*'Вводные'!$V$91-(O38+O45))*'Вводные'!$B$29/12,0)</x:f>
      </x:c>
      <x:c r="P43" s="117">
        <x:f>IF(AND(P$3&gt;=$B$7,P$3&lt;$B$8),MAX(0,'Вводные'!$B$26*'Вводные'!$V$91-(P38+P45))*'Вводные'!$B$29/12,0)</x:f>
      </x:c>
      <x:c r="Q43" s="117">
        <x:f>IF(AND(Q$3&gt;=$B$7,Q$3&lt;$B$8),MAX(0,'Вводные'!$B$26*'Вводные'!$V$91-(Q38+Q45))*'Вводные'!$B$29/12,0)</x:f>
      </x:c>
      <x:c r="R43" s="117">
        <x:f>IF(AND(R$3&gt;=$B$7,R$3&lt;$B$8),MAX(0,'Вводные'!$B$26*'Вводные'!$V$91-(R38+R45))*'Вводные'!$B$29/12,0)</x:f>
      </x:c>
      <x:c r="S43" s="117">
        <x:f>IF(AND(S$3&gt;=$B$7,S$3&lt;$B$8),MAX(0,'Вводные'!$B$26*'Вводные'!$V$91-(S38+S45))*'Вводные'!$B$29/12,0)</x:f>
      </x:c>
      <x:c r="T43" s="117">
        <x:f>IF(AND(T$3&gt;=$B$7,T$3&lt;$B$8),MAX(0,'Вводные'!$B$26*'Вводные'!$V$91-(T38+T45))*'Вводные'!$B$29/12,0)</x:f>
      </x:c>
      <x:c r="U43" s="117">
        <x:f>IF(AND(U$3&gt;=$B$7,U$3&lt;$B$8),MAX(0,'Вводные'!$B$26*'Вводные'!$V$91-(U38+U45))*'Вводные'!$B$29/12,0)</x:f>
      </x:c>
      <x:c r="V43" s="117">
        <x:f>IF(AND(V$3&gt;=$B$7,V$3&lt;$B$8),MAX(0,'Вводные'!$B$26*'Вводные'!$V$91-(V38+V45))*'Вводные'!$B$29/12,0)</x:f>
      </x:c>
      <x:c r="W43" s="117">
        <x:f>IF(AND(W$3&gt;=$B$7,W$3&lt;$B$8),MAX(0,'Вводные'!$B$26*'Вводные'!$V$91-(W38+W45))*'Вводные'!$B$29/12,0)</x:f>
      </x:c>
      <x:c r="X43" s="117">
        <x:f>IF(AND(X$3&gt;=$B$7,X$3&lt;$B$8),MAX(0,'Вводные'!$B$26*'Вводные'!$V$91-(X38+X45))*'Вводные'!$B$29/12,0)</x:f>
      </x:c>
      <x:c r="Y43" s="117">
        <x:f>IF(AND(Y$3&gt;=$B$7,Y$3&lt;$B$8),MAX(0,'Вводные'!$B$26*'Вводные'!$V$91-(Y38+Y45))*'Вводные'!$B$29/12,0)</x:f>
      </x:c>
      <x:c r="Z43" s="117">
        <x:f>IF(AND(Z$3&gt;=$B$7,Z$3&lt;$B$8),MAX(0,'Вводные'!$B$26*'Вводные'!$V$91-(Z38+Z45))*'Вводные'!$B$29/12,0)</x:f>
      </x:c>
      <x:c r="AA43" s="117">
        <x:f>IF(AND(AA$3&gt;=$B$7,AA$3&lt;$B$8),MAX(0,'Вводные'!$B$26*'Вводные'!$V$91-(AA38+AA45))*'Вводные'!$B$29/12,0)</x:f>
      </x:c>
      <x:c r="AB43" s="117">
        <x:f>IF(AND(AB$3&gt;=$B$7,AB$3&lt;$B$8),MAX(0,'Вводные'!$B$26*'Вводные'!$V$91-(AB38+AB45))*'Вводные'!$B$29/12,0)</x:f>
      </x:c>
      <x:c r="AC43" s="117">
        <x:f>IF(AND(AC$3&gt;=$B$7,AC$3&lt;$B$8),MAX(0,'Вводные'!$B$26*'Вводные'!$V$91-(AC38+AC45))*'Вводные'!$B$29/12,0)</x:f>
      </x:c>
      <x:c r="AD43" s="117">
        <x:f>IF(AND(AD$3&gt;=$B$7,AD$3&lt;$B$8),MAX(0,'Вводные'!$B$26*'Вводные'!$V$91-(AD38+AD45))*'Вводные'!$B$29/12,0)</x:f>
      </x:c>
      <x:c r="AE43" s="117">
        <x:f>IF(AND(AE$3&gt;=$B$7,AE$3&lt;$B$8),MAX(0,'Вводные'!$B$26*'Вводные'!$V$91-(AE38+AE45))*'Вводные'!$B$29/12,0)</x:f>
      </x:c>
      <x:c r="AF43" s="117">
        <x:f>IF(AND(AF$3&gt;=$B$7,AF$3&lt;$B$8),MAX(0,'Вводные'!$B$26*'Вводные'!$V$91-(AF38+AF45))*'Вводные'!$B$29/12,0)</x:f>
      </x:c>
      <x:c r="AG43" s="117">
        <x:f>IF(AND(AG$3&gt;=$B$7,AG$3&lt;$B$8),MAX(0,'Вводные'!$B$26*'Вводные'!$V$91-(AG38+AG45))*'Вводные'!$B$29/12,0)</x:f>
      </x:c>
      <x:c r="AH43" s="117">
        <x:f>IF(AND(AH$3&gt;=$B$7,AH$3&lt;$B$8),MAX(0,'Вводные'!$B$26*'Вводные'!$V$91-(AH38+AH45))*'Вводные'!$B$29/12,0)</x:f>
      </x:c>
      <x:c r="AI43" s="117">
        <x:f>IF(AND(AI$3&gt;=$B$7,AI$3&lt;$B$8),MAX(0,'Вводные'!$B$26*'Вводные'!$V$91-(AI38+AI45))*'Вводные'!$B$29/12,0)</x:f>
      </x:c>
      <x:c r="AJ43" s="117">
        <x:f>IF(AND(AJ$3&gt;=$B$7,AJ$3&lt;$B$8),MAX(0,'Вводные'!$B$26*'Вводные'!$V$91-(AJ38+AJ45))*'Вводные'!$B$29/12,0)</x:f>
      </x:c>
      <x:c r="AK43" s="117">
        <x:f>IF(AND(AK$3&gt;=$B$7,AK$3&lt;$B$8),MAX(0,'Вводные'!$B$26*'Вводные'!$V$91-(AK38+AK45))*'Вводные'!$B$29/12,0)</x:f>
      </x:c>
      <x:c r="AL43" s="117">
        <x:f>IF(AND(AL$3&gt;=$B$7,AL$3&lt;$B$8),MAX(0,'Вводные'!$B$26*'Вводные'!$V$91-(AL38+AL45))*'Вводные'!$B$29/12,0)</x:f>
      </x:c>
      <x:c r="AM43" s="117">
        <x:f>IF(AND(AM$3&gt;=$B$7,AM$3&lt;$B$8),MAX(0,'Вводные'!$B$26*'Вводные'!$V$91-(AM38+AM45))*'Вводные'!$B$29/12,0)</x:f>
      </x:c>
      <x:c r="AN43" s="117">
        <x:f>IF(AND(AN$3&gt;=$B$7,AN$3&lt;$B$8),MAX(0,'Вводные'!$B$26*'Вводные'!$V$91-(AN38+AN45))*'Вводные'!$B$29/12,0)</x:f>
      </x:c>
      <x:c r="AO43" s="117">
        <x:f>IF(AND(AO$3&gt;=$B$7,AO$3&lt;$B$8),MAX(0,'Вводные'!$B$26*'Вводные'!$V$91-(AO38+AO45))*'Вводные'!$B$29/12,0)</x:f>
      </x:c>
      <x:c r="AP43" s="117">
        <x:f>IF(AND(AP$3&gt;=$B$7,AP$3&lt;$B$8),MAX(0,'Вводные'!$B$26*'Вводные'!$V$91-(AP38+AP45))*'Вводные'!$B$29/12,0)</x:f>
      </x:c>
      <x:c r="AQ43" s="117">
        <x:f>IF(AND(AQ$3&gt;=$B$7,AQ$3&lt;$B$8),MAX(0,'Вводные'!$B$26*'Вводные'!$V$91-(AQ38+AQ45))*'Вводные'!$B$29/12,0)</x:f>
      </x:c>
      <x:c r="AR43" s="117">
        <x:f>IF(AND(AR$3&gt;=$B$7,AR$3&lt;$B$8),MAX(0,'Вводные'!$B$26*'Вводные'!$V$91-(AR38+AR45))*'Вводные'!$B$29/12,0)</x:f>
      </x:c>
      <x:c r="AS43" s="117">
        <x:f>IF(AND(AS$3&gt;=$B$7,AS$3&lt;$B$8),MAX(0,'Вводные'!$B$26*'Вводные'!$V$91-(AS38+AS45))*'Вводные'!$B$29/12,0)</x:f>
      </x:c>
      <x:c r="AT43" s="117">
        <x:f>IF(AND(AT$3&gt;=$B$7,AT$3&lt;$B$8),MAX(0,'Вводные'!$B$26*'Вводные'!$V$91-(AT38+AT45))*'Вводные'!$B$29/12,0)</x:f>
      </x:c>
      <x:c r="AU43" s="117">
        <x:f>IF(AND(AU$3&gt;=$B$7,AU$3&lt;$B$8),MAX(0,'Вводные'!$B$26*'Вводные'!$V$91-(AU38+AU45))*'Вводные'!$B$29/12,0)</x:f>
      </x:c>
      <x:c r="AV43" s="117">
        <x:f>IF(AND(AV$3&gt;=$B$7,AV$3&lt;$B$8),MAX(0,'Вводные'!$B$26*'Вводные'!$V$91-(AV38+AV45))*'Вводные'!$B$29/12,0)</x:f>
      </x:c>
      <x:c r="AW43" s="117">
        <x:f>IF(AND(AW$3&gt;=$B$7,AW$3&lt;$B$8),MAX(0,'Вводные'!$B$26*'Вводные'!$V$91-(AW38+AW45))*'Вводные'!$B$29/12,0)</x:f>
      </x:c>
      <x:c r="AX43" s="117">
        <x:f>IF(AND(AX$3&gt;=$B$7,AX$3&lt;$B$8),MAX(0,'Вводные'!$B$26*'Вводные'!$V$91-(AX38+AX45))*'Вводные'!$B$29/12,0)</x:f>
      </x:c>
      <x:c r="AY43" s="117">
        <x:f>IF(AND(AY$3&gt;=$B$7,AY$3&lt;$B$8),MAX(0,'Вводные'!$B$26*'Вводные'!$V$91-(AY38+AY45))*'Вводные'!$B$29/12,0)</x:f>
      </x:c>
      <x:c r="AZ43" s="117">
        <x:f>IF(AND(AZ$3&gt;=$B$7,AZ$3&lt;$B$8),MAX(0,'Вводные'!$B$26*'Вводные'!$V$91-(AZ38+AZ45))*'Вводные'!$B$29/12,0)</x:f>
      </x:c>
      <x:c r="BA43" s="117">
        <x:f>IF(AND(BA$3&gt;=$B$7,BA$3&lt;$B$8),MAX(0,'Вводные'!$B$26*'Вводные'!$V$91-(BA38+BA45))*'Вводные'!$B$29/12,0)</x:f>
      </x:c>
      <x:c r="BB43" s="117">
        <x:f>IF(AND(BB$3&gt;=$B$7,BB$3&lt;$B$8),MAX(0,'Вводные'!$B$26*'Вводные'!$V$91-(BB38+BB45))*'Вводные'!$B$29/12,0)</x:f>
      </x:c>
      <x:c r="BC43" s="117">
        <x:f>IF(AND(BC$3&gt;=$B$7,BC$3&lt;$B$8),MAX(0,'Вводные'!$B$26*'Вводные'!$V$91-(BC38+BC45))*'Вводные'!$B$29/12,0)</x:f>
      </x:c>
      <x:c r="BD43" s="117">
        <x:f>IF(AND(BD$3&gt;=$B$7,BD$3&lt;$B$8),MAX(0,'Вводные'!$B$26*'Вводные'!$V$91-(BD38+BD45))*'Вводные'!$B$29/12,0)</x:f>
      </x:c>
      <x:c r="BE43" s="117">
        <x:f>IF(AND(BE$3&gt;=$B$7,BE$3&lt;$B$8),MAX(0,'Вводные'!$B$26*'Вводные'!$V$91-(BE38+BE45))*'Вводные'!$B$29/12,0)</x:f>
      </x:c>
      <x:c r="BF43" s="117">
        <x:f>IF(AND(BF$3&gt;=$B$7,BF$3&lt;$B$8),MAX(0,'Вводные'!$B$26*'Вводные'!$V$91-(BF38+BF45))*'Вводные'!$B$29/12,0)</x:f>
      </x:c>
      <x:c r="BG43" s="117">
        <x:f>IF(AND(BG$3&gt;=$B$7,BG$3&lt;$B$8),MAX(0,'Вводные'!$B$26*'Вводные'!$V$91-(BG38+BG45))*'Вводные'!$B$29/12,0)</x:f>
      </x:c>
      <x:c r="BH43" s="117">
        <x:f>IF(AND(BH$3&gt;=$B$7,BH$3&lt;$B$8),MAX(0,'Вводные'!$B$26*'Вводные'!$V$91-(BH38+BH45))*'Вводные'!$B$29/12,0)</x:f>
      </x:c>
      <x:c r="BI43" s="117">
        <x:f>IF(AND(BI$3&gt;=$B$7,BI$3&lt;$B$8),MAX(0,'Вводные'!$B$26*'Вводные'!$V$91-(BI38+BI45))*'Вводные'!$B$29/12,0)</x:f>
      </x:c>
      <x:c r="BJ43" s="117">
        <x:f>IF(AND(BJ$3&gt;=$B$7,BJ$3&lt;$B$8),MAX(0,'Вводные'!$B$26*'Вводные'!$V$91-(BJ38+BJ45))*'Вводные'!$B$29/12,0)</x:f>
      </x:c>
      <x:c r="BK43" s="117">
        <x:f>IF(AND(BK$3&gt;=$B$7,BK$3&lt;$B$8),MAX(0,'Вводные'!$B$26*'Вводные'!$V$91-(BK38+BK45))*'Вводные'!$B$29/12,0)</x:f>
      </x:c>
      <x:c r="BL43" s="117">
        <x:f>IF(AND(BL$3&gt;=$B$7,BL$3&lt;$B$8),MAX(0,'Вводные'!$B$26*'Вводные'!$V$91-(BL38+BL45))*'Вводные'!$B$29/12,0)</x:f>
      </x:c>
      <x:c r="BM43" s="117">
        <x:f>IF(AND(BM$3&gt;=$B$7,BM$3&lt;$B$8),MAX(0,'Вводные'!$B$26*'Вводные'!$V$91-(BM38+BM45))*'Вводные'!$B$29/12,0)</x:f>
      </x:c>
      <x:c r="BN43" s="117">
        <x:f>IF(AND(BN$3&gt;=$B$7,BN$3&lt;$B$8),MAX(0,'Вводные'!$B$26*'Вводные'!$V$91-(BN38+BN45))*'Вводные'!$B$29/12,0)</x:f>
      </x:c>
      <x:c r="BO43" s="117">
        <x:f>IF(AND(BO$3&gt;=$B$7,BO$3&lt;$B$8),MAX(0,'Вводные'!$B$26*'Вводные'!$V$91-(BO38+BO45))*'Вводные'!$B$29/12,0)</x:f>
      </x:c>
      <x:c r="BP43" s="117">
        <x:f>IF(AND(BP$3&gt;=$B$7,BP$3&lt;$B$8),MAX(0,'Вводные'!$B$26*'Вводные'!$V$91-(BP38+BP45))*'Вводные'!$B$29/12,0)</x:f>
      </x:c>
      <x:c r="BQ43" s="117">
        <x:f>IF(AND(BQ$3&gt;=$B$7,BQ$3&lt;$B$8),MAX(0,'Вводные'!$B$26*'Вводные'!$V$91-(BQ38+BQ45))*'Вводные'!$B$29/12,0)</x:f>
      </x:c>
      <x:c r="BR43" s="117">
        <x:f>IF(AND(BR$3&gt;=$B$7,BR$3&lt;$B$8),MAX(0,'Вводные'!$B$26*'Вводные'!$V$91-(BR38+BR45))*'Вводные'!$B$29/12,0)</x:f>
      </x:c>
      <x:c r="BS43" s="117">
        <x:f>IF(AND(BS$3&gt;=$B$7,BS$3&lt;$B$8),MAX(0,'Вводные'!$B$26*'Вводные'!$V$91-(BS38+BS45))*'Вводные'!$B$29/12,0)</x:f>
      </x:c>
      <x:c r="BT43" s="117">
        <x:f>IF(AND(BT$3&gt;=$B$7,BT$3&lt;$B$8),MAX(0,'Вводные'!$B$26*'Вводные'!$V$91-(BT38+BT45))*'Вводные'!$B$29/12,0)</x:f>
      </x:c>
      <x:c r="BU43" s="117">
        <x:f>IF(AND(BU$3&gt;=$B$7,BU$3&lt;$B$8),MAX(0,'Вводные'!$B$26*'Вводные'!$V$91-(BU38+BU45))*'Вводные'!$B$29/12,0)</x:f>
      </x:c>
      <x:c r="BV43" s="117">
        <x:f>IF(AND(BV$3&gt;=$B$7,BV$3&lt;$B$8),MAX(0,'Вводные'!$B$26*'Вводные'!$V$91-(BV38+BV45))*'Вводные'!$B$29/12,0)</x:f>
      </x:c>
      <x:c r="BW43" s="117">
        <x:f>IF(AND(BW$3&gt;=$B$7,BW$3&lt;$B$8),MAX(0,'Вводные'!$B$26*'Вводные'!$V$91-(BW38+BW45))*'Вводные'!$B$29/12,0)</x:f>
      </x:c>
      <x:c r="BX43" s="117">
        <x:f>IF(AND(BX$3&gt;=$B$7,BX$3&lt;$B$8),MAX(0,'Вводные'!$B$26*'Вводные'!$V$91-(BX38+BX45))*'Вводные'!$B$29/12,0)</x:f>
      </x:c>
      <x:c r="BY43" s="117">
        <x:f>IF(AND(BY$3&gt;=$B$7,BY$3&lt;$B$8),MAX(0,'Вводные'!$B$26*'Вводные'!$V$91-(BY38+BY45))*'Вводные'!$B$29/12,0)</x:f>
      </x:c>
      <x:c r="BZ43" s="117">
        <x:f>IF(AND(BZ$3&gt;=$B$7,BZ$3&lt;$B$8),MAX(0,'Вводные'!$B$26*'Вводные'!$V$91-(BZ38+BZ45))*'Вводные'!$B$29/12,0)</x:f>
      </x:c>
      <x:c r="CA43" s="117">
        <x:f>IF(AND(CA$3&gt;=$B$7,CA$3&lt;$B$8),MAX(0,'Вводные'!$B$26*'Вводные'!$V$91-(CA38+CA45))*'Вводные'!$B$29/12,0)</x:f>
      </x:c>
      <x:c r="CB43" s="117">
        <x:f>IF(AND(CB$3&gt;=$B$7,CB$3&lt;$B$8),MAX(0,'Вводные'!$B$26*'Вводные'!$V$91-(CB38+CB45))*'Вводные'!$B$29/12,0)</x:f>
      </x:c>
      <x:c r="CC43" s="117">
        <x:f>IF(AND(CC$3&gt;=$B$7,CC$3&lt;$B$8),MAX(0,'Вводные'!$B$26*'Вводные'!$V$91-(CC38+CC45))*'Вводные'!$B$29/12,0)</x:f>
      </x:c>
      <x:c r="CD43" s="117">
        <x:f>IF(AND(CD$3&gt;=$B$7,CD$3&lt;$B$8),MAX(0,'Вводные'!$B$26*'Вводные'!$V$91-(CD38+CD45))*'Вводные'!$B$29/12,0)</x:f>
      </x:c>
      <x:c r="CE43" s="117">
        <x:f>IF(AND(CE$3&gt;=$B$7,CE$3&lt;$B$8),MAX(0,'Вводные'!$B$26*'Вводные'!$V$91-(CE38+CE45))*'Вводные'!$B$29/12,0)</x:f>
      </x:c>
      <x:c r="CF43" s="117">
        <x:f>IF(AND(CF$3&gt;=$B$7,CF$3&lt;$B$8),MAX(0,'Вводные'!$B$26*'Вводные'!$V$91-(CF38+CF45))*'Вводные'!$B$29/12,0)</x:f>
      </x:c>
      <x:c r="CG43" s="117">
        <x:f>IF(AND(CG$3&gt;=$B$7,CG$3&lt;$B$8),MAX(0,'Вводные'!$B$26*'Вводные'!$V$91-(CG38+CG45))*'Вводные'!$B$29/12,0)</x:f>
      </x:c>
      <x:c r="CH43" s="117">
        <x:f>IF(AND(CH$3&gt;=$B$7,CH$3&lt;$B$8),MAX(0,'Вводные'!$B$26*'Вводные'!$V$91-(CH38+CH45))*'Вводные'!$B$29/12,0)</x:f>
      </x:c>
      <x:c r="CI43" s="117">
        <x:f>IF(AND(CI$3&gt;=$B$7,CI$3&lt;$B$8),MAX(0,'Вводные'!$B$26*'Вводные'!$V$91-(CI38+CI45))*'Вводные'!$B$29/12,0)</x:f>
      </x:c>
      <x:c r="CJ43" s="117">
        <x:f>IF(AND(CJ$3&gt;=$B$7,CJ$3&lt;$B$8),MAX(0,'Вводные'!$B$26*'Вводные'!$V$91-(CJ38+CJ45))*'Вводные'!$B$29/12,0)</x:f>
      </x:c>
      <x:c r="CK43" s="117">
        <x:f>IF(AND(CK$3&gt;=$B$7,CK$3&lt;$B$8),MAX(0,'Вводные'!$B$26*'Вводные'!$V$91-(CK38+CK45))*'Вводные'!$B$29/12,0)</x:f>
      </x:c>
      <x:c r="CL43" s="117">
        <x:f>IF(AND(CL$3&gt;=$B$7,CL$3&lt;$B$8),MAX(0,'Вводные'!$B$26*'Вводные'!$V$91-(CL38+CL45))*'Вводные'!$B$29/12,0)</x:f>
      </x:c>
      <x:c r="CM43" s="117">
        <x:f>IF(AND(CM$3&gt;=$B$7,CM$3&lt;$B$8),MAX(0,'Вводные'!$B$26*'Вводные'!$V$91-(CM38+CM45))*'Вводные'!$B$29/12,0)</x:f>
      </x:c>
      <x:c r="CN43" s="117">
        <x:f>IF(AND(CN$3&gt;=$B$7,CN$3&lt;$B$8),MAX(0,'Вводные'!$B$26*'Вводные'!$V$91-(CN38+CN45))*'Вводные'!$B$29/12,0)</x:f>
      </x:c>
      <x:c r="CO43" s="117">
        <x:f>IF(AND(CO$3&gt;=$B$7,CO$3&lt;$B$8),MAX(0,'Вводные'!$B$26*'Вводные'!$V$91-(CO38+CO45))*'Вводные'!$B$29/12,0)</x:f>
      </x:c>
      <x:c r="CP43" s="117">
        <x:f>IF(AND(CP$3&gt;=$B$7,CP$3&lt;$B$8),MAX(0,'Вводные'!$B$26*'Вводные'!$V$91-(CP38+CP45))*'Вводные'!$B$29/12,0)</x:f>
      </x:c>
      <x:c r="CQ43" s="117">
        <x:f>IF(AND(CQ$3&gt;=$B$7,CQ$3&lt;$B$8),MAX(0,'Вводные'!$B$26*'Вводные'!$V$91-(CQ38+CQ45))*'Вводные'!$B$29/12,0)</x:f>
      </x:c>
      <x:c r="CR43" s="117">
        <x:f>IF(AND(CR$3&gt;=$B$7,CR$3&lt;$B$8),MAX(0,'Вводные'!$B$26*'Вводные'!$V$91-(CR38+CR45))*'Вводные'!$B$29/12,0)</x:f>
      </x:c>
      <x:c r="CS43" s="117">
        <x:f>IF(AND(CS$3&gt;=$B$7,CS$3&lt;$B$8),MAX(0,'Вводные'!$B$26*'Вводные'!$V$91-(CS38+CS45))*'Вводные'!$B$29/12,0)</x:f>
      </x:c>
      <x:c r="CT43" s="117">
        <x:f>IF(AND(CT$3&gt;=$B$7,CT$3&lt;$B$8),MAX(0,'Вводные'!$B$26*'Вводные'!$V$91-(CT38+CT45))*'Вводные'!$B$29/12,0)</x:f>
      </x:c>
      <x:c r="CU43" s="117">
        <x:f>IF(AND(CU$3&gt;=$B$7,CU$3&lt;$B$8),MAX(0,'Вводные'!$B$26*'Вводные'!$V$91-(CU38+CU45))*'Вводные'!$B$29/12,0)</x:f>
      </x:c>
      <x:c r="CV43" s="117">
        <x:f>IF(AND(CV$3&gt;=$B$7,CV$3&lt;$B$8),MAX(0,'Вводные'!$B$26*'Вводные'!$V$91-(CV38+CV45))*'Вводные'!$B$29/12,0)</x:f>
      </x:c>
      <x:c r="CW43" s="117">
        <x:f>IF(AND(CW$3&gt;=$B$7,CW$3&lt;$B$8),MAX(0,'Вводные'!$B$26*'Вводные'!$V$91-(CW38+CW45))*'Вводные'!$B$29/12,0)</x:f>
      </x:c>
      <x:c r="CX43" s="117">
        <x:f>IF(AND(CX$3&gt;=$B$7,CX$3&lt;$B$8),MAX(0,'Вводные'!$B$26*'Вводные'!$V$91-(CX38+CX45))*'Вводные'!$B$29/12,0)</x:f>
      </x:c>
      <x:c r="CY43" s="117">
        <x:f>IF(AND(CY$3&gt;=$B$7,CY$3&lt;$B$8),MAX(0,'Вводные'!$B$26*'Вводные'!$V$91-(CY38+CY45))*'Вводные'!$B$29/12,0)</x:f>
      </x:c>
      <x:c r="CZ43" s="117">
        <x:f>IF(AND(CZ$3&gt;=$B$7,CZ$3&lt;$B$8),MAX(0,'Вводные'!$B$26*'Вводные'!$V$91-(CZ38+CZ45))*'Вводные'!$B$29/12,0)</x:f>
      </x:c>
      <x:c r="DA43" s="117">
        <x:f>IF(AND(DA$3&gt;=$B$7,DA$3&lt;$B$8),MAX(0,'Вводные'!$B$26*'Вводные'!$V$91-(DA38+DA45))*'Вводные'!$B$29/12,0)</x:f>
      </x:c>
      <x:c r="DB43" s="117">
        <x:f>IF(AND(DB$3&gt;=$B$7,DB$3&lt;$B$8),MAX(0,'Вводные'!$B$26*'Вводные'!$V$91-(DB38+DB45))*'Вводные'!$B$29/12,0)</x:f>
      </x:c>
      <x:c r="DC43" s="117">
        <x:f>IF(AND(DC$3&gt;=$B$7,DC$3&lt;$B$8),MAX(0,'Вводные'!$B$26*'Вводные'!$V$91-(DC38+DC45))*'Вводные'!$B$29/12,0)</x:f>
      </x:c>
      <x:c r="DD43" s="117">
        <x:f>IF(AND(DD$3&gt;=$B$7,DD$3&lt;$B$8),MAX(0,'Вводные'!$B$26*'Вводные'!$V$91-(DD38+DD45))*'Вводные'!$B$29/12,0)</x:f>
      </x:c>
      <x:c r="DE43" s="117">
        <x:f>IF(AND(DE$3&gt;=$B$7,DE$3&lt;$B$8),MAX(0,'Вводные'!$B$26*'Вводные'!$V$91-(DE38+DE45))*'Вводные'!$B$29/12,0)</x:f>
      </x:c>
      <x:c r="DF43" s="117">
        <x:f>IF(AND(DF$3&gt;=$B$7,DF$3&lt;$B$8),MAX(0,'Вводные'!$B$26*'Вводные'!$V$91-(DF38+DF45))*'Вводные'!$B$29/12,0)</x:f>
      </x:c>
      <x:c r="DG43" s="117">
        <x:f>IF(AND(DG$3&gt;=$B$7,DG$3&lt;$B$8),MAX(0,'Вводные'!$B$26*'Вводные'!$V$91-(DG38+DG45))*'Вводные'!$B$29/12,0)</x:f>
      </x:c>
      <x:c r="DH43" s="117">
        <x:f>IF(AND(DH$3&gt;=$B$7,DH$3&lt;$B$8),MAX(0,'Вводные'!$B$26*'Вводные'!$V$91-(DH38+DH45))*'Вводные'!$B$29/12,0)</x:f>
      </x:c>
      <x:c r="DI43" s="117">
        <x:f>IF(AND(DI$3&gt;=$B$7,DI$3&lt;$B$8),MAX(0,'Вводные'!$B$26*'Вводные'!$V$91-(DI38+DI45))*'Вводные'!$B$29/12,0)</x:f>
      </x:c>
      <x:c r="DJ43" s="117">
        <x:f>IF(AND(DJ$3&gt;=$B$7,DJ$3&lt;$B$8),MAX(0,'Вводные'!$B$26*'Вводные'!$V$91-(DJ38+DJ45))*'Вводные'!$B$29/12,0)</x:f>
      </x:c>
      <x:c r="DK43" s="117">
        <x:f>IF(AND(DK$3&gt;=$B$7,DK$3&lt;$B$8),MAX(0,'Вводные'!$B$26*'Вводные'!$V$91-(DK38+DK45))*'Вводные'!$B$29/12,0)</x:f>
      </x:c>
      <x:c r="DL43" s="117">
        <x:f>IF(AND(DL$3&gt;=$B$7,DL$3&lt;$B$8),MAX(0,'Вводные'!$B$26*'Вводные'!$V$91-(DL38+DL45))*'Вводные'!$B$29/12,0)</x:f>
      </x:c>
      <x:c r="DM43" s="117">
        <x:f>IF(AND(DM$3&gt;=$B$7,DM$3&lt;$B$8),MAX(0,'Вводные'!$B$26*'Вводные'!$V$91-(DM38+DM45))*'Вводные'!$B$29/12,0)</x:f>
      </x:c>
      <x:c r="DN43" s="117">
        <x:f>IF(AND(DN$3&gt;=$B$7,DN$3&lt;$B$8),MAX(0,'Вводные'!$B$26*'Вводные'!$V$91-(DN38+DN45))*'Вводные'!$B$29/12,0)</x:f>
      </x:c>
      <x:c r="DO43" s="117">
        <x:f>IF(AND(DO$3&gt;=$B$7,DO$3&lt;$B$8),MAX(0,'Вводные'!$B$26*'Вводные'!$V$91-(DO38+DO45))*'Вводные'!$B$29/12,0)</x:f>
      </x:c>
      <x:c r="DP43" s="117">
        <x:f>IF(AND(DP$3&gt;=$B$7,DP$3&lt;$B$8),MAX(0,'Вводные'!$B$26*'Вводные'!$V$91-(DP38+DP45))*'Вводные'!$B$29/12,0)</x:f>
      </x:c>
      <x:c r="DQ43" s="117">
        <x:f>IF(AND(DQ$3&gt;=$B$7,DQ$3&lt;$B$8),MAX(0,'Вводные'!$B$26*'Вводные'!$V$91-(DQ38+DQ45))*'Вводные'!$B$29/12,0)</x:f>
      </x:c>
      <x:c r="DR43" s="117">
        <x:f>IF(AND(DR$3&gt;=$B$7,DR$3&lt;$B$8),MAX(0,'Вводные'!$B$26*'Вводные'!$V$91-(DR38+DR45))*'Вводные'!$B$29/12,0)</x:f>
      </x:c>
      <x:c r="DS43" s="117">
        <x:f>IF(AND(DS$3&gt;=$B$7,DS$3&lt;$B$8),MAX(0,'Вводные'!$B$26*'Вводные'!$V$91-(DS38+DS45))*'Вводные'!$B$29/12,0)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MIN(MAX(0,'Вводные'!$B$85*'Вводные'!$AI$91),D33)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IF(AND(YEAR(D$3)=YEAR($B$6),MONTH(D$3)=MONTH($B$6),$B$5=1),('CAPEX'!$B$116+'CAPEX'!$B$119+'CAPEX'!$B$120+IF('Вводные'!$B$37="Денежная компенсация",'CAPEX'!$B$133,0))*'Вводные'!$B$30,0)+IF(AND(YEAR(D$3)=YEAR($B$7),MONTH(D$3)=MONTH($B$7),$B$5=1),'Вводные'!$B$26*'Вводные'!$V$91*'Вводные'!$B$30,0)</x:f>
      </x:c>
      <x:c r="E57" s="117">
        <x:f>IF(AND(YEAR(E$3)=YEAR($B$6),MONTH(E$3)=MONTH($B$6),$B$5=1),('CAPEX'!$B$116+'CAPEX'!$B$119+'CAPEX'!$B$120+IF('Вводные'!$B$37="Денежная компенсация",'CAPEX'!$B$133,0))*'Вводные'!$B$30,0)+IF(AND(YEAR(E$3)=YEAR($B$7),MONTH(E$3)=MONTH($B$7),$B$5=1),'Вводные'!$B$26*'Вводные'!$V$91*'Вводные'!$B$30,0)</x:f>
      </x:c>
      <x:c r="F57" s="117">
        <x:f>IF(AND(YEAR(F$3)=YEAR($B$6),MONTH(F$3)=MONTH($B$6),$B$5=1),('CAPEX'!$B$116+'CAPEX'!$B$119+'CAPEX'!$B$120+IF('Вводные'!$B$37="Денежная компенсация",'CAPEX'!$B$133,0))*'Вводные'!$B$30,0)+IF(AND(YEAR(F$3)=YEAR($B$7),MONTH(F$3)=MONTH($B$7),$B$5=1),'Вводные'!$B$26*'Вводные'!$V$91*'Вводные'!$B$30,0)</x:f>
      </x:c>
      <x:c r="G57" s="117">
        <x:f>IF(AND(YEAR(G$3)=YEAR($B$6),MONTH(G$3)=MONTH($B$6),$B$5=1),('CAPEX'!$B$116+'CAPEX'!$B$119+'CAPEX'!$B$120+IF('Вводные'!$B$37="Денежная компенсация",'CAPEX'!$B$133,0))*'Вводные'!$B$30,0)+IF(AND(YEAR(G$3)=YEAR($B$7),MONTH(G$3)=MONTH($B$7),$B$5=1),'Вводные'!$B$26*'Вводные'!$V$91*'Вводные'!$B$30,0)</x:f>
      </x:c>
      <x:c r="H57" s="117">
        <x:f>IF(AND(YEAR(H$3)=YEAR($B$6),MONTH(H$3)=MONTH($B$6),$B$5=1),('CAPEX'!$B$116+'CAPEX'!$B$119+'CAPEX'!$B$120+IF('Вводные'!$B$37="Денежная компенсация",'CAPEX'!$B$133,0))*'Вводные'!$B$30,0)+IF(AND(YEAR(H$3)=YEAR($B$7),MONTH(H$3)=MONTH($B$7),$B$5=1),'Вводные'!$B$26*'Вводные'!$V$91*'Вводные'!$B$30,0)</x:f>
      </x:c>
      <x:c r="I57" s="117">
        <x:f>IF(AND(YEAR(I$3)=YEAR($B$6),MONTH(I$3)=MONTH($B$6),$B$5=1),('CAPEX'!$B$116+'CAPEX'!$B$119+'CAPEX'!$B$120+IF('Вводные'!$B$37="Денежная компенсация",'CAPEX'!$B$133,0))*'Вводные'!$B$30,0)+IF(AND(YEAR(I$3)=YEAR($B$7),MONTH(I$3)=MONTH($B$7),$B$5=1),'Вводные'!$B$26*'Вводные'!$V$91*'Вводные'!$B$30,0)</x:f>
      </x:c>
      <x:c r="J57" s="117">
        <x:f>IF(AND(YEAR(J$3)=YEAR($B$6),MONTH(J$3)=MONTH($B$6),$B$5=1),('CAPEX'!$B$116+'CAPEX'!$B$119+'CAPEX'!$B$120+IF('Вводные'!$B$37="Денежная компенсация",'CAPEX'!$B$133,0))*'Вводные'!$B$30,0)+IF(AND(YEAR(J$3)=YEAR($B$7),MONTH(J$3)=MONTH($B$7),$B$5=1),'Вводные'!$B$26*'Вводные'!$V$91*'Вводные'!$B$30,0)</x:f>
      </x:c>
      <x:c r="K57" s="117">
        <x:f>IF(AND(YEAR(K$3)=YEAR($B$6),MONTH(K$3)=MONTH($B$6),$B$5=1),('CAPEX'!$B$116+'CAPEX'!$B$119+'CAPEX'!$B$120+IF('Вводные'!$B$37="Денежная компенсация",'CAPEX'!$B$133,0))*'Вводные'!$B$30,0)+IF(AND(YEAR(K$3)=YEAR($B$7),MONTH(K$3)=MONTH($B$7),$B$5=1),'Вводные'!$B$26*'Вводные'!$V$91*'Вводные'!$B$30,0)</x:f>
      </x:c>
      <x:c r="L57" s="117">
        <x:f>IF(AND(YEAR(L$3)=YEAR($B$6),MONTH(L$3)=MONTH($B$6),$B$5=1),('CAPEX'!$B$116+'CAPEX'!$B$119+'CAPEX'!$B$120+IF('Вводные'!$B$37="Денежная компенсация",'CAPEX'!$B$133,0))*'Вводные'!$B$30,0)+IF(AND(YEAR(L$3)=YEAR($B$7),MONTH(L$3)=MONTH($B$7),$B$5=1),'Вводные'!$B$26*'Вводные'!$V$91*'Вводные'!$B$30,0)</x:f>
      </x:c>
      <x:c r="M57" s="117">
        <x:f>IF(AND(YEAR(M$3)=YEAR($B$6),MONTH(M$3)=MONTH($B$6),$B$5=1),('CAPEX'!$B$116+'CAPEX'!$B$119+'CAPEX'!$B$120+IF('Вводные'!$B$37="Денежная компенсация",'CAPEX'!$B$133,0))*'Вводные'!$B$30,0)+IF(AND(YEAR(M$3)=YEAR($B$7),MONTH(M$3)=MONTH($B$7),$B$5=1),'Вводные'!$B$26*'Вводные'!$V$91*'Вводные'!$B$30,0)</x:f>
      </x:c>
      <x:c r="N57" s="117">
        <x:f>IF(AND(YEAR(N$3)=YEAR($B$6),MONTH(N$3)=MONTH($B$6),$B$5=1),('CAPEX'!$B$116+'CAPEX'!$B$119+'CAPEX'!$B$120+IF('Вводные'!$B$37="Денежная компенсация",'CAPEX'!$B$133,0))*'Вводные'!$B$30,0)+IF(AND(YEAR(N$3)=YEAR($B$7),MONTH(N$3)=MONTH($B$7),$B$5=1),'Вводные'!$B$26*'Вводные'!$V$91*'Вводные'!$B$30,0)</x:f>
      </x:c>
      <x:c r="O57" s="117">
        <x:f>IF(AND(YEAR(O$3)=YEAR($B$6),MONTH(O$3)=MONTH($B$6),$B$5=1),('CAPEX'!$B$116+'CAPEX'!$B$119+'CAPEX'!$B$120+IF('Вводные'!$B$37="Денежная компенсация",'CAPEX'!$B$133,0))*'Вводные'!$B$30,0)+IF(AND(YEAR(O$3)=YEAR($B$7),MONTH(O$3)=MONTH($B$7),$B$5=1),'Вводные'!$B$26*'Вводные'!$V$91*'Вводные'!$B$30,0)</x:f>
      </x:c>
      <x:c r="P57" s="117">
        <x:f>IF(AND(YEAR(P$3)=YEAR($B$6),MONTH(P$3)=MONTH($B$6),$B$5=1),('CAPEX'!$B$116+'CAPEX'!$B$119+'CAPEX'!$B$120+IF('Вводные'!$B$37="Денежная компенсация",'CAPEX'!$B$133,0))*'Вводные'!$B$30,0)+IF(AND(YEAR(P$3)=YEAR($B$7),MONTH(P$3)=MONTH($B$7),$B$5=1),'Вводные'!$B$26*'Вводные'!$V$91*'Вводные'!$B$30,0)</x:f>
      </x:c>
      <x:c r="Q57" s="117">
        <x:f>IF(AND(YEAR(Q$3)=YEAR($B$6),MONTH(Q$3)=MONTH($B$6),$B$5=1),('CAPEX'!$B$116+'CAPEX'!$B$119+'CAPEX'!$B$120+IF('Вводные'!$B$37="Денежная компенсация",'CAPEX'!$B$133,0))*'Вводные'!$B$30,0)+IF(AND(YEAR(Q$3)=YEAR($B$7),MONTH(Q$3)=MONTH($B$7),$B$5=1),'Вводные'!$B$26*'Вводные'!$V$91*'Вводные'!$B$30,0)</x:f>
      </x:c>
      <x:c r="R57" s="117">
        <x:f>IF(AND(YEAR(R$3)=YEAR($B$6),MONTH(R$3)=MONTH($B$6),$B$5=1),('CAPEX'!$B$116+'CAPEX'!$B$119+'CAPEX'!$B$120+IF('Вводные'!$B$37="Денежная компенсация",'CAPEX'!$B$133,0))*'Вводные'!$B$30,0)+IF(AND(YEAR(R$3)=YEAR($B$7),MONTH(R$3)=MONTH($B$7),$B$5=1),'Вводные'!$B$26*'Вводные'!$V$91*'Вводные'!$B$30,0)</x:f>
      </x:c>
      <x:c r="S57" s="117">
        <x:f>IF(AND(YEAR(S$3)=YEAR($B$6),MONTH(S$3)=MONTH($B$6),$B$5=1),('CAPEX'!$B$116+'CAPEX'!$B$119+'CAPEX'!$B$120+IF('Вводные'!$B$37="Денежная компенсация",'CAPEX'!$B$133,0))*'Вводные'!$B$30,0)+IF(AND(YEAR(S$3)=YEAR($B$7),MONTH(S$3)=MONTH($B$7),$B$5=1),'Вводные'!$B$26*'Вводные'!$V$91*'Вводные'!$B$30,0)</x:f>
      </x:c>
      <x:c r="T57" s="117">
        <x:f>IF(AND(YEAR(T$3)=YEAR($B$6),MONTH(T$3)=MONTH($B$6),$B$5=1),('CAPEX'!$B$116+'CAPEX'!$B$119+'CAPEX'!$B$120+IF('Вводные'!$B$37="Денежная компенсация",'CAPEX'!$B$133,0))*'Вводные'!$B$30,0)+IF(AND(YEAR(T$3)=YEAR($B$7),MONTH(T$3)=MONTH($B$7),$B$5=1),'Вводные'!$B$26*'Вводные'!$V$91*'Вводные'!$B$30,0)</x:f>
      </x:c>
      <x:c r="U57" s="117">
        <x:f>IF(AND(YEAR(U$3)=YEAR($B$6),MONTH(U$3)=MONTH($B$6),$B$5=1),('CAPEX'!$B$116+'CAPEX'!$B$119+'CAPEX'!$B$120+IF('Вводные'!$B$37="Денежная компенсация",'CAPEX'!$B$133,0))*'Вводные'!$B$30,0)+IF(AND(YEAR(U$3)=YEAR($B$7),MONTH(U$3)=MONTH($B$7),$B$5=1),'Вводные'!$B$26*'Вводные'!$V$91*'Вводные'!$B$30,0)</x:f>
      </x:c>
      <x:c r="V57" s="117">
        <x:f>IF(AND(YEAR(V$3)=YEAR($B$6),MONTH(V$3)=MONTH($B$6),$B$5=1),('CAPEX'!$B$116+'CAPEX'!$B$119+'CAPEX'!$B$120+IF('Вводные'!$B$37="Денежная компенсация",'CAPEX'!$B$133,0))*'Вводные'!$B$30,0)+IF(AND(YEAR(V$3)=YEAR($B$7),MONTH(V$3)=MONTH($B$7),$B$5=1),'Вводные'!$B$26*'Вводные'!$V$91*'Вводные'!$B$30,0)</x:f>
      </x:c>
      <x:c r="W57" s="117">
        <x:f>IF(AND(YEAR(W$3)=YEAR($B$6),MONTH(W$3)=MONTH($B$6),$B$5=1),('CAPEX'!$B$116+'CAPEX'!$B$119+'CAPEX'!$B$120+IF('Вводные'!$B$37="Денежная компенсация",'CAPEX'!$B$133,0))*'Вводные'!$B$30,0)+IF(AND(YEAR(W$3)=YEAR($B$7),MONTH(W$3)=MONTH($B$7),$B$5=1),'Вводные'!$B$26*'Вводные'!$V$91*'Вводные'!$B$30,0)</x:f>
      </x:c>
      <x:c r="X57" s="117">
        <x:f>IF(AND(YEAR(X$3)=YEAR($B$6),MONTH(X$3)=MONTH($B$6),$B$5=1),('CAPEX'!$B$116+'CAPEX'!$B$119+'CAPEX'!$B$120+IF('Вводные'!$B$37="Денежная компенсация",'CAPEX'!$B$133,0))*'Вводные'!$B$30,0)+IF(AND(YEAR(X$3)=YEAR($B$7),MONTH(X$3)=MONTH($B$7),$B$5=1),'Вводные'!$B$26*'Вводные'!$V$91*'Вводные'!$B$30,0)</x:f>
      </x:c>
      <x:c r="Y57" s="117">
        <x:f>IF(AND(YEAR(Y$3)=YEAR($B$6),MONTH(Y$3)=MONTH($B$6),$B$5=1),('CAPEX'!$B$116+'CAPEX'!$B$119+'CAPEX'!$B$120+IF('Вводные'!$B$37="Денежная компенсация",'CAPEX'!$B$133,0))*'Вводные'!$B$30,0)+IF(AND(YEAR(Y$3)=YEAR($B$7),MONTH(Y$3)=MONTH($B$7),$B$5=1),'Вводные'!$B$26*'Вводные'!$V$91*'Вводные'!$B$30,0)</x:f>
      </x:c>
      <x:c r="Z57" s="117">
        <x:f>IF(AND(YEAR(Z$3)=YEAR($B$6),MONTH(Z$3)=MONTH($B$6),$B$5=1),('CAPEX'!$B$116+'CAPEX'!$B$119+'CAPEX'!$B$120+IF('Вводные'!$B$37="Денежная компенсация",'CAPEX'!$B$133,0))*'Вводные'!$B$30,0)+IF(AND(YEAR(Z$3)=YEAR($B$7),MONTH(Z$3)=MONTH($B$7),$B$5=1),'Вводные'!$B$26*'Вводные'!$V$91*'Вводные'!$B$30,0)</x:f>
      </x:c>
      <x:c r="AA57" s="117">
        <x:f>IF(AND(YEAR(AA$3)=YEAR($B$6),MONTH(AA$3)=MONTH($B$6),$B$5=1),('CAPEX'!$B$116+'CAPEX'!$B$119+'CAPEX'!$B$120+IF('Вводные'!$B$37="Денежная компенсация",'CAPEX'!$B$133,0))*'Вводные'!$B$30,0)+IF(AND(YEAR(AA$3)=YEAR($B$7),MONTH(AA$3)=MONTH($B$7),$B$5=1),'Вводные'!$B$26*'Вводные'!$V$91*'Вводные'!$B$30,0)</x:f>
      </x:c>
      <x:c r="AB57" s="117">
        <x:f>IF(AND(YEAR(AB$3)=YEAR($B$6),MONTH(AB$3)=MONTH($B$6),$B$5=1),('CAPEX'!$B$116+'CAPEX'!$B$119+'CAPEX'!$B$120+IF('Вводные'!$B$37="Денежная компенсация",'CAPEX'!$B$133,0))*'Вводные'!$B$30,0)+IF(AND(YEAR(AB$3)=YEAR($B$7),MONTH(AB$3)=MONTH($B$7),$B$5=1),'Вводные'!$B$26*'Вводные'!$V$91*'Вводные'!$B$30,0)</x:f>
      </x:c>
      <x:c r="AC57" s="117">
        <x:f>IF(AND(YEAR(AC$3)=YEAR($B$6),MONTH(AC$3)=MONTH($B$6),$B$5=1),('CAPEX'!$B$116+'CAPEX'!$B$119+'CAPEX'!$B$120+IF('Вводные'!$B$37="Денежная компенсация",'CAPEX'!$B$133,0))*'Вводные'!$B$30,0)+IF(AND(YEAR(AC$3)=YEAR($B$7),MONTH(AC$3)=MONTH($B$7),$B$5=1),'Вводные'!$B$26*'Вводные'!$V$91*'Вводные'!$B$30,0)</x:f>
      </x:c>
      <x:c r="AD57" s="117">
        <x:f>IF(AND(YEAR(AD$3)=YEAR($B$6),MONTH(AD$3)=MONTH($B$6),$B$5=1),('CAPEX'!$B$116+'CAPEX'!$B$119+'CAPEX'!$B$120+IF('Вводные'!$B$37="Денежная компенсация",'CAPEX'!$B$133,0))*'Вводные'!$B$30,0)+IF(AND(YEAR(AD$3)=YEAR($B$7),MONTH(AD$3)=MONTH($B$7),$B$5=1),'Вводные'!$B$26*'Вводные'!$V$91*'Вводные'!$B$30,0)</x:f>
      </x:c>
      <x:c r="AE57" s="117">
        <x:f>IF(AND(YEAR(AE$3)=YEAR($B$6),MONTH(AE$3)=MONTH($B$6),$B$5=1),('CAPEX'!$B$116+'CAPEX'!$B$119+'CAPEX'!$B$120+IF('Вводные'!$B$37="Денежная компенсация",'CAPEX'!$B$133,0))*'Вводные'!$B$30,0)+IF(AND(YEAR(AE$3)=YEAR($B$7),MONTH(AE$3)=MONTH($B$7),$B$5=1),'Вводные'!$B$26*'Вводные'!$V$91*'Вводные'!$B$30,0)</x:f>
      </x:c>
      <x:c r="AF57" s="117">
        <x:f>IF(AND(YEAR(AF$3)=YEAR($B$6),MONTH(AF$3)=MONTH($B$6),$B$5=1),('CAPEX'!$B$116+'CAPEX'!$B$119+'CAPEX'!$B$120+IF('Вводные'!$B$37="Денежная компенсация",'CAPEX'!$B$133,0))*'Вводные'!$B$30,0)+IF(AND(YEAR(AF$3)=YEAR($B$7),MONTH(AF$3)=MONTH($B$7),$B$5=1),'Вводные'!$B$26*'Вводные'!$V$91*'Вводные'!$B$30,0)</x:f>
      </x:c>
      <x:c r="AG57" s="117">
        <x:f>IF(AND(YEAR(AG$3)=YEAR($B$6),MONTH(AG$3)=MONTH($B$6),$B$5=1),('CAPEX'!$B$116+'CAPEX'!$B$119+'CAPEX'!$B$120+IF('Вводные'!$B$37="Денежная компенсация",'CAPEX'!$B$133,0))*'Вводные'!$B$30,0)+IF(AND(YEAR(AG$3)=YEAR($B$7),MONTH(AG$3)=MONTH($B$7),$B$5=1),'Вводные'!$B$26*'Вводные'!$V$91*'Вводные'!$B$30,0)</x:f>
      </x:c>
      <x:c r="AH57" s="117">
        <x:f>IF(AND(YEAR(AH$3)=YEAR($B$6),MONTH(AH$3)=MONTH($B$6),$B$5=1),('CAPEX'!$B$116+'CAPEX'!$B$119+'CAPEX'!$B$120+IF('Вводные'!$B$37="Денежная компенсация",'CAPEX'!$B$133,0))*'Вводные'!$B$30,0)+IF(AND(YEAR(AH$3)=YEAR($B$7),MONTH(AH$3)=MONTH($B$7),$B$5=1),'Вводные'!$B$26*'Вводные'!$V$91*'Вводные'!$B$30,0)</x:f>
      </x:c>
      <x:c r="AI57" s="117">
        <x:f>IF(AND(YEAR(AI$3)=YEAR($B$6),MONTH(AI$3)=MONTH($B$6),$B$5=1),('CAPEX'!$B$116+'CAPEX'!$B$119+'CAPEX'!$B$120+IF('Вводные'!$B$37="Денежная компенсация",'CAPEX'!$B$133,0))*'Вводные'!$B$30,0)+IF(AND(YEAR(AI$3)=YEAR($B$7),MONTH(AI$3)=MONTH($B$7),$B$5=1),'Вводные'!$B$26*'Вводные'!$V$91*'Вводные'!$B$30,0)</x:f>
      </x:c>
      <x:c r="AJ57" s="117">
        <x:f>IF(AND(YEAR(AJ$3)=YEAR($B$6),MONTH(AJ$3)=MONTH($B$6),$B$5=1),('CAPEX'!$B$116+'CAPEX'!$B$119+'CAPEX'!$B$120+IF('Вводные'!$B$37="Денежная компенсация",'CAPEX'!$B$133,0))*'Вводные'!$B$30,0)+IF(AND(YEAR(AJ$3)=YEAR($B$7),MONTH(AJ$3)=MONTH($B$7),$B$5=1),'Вводные'!$B$26*'Вводные'!$V$91*'Вводные'!$B$30,0)</x:f>
      </x:c>
      <x:c r="AK57" s="117">
        <x:f>IF(AND(YEAR(AK$3)=YEAR($B$6),MONTH(AK$3)=MONTH($B$6),$B$5=1),('CAPEX'!$B$116+'CAPEX'!$B$119+'CAPEX'!$B$120+IF('Вводные'!$B$37="Денежная компенсация",'CAPEX'!$B$133,0))*'Вводные'!$B$30,0)+IF(AND(YEAR(AK$3)=YEAR($B$7),MONTH(AK$3)=MONTH($B$7),$B$5=1),'Вводные'!$B$26*'Вводные'!$V$91*'Вводные'!$B$30,0)</x:f>
      </x:c>
      <x:c r="AL57" s="117">
        <x:f>IF(AND(YEAR(AL$3)=YEAR($B$6),MONTH(AL$3)=MONTH($B$6),$B$5=1),('CAPEX'!$B$116+'CAPEX'!$B$119+'CAPEX'!$B$120+IF('Вводные'!$B$37="Денежная компенсация",'CAPEX'!$B$133,0))*'Вводные'!$B$30,0)+IF(AND(YEAR(AL$3)=YEAR($B$7),MONTH(AL$3)=MONTH($B$7),$B$5=1),'Вводные'!$B$26*'Вводные'!$V$91*'Вводные'!$B$30,0)</x:f>
      </x:c>
      <x:c r="AM57" s="117">
        <x:f>IF(AND(YEAR(AM$3)=YEAR($B$6),MONTH(AM$3)=MONTH($B$6),$B$5=1),('CAPEX'!$B$116+'CAPEX'!$B$119+'CAPEX'!$B$120+IF('Вводные'!$B$37="Денежная компенсация",'CAPEX'!$B$133,0))*'Вводные'!$B$30,0)+IF(AND(YEAR(AM$3)=YEAR($B$7),MONTH(AM$3)=MONTH($B$7),$B$5=1),'Вводные'!$B$26*'Вводные'!$V$91*'Вводные'!$B$30,0)</x:f>
      </x:c>
      <x:c r="AN57" s="117">
        <x:f>IF(AND(YEAR(AN$3)=YEAR($B$6),MONTH(AN$3)=MONTH($B$6),$B$5=1),('CAPEX'!$B$116+'CAPEX'!$B$119+'CAPEX'!$B$120+IF('Вводные'!$B$37="Денежная компенсация",'CAPEX'!$B$133,0))*'Вводные'!$B$30,0)+IF(AND(YEAR(AN$3)=YEAR($B$7),MONTH(AN$3)=MONTH($B$7),$B$5=1),'Вводные'!$B$26*'Вводные'!$V$91*'Вводные'!$B$30,0)</x:f>
      </x:c>
      <x:c r="AO57" s="117">
        <x:f>IF(AND(YEAR(AO$3)=YEAR($B$6),MONTH(AO$3)=MONTH($B$6),$B$5=1),('CAPEX'!$B$116+'CAPEX'!$B$119+'CAPEX'!$B$120+IF('Вводные'!$B$37="Денежная компенсация",'CAPEX'!$B$133,0))*'Вводные'!$B$30,0)+IF(AND(YEAR(AO$3)=YEAR($B$7),MONTH(AO$3)=MONTH($B$7),$B$5=1),'Вводные'!$B$26*'Вводные'!$V$91*'Вводные'!$B$30,0)</x:f>
      </x:c>
      <x:c r="AP57" s="117">
        <x:f>IF(AND(YEAR(AP$3)=YEAR($B$6),MONTH(AP$3)=MONTH($B$6),$B$5=1),('CAPEX'!$B$116+'CAPEX'!$B$119+'CAPEX'!$B$120+IF('Вводные'!$B$37="Денежная компенсация",'CAPEX'!$B$133,0))*'Вводные'!$B$30,0)+IF(AND(YEAR(AP$3)=YEAR($B$7),MONTH(AP$3)=MONTH($B$7),$B$5=1),'Вводные'!$B$26*'Вводные'!$V$91*'Вводные'!$B$30,0)</x:f>
      </x:c>
      <x:c r="AQ57" s="117">
        <x:f>IF(AND(YEAR(AQ$3)=YEAR($B$6),MONTH(AQ$3)=MONTH($B$6),$B$5=1),('CAPEX'!$B$116+'CAPEX'!$B$119+'CAPEX'!$B$120+IF('Вводные'!$B$37="Денежная компенсация",'CAPEX'!$B$133,0))*'Вводные'!$B$30,0)+IF(AND(YEAR(AQ$3)=YEAR($B$7),MONTH(AQ$3)=MONTH($B$7),$B$5=1),'Вводные'!$B$26*'Вводные'!$V$91*'Вводные'!$B$30,0)</x:f>
      </x:c>
      <x:c r="AR57" s="117">
        <x:f>IF(AND(YEAR(AR$3)=YEAR($B$6),MONTH(AR$3)=MONTH($B$6),$B$5=1),('CAPEX'!$B$116+'CAPEX'!$B$119+'CAPEX'!$B$120+IF('Вводные'!$B$37="Денежная компенсация",'CAPEX'!$B$133,0))*'Вводные'!$B$30,0)+IF(AND(YEAR(AR$3)=YEAR($B$7),MONTH(AR$3)=MONTH($B$7),$B$5=1),'Вводные'!$B$26*'Вводные'!$V$91*'Вводные'!$B$30,0)</x:f>
      </x:c>
      <x:c r="AS57" s="117">
        <x:f>IF(AND(YEAR(AS$3)=YEAR($B$6),MONTH(AS$3)=MONTH($B$6),$B$5=1),('CAPEX'!$B$116+'CAPEX'!$B$119+'CAPEX'!$B$120+IF('Вводные'!$B$37="Денежная компенсация",'CAPEX'!$B$133,0))*'Вводные'!$B$30,0)+IF(AND(YEAR(AS$3)=YEAR($B$7),MONTH(AS$3)=MONTH($B$7),$B$5=1),'Вводные'!$B$26*'Вводные'!$V$91*'Вводные'!$B$30,0)</x:f>
      </x:c>
      <x:c r="AT57" s="117">
        <x:f>IF(AND(YEAR(AT$3)=YEAR($B$6),MONTH(AT$3)=MONTH($B$6),$B$5=1),('CAPEX'!$B$116+'CAPEX'!$B$119+'CAPEX'!$B$120+IF('Вводные'!$B$37="Денежная компенсация",'CAPEX'!$B$133,0))*'Вводные'!$B$30,0)+IF(AND(YEAR(AT$3)=YEAR($B$7),MONTH(AT$3)=MONTH($B$7),$B$5=1),'Вводные'!$B$26*'Вводные'!$V$91*'Вводные'!$B$30,0)</x:f>
      </x:c>
      <x:c r="AU57" s="117">
        <x:f>IF(AND(YEAR(AU$3)=YEAR($B$6),MONTH(AU$3)=MONTH($B$6),$B$5=1),('CAPEX'!$B$116+'CAPEX'!$B$119+'CAPEX'!$B$120+IF('Вводные'!$B$37="Денежная компенсация",'CAPEX'!$B$133,0))*'Вводные'!$B$30,0)+IF(AND(YEAR(AU$3)=YEAR($B$7),MONTH(AU$3)=MONTH($B$7),$B$5=1),'Вводные'!$B$26*'Вводные'!$V$91*'Вводные'!$B$30,0)</x:f>
      </x:c>
      <x:c r="AV57" s="117">
        <x:f>IF(AND(YEAR(AV$3)=YEAR($B$6),MONTH(AV$3)=MONTH($B$6),$B$5=1),('CAPEX'!$B$116+'CAPEX'!$B$119+'CAPEX'!$B$120+IF('Вводные'!$B$37="Денежная компенсация",'CAPEX'!$B$133,0))*'Вводные'!$B$30,0)+IF(AND(YEAR(AV$3)=YEAR($B$7),MONTH(AV$3)=MONTH($B$7),$B$5=1),'Вводные'!$B$26*'Вводные'!$V$91*'Вводные'!$B$30,0)</x:f>
      </x:c>
      <x:c r="AW57" s="117">
        <x:f>IF(AND(YEAR(AW$3)=YEAR($B$6),MONTH(AW$3)=MONTH($B$6),$B$5=1),('CAPEX'!$B$116+'CAPEX'!$B$119+'CAPEX'!$B$120+IF('Вводные'!$B$37="Денежная компенсация",'CAPEX'!$B$133,0))*'Вводные'!$B$30,0)+IF(AND(YEAR(AW$3)=YEAR($B$7),MONTH(AW$3)=MONTH($B$7),$B$5=1),'Вводные'!$B$26*'Вводные'!$V$91*'Вводные'!$B$30,0)</x:f>
      </x:c>
      <x:c r="AX57" s="117">
        <x:f>IF(AND(YEAR(AX$3)=YEAR($B$6),MONTH(AX$3)=MONTH($B$6),$B$5=1),('CAPEX'!$B$116+'CAPEX'!$B$119+'CAPEX'!$B$120+IF('Вводные'!$B$37="Денежная компенсация",'CAPEX'!$B$133,0))*'Вводные'!$B$30,0)+IF(AND(YEAR(AX$3)=YEAR($B$7),MONTH(AX$3)=MONTH($B$7),$B$5=1),'Вводные'!$B$26*'Вводные'!$V$91*'Вводные'!$B$30,0)</x:f>
      </x:c>
      <x:c r="AY57" s="117">
        <x:f>IF(AND(YEAR(AY$3)=YEAR($B$6),MONTH(AY$3)=MONTH($B$6),$B$5=1),('CAPEX'!$B$116+'CAPEX'!$B$119+'CAPEX'!$B$120+IF('Вводные'!$B$37="Денежная компенсация",'CAPEX'!$B$133,0))*'Вводные'!$B$30,0)+IF(AND(YEAR(AY$3)=YEAR($B$7),MONTH(AY$3)=MONTH($B$7),$B$5=1),'Вводные'!$B$26*'Вводные'!$V$91*'Вводные'!$B$30,0)</x:f>
      </x:c>
      <x:c r="AZ57" s="117">
        <x:f>IF(AND(YEAR(AZ$3)=YEAR($B$6),MONTH(AZ$3)=MONTH($B$6),$B$5=1),('CAPEX'!$B$116+'CAPEX'!$B$119+'CAPEX'!$B$120+IF('Вводные'!$B$37="Денежная компенсация",'CAPEX'!$B$133,0))*'Вводные'!$B$30,0)+IF(AND(YEAR(AZ$3)=YEAR($B$7),MONTH(AZ$3)=MONTH($B$7),$B$5=1),'Вводные'!$B$26*'Вводные'!$V$91*'Вводные'!$B$30,0)</x:f>
      </x:c>
      <x:c r="BA57" s="117">
        <x:f>IF(AND(YEAR(BA$3)=YEAR($B$6),MONTH(BA$3)=MONTH($B$6),$B$5=1),('CAPEX'!$B$116+'CAPEX'!$B$119+'CAPEX'!$B$120+IF('Вводные'!$B$37="Денежная компенсация",'CAPEX'!$B$133,0))*'Вводные'!$B$30,0)+IF(AND(YEAR(BA$3)=YEAR($B$7),MONTH(BA$3)=MONTH($B$7),$B$5=1),'Вводные'!$B$26*'Вводные'!$V$91*'Вводные'!$B$30,0)</x:f>
      </x:c>
      <x:c r="BB57" s="117">
        <x:f>IF(AND(YEAR(BB$3)=YEAR($B$6),MONTH(BB$3)=MONTH($B$6),$B$5=1),('CAPEX'!$B$116+'CAPEX'!$B$119+'CAPEX'!$B$120+IF('Вводные'!$B$37="Денежная компенсация",'CAPEX'!$B$133,0))*'Вводные'!$B$30,0)+IF(AND(YEAR(BB$3)=YEAR($B$7),MONTH(BB$3)=MONTH($B$7),$B$5=1),'Вводные'!$B$26*'Вводные'!$V$91*'Вводные'!$B$30,0)</x:f>
      </x:c>
      <x:c r="BC57" s="117">
        <x:f>IF(AND(YEAR(BC$3)=YEAR($B$6),MONTH(BC$3)=MONTH($B$6),$B$5=1),('CAPEX'!$B$116+'CAPEX'!$B$119+'CAPEX'!$B$120+IF('Вводные'!$B$37="Денежная компенсация",'CAPEX'!$B$133,0))*'Вводные'!$B$30,0)+IF(AND(YEAR(BC$3)=YEAR($B$7),MONTH(BC$3)=MONTH($B$7),$B$5=1),'Вводные'!$B$26*'Вводные'!$V$91*'Вводные'!$B$30,0)</x:f>
      </x:c>
      <x:c r="BD57" s="117">
        <x:f>IF(AND(YEAR(BD$3)=YEAR($B$6),MONTH(BD$3)=MONTH($B$6),$B$5=1),('CAPEX'!$B$116+'CAPEX'!$B$119+'CAPEX'!$B$120+IF('Вводные'!$B$37="Денежная компенсация",'CAPEX'!$B$133,0))*'Вводные'!$B$30,0)+IF(AND(YEAR(BD$3)=YEAR($B$7),MONTH(BD$3)=MONTH($B$7),$B$5=1),'Вводные'!$B$26*'Вводные'!$V$91*'Вводные'!$B$30,0)</x:f>
      </x:c>
      <x:c r="BE57" s="117">
        <x:f>IF(AND(YEAR(BE$3)=YEAR($B$6),MONTH(BE$3)=MONTH($B$6),$B$5=1),('CAPEX'!$B$116+'CAPEX'!$B$119+'CAPEX'!$B$120+IF('Вводные'!$B$37="Денежная компенсация",'CAPEX'!$B$133,0))*'Вводные'!$B$30,0)+IF(AND(YEAR(BE$3)=YEAR($B$7),MONTH(BE$3)=MONTH($B$7),$B$5=1),'Вводные'!$B$26*'Вводные'!$V$91*'Вводные'!$B$30,0)</x:f>
      </x:c>
      <x:c r="BF57" s="117">
        <x:f>IF(AND(YEAR(BF$3)=YEAR($B$6),MONTH(BF$3)=MONTH($B$6),$B$5=1),('CAPEX'!$B$116+'CAPEX'!$B$119+'CAPEX'!$B$120+IF('Вводные'!$B$37="Денежная компенсация",'CAPEX'!$B$133,0))*'Вводные'!$B$30,0)+IF(AND(YEAR(BF$3)=YEAR($B$7),MONTH(BF$3)=MONTH($B$7),$B$5=1),'Вводные'!$B$26*'Вводные'!$V$91*'Вводные'!$B$30,0)</x:f>
      </x:c>
      <x:c r="BG57" s="117">
        <x:f>IF(AND(YEAR(BG$3)=YEAR($B$6),MONTH(BG$3)=MONTH($B$6),$B$5=1),('CAPEX'!$B$116+'CAPEX'!$B$119+'CAPEX'!$B$120+IF('Вводные'!$B$37="Денежная компенсация",'CAPEX'!$B$133,0))*'Вводные'!$B$30,0)+IF(AND(YEAR(BG$3)=YEAR($B$7),MONTH(BG$3)=MONTH($B$7),$B$5=1),'Вводные'!$B$26*'Вводные'!$V$91*'Вводные'!$B$30,0)</x:f>
      </x:c>
      <x:c r="BH57" s="117">
        <x:f>IF(AND(YEAR(BH$3)=YEAR($B$6),MONTH(BH$3)=MONTH($B$6),$B$5=1),('CAPEX'!$B$116+'CAPEX'!$B$119+'CAPEX'!$B$120+IF('Вводные'!$B$37="Денежная компенсация",'CAPEX'!$B$133,0))*'Вводные'!$B$30,0)+IF(AND(YEAR(BH$3)=YEAR($B$7),MONTH(BH$3)=MONTH($B$7),$B$5=1),'Вводные'!$B$26*'Вводные'!$V$91*'Вводные'!$B$30,0)</x:f>
      </x:c>
      <x:c r="BI57" s="117">
        <x:f>IF(AND(YEAR(BI$3)=YEAR($B$6),MONTH(BI$3)=MONTH($B$6),$B$5=1),('CAPEX'!$B$116+'CAPEX'!$B$119+'CAPEX'!$B$120+IF('Вводные'!$B$37="Денежная компенсация",'CAPEX'!$B$133,0))*'Вводные'!$B$30,0)+IF(AND(YEAR(BI$3)=YEAR($B$7),MONTH(BI$3)=MONTH($B$7),$B$5=1),'Вводные'!$B$26*'Вводные'!$V$91*'Вводные'!$B$30,0)</x:f>
      </x:c>
      <x:c r="BJ57" s="117">
        <x:f>IF(AND(YEAR(BJ$3)=YEAR($B$6),MONTH(BJ$3)=MONTH($B$6),$B$5=1),('CAPEX'!$B$116+'CAPEX'!$B$119+'CAPEX'!$B$120+IF('Вводные'!$B$37="Денежная компенсация",'CAPEX'!$B$133,0))*'Вводные'!$B$30,0)+IF(AND(YEAR(BJ$3)=YEAR($B$7),MONTH(BJ$3)=MONTH($B$7),$B$5=1),'Вводные'!$B$26*'Вводные'!$V$91*'Вводные'!$B$30,0)</x:f>
      </x:c>
      <x:c r="BK57" s="117">
        <x:f>IF(AND(YEAR(BK$3)=YEAR($B$6),MONTH(BK$3)=MONTH($B$6),$B$5=1),('CAPEX'!$B$116+'CAPEX'!$B$119+'CAPEX'!$B$120+IF('Вводные'!$B$37="Денежная компенсация",'CAPEX'!$B$133,0))*'Вводные'!$B$30,0)+IF(AND(YEAR(BK$3)=YEAR($B$7),MONTH(BK$3)=MONTH($B$7),$B$5=1),'Вводные'!$B$26*'Вводные'!$V$91*'Вводные'!$B$30,0)</x:f>
      </x:c>
      <x:c r="BL57" s="117">
        <x:f>IF(AND(YEAR(BL$3)=YEAR($B$6),MONTH(BL$3)=MONTH($B$6),$B$5=1),('CAPEX'!$B$116+'CAPEX'!$B$119+'CAPEX'!$B$120+IF('Вводные'!$B$37="Денежная компенсация",'CAPEX'!$B$133,0))*'Вводные'!$B$30,0)+IF(AND(YEAR(BL$3)=YEAR($B$7),MONTH(BL$3)=MONTH($B$7),$B$5=1),'Вводные'!$B$26*'Вводные'!$V$91*'Вводные'!$B$30,0)</x:f>
      </x:c>
      <x:c r="BM57" s="117">
        <x:f>IF(AND(YEAR(BM$3)=YEAR($B$6),MONTH(BM$3)=MONTH($B$6),$B$5=1),('CAPEX'!$B$116+'CAPEX'!$B$119+'CAPEX'!$B$120+IF('Вводные'!$B$37="Денежная компенсация",'CAPEX'!$B$133,0))*'Вводные'!$B$30,0)+IF(AND(YEAR(BM$3)=YEAR($B$7),MONTH(BM$3)=MONTH($B$7),$B$5=1),'Вводные'!$B$26*'Вводные'!$V$91*'Вводные'!$B$30,0)</x:f>
      </x:c>
      <x:c r="BN57" s="117">
        <x:f>IF(AND(YEAR(BN$3)=YEAR($B$6),MONTH(BN$3)=MONTH($B$6),$B$5=1),('CAPEX'!$B$116+'CAPEX'!$B$119+'CAPEX'!$B$120+IF('Вводные'!$B$37="Денежная компенсация",'CAPEX'!$B$133,0))*'Вводные'!$B$30,0)+IF(AND(YEAR(BN$3)=YEAR($B$7),MONTH(BN$3)=MONTH($B$7),$B$5=1),'Вводные'!$B$26*'Вводные'!$V$91*'Вводные'!$B$30,0)</x:f>
      </x:c>
      <x:c r="BO57" s="117">
        <x:f>IF(AND(YEAR(BO$3)=YEAR($B$6),MONTH(BO$3)=MONTH($B$6),$B$5=1),('CAPEX'!$B$116+'CAPEX'!$B$119+'CAPEX'!$B$120+IF('Вводные'!$B$37="Денежная компенсация",'CAPEX'!$B$133,0))*'Вводные'!$B$30,0)+IF(AND(YEAR(BO$3)=YEAR($B$7),MONTH(BO$3)=MONTH($B$7),$B$5=1),'Вводные'!$B$26*'Вводные'!$V$91*'Вводные'!$B$30,0)</x:f>
      </x:c>
      <x:c r="BP57" s="117">
        <x:f>IF(AND(YEAR(BP$3)=YEAR($B$6),MONTH(BP$3)=MONTH($B$6),$B$5=1),('CAPEX'!$B$116+'CAPEX'!$B$119+'CAPEX'!$B$120+IF('Вводные'!$B$37="Денежная компенсация",'CAPEX'!$B$133,0))*'Вводные'!$B$30,0)+IF(AND(YEAR(BP$3)=YEAR($B$7),MONTH(BP$3)=MONTH($B$7),$B$5=1),'Вводные'!$B$26*'Вводные'!$V$91*'Вводные'!$B$30,0)</x:f>
      </x:c>
      <x:c r="BQ57" s="117">
        <x:f>IF(AND(YEAR(BQ$3)=YEAR($B$6),MONTH(BQ$3)=MONTH($B$6),$B$5=1),('CAPEX'!$B$116+'CAPEX'!$B$119+'CAPEX'!$B$120+IF('Вводные'!$B$37="Денежная компенсация",'CAPEX'!$B$133,0))*'Вводные'!$B$30,0)+IF(AND(YEAR(BQ$3)=YEAR($B$7),MONTH(BQ$3)=MONTH($B$7),$B$5=1),'Вводные'!$B$26*'Вводные'!$V$91*'Вводные'!$B$30,0)</x:f>
      </x:c>
      <x:c r="BR57" s="117">
        <x:f>IF(AND(YEAR(BR$3)=YEAR($B$6),MONTH(BR$3)=MONTH($B$6),$B$5=1),('CAPEX'!$B$116+'CAPEX'!$B$119+'CAPEX'!$B$120+IF('Вводные'!$B$37="Денежная компенсация",'CAPEX'!$B$133,0))*'Вводные'!$B$30,0)+IF(AND(YEAR(BR$3)=YEAR($B$7),MONTH(BR$3)=MONTH($B$7),$B$5=1),'Вводные'!$B$26*'Вводные'!$V$91*'Вводные'!$B$30,0)</x:f>
      </x:c>
      <x:c r="BS57" s="117">
        <x:f>IF(AND(YEAR(BS$3)=YEAR($B$6),MONTH(BS$3)=MONTH($B$6),$B$5=1),('CAPEX'!$B$116+'CAPEX'!$B$119+'CAPEX'!$B$120+IF('Вводные'!$B$37="Денежная компенсация",'CAPEX'!$B$133,0))*'Вводные'!$B$30,0)+IF(AND(YEAR(BS$3)=YEAR($B$7),MONTH(BS$3)=MONTH($B$7),$B$5=1),'Вводные'!$B$26*'Вводные'!$V$91*'Вводные'!$B$30,0)</x:f>
      </x:c>
      <x:c r="BT57" s="117">
        <x:f>IF(AND(YEAR(BT$3)=YEAR($B$6),MONTH(BT$3)=MONTH($B$6),$B$5=1),('CAPEX'!$B$116+'CAPEX'!$B$119+'CAPEX'!$B$120+IF('Вводные'!$B$37="Денежная компенсация",'CAPEX'!$B$133,0))*'Вводные'!$B$30,0)+IF(AND(YEAR(BT$3)=YEAR($B$7),MONTH(BT$3)=MONTH($B$7),$B$5=1),'Вводные'!$B$26*'Вводные'!$V$91*'Вводные'!$B$30,0)</x:f>
      </x:c>
      <x:c r="BU57" s="117">
        <x:f>IF(AND(YEAR(BU$3)=YEAR($B$6),MONTH(BU$3)=MONTH($B$6),$B$5=1),('CAPEX'!$B$116+'CAPEX'!$B$119+'CAPEX'!$B$120+IF('Вводные'!$B$37="Денежная компенсация",'CAPEX'!$B$133,0))*'Вводные'!$B$30,0)+IF(AND(YEAR(BU$3)=YEAR($B$7),MONTH(BU$3)=MONTH($B$7),$B$5=1),'Вводные'!$B$26*'Вводные'!$V$91*'Вводные'!$B$30,0)</x:f>
      </x:c>
      <x:c r="BV57" s="117">
        <x:f>IF(AND(YEAR(BV$3)=YEAR($B$6),MONTH(BV$3)=MONTH($B$6),$B$5=1),('CAPEX'!$B$116+'CAPEX'!$B$119+'CAPEX'!$B$120+IF('Вводные'!$B$37="Денежная компенсация",'CAPEX'!$B$133,0))*'Вводные'!$B$30,0)+IF(AND(YEAR(BV$3)=YEAR($B$7),MONTH(BV$3)=MONTH($B$7),$B$5=1),'Вводные'!$B$26*'Вводные'!$V$91*'Вводные'!$B$30,0)</x:f>
      </x:c>
      <x:c r="BW57" s="117">
        <x:f>IF(AND(YEAR(BW$3)=YEAR($B$6),MONTH(BW$3)=MONTH($B$6),$B$5=1),('CAPEX'!$B$116+'CAPEX'!$B$119+'CAPEX'!$B$120+IF('Вводные'!$B$37="Денежная компенсация",'CAPEX'!$B$133,0))*'Вводные'!$B$30,0)+IF(AND(YEAR(BW$3)=YEAR($B$7),MONTH(BW$3)=MONTH($B$7),$B$5=1),'Вводные'!$B$26*'Вводные'!$V$91*'Вводные'!$B$30,0)</x:f>
      </x:c>
      <x:c r="BX57" s="117">
        <x:f>IF(AND(YEAR(BX$3)=YEAR($B$6),MONTH(BX$3)=MONTH($B$6),$B$5=1),('CAPEX'!$B$116+'CAPEX'!$B$119+'CAPEX'!$B$120+IF('Вводные'!$B$37="Денежная компенсация",'CAPEX'!$B$133,0))*'Вводные'!$B$30,0)+IF(AND(YEAR(BX$3)=YEAR($B$7),MONTH(BX$3)=MONTH($B$7),$B$5=1),'Вводные'!$B$26*'Вводные'!$V$91*'Вводные'!$B$30,0)</x:f>
      </x:c>
      <x:c r="BY57" s="117">
        <x:f>IF(AND(YEAR(BY$3)=YEAR($B$6),MONTH(BY$3)=MONTH($B$6),$B$5=1),('CAPEX'!$B$116+'CAPEX'!$B$119+'CAPEX'!$B$120+IF('Вводные'!$B$37="Денежная компенсация",'CAPEX'!$B$133,0))*'Вводные'!$B$30,0)+IF(AND(YEAR(BY$3)=YEAR($B$7),MONTH(BY$3)=MONTH($B$7),$B$5=1),'Вводные'!$B$26*'Вводные'!$V$91*'Вводные'!$B$30,0)</x:f>
      </x:c>
      <x:c r="BZ57" s="117">
        <x:f>IF(AND(YEAR(BZ$3)=YEAR($B$6),MONTH(BZ$3)=MONTH($B$6),$B$5=1),('CAPEX'!$B$116+'CAPEX'!$B$119+'CAPEX'!$B$120+IF('Вводные'!$B$37="Денежная компенсация",'CAPEX'!$B$133,0))*'Вводные'!$B$30,0)+IF(AND(YEAR(BZ$3)=YEAR($B$7),MONTH(BZ$3)=MONTH($B$7),$B$5=1),'Вводные'!$B$26*'Вводные'!$V$91*'Вводные'!$B$30,0)</x:f>
      </x:c>
      <x:c r="CA57" s="117">
        <x:f>IF(AND(YEAR(CA$3)=YEAR($B$6),MONTH(CA$3)=MONTH($B$6),$B$5=1),('CAPEX'!$B$116+'CAPEX'!$B$119+'CAPEX'!$B$120+IF('Вводные'!$B$37="Денежная компенсация",'CAPEX'!$B$133,0))*'Вводные'!$B$30,0)+IF(AND(YEAR(CA$3)=YEAR($B$7),MONTH(CA$3)=MONTH($B$7),$B$5=1),'Вводные'!$B$26*'Вводные'!$V$91*'Вводные'!$B$30,0)</x:f>
      </x:c>
      <x:c r="CB57" s="117">
        <x:f>IF(AND(YEAR(CB$3)=YEAR($B$6),MONTH(CB$3)=MONTH($B$6),$B$5=1),('CAPEX'!$B$116+'CAPEX'!$B$119+'CAPEX'!$B$120+IF('Вводные'!$B$37="Денежная компенсация",'CAPEX'!$B$133,0))*'Вводные'!$B$30,0)+IF(AND(YEAR(CB$3)=YEAR($B$7),MONTH(CB$3)=MONTH($B$7),$B$5=1),'Вводные'!$B$26*'Вводные'!$V$91*'Вводные'!$B$30,0)</x:f>
      </x:c>
      <x:c r="CC57" s="117">
        <x:f>IF(AND(YEAR(CC$3)=YEAR($B$6),MONTH(CC$3)=MONTH($B$6),$B$5=1),('CAPEX'!$B$116+'CAPEX'!$B$119+'CAPEX'!$B$120+IF('Вводные'!$B$37="Денежная компенсация",'CAPEX'!$B$133,0))*'Вводные'!$B$30,0)+IF(AND(YEAR(CC$3)=YEAR($B$7),MONTH(CC$3)=MONTH($B$7),$B$5=1),'Вводные'!$B$26*'Вводные'!$V$91*'Вводные'!$B$30,0)</x:f>
      </x:c>
      <x:c r="CD57" s="117">
        <x:f>IF(AND(YEAR(CD$3)=YEAR($B$6),MONTH(CD$3)=MONTH($B$6),$B$5=1),('CAPEX'!$B$116+'CAPEX'!$B$119+'CAPEX'!$B$120+IF('Вводные'!$B$37="Денежная компенсация",'CAPEX'!$B$133,0))*'Вводные'!$B$30,0)+IF(AND(YEAR(CD$3)=YEAR($B$7),MONTH(CD$3)=MONTH($B$7),$B$5=1),'Вводные'!$B$26*'Вводные'!$V$91*'Вводные'!$B$30,0)</x:f>
      </x:c>
      <x:c r="CE57" s="117">
        <x:f>IF(AND(YEAR(CE$3)=YEAR($B$6),MONTH(CE$3)=MONTH($B$6),$B$5=1),('CAPEX'!$B$116+'CAPEX'!$B$119+'CAPEX'!$B$120+IF('Вводные'!$B$37="Денежная компенсация",'CAPEX'!$B$133,0))*'Вводные'!$B$30,0)+IF(AND(YEAR(CE$3)=YEAR($B$7),MONTH(CE$3)=MONTH($B$7),$B$5=1),'Вводные'!$B$26*'Вводные'!$V$91*'Вводные'!$B$30,0)</x:f>
      </x:c>
      <x:c r="CF57" s="117">
        <x:f>IF(AND(YEAR(CF$3)=YEAR($B$6),MONTH(CF$3)=MONTH($B$6),$B$5=1),('CAPEX'!$B$116+'CAPEX'!$B$119+'CAPEX'!$B$120+IF('Вводные'!$B$37="Денежная компенсация",'CAPEX'!$B$133,0))*'Вводные'!$B$30,0)+IF(AND(YEAR(CF$3)=YEAR($B$7),MONTH(CF$3)=MONTH($B$7),$B$5=1),'Вводные'!$B$26*'Вводные'!$V$91*'Вводные'!$B$30,0)</x:f>
      </x:c>
      <x:c r="CG57" s="117">
        <x:f>IF(AND(YEAR(CG$3)=YEAR($B$6),MONTH(CG$3)=MONTH($B$6),$B$5=1),('CAPEX'!$B$116+'CAPEX'!$B$119+'CAPEX'!$B$120+IF('Вводные'!$B$37="Денежная компенсация",'CAPEX'!$B$133,0))*'Вводные'!$B$30,0)+IF(AND(YEAR(CG$3)=YEAR($B$7),MONTH(CG$3)=MONTH($B$7),$B$5=1),'Вводные'!$B$26*'Вводные'!$V$91*'Вводные'!$B$30,0)</x:f>
      </x:c>
      <x:c r="CH57" s="117">
        <x:f>IF(AND(YEAR(CH$3)=YEAR($B$6),MONTH(CH$3)=MONTH($B$6),$B$5=1),('CAPEX'!$B$116+'CAPEX'!$B$119+'CAPEX'!$B$120+IF('Вводные'!$B$37="Денежная компенсация",'CAPEX'!$B$133,0))*'Вводные'!$B$30,0)+IF(AND(YEAR(CH$3)=YEAR($B$7),MONTH(CH$3)=MONTH($B$7),$B$5=1),'Вводные'!$B$26*'Вводные'!$V$91*'Вводные'!$B$30,0)</x:f>
      </x:c>
      <x:c r="CI57" s="117">
        <x:f>IF(AND(YEAR(CI$3)=YEAR($B$6),MONTH(CI$3)=MONTH($B$6),$B$5=1),('CAPEX'!$B$116+'CAPEX'!$B$119+'CAPEX'!$B$120+IF('Вводные'!$B$37="Денежная компенсация",'CAPEX'!$B$133,0))*'Вводные'!$B$30,0)+IF(AND(YEAR(CI$3)=YEAR($B$7),MONTH(CI$3)=MONTH($B$7),$B$5=1),'Вводные'!$B$26*'Вводные'!$V$91*'Вводные'!$B$30,0)</x:f>
      </x:c>
      <x:c r="CJ57" s="117">
        <x:f>IF(AND(YEAR(CJ$3)=YEAR($B$6),MONTH(CJ$3)=MONTH($B$6),$B$5=1),('CAPEX'!$B$116+'CAPEX'!$B$119+'CAPEX'!$B$120+IF('Вводные'!$B$37="Денежная компенсация",'CAPEX'!$B$133,0))*'Вводные'!$B$30,0)+IF(AND(YEAR(CJ$3)=YEAR($B$7),MONTH(CJ$3)=MONTH($B$7),$B$5=1),'Вводные'!$B$26*'Вводные'!$V$91*'Вводные'!$B$30,0)</x:f>
      </x:c>
      <x:c r="CK57" s="117">
        <x:f>IF(AND(YEAR(CK$3)=YEAR($B$6),MONTH(CK$3)=MONTH($B$6),$B$5=1),('CAPEX'!$B$116+'CAPEX'!$B$119+'CAPEX'!$B$120+IF('Вводные'!$B$37="Денежная компенсация",'CAPEX'!$B$133,0))*'Вводные'!$B$30,0)+IF(AND(YEAR(CK$3)=YEAR($B$7),MONTH(CK$3)=MONTH($B$7),$B$5=1),'Вводные'!$B$26*'Вводные'!$V$91*'Вводные'!$B$30,0)</x:f>
      </x:c>
      <x:c r="CL57" s="117">
        <x:f>IF(AND(YEAR(CL$3)=YEAR($B$6),MONTH(CL$3)=MONTH($B$6),$B$5=1),('CAPEX'!$B$116+'CAPEX'!$B$119+'CAPEX'!$B$120+IF('Вводные'!$B$37="Денежная компенсация",'CAPEX'!$B$133,0))*'Вводные'!$B$30,0)+IF(AND(YEAR(CL$3)=YEAR($B$7),MONTH(CL$3)=MONTH($B$7),$B$5=1),'Вводные'!$B$26*'Вводные'!$V$91*'Вводные'!$B$30,0)</x:f>
      </x:c>
      <x:c r="CM57" s="117">
        <x:f>IF(AND(YEAR(CM$3)=YEAR($B$6),MONTH(CM$3)=MONTH($B$6),$B$5=1),('CAPEX'!$B$116+'CAPEX'!$B$119+'CAPEX'!$B$120+IF('Вводные'!$B$37="Денежная компенсация",'CAPEX'!$B$133,0))*'Вводные'!$B$30,0)+IF(AND(YEAR(CM$3)=YEAR($B$7),MONTH(CM$3)=MONTH($B$7),$B$5=1),'Вводные'!$B$26*'Вводные'!$V$91*'Вводные'!$B$30,0)</x:f>
      </x:c>
      <x:c r="CN57" s="117">
        <x:f>IF(AND(YEAR(CN$3)=YEAR($B$6),MONTH(CN$3)=MONTH($B$6),$B$5=1),('CAPEX'!$B$116+'CAPEX'!$B$119+'CAPEX'!$B$120+IF('Вводные'!$B$37="Денежная компенсация",'CAPEX'!$B$133,0))*'Вводные'!$B$30,0)+IF(AND(YEAR(CN$3)=YEAR($B$7),MONTH(CN$3)=MONTH($B$7),$B$5=1),'Вводные'!$B$26*'Вводные'!$V$91*'Вводные'!$B$30,0)</x:f>
      </x:c>
      <x:c r="CO57" s="117">
        <x:f>IF(AND(YEAR(CO$3)=YEAR($B$6),MONTH(CO$3)=MONTH($B$6),$B$5=1),('CAPEX'!$B$116+'CAPEX'!$B$119+'CAPEX'!$B$120+IF('Вводные'!$B$37="Денежная компенсация",'CAPEX'!$B$133,0))*'Вводные'!$B$30,0)+IF(AND(YEAR(CO$3)=YEAR($B$7),MONTH(CO$3)=MONTH($B$7),$B$5=1),'Вводные'!$B$26*'Вводные'!$V$91*'Вводные'!$B$30,0)</x:f>
      </x:c>
      <x:c r="CP57" s="117">
        <x:f>IF(AND(YEAR(CP$3)=YEAR($B$6),MONTH(CP$3)=MONTH($B$6),$B$5=1),('CAPEX'!$B$116+'CAPEX'!$B$119+'CAPEX'!$B$120+IF('Вводные'!$B$37="Денежная компенсация",'CAPEX'!$B$133,0))*'Вводные'!$B$30,0)+IF(AND(YEAR(CP$3)=YEAR($B$7),MONTH(CP$3)=MONTH($B$7),$B$5=1),'Вводные'!$B$26*'Вводные'!$V$91*'Вводные'!$B$30,0)</x:f>
      </x:c>
      <x:c r="CQ57" s="117">
        <x:f>IF(AND(YEAR(CQ$3)=YEAR($B$6),MONTH(CQ$3)=MONTH($B$6),$B$5=1),('CAPEX'!$B$116+'CAPEX'!$B$119+'CAPEX'!$B$120+IF('Вводные'!$B$37="Денежная компенсация",'CAPEX'!$B$133,0))*'Вводные'!$B$30,0)+IF(AND(YEAR(CQ$3)=YEAR($B$7),MONTH(CQ$3)=MONTH($B$7),$B$5=1),'Вводные'!$B$26*'Вводные'!$V$91*'Вводные'!$B$30,0)</x:f>
      </x:c>
      <x:c r="CR57" s="117">
        <x:f>IF(AND(YEAR(CR$3)=YEAR($B$6),MONTH(CR$3)=MONTH($B$6),$B$5=1),('CAPEX'!$B$116+'CAPEX'!$B$119+'CAPEX'!$B$120+IF('Вводные'!$B$37="Денежная компенсация",'CAPEX'!$B$133,0))*'Вводные'!$B$30,0)+IF(AND(YEAR(CR$3)=YEAR($B$7),MONTH(CR$3)=MONTH($B$7),$B$5=1),'Вводные'!$B$26*'Вводные'!$V$91*'Вводные'!$B$30,0)</x:f>
      </x:c>
      <x:c r="CS57" s="117">
        <x:f>IF(AND(YEAR(CS$3)=YEAR($B$6),MONTH(CS$3)=MONTH($B$6),$B$5=1),('CAPEX'!$B$116+'CAPEX'!$B$119+'CAPEX'!$B$120+IF('Вводные'!$B$37="Денежная компенсация",'CAPEX'!$B$133,0))*'Вводные'!$B$30,0)+IF(AND(YEAR(CS$3)=YEAR($B$7),MONTH(CS$3)=MONTH($B$7),$B$5=1),'Вводные'!$B$26*'Вводные'!$V$91*'Вводные'!$B$30,0)</x:f>
      </x:c>
      <x:c r="CT57" s="117">
        <x:f>IF(AND(YEAR(CT$3)=YEAR($B$6),MONTH(CT$3)=MONTH($B$6),$B$5=1),('CAPEX'!$B$116+'CAPEX'!$B$119+'CAPEX'!$B$120+IF('Вводные'!$B$37="Денежная компенсация",'CAPEX'!$B$133,0))*'Вводные'!$B$30,0)+IF(AND(YEAR(CT$3)=YEAR($B$7),MONTH(CT$3)=MONTH($B$7),$B$5=1),'Вводные'!$B$26*'Вводные'!$V$91*'Вводные'!$B$30,0)</x:f>
      </x:c>
      <x:c r="CU57" s="117">
        <x:f>IF(AND(YEAR(CU$3)=YEAR($B$6),MONTH(CU$3)=MONTH($B$6),$B$5=1),('CAPEX'!$B$116+'CAPEX'!$B$119+'CAPEX'!$B$120+IF('Вводные'!$B$37="Денежная компенсация",'CAPEX'!$B$133,0))*'Вводные'!$B$30,0)+IF(AND(YEAR(CU$3)=YEAR($B$7),MONTH(CU$3)=MONTH($B$7),$B$5=1),'Вводные'!$B$26*'Вводные'!$V$91*'Вводные'!$B$30,0)</x:f>
      </x:c>
      <x:c r="CV57" s="117">
        <x:f>IF(AND(YEAR(CV$3)=YEAR($B$6),MONTH(CV$3)=MONTH($B$6),$B$5=1),('CAPEX'!$B$116+'CAPEX'!$B$119+'CAPEX'!$B$120+IF('Вводные'!$B$37="Денежная компенсация",'CAPEX'!$B$133,0))*'Вводные'!$B$30,0)+IF(AND(YEAR(CV$3)=YEAR($B$7),MONTH(CV$3)=MONTH($B$7),$B$5=1),'Вводные'!$B$26*'Вводные'!$V$91*'Вводные'!$B$30,0)</x:f>
      </x:c>
      <x:c r="CW57" s="117">
        <x:f>IF(AND(YEAR(CW$3)=YEAR($B$6),MONTH(CW$3)=MONTH($B$6),$B$5=1),('CAPEX'!$B$116+'CAPEX'!$B$119+'CAPEX'!$B$120+IF('Вводные'!$B$37="Денежная компенсация",'CAPEX'!$B$133,0))*'Вводные'!$B$30,0)+IF(AND(YEAR(CW$3)=YEAR($B$7),MONTH(CW$3)=MONTH($B$7),$B$5=1),'Вводные'!$B$26*'Вводные'!$V$91*'Вводные'!$B$30,0)</x:f>
      </x:c>
      <x:c r="CX57" s="117">
        <x:f>IF(AND(YEAR(CX$3)=YEAR($B$6),MONTH(CX$3)=MONTH($B$6),$B$5=1),('CAPEX'!$B$116+'CAPEX'!$B$119+'CAPEX'!$B$120+IF('Вводные'!$B$37="Денежная компенсация",'CAPEX'!$B$133,0))*'Вводные'!$B$30,0)+IF(AND(YEAR(CX$3)=YEAR($B$7),MONTH(CX$3)=MONTH($B$7),$B$5=1),'Вводные'!$B$26*'Вводные'!$V$91*'Вводные'!$B$30,0)</x:f>
      </x:c>
      <x:c r="CY57" s="117">
        <x:f>IF(AND(YEAR(CY$3)=YEAR($B$6),MONTH(CY$3)=MONTH($B$6),$B$5=1),('CAPEX'!$B$116+'CAPEX'!$B$119+'CAPEX'!$B$120+IF('Вводные'!$B$37="Денежная компенсация",'CAPEX'!$B$133,0))*'Вводные'!$B$30,0)+IF(AND(YEAR(CY$3)=YEAR($B$7),MONTH(CY$3)=MONTH($B$7),$B$5=1),'Вводные'!$B$26*'Вводные'!$V$91*'Вводные'!$B$30,0)</x:f>
      </x:c>
      <x:c r="CZ57" s="117">
        <x:f>IF(AND(YEAR(CZ$3)=YEAR($B$6),MONTH(CZ$3)=MONTH($B$6),$B$5=1),('CAPEX'!$B$116+'CAPEX'!$B$119+'CAPEX'!$B$120+IF('Вводные'!$B$37="Денежная компенсация",'CAPEX'!$B$133,0))*'Вводные'!$B$30,0)+IF(AND(YEAR(CZ$3)=YEAR($B$7),MONTH(CZ$3)=MONTH($B$7),$B$5=1),'Вводные'!$B$26*'Вводные'!$V$91*'Вводные'!$B$30,0)</x:f>
      </x:c>
      <x:c r="DA57" s="117">
        <x:f>IF(AND(YEAR(DA$3)=YEAR($B$6),MONTH(DA$3)=MONTH($B$6),$B$5=1),('CAPEX'!$B$116+'CAPEX'!$B$119+'CAPEX'!$B$120+IF('Вводные'!$B$37="Денежная компенсация",'CAPEX'!$B$133,0))*'Вводные'!$B$30,0)+IF(AND(YEAR(DA$3)=YEAR($B$7),MONTH(DA$3)=MONTH($B$7),$B$5=1),'Вводные'!$B$26*'Вводные'!$V$91*'Вводные'!$B$30,0)</x:f>
      </x:c>
      <x:c r="DB57" s="117">
        <x:f>IF(AND(YEAR(DB$3)=YEAR($B$6),MONTH(DB$3)=MONTH($B$6),$B$5=1),('CAPEX'!$B$116+'CAPEX'!$B$119+'CAPEX'!$B$120+IF('Вводные'!$B$37="Денежная компенсация",'CAPEX'!$B$133,0))*'Вводные'!$B$30,0)+IF(AND(YEAR(DB$3)=YEAR($B$7),MONTH(DB$3)=MONTH($B$7),$B$5=1),'Вводные'!$B$26*'Вводные'!$V$91*'Вводные'!$B$30,0)</x:f>
      </x:c>
      <x:c r="DC57" s="117">
        <x:f>IF(AND(YEAR(DC$3)=YEAR($B$6),MONTH(DC$3)=MONTH($B$6),$B$5=1),('CAPEX'!$B$116+'CAPEX'!$B$119+'CAPEX'!$B$120+IF('Вводные'!$B$37="Денежная компенсация",'CAPEX'!$B$133,0))*'Вводные'!$B$30,0)+IF(AND(YEAR(DC$3)=YEAR($B$7),MONTH(DC$3)=MONTH($B$7),$B$5=1),'Вводные'!$B$26*'Вводные'!$V$91*'Вводные'!$B$30,0)</x:f>
      </x:c>
      <x:c r="DD57" s="117">
        <x:f>IF(AND(YEAR(DD$3)=YEAR($B$6),MONTH(DD$3)=MONTH($B$6),$B$5=1),('CAPEX'!$B$116+'CAPEX'!$B$119+'CAPEX'!$B$120+IF('Вводные'!$B$37="Денежная компенсация",'CAPEX'!$B$133,0))*'Вводные'!$B$30,0)+IF(AND(YEAR(DD$3)=YEAR($B$7),MONTH(DD$3)=MONTH($B$7),$B$5=1),'Вводные'!$B$26*'Вводные'!$V$91*'Вводные'!$B$30,0)</x:f>
      </x:c>
      <x:c r="DE57" s="117">
        <x:f>IF(AND(YEAR(DE$3)=YEAR($B$6),MONTH(DE$3)=MONTH($B$6),$B$5=1),('CAPEX'!$B$116+'CAPEX'!$B$119+'CAPEX'!$B$120+IF('Вводные'!$B$37="Денежная компенсация",'CAPEX'!$B$133,0))*'Вводные'!$B$30,0)+IF(AND(YEAR(DE$3)=YEAR($B$7),MONTH(DE$3)=MONTH($B$7),$B$5=1),'Вводные'!$B$26*'Вводные'!$V$91*'Вводные'!$B$30,0)</x:f>
      </x:c>
      <x:c r="DF57" s="117">
        <x:f>IF(AND(YEAR(DF$3)=YEAR($B$6),MONTH(DF$3)=MONTH($B$6),$B$5=1),('CAPEX'!$B$116+'CAPEX'!$B$119+'CAPEX'!$B$120+IF('Вводные'!$B$37="Денежная компенсация",'CAPEX'!$B$133,0))*'Вводные'!$B$30,0)+IF(AND(YEAR(DF$3)=YEAR($B$7),MONTH(DF$3)=MONTH($B$7),$B$5=1),'Вводные'!$B$26*'Вводные'!$V$91*'Вводные'!$B$30,0)</x:f>
      </x:c>
      <x:c r="DG57" s="117">
        <x:f>IF(AND(YEAR(DG$3)=YEAR($B$6),MONTH(DG$3)=MONTH($B$6),$B$5=1),('CAPEX'!$B$116+'CAPEX'!$B$119+'CAPEX'!$B$120+IF('Вводные'!$B$37="Денежная компенсация",'CAPEX'!$B$133,0))*'Вводные'!$B$30,0)+IF(AND(YEAR(DG$3)=YEAR($B$7),MONTH(DG$3)=MONTH($B$7),$B$5=1),'Вводные'!$B$26*'Вводные'!$V$91*'Вводные'!$B$30,0)</x:f>
      </x:c>
      <x:c r="DH57" s="117">
        <x:f>IF(AND(YEAR(DH$3)=YEAR($B$6),MONTH(DH$3)=MONTH($B$6),$B$5=1),('CAPEX'!$B$116+'CAPEX'!$B$119+'CAPEX'!$B$120+IF('Вводные'!$B$37="Денежная компенсация",'CAPEX'!$B$133,0))*'Вводные'!$B$30,0)+IF(AND(YEAR(DH$3)=YEAR($B$7),MONTH(DH$3)=MONTH($B$7),$B$5=1),'Вводные'!$B$26*'Вводные'!$V$91*'Вводные'!$B$30,0)</x:f>
      </x:c>
      <x:c r="DI57" s="117">
        <x:f>IF(AND(YEAR(DI$3)=YEAR($B$6),MONTH(DI$3)=MONTH($B$6),$B$5=1),('CAPEX'!$B$116+'CAPEX'!$B$119+'CAPEX'!$B$120+IF('Вводные'!$B$37="Денежная компенсация",'CAPEX'!$B$133,0))*'Вводные'!$B$30,0)+IF(AND(YEAR(DI$3)=YEAR($B$7),MONTH(DI$3)=MONTH($B$7),$B$5=1),'Вводные'!$B$26*'Вводные'!$V$91*'Вводные'!$B$30,0)</x:f>
      </x:c>
      <x:c r="DJ57" s="117">
        <x:f>IF(AND(YEAR(DJ$3)=YEAR($B$6),MONTH(DJ$3)=MONTH($B$6),$B$5=1),('CAPEX'!$B$116+'CAPEX'!$B$119+'CAPEX'!$B$120+IF('Вводные'!$B$37="Денежная компенсация",'CAPEX'!$B$133,0))*'Вводные'!$B$30,0)+IF(AND(YEAR(DJ$3)=YEAR($B$7),MONTH(DJ$3)=MONTH($B$7),$B$5=1),'Вводные'!$B$26*'Вводные'!$V$91*'Вводные'!$B$30,0)</x:f>
      </x:c>
      <x:c r="DK57" s="117">
        <x:f>IF(AND(YEAR(DK$3)=YEAR($B$6),MONTH(DK$3)=MONTH($B$6),$B$5=1),('CAPEX'!$B$116+'CAPEX'!$B$119+'CAPEX'!$B$120+IF('Вводные'!$B$37="Денежная компенсация",'CAPEX'!$B$133,0))*'Вводные'!$B$30,0)+IF(AND(YEAR(DK$3)=YEAR($B$7),MONTH(DK$3)=MONTH($B$7),$B$5=1),'Вводные'!$B$26*'Вводные'!$V$91*'Вводные'!$B$30,0)</x:f>
      </x:c>
      <x:c r="DL57" s="117">
        <x:f>IF(AND(YEAR(DL$3)=YEAR($B$6),MONTH(DL$3)=MONTH($B$6),$B$5=1),('CAPEX'!$B$116+'CAPEX'!$B$119+'CAPEX'!$B$120+IF('Вводные'!$B$37="Денежная компенсация",'CAPEX'!$B$133,0))*'Вводные'!$B$30,0)+IF(AND(YEAR(DL$3)=YEAR($B$7),MONTH(DL$3)=MONTH($B$7),$B$5=1),'Вводные'!$B$26*'Вводные'!$V$91*'Вводные'!$B$30,0)</x:f>
      </x:c>
      <x:c r="DM57" s="117">
        <x:f>IF(AND(YEAR(DM$3)=YEAR($B$6),MONTH(DM$3)=MONTH($B$6),$B$5=1),('CAPEX'!$B$116+'CAPEX'!$B$119+'CAPEX'!$B$120+IF('Вводные'!$B$37="Денежная компенсация",'CAPEX'!$B$133,0))*'Вводные'!$B$30,0)+IF(AND(YEAR(DM$3)=YEAR($B$7),MONTH(DM$3)=MONTH($B$7),$B$5=1),'Вводные'!$B$26*'Вводные'!$V$91*'Вводные'!$B$30,0)</x:f>
      </x:c>
      <x:c r="DN57" s="117">
        <x:f>IF(AND(YEAR(DN$3)=YEAR($B$6),MONTH(DN$3)=MONTH($B$6),$B$5=1),('CAPEX'!$B$116+'CAPEX'!$B$119+'CAPEX'!$B$120+IF('Вводные'!$B$37="Денежная компенсация",'CAPEX'!$B$133,0))*'Вводные'!$B$30,0)+IF(AND(YEAR(DN$3)=YEAR($B$7),MONTH(DN$3)=MONTH($B$7),$B$5=1),'Вводные'!$B$26*'Вводные'!$V$91*'Вводные'!$B$30,0)</x:f>
      </x:c>
      <x:c r="DO57" s="117">
        <x:f>IF(AND(YEAR(DO$3)=YEAR($B$6),MONTH(DO$3)=MONTH($B$6),$B$5=1),('CAPEX'!$B$116+'CAPEX'!$B$119+'CAPEX'!$B$120+IF('Вводные'!$B$37="Денежная компенсация",'CAPEX'!$B$133,0))*'Вводные'!$B$30,0)+IF(AND(YEAR(DO$3)=YEAR($B$7),MONTH(DO$3)=MONTH($B$7),$B$5=1),'Вводные'!$B$26*'Вводные'!$V$91*'Вводные'!$B$30,0)</x:f>
      </x:c>
      <x:c r="DP57" s="117">
        <x:f>IF(AND(YEAR(DP$3)=YEAR($B$6),MONTH(DP$3)=MONTH($B$6),$B$5=1),('CAPEX'!$B$116+'CAPEX'!$B$119+'CAPEX'!$B$120+IF('Вводные'!$B$37="Денежная компенсация",'CAPEX'!$B$133,0))*'Вводные'!$B$30,0)+IF(AND(YEAR(DP$3)=YEAR($B$7),MONTH(DP$3)=MONTH($B$7),$B$5=1),'Вводные'!$B$26*'Вводные'!$V$91*'Вводные'!$B$30,0)</x:f>
      </x:c>
      <x:c r="DQ57" s="117">
        <x:f>IF(AND(YEAR(DQ$3)=YEAR($B$6),MONTH(DQ$3)=MONTH($B$6),$B$5=1),('CAPEX'!$B$116+'CAPEX'!$B$119+'CAPEX'!$B$120+IF('Вводные'!$B$37="Денежная компенсация",'CAPEX'!$B$133,0))*'Вводные'!$B$30,0)+IF(AND(YEAR(DQ$3)=YEAR($B$7),MONTH(DQ$3)=MONTH($B$7),$B$5=1),'Вводные'!$B$26*'Вводные'!$V$91*'Вводные'!$B$30,0)</x:f>
      </x:c>
      <x:c r="DR57" s="117">
        <x:f>IF(AND(YEAR(DR$3)=YEAR($B$6),MONTH(DR$3)=MONTH($B$6),$B$5=1),('CAPEX'!$B$116+'CAPEX'!$B$119+'CAPEX'!$B$120+IF('Вводные'!$B$37="Денежная компенсация",'CAPEX'!$B$133,0))*'Вводные'!$B$30,0)+IF(AND(YEAR(DR$3)=YEAR($B$7),MONTH(DR$3)=MONTH($B$7),$B$5=1),'Вводные'!$B$26*'Вводные'!$V$91*'Вводные'!$B$30,0)</x:f>
      </x:c>
      <x:c r="DS57" s="117">
        <x:f>IF(AND(YEAR(DS$3)=YEAR($B$6),MONTH(DS$3)=MONTH($B$6),$B$5=1),('CAPEX'!$B$116+'CAPEX'!$B$119+'CAPEX'!$B$120+IF('Вводные'!$B$37="Денежная компенсация",'CAPEX'!$B$133,0))*'Вводные'!$B$30,0)+IF(AND(YEAR(DS$3)=YEAR($B$7),MONTH(DS$3)=MONTH($B$7),$B$5=1),'Вводные'!$B$26*'Вводные'!$V$91*'Вводные'!$B$30,0)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MAX(0,'Вводные'!$B$85*'Вводные'!$AI$91-D56)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