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20490" windowHeight="9075"/>
  </bookViews>
  <sheets>
    <sheet name="样式" sheetId="1" r:id="rId1"/>
  </sheets>
  <definedNames>
    <definedName name="_xlnm.Print_Area" localSheetId="0">样式!$B$2:$R$29</definedName>
  </definedNames>
  <calcPr calcId="124519"/>
</workbook>
</file>

<file path=xl/calcChain.xml><?xml version="1.0" encoding="utf-8"?>
<calcChain xmlns="http://schemas.openxmlformats.org/spreadsheetml/2006/main">
  <c r="O4" i="1"/>
  <c r="P8" s="1"/>
  <c r="O18"/>
  <c r="O17"/>
  <c r="O19"/>
  <c r="O16"/>
  <c r="B26"/>
  <c r="O15" l="1"/>
  <c r="Q8"/>
  <c r="R8" s="1"/>
  <c r="P9"/>
  <c r="Q9" l="1"/>
  <c r="R9" s="1"/>
  <c r="R10" s="1"/>
  <c r="O23" s="1"/>
  <c r="O25" l="1"/>
</calcChain>
</file>

<file path=xl/comments1.xml><?xml version="1.0" encoding="utf-8"?>
<comments xmlns="http://schemas.openxmlformats.org/spreadsheetml/2006/main">
  <authors>
    <author>Mingyang Xie</author>
    <author>think</author>
  </authors>
  <commentList>
    <comment ref="D8" authorId="0">
      <text>
        <r>
          <rPr>
            <sz val="9"/>
            <color indexed="12"/>
            <rFont val="宋体"/>
            <charset val="134"/>
          </rPr>
          <t>介于　0-23　时之间</t>
        </r>
      </text>
    </comment>
    <comment ref="H8" authorId="0">
      <text>
        <r>
          <rPr>
            <sz val="9"/>
            <color indexed="12"/>
            <rFont val="宋体"/>
            <charset val="134"/>
          </rPr>
          <t>介于　0-23　时之间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think: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think: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伙食费发票单日在伙食补助标准以内的可冲抵伙食费补助款。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think: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注意超标时要填写其中数。　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<sst xmlns="http://schemas.openxmlformats.org/spreadsheetml/2006/main" count="73" uniqueCount="63">
  <si>
    <t>部门</t>
    <phoneticPr fontId="1" type="noConversion"/>
  </si>
  <si>
    <t>电话</t>
    <phoneticPr fontId="1" type="noConversion"/>
  </si>
  <si>
    <t>姓名</t>
    <phoneticPr fontId="1" type="noConversion"/>
  </si>
  <si>
    <t>起　讫　日　期　及　地　点</t>
    <phoneticPr fontId="1" type="noConversion"/>
  </si>
  <si>
    <t>时</t>
    <phoneticPr fontId="1" type="noConversion"/>
  </si>
  <si>
    <t>交通工具</t>
    <phoneticPr fontId="1" type="noConversion"/>
  </si>
  <si>
    <t>天数</t>
    <phoneticPr fontId="1" type="noConversion"/>
  </si>
  <si>
    <t>票价</t>
    <phoneticPr fontId="1" type="noConversion"/>
  </si>
  <si>
    <t>月-日</t>
    <phoneticPr fontId="1" type="noConversion"/>
  </si>
  <si>
    <t>津贴标准</t>
    <phoneticPr fontId="1" type="noConversion"/>
  </si>
  <si>
    <t>天数</t>
    <phoneticPr fontId="1" type="noConversion"/>
  </si>
  <si>
    <t>津贴总计</t>
    <phoneticPr fontId="1" type="noConversion"/>
  </si>
  <si>
    <t>扣除数</t>
    <phoneticPr fontId="1" type="noConversion"/>
  </si>
  <si>
    <t>住宿费</t>
    <phoneticPr fontId="1" type="noConversion"/>
  </si>
  <si>
    <t>合计</t>
    <phoneticPr fontId="1" type="noConversion"/>
  </si>
  <si>
    <t>起程地点</t>
    <phoneticPr fontId="1" type="noConversion"/>
  </si>
  <si>
    <t>普通出差天数</t>
    <phoneticPr fontId="1" type="noConversion"/>
  </si>
  <si>
    <t>会议天数</t>
    <phoneticPr fontId="1" type="noConversion"/>
  </si>
  <si>
    <t>工杂费</t>
    <phoneticPr fontId="1" type="noConversion"/>
  </si>
  <si>
    <t>到达地点</t>
    <phoneticPr fontId="1" type="noConversion"/>
  </si>
  <si>
    <t>城市间交通费</t>
    <phoneticPr fontId="1" type="noConversion"/>
  </si>
  <si>
    <t>往返机场车费</t>
    <phoneticPr fontId="1" type="noConversion"/>
  </si>
  <si>
    <t>津贴金额</t>
    <phoneticPr fontId="1" type="noConversion"/>
  </si>
  <si>
    <t>出差事由</t>
    <phoneticPr fontId="1" type="noConversion"/>
  </si>
  <si>
    <t>津贴小计</t>
    <phoneticPr fontId="1" type="noConversion"/>
  </si>
  <si>
    <t>票据张数</t>
    <phoneticPr fontId="1" type="noConversion"/>
  </si>
  <si>
    <t>部门经理：</t>
    <phoneticPr fontId="1" type="noConversion"/>
  </si>
  <si>
    <t>报销人：</t>
    <phoneticPr fontId="1" type="noConversion"/>
  </si>
  <si>
    <t>总经理：</t>
    <phoneticPr fontId="1" type="noConversion"/>
  </si>
  <si>
    <t>项目经理：</t>
    <phoneticPr fontId="1" type="noConversion"/>
  </si>
  <si>
    <t>填报说明：</t>
    <phoneticPr fontId="1" type="noConversion"/>
  </si>
  <si>
    <r>
      <t>1</t>
    </r>
    <r>
      <rPr>
        <sz val="10"/>
        <rFont val="宋体"/>
        <charset val="134"/>
      </rPr>
      <t>、</t>
    </r>
    <phoneticPr fontId="1" type="noConversion"/>
  </si>
  <si>
    <r>
      <t>2</t>
    </r>
    <r>
      <rPr>
        <sz val="10"/>
        <rFont val="宋体"/>
        <charset val="134"/>
      </rPr>
      <t>、</t>
    </r>
    <phoneticPr fontId="1" type="noConversion"/>
  </si>
  <si>
    <r>
      <t>3</t>
    </r>
    <r>
      <rPr>
        <sz val="10"/>
        <rFont val="宋体"/>
        <charset val="134"/>
      </rPr>
      <t>、</t>
    </r>
    <phoneticPr fontId="1" type="noConversion"/>
  </si>
  <si>
    <t>本表右上角天数计算影响您的报销费用合计，如此次差程发生会议费一天，则工杂费与伙食补助均减一天，如有问题请阅读出差管理办法相关规定。</t>
    <phoneticPr fontId="1" type="noConversion"/>
  </si>
  <si>
    <t>备注</t>
    <phoneticPr fontId="1" type="noConversion"/>
  </si>
  <si>
    <t>其它--特批（选填）</t>
    <phoneticPr fontId="1" type="noConversion"/>
  </si>
  <si>
    <t>租车/公车天数</t>
    <phoneticPr fontId="1" type="noConversion"/>
  </si>
  <si>
    <t>其他扣除天数</t>
    <phoneticPr fontId="1" type="noConversion"/>
  </si>
  <si>
    <t>费用计算</t>
    <phoneticPr fontId="1" type="noConversion"/>
  </si>
  <si>
    <t xml:space="preserve">     飞机</t>
    <phoneticPr fontId="1" type="noConversion"/>
  </si>
  <si>
    <t xml:space="preserve">     汽车</t>
    <phoneticPr fontId="1" type="noConversion"/>
  </si>
  <si>
    <t xml:space="preserve">     轮船</t>
    <phoneticPr fontId="1" type="noConversion"/>
  </si>
  <si>
    <t>其中:火车</t>
    <phoneticPr fontId="1" type="noConversion"/>
  </si>
  <si>
    <t>津贴项目</t>
    <phoneticPr fontId="1" type="noConversion"/>
  </si>
  <si>
    <t>通号通信信息集团有限公司国内差旅费报销单</t>
    <phoneticPr fontId="1" type="noConversion"/>
  </si>
  <si>
    <r>
      <rPr>
        <b/>
        <sz val="10"/>
        <color indexed="8"/>
        <rFont val="宋体"/>
        <charset val="134"/>
      </rPr>
      <t>请填写时间（时间格式为月</t>
    </r>
    <r>
      <rPr>
        <b/>
        <sz val="10"/>
        <color indexed="8"/>
        <rFont val="Arial"/>
        <family val="2"/>
      </rPr>
      <t>-</t>
    </r>
    <r>
      <rPr>
        <b/>
        <sz val="10"/>
        <color indexed="8"/>
        <rFont val="宋体"/>
        <charset val="134"/>
      </rPr>
      <t>日，例如</t>
    </r>
    <r>
      <rPr>
        <b/>
        <sz val="10"/>
        <color indexed="8"/>
        <rFont val="Arial"/>
        <family val="2"/>
      </rPr>
      <t>2014</t>
    </r>
    <r>
      <rPr>
        <b/>
        <sz val="10"/>
        <color indexed="8"/>
        <rFont val="宋体"/>
        <charset val="134"/>
      </rPr>
      <t>年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charset val="134"/>
      </rPr>
      <t>月</t>
    </r>
    <r>
      <rPr>
        <b/>
        <sz val="10"/>
        <color indexed="8"/>
        <rFont val="Arial"/>
        <family val="2"/>
      </rPr>
      <t>30</t>
    </r>
    <r>
      <rPr>
        <b/>
        <sz val="10"/>
        <color indexed="8"/>
        <rFont val="宋体"/>
        <charset val="134"/>
      </rPr>
      <t>日，请填写</t>
    </r>
    <r>
      <rPr>
        <b/>
        <sz val="10"/>
        <color indexed="8"/>
        <rFont val="Arial"/>
        <family val="2"/>
      </rPr>
      <t>1-30</t>
    </r>
    <r>
      <rPr>
        <b/>
        <sz val="10"/>
        <color indexed="8"/>
        <rFont val="宋体"/>
        <charset val="134"/>
      </rPr>
      <t>）起讫日期第一行填出发日期，第二行填回程信息，如有中间行程自第三行按顺译序填写。</t>
    </r>
    <phoneticPr fontId="1" type="noConversion"/>
  </si>
  <si>
    <t>职级</t>
    <phoneticPr fontId="1" type="noConversion"/>
  </si>
  <si>
    <t>其中：超标住宿费</t>
    <phoneticPr fontId="1" type="noConversion"/>
  </si>
  <si>
    <t>主管副总：</t>
    <phoneticPr fontId="1" type="noConversion"/>
  </si>
  <si>
    <t>当地可报交通费 （工杂费）</t>
    <phoneticPr fontId="1" type="noConversion"/>
  </si>
  <si>
    <t>备注(超标说明）</t>
    <phoneticPr fontId="1" type="noConversion"/>
  </si>
  <si>
    <t>伙食补助</t>
    <phoneticPr fontId="1" type="noConversion"/>
  </si>
  <si>
    <t>可冲抵工杂费</t>
    <phoneticPr fontId="1" type="noConversion"/>
  </si>
  <si>
    <t>可冲抵伙食补助</t>
    <phoneticPr fontId="1" type="noConversion"/>
  </si>
  <si>
    <t>请勿改变格式与项目，图中蓝色部分为必填项目。</t>
    <phoneticPr fontId="1" type="noConversion"/>
  </si>
  <si>
    <t>当地可报交通费 （伙食补助费）</t>
    <phoneticPr fontId="1" type="noConversion"/>
  </si>
  <si>
    <t>研发</t>
    <phoneticPr fontId="1" type="noConversion"/>
  </si>
  <si>
    <t>成都</t>
    <phoneticPr fontId="1" type="noConversion"/>
  </si>
  <si>
    <t>飞机</t>
  </si>
  <si>
    <t>北京</t>
    <phoneticPr fontId="1" type="noConversion"/>
  </si>
  <si>
    <t>项目现场开发</t>
    <phoneticPr fontId="1" type="noConversion"/>
  </si>
  <si>
    <t>段勇</t>
    <phoneticPr fontId="1" type="noConversion"/>
  </si>
</sst>
</file>

<file path=xl/styles.xml><?xml version="1.0" encoding="utf-8"?>
<styleSheet xmlns="http://schemas.openxmlformats.org/spreadsheetml/2006/main">
  <numFmts count="7">
    <numFmt numFmtId="176" formatCode="yyyy/mm/dd"/>
    <numFmt numFmtId="177" formatCode="0_ "/>
    <numFmt numFmtId="178" formatCode="0.00_);[Red]\(0.00\)"/>
    <numFmt numFmtId="179" formatCode="[$-F800]dddd\,\ mmmm\ dd\,\ yyyy"/>
    <numFmt numFmtId="180" formatCode="0_);[Red]\(0\)"/>
    <numFmt numFmtId="181" formatCode="#,##0.00_);[Red]\(#,##0.00\)"/>
    <numFmt numFmtId="182" formatCode="h:mm;@"/>
  </numFmts>
  <fonts count="29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18"/>
      <name val="宋体"/>
      <charset val="134"/>
    </font>
    <font>
      <sz val="10"/>
      <name val="宋体"/>
      <charset val="134"/>
    </font>
    <font>
      <sz val="8"/>
      <name val="Arial"/>
      <family val="2"/>
    </font>
    <font>
      <sz val="9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b/>
      <sz val="10"/>
      <name val="Arial"/>
      <family val="2"/>
    </font>
    <font>
      <b/>
      <sz val="10"/>
      <name val="宋体"/>
      <charset val="134"/>
    </font>
    <font>
      <b/>
      <sz val="10"/>
      <color indexed="8"/>
      <name val="Arial"/>
      <family val="2"/>
    </font>
    <font>
      <b/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theme="0" tint="-0.499984740745262"/>
      <name val="Arial"/>
      <family val="2"/>
    </font>
    <font>
      <sz val="10"/>
      <color theme="0"/>
      <name val="Arial"/>
      <family val="2"/>
    </font>
    <font>
      <b/>
      <sz val="10"/>
      <color theme="1"/>
      <name val="宋体"/>
      <charset val="134"/>
    </font>
    <font>
      <b/>
      <sz val="10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Protection="1">
      <alignment vertical="center"/>
    </xf>
    <xf numFmtId="0" fontId="2" fillId="2" borderId="0" xfId="0" applyFont="1" applyFill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2" xfId="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/>
    </xf>
    <xf numFmtId="177" fontId="8" fillId="0" borderId="3" xfId="0" applyNumberFormat="1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25" fillId="2" borderId="0" xfId="0" applyFont="1" applyFill="1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shrinkToFit="1"/>
      <protection locked="0"/>
    </xf>
    <xf numFmtId="0" fontId="26" fillId="3" borderId="0" xfId="0" applyFont="1" applyFill="1" applyProtection="1">
      <alignment vertical="center"/>
    </xf>
    <xf numFmtId="0" fontId="2" fillId="3" borderId="0" xfId="0" applyFont="1" applyFill="1" applyProtection="1">
      <alignment vertical="center"/>
    </xf>
    <xf numFmtId="0" fontId="4" fillId="3" borderId="0" xfId="0" applyFont="1" applyFill="1" applyAlignment="1" applyProtection="1">
      <alignment horizontal="center" vertical="center"/>
    </xf>
    <xf numFmtId="0" fontId="12" fillId="3" borderId="0" xfId="0" applyFont="1" applyFill="1" applyProtection="1">
      <alignment vertical="center"/>
    </xf>
    <xf numFmtId="0" fontId="4" fillId="3" borderId="0" xfId="0" applyFont="1" applyFill="1" applyProtection="1">
      <alignment vertical="center"/>
    </xf>
    <xf numFmtId="0" fontId="27" fillId="3" borderId="0" xfId="0" applyFont="1" applyFill="1" applyProtection="1">
      <alignment vertical="center"/>
    </xf>
    <xf numFmtId="0" fontId="2" fillId="3" borderId="0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vertical="center"/>
    </xf>
    <xf numFmtId="0" fontId="8" fillId="3" borderId="6" xfId="0" applyFont="1" applyFill="1" applyBorder="1" applyAlignment="1" applyProtection="1">
      <alignment horizontal="center" vertical="center"/>
    </xf>
    <xf numFmtId="177" fontId="8" fillId="0" borderId="6" xfId="0" applyNumberFormat="1" applyFont="1" applyFill="1" applyBorder="1" applyAlignment="1" applyProtection="1">
      <alignment vertical="center"/>
    </xf>
    <xf numFmtId="0" fontId="8" fillId="0" borderId="6" xfId="0" applyFont="1" applyFill="1" applyBorder="1" applyAlignment="1" applyProtection="1">
      <alignment vertical="center"/>
    </xf>
    <xf numFmtId="178" fontId="8" fillId="4" borderId="1" xfId="0" applyNumberFormat="1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178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/>
      <protection locked="0"/>
    </xf>
    <xf numFmtId="180" fontId="4" fillId="3" borderId="8" xfId="0" applyNumberFormat="1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vertical="center"/>
    </xf>
    <xf numFmtId="178" fontId="8" fillId="0" borderId="10" xfId="0" applyNumberFormat="1" applyFont="1" applyFill="1" applyBorder="1" applyAlignment="1" applyProtection="1">
      <alignment vertical="center"/>
    </xf>
    <xf numFmtId="178" fontId="8" fillId="0" borderId="11" xfId="0" applyNumberFormat="1" applyFont="1" applyFill="1" applyBorder="1" applyAlignment="1" applyProtection="1">
      <alignment vertical="center"/>
    </xf>
    <xf numFmtId="178" fontId="8" fillId="0" borderId="12" xfId="0" applyNumberFormat="1" applyFont="1" applyFill="1" applyBorder="1" applyAlignment="1" applyProtection="1">
      <alignment vertical="center"/>
    </xf>
    <xf numFmtId="0" fontId="12" fillId="0" borderId="11" xfId="0" applyFont="1" applyFill="1" applyBorder="1" applyAlignment="1" applyProtection="1">
      <alignment vertical="center"/>
    </xf>
    <xf numFmtId="178" fontId="8" fillId="3" borderId="11" xfId="0" applyNumberFormat="1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0" fontId="8" fillId="0" borderId="13" xfId="0" applyFont="1" applyFill="1" applyBorder="1" applyAlignment="1" applyProtection="1">
      <alignment vertical="center"/>
    </xf>
    <xf numFmtId="0" fontId="8" fillId="0" borderId="14" xfId="0" applyFont="1" applyFill="1" applyBorder="1" applyAlignment="1" applyProtection="1">
      <alignment vertical="center"/>
    </xf>
    <xf numFmtId="181" fontId="8" fillId="4" borderId="1" xfId="0" applyNumberFormat="1" applyFont="1" applyFill="1" applyBorder="1" applyAlignment="1" applyProtection="1">
      <alignment vertical="center"/>
      <protection locked="0"/>
    </xf>
    <xf numFmtId="0" fontId="4" fillId="0" borderId="7" xfId="0" applyFont="1" applyFill="1" applyBorder="1" applyAlignment="1" applyProtection="1">
      <alignment vertical="center"/>
    </xf>
    <xf numFmtId="0" fontId="5" fillId="0" borderId="7" xfId="0" applyNumberFormat="1" applyFont="1" applyFill="1" applyBorder="1" applyAlignment="1" applyProtection="1">
      <alignment horizontal="center" vertical="center" shrinkToFit="1"/>
    </xf>
    <xf numFmtId="0" fontId="5" fillId="0" borderId="15" xfId="0" applyNumberFormat="1" applyFont="1" applyFill="1" applyBorder="1" applyAlignment="1" applyProtection="1">
      <alignment horizontal="center" vertical="center" shrinkToFit="1"/>
    </xf>
    <xf numFmtId="0" fontId="14" fillId="3" borderId="0" xfId="0" applyFont="1" applyFill="1" applyProtection="1">
      <alignment vertical="center"/>
    </xf>
    <xf numFmtId="0" fontId="17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/>
    </xf>
    <xf numFmtId="177" fontId="8" fillId="0" borderId="16" xfId="0" applyNumberFormat="1" applyFont="1" applyFill="1" applyBorder="1" applyAlignment="1" applyProtection="1">
      <alignment horizontal="center" vertical="center"/>
      <protection locked="0"/>
    </xf>
    <xf numFmtId="0" fontId="23" fillId="3" borderId="0" xfId="0" applyFont="1" applyFill="1" applyProtection="1">
      <alignment vertical="center"/>
    </xf>
    <xf numFmtId="178" fontId="8" fillId="0" borderId="17" xfId="0" applyNumberFormat="1" applyFont="1" applyFill="1" applyBorder="1" applyAlignment="1" applyProtection="1">
      <alignment vertical="center"/>
      <protection locked="0"/>
    </xf>
    <xf numFmtId="178" fontId="8" fillId="0" borderId="18" xfId="0" applyNumberFormat="1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alignment horizontal="left" vertical="center" wrapText="1"/>
    </xf>
    <xf numFmtId="178" fontId="8" fillId="3" borderId="1" xfId="0" applyNumberFormat="1" applyFont="1" applyFill="1" applyBorder="1" applyAlignment="1" applyProtection="1">
      <alignment horizontal="center" vertical="center"/>
      <protection locked="0"/>
    </xf>
    <xf numFmtId="182" fontId="1" fillId="0" borderId="1" xfId="0" applyNumberFormat="1" applyFont="1" applyFill="1" applyBorder="1" applyAlignment="1" applyProtection="1">
      <alignment horizontal="center" vertical="center"/>
      <protection locked="0"/>
    </xf>
    <xf numFmtId="182" fontId="5" fillId="0" borderId="1" xfId="0" applyNumberFormat="1" applyFont="1" applyFill="1" applyBorder="1" applyAlignment="1" applyProtection="1">
      <alignment horizontal="center" vertical="center"/>
      <protection locked="0"/>
    </xf>
    <xf numFmtId="182" fontId="5" fillId="0" borderId="4" xfId="0" applyNumberFormat="1" applyFont="1" applyFill="1" applyBorder="1" applyAlignment="1" applyProtection="1">
      <alignment horizontal="center" vertical="center"/>
      <protection locked="0"/>
    </xf>
    <xf numFmtId="182" fontId="8" fillId="4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Fill="1" applyBorder="1" applyAlignment="1" applyProtection="1">
      <alignment horizontal="center" vertical="center"/>
      <protection locked="0"/>
    </xf>
    <xf numFmtId="181" fontId="8" fillId="3" borderId="1" xfId="0" applyNumberFormat="1" applyFont="1" applyFill="1" applyBorder="1" applyAlignment="1" applyProtection="1">
      <alignment vertical="center"/>
      <protection locked="0"/>
    </xf>
    <xf numFmtId="178" fontId="4" fillId="4" borderId="1" xfId="0" applyNumberFormat="1" applyFont="1" applyFill="1" applyBorder="1" applyAlignment="1" applyProtection="1">
      <alignment vertical="center"/>
      <protection locked="0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9" fillId="0" borderId="20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78" fontId="28" fillId="5" borderId="28" xfId="0" applyNumberFormat="1" applyFont="1" applyFill="1" applyBorder="1" applyAlignment="1" applyProtection="1">
      <alignment horizontal="center" vertical="center"/>
      <protection locked="0"/>
    </xf>
    <xf numFmtId="178" fontId="28" fillId="5" borderId="20" xfId="0" applyNumberFormat="1" applyFont="1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</xf>
    <xf numFmtId="0" fontId="4" fillId="0" borderId="30" xfId="0" applyFont="1" applyFill="1" applyBorder="1" applyAlignment="1" applyProtection="1">
      <alignment horizontal="center" vertical="center" wrapText="1"/>
    </xf>
    <xf numFmtId="0" fontId="4" fillId="0" borderId="31" xfId="0" applyFont="1" applyFill="1" applyBorder="1" applyAlignment="1" applyProtection="1">
      <alignment horizontal="center" vertical="center"/>
    </xf>
    <xf numFmtId="181" fontId="8" fillId="0" borderId="13" xfId="0" applyNumberFormat="1" applyFont="1" applyFill="1" applyBorder="1" applyAlignment="1" applyProtection="1">
      <alignment horizontal="right" vertical="center"/>
    </xf>
    <xf numFmtId="179" fontId="8" fillId="4" borderId="28" xfId="0" applyNumberFormat="1" applyFont="1" applyFill="1" applyBorder="1" applyAlignment="1" applyProtection="1">
      <alignment horizontal="center" vertical="center"/>
      <protection locked="0"/>
    </xf>
    <xf numFmtId="179" fontId="8" fillId="4" borderId="20" xfId="0" applyNumberFormat="1" applyFont="1" applyFill="1" applyBorder="1" applyAlignment="1" applyProtection="1">
      <alignment horizontal="center" vertical="center"/>
      <protection locked="0"/>
    </xf>
    <xf numFmtId="179" fontId="1" fillId="4" borderId="32" xfId="0" applyNumberFormat="1" applyFont="1" applyFill="1" applyBorder="1" applyAlignment="1" applyProtection="1">
      <alignment horizontal="center" vertical="center"/>
      <protection locked="0"/>
    </xf>
    <xf numFmtId="179" fontId="1" fillId="4" borderId="20" xfId="0" applyNumberFormat="1" applyFont="1" applyFill="1" applyBorder="1" applyAlignment="1" applyProtection="1">
      <alignment horizontal="center" vertical="center"/>
      <protection locked="0"/>
    </xf>
    <xf numFmtId="179" fontId="1" fillId="0" borderId="33" xfId="0" applyNumberFormat="1" applyFont="1" applyFill="1" applyBorder="1" applyAlignment="1" applyProtection="1">
      <alignment horizontal="center" vertical="center"/>
      <protection locked="0"/>
    </xf>
    <xf numFmtId="179" fontId="1" fillId="0" borderId="20" xfId="0" applyNumberFormat="1" applyFont="1" applyFill="1" applyBorder="1" applyAlignment="1" applyProtection="1">
      <alignment horizontal="center" vertical="center"/>
      <protection locked="0"/>
    </xf>
    <xf numFmtId="180" fontId="4" fillId="0" borderId="5" xfId="0" applyNumberFormat="1" applyFont="1" applyFill="1" applyBorder="1" applyAlignment="1" applyProtection="1">
      <alignment horizontal="center" vertical="center"/>
      <protection locked="0"/>
    </xf>
    <xf numFmtId="14" fontId="11" fillId="0" borderId="49" xfId="0" applyNumberFormat="1" applyFont="1" applyFill="1" applyBorder="1" applyAlignment="1" applyProtection="1">
      <alignment horizontal="left" vertical="top"/>
    </xf>
    <xf numFmtId="14" fontId="11" fillId="0" borderId="0" xfId="0" applyNumberFormat="1" applyFont="1" applyFill="1" applyBorder="1" applyAlignment="1" applyProtection="1">
      <alignment horizontal="left" vertical="top"/>
    </xf>
    <xf numFmtId="14" fontId="11" fillId="0" borderId="50" xfId="0" applyNumberFormat="1" applyFont="1" applyFill="1" applyBorder="1" applyAlignment="1" applyProtection="1">
      <alignment horizontal="left" vertical="top"/>
    </xf>
    <xf numFmtId="14" fontId="16" fillId="0" borderId="49" xfId="0" applyNumberFormat="1" applyFont="1" applyFill="1" applyBorder="1" applyAlignment="1" applyProtection="1">
      <alignment horizontal="left" vertical="center"/>
    </xf>
    <xf numFmtId="14" fontId="16" fillId="0" borderId="0" xfId="0" applyNumberFormat="1" applyFont="1" applyFill="1" applyBorder="1" applyAlignment="1" applyProtection="1">
      <alignment horizontal="left" vertical="center"/>
    </xf>
    <xf numFmtId="14" fontId="16" fillId="0" borderId="50" xfId="0" applyNumberFormat="1" applyFont="1" applyFill="1" applyBorder="1" applyAlignment="1" applyProtection="1">
      <alignment horizontal="left" vertical="center"/>
    </xf>
    <xf numFmtId="14" fontId="16" fillId="0" borderId="52" xfId="0" applyNumberFormat="1" applyFont="1" applyFill="1" applyBorder="1" applyAlignment="1" applyProtection="1">
      <alignment horizontal="left" vertical="center"/>
    </xf>
    <xf numFmtId="14" fontId="16" fillId="0" borderId="44" xfId="0" applyNumberFormat="1" applyFont="1" applyFill="1" applyBorder="1" applyAlignment="1" applyProtection="1">
      <alignment horizontal="left" vertical="center"/>
    </xf>
    <xf numFmtId="14" fontId="16" fillId="0" borderId="53" xfId="0" applyNumberFormat="1" applyFont="1" applyFill="1" applyBorder="1" applyAlignment="1" applyProtection="1">
      <alignment horizontal="left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horizontal="center" vertical="top"/>
    </xf>
    <xf numFmtId="0" fontId="13" fillId="0" borderId="56" xfId="0" applyFont="1" applyFill="1" applyBorder="1" applyAlignment="1" applyProtection="1">
      <alignment horizontal="center" vertical="top"/>
    </xf>
    <xf numFmtId="0" fontId="13" fillId="0" borderId="57" xfId="0" applyFont="1" applyFill="1" applyBorder="1" applyAlignment="1" applyProtection="1">
      <alignment horizontal="center" vertical="top"/>
    </xf>
    <xf numFmtId="0" fontId="13" fillId="0" borderId="58" xfId="0" applyFont="1" applyFill="1" applyBorder="1" applyAlignment="1" applyProtection="1">
      <alignment horizontal="center" vertical="top"/>
    </xf>
    <xf numFmtId="0" fontId="13" fillId="0" borderId="59" xfId="0" applyFont="1" applyFill="1" applyBorder="1" applyAlignment="1" applyProtection="1">
      <alignment horizontal="center" vertical="top"/>
    </xf>
    <xf numFmtId="0" fontId="13" fillId="0" borderId="60" xfId="0" applyFont="1" applyFill="1" applyBorder="1" applyAlignment="1" applyProtection="1">
      <alignment horizontal="center" vertical="top"/>
    </xf>
    <xf numFmtId="0" fontId="18" fillId="0" borderId="4" xfId="0" applyFont="1" applyFill="1" applyBorder="1" applyAlignment="1" applyProtection="1">
      <alignment horizontal="center" vertical="center"/>
    </xf>
    <xf numFmtId="0" fontId="13" fillId="0" borderId="46" xfId="0" applyFont="1" applyFill="1" applyBorder="1" applyAlignment="1" applyProtection="1">
      <alignment horizontal="center" vertical="center"/>
    </xf>
    <xf numFmtId="178" fontId="8" fillId="3" borderId="61" xfId="0" applyNumberFormat="1" applyFont="1" applyFill="1" applyBorder="1" applyAlignment="1" applyProtection="1">
      <alignment horizontal="center" vertical="center"/>
    </xf>
    <xf numFmtId="178" fontId="8" fillId="3" borderId="62" xfId="0" applyNumberFormat="1" applyFont="1" applyFill="1" applyBorder="1" applyAlignment="1" applyProtection="1">
      <alignment horizontal="center" vertical="center"/>
    </xf>
    <xf numFmtId="179" fontId="7" fillId="0" borderId="19" xfId="0" applyNumberFormat="1" applyFont="1" applyFill="1" applyBorder="1" applyAlignment="1" applyProtection="1">
      <alignment horizontal="center" vertical="center"/>
      <protection locked="0"/>
    </xf>
    <xf numFmtId="179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21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/>
    </xf>
    <xf numFmtId="0" fontId="12" fillId="0" borderId="23" xfId="0" applyFont="1" applyFill="1" applyBorder="1" applyAlignment="1" applyProtection="1">
      <alignment horizontal="center" vertical="center"/>
    </xf>
    <xf numFmtId="178" fontId="8" fillId="0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180" fontId="4" fillId="4" borderId="34" xfId="0" applyNumberFormat="1" applyFont="1" applyFill="1" applyBorder="1" applyAlignment="1" applyProtection="1">
      <alignment horizontal="center" vertical="center"/>
      <protection locked="0"/>
    </xf>
    <xf numFmtId="180" fontId="4" fillId="4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180" fontId="4" fillId="0" borderId="34" xfId="0" applyNumberFormat="1" applyFont="1" applyFill="1" applyBorder="1" applyAlignment="1" applyProtection="1">
      <alignment horizontal="center" vertical="center"/>
      <protection locked="0"/>
    </xf>
    <xf numFmtId="18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</xf>
    <xf numFmtId="180" fontId="4" fillId="0" borderId="37" xfId="0" applyNumberFormat="1" applyFont="1" applyFill="1" applyBorder="1" applyAlignment="1" applyProtection="1">
      <alignment horizontal="center" vertical="center"/>
      <protection locked="0"/>
    </xf>
    <xf numFmtId="180" fontId="4" fillId="0" borderId="38" xfId="0" applyNumberFormat="1" applyFont="1" applyFill="1" applyBorder="1" applyAlignment="1" applyProtection="1">
      <alignment horizontal="center" vertical="center"/>
      <protection locked="0"/>
    </xf>
    <xf numFmtId="180" fontId="4" fillId="0" borderId="39" xfId="0" applyNumberFormat="1" applyFont="1" applyFill="1" applyBorder="1" applyAlignment="1" applyProtection="1">
      <alignment horizontal="center" vertical="center"/>
      <protection locked="0"/>
    </xf>
    <xf numFmtId="180" fontId="4" fillId="4" borderId="21" xfId="0" applyNumberFormat="1" applyFont="1" applyFill="1" applyBorder="1" applyAlignment="1" applyProtection="1">
      <alignment horizontal="center" vertical="center"/>
      <protection locked="0"/>
    </xf>
    <xf numFmtId="180" fontId="4" fillId="4" borderId="24" xfId="0" applyNumberFormat="1" applyFont="1" applyFill="1" applyBorder="1" applyAlignment="1" applyProtection="1">
      <alignment horizontal="center" vertical="center"/>
      <protection locked="0"/>
    </xf>
    <xf numFmtId="180" fontId="4" fillId="4" borderId="25" xfId="0" applyNumberFormat="1" applyFont="1" applyFill="1" applyBorder="1" applyAlignment="1" applyProtection="1">
      <alignment horizontal="center" vertical="center"/>
      <protection locked="0"/>
    </xf>
    <xf numFmtId="180" fontId="4" fillId="4" borderId="27" xfId="0" applyNumberFormat="1" applyFont="1" applyFill="1" applyBorder="1" applyAlignment="1" applyProtection="1">
      <alignment horizontal="center" vertical="center"/>
      <protection locked="0"/>
    </xf>
    <xf numFmtId="177" fontId="8" fillId="0" borderId="9" xfId="0" applyNumberFormat="1" applyFont="1" applyFill="1" applyBorder="1" applyAlignment="1" applyProtection="1">
      <alignment horizontal="center" vertical="center"/>
      <protection locked="0"/>
    </xf>
    <xf numFmtId="180" fontId="4" fillId="4" borderId="22" xfId="0" applyNumberFormat="1" applyFont="1" applyFill="1" applyBorder="1" applyAlignment="1" applyProtection="1">
      <alignment horizontal="center" vertical="center"/>
      <protection locked="0"/>
    </xf>
    <xf numFmtId="180" fontId="4" fillId="4" borderId="26" xfId="0" applyNumberFormat="1" applyFont="1" applyFill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 applyProtection="1">
      <alignment horizontal="center" vertical="center"/>
    </xf>
    <xf numFmtId="0" fontId="2" fillId="0" borderId="46" xfId="0" applyFont="1" applyFill="1" applyBorder="1" applyAlignment="1" applyProtection="1">
      <alignment horizontal="center" vertical="center"/>
    </xf>
    <xf numFmtId="0" fontId="2" fillId="0" borderId="47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9" fontId="1" fillId="0" borderId="32" xfId="0" applyNumberFormat="1" applyFont="1" applyFill="1" applyBorder="1" applyAlignment="1" applyProtection="1">
      <alignment horizontal="center" vertical="center"/>
      <protection locked="0"/>
    </xf>
    <xf numFmtId="179" fontId="7" fillId="0" borderId="32" xfId="0" applyNumberFormat="1" applyFont="1" applyFill="1" applyBorder="1" applyAlignment="1" applyProtection="1">
      <alignment horizontal="center" vertical="center"/>
      <protection locked="0"/>
    </xf>
    <xf numFmtId="179" fontId="7" fillId="0" borderId="20" xfId="0" applyNumberFormat="1" applyFont="1" applyFill="1" applyBorder="1" applyAlignment="1" applyProtection="1">
      <alignment horizontal="center" vertical="center"/>
      <protection locked="0"/>
    </xf>
    <xf numFmtId="14" fontId="11" fillId="0" borderId="48" xfId="0" applyNumberFormat="1" applyFont="1" applyFill="1" applyBorder="1" applyAlignment="1" applyProtection="1">
      <alignment horizontal="left" vertical="top"/>
    </xf>
    <xf numFmtId="14" fontId="11" fillId="0" borderId="22" xfId="0" applyNumberFormat="1" applyFont="1" applyFill="1" applyBorder="1" applyAlignment="1" applyProtection="1">
      <alignment horizontal="left" vertical="top"/>
    </xf>
    <xf numFmtId="14" fontId="11" fillId="0" borderId="24" xfId="0" applyNumberFormat="1" applyFont="1" applyFill="1" applyBorder="1" applyAlignment="1" applyProtection="1">
      <alignment horizontal="left" vertical="top"/>
    </xf>
    <xf numFmtId="179" fontId="7" fillId="0" borderId="51" xfId="0" applyNumberFormat="1" applyFont="1" applyFill="1" applyBorder="1" applyAlignment="1" applyProtection="1">
      <alignment horizontal="center" vertical="center"/>
      <protection locked="0"/>
    </xf>
    <xf numFmtId="179" fontId="7" fillId="0" borderId="4" xfId="0" applyNumberFormat="1" applyFont="1" applyFill="1" applyBorder="1" applyAlignment="1" applyProtection="1">
      <alignment horizontal="center" vertical="center"/>
      <protection locked="0"/>
    </xf>
    <xf numFmtId="179" fontId="7" fillId="0" borderId="28" xfId="0" applyNumberFormat="1" applyFont="1" applyFill="1" applyBorder="1" applyAlignment="1" applyProtection="1">
      <alignment horizontal="center" vertical="center"/>
      <protection locked="0"/>
    </xf>
    <xf numFmtId="179" fontId="2" fillId="0" borderId="1" xfId="0" applyNumberFormat="1" applyFont="1" applyFill="1" applyBorder="1" applyAlignment="1" applyProtection="1">
      <alignment horizontal="center" vertical="center"/>
      <protection locked="0"/>
    </xf>
    <xf numFmtId="179" fontId="2" fillId="0" borderId="19" xfId="0" applyNumberFormat="1" applyFont="1" applyFill="1" applyBorder="1" applyAlignment="1" applyProtection="1">
      <alignment horizontal="center" vertical="center"/>
      <protection locked="0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9" fontId="9" fillId="0" borderId="4" xfId="0" applyNumberFormat="1" applyFont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1" fillId="0" borderId="40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</xf>
    <xf numFmtId="0" fontId="1" fillId="0" borderId="41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14" fontId="10" fillId="0" borderId="21" xfId="0" applyNumberFormat="1" applyFont="1" applyFill="1" applyBorder="1" applyAlignment="1" applyProtection="1">
      <alignment horizontal="left" vertical="top"/>
    </xf>
    <xf numFmtId="14" fontId="10" fillId="0" borderId="22" xfId="0" applyNumberFormat="1" applyFont="1" applyFill="1" applyBorder="1" applyAlignment="1" applyProtection="1">
      <alignment horizontal="left" vertical="top"/>
    </xf>
    <xf numFmtId="14" fontId="10" fillId="0" borderId="42" xfId="0" applyNumberFormat="1" applyFont="1" applyFill="1" applyBorder="1" applyAlignment="1" applyProtection="1">
      <alignment horizontal="left" vertical="top"/>
    </xf>
    <xf numFmtId="14" fontId="10" fillId="0" borderId="0" xfId="0" applyNumberFormat="1" applyFont="1" applyFill="1" applyBorder="1" applyAlignment="1" applyProtection="1">
      <alignment horizontal="left" vertical="top"/>
    </xf>
    <xf numFmtId="14" fontId="10" fillId="0" borderId="43" xfId="0" applyNumberFormat="1" applyFont="1" applyFill="1" applyBorder="1" applyAlignment="1" applyProtection="1">
      <alignment horizontal="left" vertical="top"/>
    </xf>
    <xf numFmtId="14" fontId="10" fillId="0" borderId="44" xfId="0" applyNumberFormat="1" applyFont="1" applyFill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center" vertical="center"/>
    </xf>
    <xf numFmtId="178" fontId="4" fillId="0" borderId="1" xfId="0" applyNumberFormat="1" applyFont="1" applyFill="1" applyBorder="1" applyAlignment="1" applyProtection="1">
      <alignment horizontal="right" vertical="center"/>
      <protection locked="0"/>
    </xf>
    <xf numFmtId="178" fontId="8" fillId="0" borderId="1" xfId="0" applyNumberFormat="1" applyFont="1" applyFill="1" applyBorder="1" applyAlignment="1" applyProtection="1">
      <alignment horizontal="right" vertical="center"/>
    </xf>
    <xf numFmtId="178" fontId="8" fillId="3" borderId="1" xfId="0" applyNumberFormat="1" applyFont="1" applyFill="1" applyBorder="1" applyAlignment="1" applyProtection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IV30"/>
  <sheetViews>
    <sheetView tabSelected="1" zoomScale="115" zoomScaleNormal="115" workbookViewId="0">
      <selection activeCell="J5" sqref="J5:L6"/>
    </sheetView>
  </sheetViews>
  <sheetFormatPr defaultRowHeight="12.75"/>
  <cols>
    <col min="1" max="1" width="6.25" style="2" customWidth="1"/>
    <col min="2" max="2" width="4.625" style="2" customWidth="1"/>
    <col min="3" max="3" width="7.625" style="2" customWidth="1"/>
    <col min="4" max="4" width="8.375" style="2" customWidth="1"/>
    <col min="5" max="5" width="10.625" style="2" customWidth="1"/>
    <col min="6" max="6" width="8.25" style="2" customWidth="1"/>
    <col min="7" max="7" width="6.625" style="2" customWidth="1"/>
    <col min="8" max="8" width="9.5" style="2" customWidth="1"/>
    <col min="9" max="9" width="13.625" style="2" customWidth="1"/>
    <col min="10" max="10" width="11" style="2" customWidth="1"/>
    <col min="11" max="11" width="5.875" style="2" bestFit="1" customWidth="1"/>
    <col min="12" max="12" width="10.25" style="2" customWidth="1"/>
    <col min="13" max="13" width="3.5" style="2" customWidth="1"/>
    <col min="14" max="14" width="15.75" style="2" customWidth="1"/>
    <col min="15" max="15" width="9.375" style="2" customWidth="1"/>
    <col min="16" max="16" width="11" style="2" customWidth="1"/>
    <col min="17" max="17" width="8.125" style="2" customWidth="1"/>
    <col min="18" max="18" width="15.125" style="2" customWidth="1"/>
    <col min="19" max="16384" width="9" style="2"/>
  </cols>
  <sheetData>
    <row r="1" spans="1:18" ht="43.5" customHeight="1"/>
    <row r="2" spans="1:18" ht="36" customHeight="1">
      <c r="B2" s="111" t="s">
        <v>45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.75" customHeight="1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4.75" customHeight="1" thickTop="1">
      <c r="B4" s="114" t="s">
        <v>0</v>
      </c>
      <c r="C4" s="115"/>
      <c r="D4" s="112" t="s">
        <v>57</v>
      </c>
      <c r="E4" s="113"/>
      <c r="F4" s="37" t="s">
        <v>1</v>
      </c>
      <c r="G4" s="116">
        <v>13882253362</v>
      </c>
      <c r="H4" s="117"/>
      <c r="I4" s="37" t="s">
        <v>23</v>
      </c>
      <c r="J4" s="119" t="s">
        <v>61</v>
      </c>
      <c r="K4" s="120"/>
      <c r="L4" s="121"/>
      <c r="M4" s="115" t="s">
        <v>16</v>
      </c>
      <c r="N4" s="115"/>
      <c r="O4" s="36">
        <f>IF(((F10-B9)+1-R4-R5-O5)&lt;0,0,(F10-B9)+1-R4-R5-O5)</f>
        <v>12</v>
      </c>
      <c r="P4" s="115" t="s">
        <v>17</v>
      </c>
      <c r="Q4" s="118"/>
      <c r="R4" s="54"/>
    </row>
    <row r="5" spans="1:18" ht="15" customHeight="1">
      <c r="B5" s="75" t="s">
        <v>2</v>
      </c>
      <c r="C5" s="69"/>
      <c r="D5" s="122" t="s">
        <v>62</v>
      </c>
      <c r="E5" s="123"/>
      <c r="F5" s="69" t="s">
        <v>47</v>
      </c>
      <c r="G5" s="122"/>
      <c r="H5" s="123"/>
      <c r="I5" s="69" t="s">
        <v>25</v>
      </c>
      <c r="J5" s="122">
        <v>10</v>
      </c>
      <c r="K5" s="127"/>
      <c r="L5" s="123"/>
      <c r="M5" s="69" t="s">
        <v>37</v>
      </c>
      <c r="N5" s="69"/>
      <c r="O5" s="83"/>
      <c r="P5" s="69" t="s">
        <v>38</v>
      </c>
      <c r="Q5" s="69"/>
      <c r="R5" s="126"/>
    </row>
    <row r="6" spans="1:18" ht="9.75" customHeight="1">
      <c r="B6" s="75"/>
      <c r="C6" s="69"/>
      <c r="D6" s="124"/>
      <c r="E6" s="125"/>
      <c r="F6" s="69"/>
      <c r="G6" s="124"/>
      <c r="H6" s="125"/>
      <c r="I6" s="69"/>
      <c r="J6" s="124"/>
      <c r="K6" s="128"/>
      <c r="L6" s="125"/>
      <c r="M6" s="69"/>
      <c r="N6" s="69"/>
      <c r="O6" s="83"/>
      <c r="P6" s="69"/>
      <c r="Q6" s="69"/>
      <c r="R6" s="126"/>
    </row>
    <row r="7" spans="1:18" ht="21.75" customHeight="1">
      <c r="B7" s="129" t="s">
        <v>3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M7" s="69" t="s">
        <v>44</v>
      </c>
      <c r="N7" s="70"/>
      <c r="O7" s="31" t="s">
        <v>9</v>
      </c>
      <c r="P7" s="31" t="s">
        <v>10</v>
      </c>
      <c r="Q7" s="25" t="s">
        <v>12</v>
      </c>
      <c r="R7" s="38" t="s">
        <v>24</v>
      </c>
    </row>
    <row r="8" spans="1:18" ht="27" customHeight="1">
      <c r="B8" s="132" t="s">
        <v>8</v>
      </c>
      <c r="C8" s="133"/>
      <c r="D8" s="30" t="s">
        <v>4</v>
      </c>
      <c r="E8" s="30" t="s">
        <v>15</v>
      </c>
      <c r="F8" s="160" t="s">
        <v>8</v>
      </c>
      <c r="G8" s="133"/>
      <c r="H8" s="30" t="s">
        <v>4</v>
      </c>
      <c r="I8" s="30" t="s">
        <v>19</v>
      </c>
      <c r="J8" s="30" t="s">
        <v>5</v>
      </c>
      <c r="K8" s="30" t="s">
        <v>6</v>
      </c>
      <c r="L8" s="5" t="s">
        <v>7</v>
      </c>
      <c r="M8" s="148" t="s">
        <v>18</v>
      </c>
      <c r="N8" s="149"/>
      <c r="O8" s="26">
        <v>30</v>
      </c>
      <c r="P8" s="27">
        <f>O4</f>
        <v>12</v>
      </c>
      <c r="Q8" s="28">
        <f>IF(O11&gt;=O8*P8,O8*P8,O11)</f>
        <v>0</v>
      </c>
      <c r="R8" s="39">
        <f>O8*P8-Q8</f>
        <v>360</v>
      </c>
    </row>
    <row r="9" spans="1:18" ht="29.25" customHeight="1">
      <c r="A9" s="11"/>
      <c r="B9" s="79">
        <v>42150</v>
      </c>
      <c r="C9" s="80"/>
      <c r="D9" s="63">
        <v>0.51388888888888895</v>
      </c>
      <c r="E9" s="66" t="s">
        <v>58</v>
      </c>
      <c r="F9" s="77">
        <v>42150</v>
      </c>
      <c r="G9" s="78"/>
      <c r="H9" s="63">
        <v>0.62152777777777779</v>
      </c>
      <c r="I9" s="66" t="s">
        <v>60</v>
      </c>
      <c r="J9" s="33" t="s">
        <v>59</v>
      </c>
      <c r="K9" s="29">
        <v>1</v>
      </c>
      <c r="L9" s="47">
        <v>1630</v>
      </c>
      <c r="M9" s="150" t="s">
        <v>52</v>
      </c>
      <c r="N9" s="151"/>
      <c r="O9" s="15">
        <v>50</v>
      </c>
      <c r="P9" s="6">
        <f>O4+O5</f>
        <v>12</v>
      </c>
      <c r="Q9" s="7">
        <f>IF(R11&gt;=O9*P9,O9*P9,R11)</f>
        <v>0</v>
      </c>
      <c r="R9" s="40">
        <f>O9*P9-Q9</f>
        <v>600</v>
      </c>
    </row>
    <row r="10" spans="1:18" ht="29.25" customHeight="1">
      <c r="A10" s="11"/>
      <c r="B10" s="79">
        <v>42161</v>
      </c>
      <c r="C10" s="80"/>
      <c r="D10" s="63">
        <v>0.55555555555555558</v>
      </c>
      <c r="E10" s="66" t="s">
        <v>60</v>
      </c>
      <c r="F10" s="77">
        <v>42161</v>
      </c>
      <c r="G10" s="78"/>
      <c r="H10" s="63">
        <v>0.68402777777777779</v>
      </c>
      <c r="I10" s="66" t="s">
        <v>58</v>
      </c>
      <c r="J10" s="33" t="s">
        <v>59</v>
      </c>
      <c r="K10" s="29">
        <v>1</v>
      </c>
      <c r="L10" s="47">
        <v>1630</v>
      </c>
      <c r="M10" s="152" t="s">
        <v>11</v>
      </c>
      <c r="N10" s="153"/>
      <c r="O10" s="9"/>
      <c r="P10" s="8"/>
      <c r="Q10" s="9"/>
      <c r="R10" s="41">
        <f>SUM(R8:R9)</f>
        <v>960</v>
      </c>
    </row>
    <row r="11" spans="1:18" ht="29.25" customHeight="1">
      <c r="A11" s="11"/>
      <c r="B11" s="134"/>
      <c r="C11" s="82"/>
      <c r="D11" s="60"/>
      <c r="E11" s="12"/>
      <c r="F11" s="81"/>
      <c r="G11" s="82"/>
      <c r="H11" s="60"/>
      <c r="I11" s="12"/>
      <c r="J11" s="59"/>
      <c r="K11" s="12"/>
      <c r="L11" s="65"/>
      <c r="M11" s="73" t="s">
        <v>53</v>
      </c>
      <c r="N11" s="74"/>
      <c r="O11" s="56"/>
      <c r="P11" s="73" t="s">
        <v>54</v>
      </c>
      <c r="Q11" s="74"/>
      <c r="R11" s="57"/>
    </row>
    <row r="12" spans="1:18" ht="29.25" customHeight="1">
      <c r="A12" s="11"/>
      <c r="B12" s="134"/>
      <c r="C12" s="82"/>
      <c r="D12" s="60"/>
      <c r="E12" s="12"/>
      <c r="F12" s="81"/>
      <c r="G12" s="82"/>
      <c r="H12" s="60"/>
      <c r="I12" s="12"/>
      <c r="J12" s="59"/>
      <c r="K12" s="12"/>
      <c r="L12" s="65"/>
      <c r="M12" s="107" t="s">
        <v>39</v>
      </c>
      <c r="N12" s="108"/>
      <c r="O12" s="108"/>
      <c r="P12" s="108"/>
      <c r="Q12" s="108"/>
      <c r="R12" s="109"/>
    </row>
    <row r="13" spans="1:18" ht="29.25" customHeight="1">
      <c r="A13" s="11"/>
      <c r="B13" s="135"/>
      <c r="C13" s="136"/>
      <c r="D13" s="60"/>
      <c r="E13" s="12"/>
      <c r="F13" s="142"/>
      <c r="G13" s="136"/>
      <c r="H13" s="60"/>
      <c r="I13" s="12"/>
      <c r="J13" s="59"/>
      <c r="K13" s="12"/>
      <c r="L13" s="65"/>
      <c r="M13" s="32">
        <v>1</v>
      </c>
      <c r="N13" s="52" t="s">
        <v>50</v>
      </c>
      <c r="O13" s="110"/>
      <c r="P13" s="110"/>
      <c r="Q13" s="34" t="s">
        <v>35</v>
      </c>
      <c r="R13" s="42"/>
    </row>
    <row r="14" spans="1:18" ht="29.25" customHeight="1">
      <c r="B14" s="144"/>
      <c r="C14" s="143"/>
      <c r="D14" s="64"/>
      <c r="E14" s="13"/>
      <c r="F14" s="143"/>
      <c r="G14" s="143"/>
      <c r="H14" s="64"/>
      <c r="I14" s="13"/>
      <c r="J14" s="59"/>
      <c r="K14" s="13"/>
      <c r="L14" s="65"/>
      <c r="M14" s="32">
        <v>2</v>
      </c>
      <c r="N14" s="58" t="s">
        <v>56</v>
      </c>
      <c r="O14" s="110"/>
      <c r="P14" s="110"/>
      <c r="Q14" s="34" t="s">
        <v>35</v>
      </c>
      <c r="R14" s="43"/>
    </row>
    <row r="15" spans="1:18" ht="29.25" customHeight="1">
      <c r="B15" s="105"/>
      <c r="C15" s="106"/>
      <c r="D15" s="61"/>
      <c r="E15" s="4"/>
      <c r="F15" s="145"/>
      <c r="G15" s="145"/>
      <c r="H15" s="61"/>
      <c r="I15" s="4"/>
      <c r="J15" s="59"/>
      <c r="K15" s="3"/>
      <c r="L15" s="65"/>
      <c r="M15" s="32">
        <v>3</v>
      </c>
      <c r="N15" s="53" t="s">
        <v>20</v>
      </c>
      <c r="O15" s="163">
        <f>SUM(O16:P19)</f>
        <v>3260</v>
      </c>
      <c r="P15" s="163"/>
      <c r="Q15" s="93" t="s">
        <v>51</v>
      </c>
      <c r="R15" s="94"/>
    </row>
    <row r="16" spans="1:18" ht="29.25" customHeight="1">
      <c r="B16" s="105"/>
      <c r="C16" s="106"/>
      <c r="D16" s="61"/>
      <c r="E16" s="4"/>
      <c r="F16" s="145"/>
      <c r="G16" s="145"/>
      <c r="H16" s="61"/>
      <c r="I16" s="4"/>
      <c r="J16" s="59"/>
      <c r="K16" s="3"/>
      <c r="L16" s="65"/>
      <c r="M16" s="48">
        <v>3.1</v>
      </c>
      <c r="N16" s="35" t="s">
        <v>43</v>
      </c>
      <c r="O16" s="163">
        <f>SUMIF(J9:J20,"火车",L9:L20)</f>
        <v>0</v>
      </c>
      <c r="P16" s="163"/>
      <c r="Q16" s="95"/>
      <c r="R16" s="96"/>
    </row>
    <row r="17" spans="2:256" ht="29.25" customHeight="1">
      <c r="B17" s="105"/>
      <c r="C17" s="106"/>
      <c r="D17" s="61"/>
      <c r="E17" s="4"/>
      <c r="F17" s="145"/>
      <c r="G17" s="145"/>
      <c r="H17" s="61"/>
      <c r="I17" s="4"/>
      <c r="J17" s="59"/>
      <c r="K17" s="3"/>
      <c r="L17" s="65"/>
      <c r="M17" s="48">
        <v>3.2</v>
      </c>
      <c r="N17" s="35" t="s">
        <v>40</v>
      </c>
      <c r="O17" s="163">
        <f>SUMIF(J9:J20,"飞机",L9:L20)</f>
        <v>3260</v>
      </c>
      <c r="P17" s="163"/>
      <c r="Q17" s="97"/>
      <c r="R17" s="98"/>
    </row>
    <row r="18" spans="2:256" ht="29.25" customHeight="1">
      <c r="B18" s="105"/>
      <c r="C18" s="106"/>
      <c r="D18" s="61"/>
      <c r="E18" s="4"/>
      <c r="F18" s="145"/>
      <c r="G18" s="145"/>
      <c r="H18" s="61"/>
      <c r="I18" s="4"/>
      <c r="J18" s="59"/>
      <c r="K18" s="3"/>
      <c r="L18" s="65"/>
      <c r="M18" s="48">
        <v>3.3</v>
      </c>
      <c r="N18" s="35" t="s">
        <v>41</v>
      </c>
      <c r="O18" s="163">
        <f>SUMIF(J9:J20,"汽车",L9:L20)</f>
        <v>0</v>
      </c>
      <c r="P18" s="163"/>
      <c r="Q18" s="97"/>
      <c r="R18" s="98"/>
      <c r="S18" s="68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</row>
    <row r="19" spans="2:256" ht="29.25" customHeight="1">
      <c r="B19" s="105"/>
      <c r="C19" s="106"/>
      <c r="D19" s="61"/>
      <c r="E19" s="4"/>
      <c r="F19" s="145"/>
      <c r="G19" s="145"/>
      <c r="H19" s="61"/>
      <c r="I19" s="4"/>
      <c r="J19" s="59"/>
      <c r="K19" s="3"/>
      <c r="L19" s="65"/>
      <c r="M19" s="48">
        <v>3.4</v>
      </c>
      <c r="N19" s="35" t="s">
        <v>42</v>
      </c>
      <c r="O19" s="163">
        <f>SUMIF(J9:J20,"轮船",L9:L20)</f>
        <v>0</v>
      </c>
      <c r="P19" s="163"/>
      <c r="Q19" s="99"/>
      <c r="R19" s="100"/>
    </row>
    <row r="20" spans="2:256" ht="27" customHeight="1">
      <c r="B20" s="140"/>
      <c r="C20" s="141"/>
      <c r="D20" s="62"/>
      <c r="E20" s="17"/>
      <c r="F20" s="146"/>
      <c r="G20" s="146"/>
      <c r="H20" s="62"/>
      <c r="I20" s="17"/>
      <c r="J20" s="59"/>
      <c r="K20" s="16"/>
      <c r="L20" s="65"/>
      <c r="M20" s="32">
        <v>4</v>
      </c>
      <c r="N20" s="10" t="s">
        <v>21</v>
      </c>
      <c r="O20" s="161">
        <v>69</v>
      </c>
      <c r="P20" s="161"/>
      <c r="Q20" s="34" t="s">
        <v>35</v>
      </c>
      <c r="R20" s="43"/>
    </row>
    <row r="21" spans="2:256" ht="27" customHeight="1">
      <c r="B21" s="137" t="s">
        <v>27</v>
      </c>
      <c r="C21" s="138"/>
      <c r="D21" s="138"/>
      <c r="E21" s="138"/>
      <c r="F21" s="138"/>
      <c r="G21" s="138"/>
      <c r="H21" s="139"/>
      <c r="I21" s="154" t="s">
        <v>28</v>
      </c>
      <c r="J21" s="155"/>
      <c r="K21" s="155"/>
      <c r="L21" s="155"/>
      <c r="M21" s="32">
        <v>5</v>
      </c>
      <c r="N21" s="10" t="s">
        <v>13</v>
      </c>
      <c r="O21" s="161">
        <v>2860</v>
      </c>
      <c r="P21" s="161"/>
      <c r="Q21" s="101" t="s">
        <v>35</v>
      </c>
      <c r="R21" s="103"/>
    </row>
    <row r="22" spans="2:256" ht="27" customHeight="1">
      <c r="B22" s="84" t="s">
        <v>29</v>
      </c>
      <c r="C22" s="85"/>
      <c r="D22" s="85"/>
      <c r="E22" s="85"/>
      <c r="F22" s="85"/>
      <c r="G22" s="85"/>
      <c r="H22" s="86"/>
      <c r="I22" s="156"/>
      <c r="J22" s="157"/>
      <c r="K22" s="157"/>
      <c r="L22" s="157"/>
      <c r="M22" s="32">
        <v>5.0999999999999996</v>
      </c>
      <c r="N22" s="10" t="s">
        <v>48</v>
      </c>
      <c r="O22" s="71"/>
      <c r="P22" s="72"/>
      <c r="Q22" s="102"/>
      <c r="R22" s="104"/>
    </row>
    <row r="23" spans="2:256" ht="27" customHeight="1">
      <c r="B23" s="84" t="s">
        <v>26</v>
      </c>
      <c r="C23" s="85"/>
      <c r="D23" s="85"/>
      <c r="E23" s="85"/>
      <c r="F23" s="85"/>
      <c r="G23" s="85"/>
      <c r="H23" s="86"/>
      <c r="I23" s="156"/>
      <c r="J23" s="157"/>
      <c r="K23" s="157"/>
      <c r="L23" s="157"/>
      <c r="M23" s="32">
        <v>6</v>
      </c>
      <c r="N23" s="10" t="s">
        <v>22</v>
      </c>
      <c r="O23" s="162">
        <f>R10</f>
        <v>960</v>
      </c>
      <c r="P23" s="162"/>
      <c r="Q23" s="34" t="s">
        <v>35</v>
      </c>
      <c r="R23" s="43"/>
    </row>
    <row r="24" spans="2:256" ht="28.5" customHeight="1">
      <c r="B24" s="87" t="s">
        <v>49</v>
      </c>
      <c r="C24" s="88"/>
      <c r="D24" s="88"/>
      <c r="E24" s="88"/>
      <c r="F24" s="88"/>
      <c r="G24" s="88"/>
      <c r="H24" s="89"/>
      <c r="I24" s="156"/>
      <c r="J24" s="157"/>
      <c r="K24" s="157"/>
      <c r="L24" s="157"/>
      <c r="M24" s="49">
        <v>7</v>
      </c>
      <c r="N24" s="14" t="s">
        <v>36</v>
      </c>
      <c r="O24" s="71">
        <v>0</v>
      </c>
      <c r="P24" s="72"/>
      <c r="Q24" s="34" t="s">
        <v>35</v>
      </c>
      <c r="R24" s="43"/>
    </row>
    <row r="25" spans="2:256" ht="32.25" customHeight="1" thickBot="1">
      <c r="B25" s="90"/>
      <c r="C25" s="91"/>
      <c r="D25" s="91"/>
      <c r="E25" s="91"/>
      <c r="F25" s="91"/>
      <c r="G25" s="91"/>
      <c r="H25" s="92"/>
      <c r="I25" s="158"/>
      <c r="J25" s="159"/>
      <c r="K25" s="159"/>
      <c r="L25" s="159"/>
      <c r="M25" s="50">
        <v>8</v>
      </c>
      <c r="N25" s="44" t="s">
        <v>14</v>
      </c>
      <c r="O25" s="76">
        <f>O13+O14+O15+O20+O21+O23+O24</f>
        <v>7149</v>
      </c>
      <c r="P25" s="76"/>
      <c r="Q25" s="45"/>
      <c r="R25" s="46"/>
    </row>
    <row r="26" spans="2:256" ht="12.75" customHeight="1" thickTop="1">
      <c r="B26" s="18">
        <f>DATEDIF(B9,F10,"d")</f>
        <v>11</v>
      </c>
      <c r="C26" s="22" t="s">
        <v>30</v>
      </c>
      <c r="D26" s="19"/>
      <c r="E26" s="19"/>
      <c r="F26" s="19"/>
      <c r="G26" s="19"/>
      <c r="H26" s="19"/>
      <c r="I26" s="19"/>
      <c r="J26" s="20"/>
      <c r="K26" s="147"/>
      <c r="L26" s="147"/>
      <c r="M26" s="24"/>
      <c r="N26" s="19"/>
      <c r="O26" s="20"/>
      <c r="P26" s="147"/>
      <c r="Q26" s="147"/>
      <c r="R26" s="19"/>
    </row>
    <row r="27" spans="2:256" ht="12.75" customHeight="1">
      <c r="B27" s="19" t="s">
        <v>31</v>
      </c>
      <c r="C27" s="51" t="s">
        <v>46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2:256" ht="12.75" customHeight="1">
      <c r="B28" s="19" t="s">
        <v>32</v>
      </c>
      <c r="C28" s="55" t="s">
        <v>55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2:256" ht="12.75" customHeight="1">
      <c r="B29" s="19" t="s">
        <v>33</v>
      </c>
      <c r="C29" s="23" t="s">
        <v>34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2:256" ht="12.75" customHeight="1">
      <c r="B30" s="19"/>
      <c r="C30" s="2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</sheetData>
  <sheetProtection password="CA54" sheet="1" formatCells="0" formatColumns="0" formatRows="0" insertColumns="0" insertRows="0" insertHyperlinks="0" deleteColumns="0" deleteRows="0" sort="0" autoFilter="0" pivotTables="0"/>
  <protectedRanges>
    <protectedRange sqref="J4:L6" name="区域8"/>
    <protectedRange sqref="G4:H6" name="区域7"/>
    <protectedRange sqref="D4:E6" name="区域6"/>
    <protectedRange sqref="O24" name="区域5"/>
    <protectedRange sqref="O20:P22" name="区域4"/>
    <protectedRange sqref="R11" name="区域3"/>
    <protectedRange sqref="O11" name="区域2"/>
    <protectedRange sqref="B9:L20" name="区域1"/>
  </protectedRanges>
  <mergeCells count="194">
    <mergeCell ref="P26:Q26"/>
    <mergeCell ref="K26:L26"/>
    <mergeCell ref="M8:N8"/>
    <mergeCell ref="M9:N9"/>
    <mergeCell ref="M10:N10"/>
    <mergeCell ref="I21:L25"/>
    <mergeCell ref="O24:P24"/>
    <mergeCell ref="F8:G8"/>
    <mergeCell ref="O20:P20"/>
    <mergeCell ref="O21:P21"/>
    <mergeCell ref="O23:P23"/>
    <mergeCell ref="O15:P15"/>
    <mergeCell ref="O16:P16"/>
    <mergeCell ref="O19:P19"/>
    <mergeCell ref="O17:P17"/>
    <mergeCell ref="O18:P18"/>
    <mergeCell ref="B7:L7"/>
    <mergeCell ref="B8:C8"/>
    <mergeCell ref="B12:C12"/>
    <mergeCell ref="B13:C13"/>
    <mergeCell ref="F12:G12"/>
    <mergeCell ref="B11:C11"/>
    <mergeCell ref="B21:H21"/>
    <mergeCell ref="B22:H22"/>
    <mergeCell ref="B16:C16"/>
    <mergeCell ref="B19:C19"/>
    <mergeCell ref="B20:C20"/>
    <mergeCell ref="F13:G13"/>
    <mergeCell ref="F14:G14"/>
    <mergeCell ref="B14:C14"/>
    <mergeCell ref="F15:G15"/>
    <mergeCell ref="F16:G16"/>
    <mergeCell ref="F17:G17"/>
    <mergeCell ref="B18:C18"/>
    <mergeCell ref="F18:G18"/>
    <mergeCell ref="F19:G19"/>
    <mergeCell ref="F20:G20"/>
    <mergeCell ref="B17:C17"/>
    <mergeCell ref="B2:R2"/>
    <mergeCell ref="D4:E4"/>
    <mergeCell ref="B4:C4"/>
    <mergeCell ref="G4:H4"/>
    <mergeCell ref="P4:Q4"/>
    <mergeCell ref="M4:N4"/>
    <mergeCell ref="J4:L4"/>
    <mergeCell ref="G5:H6"/>
    <mergeCell ref="F5:F6"/>
    <mergeCell ref="D5:E6"/>
    <mergeCell ref="R5:R6"/>
    <mergeCell ref="I5:I6"/>
    <mergeCell ref="J5:L6"/>
    <mergeCell ref="M7:N7"/>
    <mergeCell ref="O22:P22"/>
    <mergeCell ref="M11:N11"/>
    <mergeCell ref="P11:Q11"/>
    <mergeCell ref="B5:C6"/>
    <mergeCell ref="O25:P25"/>
    <mergeCell ref="F9:G9"/>
    <mergeCell ref="F10:G10"/>
    <mergeCell ref="B9:C9"/>
    <mergeCell ref="B10:C10"/>
    <mergeCell ref="F11:G11"/>
    <mergeCell ref="M5:N6"/>
    <mergeCell ref="O5:O6"/>
    <mergeCell ref="P5:Q6"/>
    <mergeCell ref="B23:H23"/>
    <mergeCell ref="B24:H25"/>
    <mergeCell ref="Q15:R15"/>
    <mergeCell ref="Q16:R19"/>
    <mergeCell ref="Q21:Q22"/>
    <mergeCell ref="R21:R22"/>
    <mergeCell ref="B15:C15"/>
    <mergeCell ref="M12:R12"/>
    <mergeCell ref="O13:P13"/>
    <mergeCell ref="O14:P14"/>
    <mergeCell ref="AA18:AB18"/>
    <mergeCell ref="AC18:AD18"/>
    <mergeCell ref="AE18:AF18"/>
    <mergeCell ref="AG18:AH18"/>
    <mergeCell ref="AI18:AJ18"/>
    <mergeCell ref="S18:T18"/>
    <mergeCell ref="U18:V18"/>
    <mergeCell ref="W18:X18"/>
    <mergeCell ref="Y18:Z18"/>
    <mergeCell ref="AU18:AV18"/>
    <mergeCell ref="AW18:AX18"/>
    <mergeCell ref="AY18:AZ18"/>
    <mergeCell ref="BA18:BB18"/>
    <mergeCell ref="BC18:BD18"/>
    <mergeCell ref="AK18:AL18"/>
    <mergeCell ref="AM18:AN18"/>
    <mergeCell ref="AO18:AP18"/>
    <mergeCell ref="AQ18:AR18"/>
    <mergeCell ref="AS18:AT18"/>
    <mergeCell ref="BO18:BP18"/>
    <mergeCell ref="BQ18:BR18"/>
    <mergeCell ref="BS18:BT18"/>
    <mergeCell ref="BU18:BV18"/>
    <mergeCell ref="BW18:BX18"/>
    <mergeCell ref="BE18:BF18"/>
    <mergeCell ref="BG18:BH18"/>
    <mergeCell ref="BI18:BJ18"/>
    <mergeCell ref="BK18:BL18"/>
    <mergeCell ref="BM18:BN18"/>
    <mergeCell ref="CI18:CJ18"/>
    <mergeCell ref="CK18:CL18"/>
    <mergeCell ref="CM18:CN18"/>
    <mergeCell ref="CO18:CP18"/>
    <mergeCell ref="CQ18:CR18"/>
    <mergeCell ref="BY18:BZ18"/>
    <mergeCell ref="CA18:CB18"/>
    <mergeCell ref="CC18:CD18"/>
    <mergeCell ref="CE18:CF18"/>
    <mergeCell ref="CG18:CH18"/>
    <mergeCell ref="DC18:DD18"/>
    <mergeCell ref="DE18:DF18"/>
    <mergeCell ref="DG18:DH18"/>
    <mergeCell ref="DI18:DJ18"/>
    <mergeCell ref="DK18:DL18"/>
    <mergeCell ref="CS18:CT18"/>
    <mergeCell ref="CU18:CV18"/>
    <mergeCell ref="CW18:CX18"/>
    <mergeCell ref="CY18:CZ18"/>
    <mergeCell ref="DA18:DB18"/>
    <mergeCell ref="DW18:DX18"/>
    <mergeCell ref="DY18:DZ18"/>
    <mergeCell ref="EA18:EB18"/>
    <mergeCell ref="EC18:ED18"/>
    <mergeCell ref="EE18:EF18"/>
    <mergeCell ref="DM18:DN18"/>
    <mergeCell ref="DO18:DP18"/>
    <mergeCell ref="DQ18:DR18"/>
    <mergeCell ref="DS18:DT18"/>
    <mergeCell ref="DU18:DV18"/>
    <mergeCell ref="EQ18:ER18"/>
    <mergeCell ref="ES18:ET18"/>
    <mergeCell ref="EU18:EV18"/>
    <mergeCell ref="EW18:EX18"/>
    <mergeCell ref="EY18:EZ18"/>
    <mergeCell ref="EG18:EH18"/>
    <mergeCell ref="EI18:EJ18"/>
    <mergeCell ref="EK18:EL18"/>
    <mergeCell ref="EM18:EN18"/>
    <mergeCell ref="EO18:EP18"/>
    <mergeCell ref="FK18:FL18"/>
    <mergeCell ref="FM18:FN18"/>
    <mergeCell ref="FO18:FP18"/>
    <mergeCell ref="FQ18:FR18"/>
    <mergeCell ref="FS18:FT18"/>
    <mergeCell ref="FA18:FB18"/>
    <mergeCell ref="FC18:FD18"/>
    <mergeCell ref="FE18:FF18"/>
    <mergeCell ref="FG18:FH18"/>
    <mergeCell ref="FI18:FJ18"/>
    <mergeCell ref="GE18:GF18"/>
    <mergeCell ref="GG18:GH18"/>
    <mergeCell ref="GI18:GJ18"/>
    <mergeCell ref="GK18:GL18"/>
    <mergeCell ref="GM18:GN18"/>
    <mergeCell ref="FU18:FV18"/>
    <mergeCell ref="FW18:FX18"/>
    <mergeCell ref="FY18:FZ18"/>
    <mergeCell ref="GA18:GB18"/>
    <mergeCell ref="GC18:GD18"/>
    <mergeCell ref="IO18:IP18"/>
    <mergeCell ref="IQ18:IR18"/>
    <mergeCell ref="IS18:IT18"/>
    <mergeCell ref="IU18:IV18"/>
    <mergeCell ref="IC18:ID18"/>
    <mergeCell ref="IE18:IF18"/>
    <mergeCell ref="IG18:IH18"/>
    <mergeCell ref="II18:IJ18"/>
    <mergeCell ref="IK18:IL18"/>
    <mergeCell ref="IM18:IN18"/>
    <mergeCell ref="HU18:HV18"/>
    <mergeCell ref="HW18:HX18"/>
    <mergeCell ref="HY18:HZ18"/>
    <mergeCell ref="IA18:IB18"/>
    <mergeCell ref="HI18:HJ18"/>
    <mergeCell ref="HK18:HL18"/>
    <mergeCell ref="HM18:HN18"/>
    <mergeCell ref="HO18:HP18"/>
    <mergeCell ref="HQ18:HR18"/>
    <mergeCell ref="GY18:GZ18"/>
    <mergeCell ref="HA18:HB18"/>
    <mergeCell ref="HC18:HD18"/>
    <mergeCell ref="HE18:HF18"/>
    <mergeCell ref="HG18:HH18"/>
    <mergeCell ref="GO18:GP18"/>
    <mergeCell ref="GQ18:GR18"/>
    <mergeCell ref="GS18:GT18"/>
    <mergeCell ref="HS18:HT18"/>
    <mergeCell ref="GU18:GV18"/>
    <mergeCell ref="GW18:GX18"/>
  </mergeCells>
  <phoneticPr fontId="1" type="noConversion"/>
  <dataValidations count="16">
    <dataValidation type="whole" allowBlank="1" showInputMessage="1" showErrorMessage="1" sqref="O5:O6">
      <formula1>0</formula1>
      <formula2>(F10-B9)+1</formula2>
    </dataValidation>
    <dataValidation type="decimal" allowBlank="1" showInputMessage="1" showErrorMessage="1" sqref="M24:M25">
      <formula1>0.01</formula1>
      <formula2>9999.99</formula2>
    </dataValidation>
    <dataValidation type="decimal" allowBlank="1" showInputMessage="1" showErrorMessage="1" sqref="O23:O24 O13:O20 R14 R20:R24">
      <formula1>-23452525</formula1>
      <formula2>1243123145</formula2>
    </dataValidation>
    <dataValidation type="whole" allowBlank="1" showInputMessage="1" showErrorMessage="1" sqref="D15:D20">
      <formula1>0</formula1>
      <formula2>23</formula2>
    </dataValidation>
    <dataValidation type="whole" operator="greaterThanOrEqual" allowBlank="1" showInputMessage="1" showErrorMessage="1" sqref="K15:K20">
      <formula1>0</formula1>
    </dataValidation>
    <dataValidation type="custom" allowBlank="1" showInputMessage="1" showErrorMessage="1" sqref="O8">
      <formula1>30</formula1>
    </dataValidation>
    <dataValidation type="custom" allowBlank="1" showInputMessage="1" showErrorMessage="1" sqref="O9">
      <formula1>50</formula1>
    </dataValidation>
    <dataValidation type="date" allowBlank="1" showInputMessage="1" showErrorMessage="1" sqref="F9:G20 B9:C20">
      <formula1>41640</formula1>
      <formula2>42735</formula2>
    </dataValidation>
    <dataValidation type="list" allowBlank="1" showInputMessage="1" showErrorMessage="1" sqref="G5:H6">
      <formula1>"公司领导,副总师,部门正职负责人,部门副职负责人,部门总工,其他人员"</formula1>
    </dataValidation>
    <dataValidation type="whole" allowBlank="1" showInputMessage="1" showErrorMessage="1" sqref="J5">
      <formula1>1</formula1>
      <formula2>100</formula2>
    </dataValidation>
    <dataValidation type="decimal" operator="greaterThanOrEqual" allowBlank="1" showInputMessage="1" showErrorMessage="1" sqref="O21:P21">
      <formula1>O22</formula1>
    </dataValidation>
    <dataValidation type="decimal" operator="lessThanOrEqual" allowBlank="1" showInputMessage="1" showErrorMessage="1" sqref="O22:P22">
      <formula1>O21</formula1>
    </dataValidation>
    <dataValidation type="list" allowBlank="1" showInputMessage="1" showErrorMessage="1" sqref="J9:J20">
      <formula1>"火车,飞机,汽车,轮船,其他"</formula1>
    </dataValidation>
    <dataValidation type="decimal" allowBlank="1" showInputMessage="1" showErrorMessage="1" sqref="L9:L20">
      <formula1>0</formula1>
      <formula2>99999</formula2>
    </dataValidation>
    <dataValidation type="time" allowBlank="1" showInputMessage="1" showErrorMessage="1" sqref="H9:H20">
      <formula1>0</formula1>
      <formula2>0.999305555555556</formula2>
    </dataValidation>
    <dataValidation type="whole" allowBlank="1" showInputMessage="1" showErrorMessage="1" sqref="R4">
      <formula1>0</formula1>
      <formula2>(F10-B9)+1</formula2>
    </dataValidation>
  </dataValidations>
  <printOptions horizontalCentered="1"/>
  <pageMargins left="0.35433070866141736" right="0.35433070866141736" top="0.70866141732283472" bottom="0.47244094488188981" header="0.51181102362204722" footer="0.51181102362204722"/>
  <pageSetup paperSize="9" scale="7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样式</vt:lpstr>
      <vt:lpstr>样式!Print_Area</vt:lpstr>
    </vt:vector>
  </TitlesOfParts>
  <Company>微软（中国）有限公司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差旅费报销单</dc:title>
  <dc:creator>微软（中国）有限公司</dc:creator>
  <cp:keywords>差旅费,报销单</cp:keywords>
  <cp:lastModifiedBy>DY</cp:lastModifiedBy>
  <cp:lastPrinted>2015-02-26T05:48:34Z</cp:lastPrinted>
  <dcterms:created xsi:type="dcterms:W3CDTF">2003-03-31T08:54:39Z</dcterms:created>
  <dcterms:modified xsi:type="dcterms:W3CDTF">2015-06-15T03:07:42Z</dcterms:modified>
  <cp:category>差旅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