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706"/>
  <workbookPr codeName="ThisWorkbook"/>
  <xr:revisionPtr revIDLastSave="0" documentId="8_{F58663EA-4715-46B4-BFA5-F51B79BF4B86}" xr6:coauthVersionLast="47" xr6:coauthVersionMax="47" xr10:uidLastSave="{00000000-0000-0000-0000-000000000000}"/>
  <bookViews>
    <workbookView xWindow="0" yWindow="0" windowWidth="28800" windowHeight="12180" firstSheet="1" activeTab="2" xr2:uid="{00000000-000D-0000-FFFF-FFFF00000000}"/>
  </bookViews>
  <sheets>
    <sheet name="稻壳琪一独家首发" sheetId="2" state="veryHidden" r:id="rId1"/>
    <sheet name="Summary" sheetId="5" r:id="rId2"/>
    <sheet name="GT_April" sheetId="8" r:id="rId3"/>
    <sheet name="Raw" sheetId="9" r:id="rId4"/>
  </sheets>
  <definedNames>
    <definedName name="_xlnm._FilterDatabase" localSheetId="3" hidden="1">Raw!$A$1:$F$497</definedName>
    <definedName name="_xlnm._FilterDatabase" localSheetId="1" hidden="1">Summary!$A$5:$F$36</definedName>
    <definedName name="Slicer_Date">#N/A</definedName>
    <definedName name="Slicer_Payroll_Period">#N/A</definedName>
    <definedName name="Slicer_Week">#N/A</definedName>
    <definedName name="琪一" localSheetId="2">GT_April!$BT$5:$CI$5</definedName>
    <definedName name="琪一">#REF!</definedName>
  </definedNames>
  <calcPr calcId="191028"/>
  <pivotCaches>
    <pivotCache cacheId="633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N40" i="8" l="1"/>
  <c r="CL40" i="8"/>
  <c r="CN38" i="8"/>
  <c r="CM38" i="8"/>
  <c r="CL38" i="8"/>
  <c r="CK38" i="8"/>
  <c r="CJ38" i="8"/>
  <c r="CI38" i="8"/>
  <c r="CG38" i="8"/>
  <c r="CF38" i="8"/>
  <c r="CE38" i="8"/>
  <c r="CD38" i="8"/>
  <c r="CC38" i="8"/>
  <c r="CB38" i="8"/>
  <c r="CA38" i="8"/>
  <c r="BZ38" i="8"/>
  <c r="BY38" i="8"/>
  <c r="BX38" i="8"/>
  <c r="BW38" i="8"/>
  <c r="BV38" i="8"/>
  <c r="BU38" i="8"/>
  <c r="BT38" i="8"/>
  <c r="CN37" i="8"/>
  <c r="CM37" i="8"/>
  <c r="CL37" i="8"/>
  <c r="CK37" i="8"/>
  <c r="CJ37" i="8"/>
  <c r="CI37" i="8"/>
  <c r="CG37" i="8"/>
  <c r="CF37" i="8"/>
  <c r="CE37" i="8"/>
  <c r="CD37" i="8"/>
  <c r="CC37" i="8"/>
  <c r="CB37" i="8"/>
  <c r="CA37" i="8"/>
  <c r="BZ37" i="8"/>
  <c r="BY37" i="8"/>
  <c r="BX37" i="8"/>
  <c r="BW37" i="8"/>
  <c r="BV37" i="8"/>
  <c r="BU37" i="8"/>
  <c r="BT37" i="8"/>
  <c r="CN36" i="8"/>
  <c r="CM36" i="8"/>
  <c r="CL36" i="8"/>
  <c r="CK36" i="8"/>
  <c r="CJ36" i="8"/>
  <c r="CI36" i="8"/>
  <c r="CG36" i="8"/>
  <c r="CF36" i="8"/>
  <c r="CE36" i="8"/>
  <c r="CD36" i="8"/>
  <c r="CC36" i="8"/>
  <c r="CB36" i="8"/>
  <c r="CA36" i="8"/>
  <c r="BZ36" i="8"/>
  <c r="BY36" i="8"/>
  <c r="BX36" i="8"/>
  <c r="BW36" i="8"/>
  <c r="BV36" i="8"/>
  <c r="BU36" i="8"/>
  <c r="BT36" i="8"/>
  <c r="CN35" i="8"/>
  <c r="CM35" i="8"/>
  <c r="CL35" i="8"/>
  <c r="CK35" i="8"/>
  <c r="CJ35" i="8"/>
  <c r="CI35" i="8"/>
  <c r="CG35" i="8"/>
  <c r="CF35" i="8"/>
  <c r="CE35" i="8"/>
  <c r="CD35" i="8"/>
  <c r="CC35" i="8"/>
  <c r="CB35" i="8"/>
  <c r="CA35" i="8"/>
  <c r="BZ35" i="8"/>
  <c r="BY35" i="8"/>
  <c r="BX35" i="8"/>
  <c r="BW35" i="8"/>
  <c r="BV35" i="8"/>
  <c r="BU35" i="8"/>
  <c r="BT35" i="8"/>
  <c r="CN34" i="8"/>
  <c r="CM34" i="8"/>
  <c r="CL34" i="8"/>
  <c r="CK34" i="8"/>
  <c r="CJ34" i="8"/>
  <c r="CI34" i="8"/>
  <c r="CG34" i="8"/>
  <c r="CF34" i="8"/>
  <c r="CE34" i="8"/>
  <c r="CD34" i="8"/>
  <c r="CC34" i="8"/>
  <c r="CB34" i="8"/>
  <c r="CA34" i="8"/>
  <c r="BZ34" i="8"/>
  <c r="BY34" i="8"/>
  <c r="BX34" i="8"/>
  <c r="BW34" i="8"/>
  <c r="BV34" i="8"/>
  <c r="BU34" i="8"/>
  <c r="BT34" i="8"/>
  <c r="CN33" i="8"/>
  <c r="CM33" i="8"/>
  <c r="CL33" i="8"/>
  <c r="CK33" i="8"/>
  <c r="CJ33" i="8"/>
  <c r="CI33" i="8"/>
  <c r="CG33" i="8"/>
  <c r="CF33" i="8"/>
  <c r="CE33" i="8"/>
  <c r="CD33" i="8"/>
  <c r="CC33" i="8"/>
  <c r="CB33" i="8"/>
  <c r="CA33" i="8"/>
  <c r="BZ33" i="8"/>
  <c r="BY33" i="8"/>
  <c r="BX33" i="8"/>
  <c r="BW33" i="8"/>
  <c r="BV33" i="8"/>
  <c r="BU33" i="8"/>
  <c r="BT33" i="8"/>
  <c r="CN32" i="8"/>
  <c r="CM32" i="8"/>
  <c r="CL32" i="8"/>
  <c r="CK32" i="8"/>
  <c r="CJ32" i="8"/>
  <c r="CI32" i="8"/>
  <c r="CG32" i="8"/>
  <c r="CF32" i="8"/>
  <c r="CE32" i="8"/>
  <c r="CD32" i="8"/>
  <c r="CC32" i="8"/>
  <c r="CB32" i="8"/>
  <c r="CA32" i="8"/>
  <c r="BZ32" i="8"/>
  <c r="BY32" i="8"/>
  <c r="BX32" i="8"/>
  <c r="BW32" i="8"/>
  <c r="BV32" i="8"/>
  <c r="BU32" i="8"/>
  <c r="BT32" i="8"/>
  <c r="CN31" i="8"/>
  <c r="CM31" i="8"/>
  <c r="CL31" i="8"/>
  <c r="CK31" i="8"/>
  <c r="CJ31" i="8"/>
  <c r="CI31" i="8"/>
  <c r="CG31" i="8"/>
  <c r="CF31" i="8"/>
  <c r="CE31" i="8"/>
  <c r="CD31" i="8"/>
  <c r="CC31" i="8"/>
  <c r="CB31" i="8"/>
  <c r="CA31" i="8"/>
  <c r="BZ31" i="8"/>
  <c r="BY31" i="8"/>
  <c r="BX31" i="8"/>
  <c r="BW31" i="8"/>
  <c r="BV31" i="8"/>
  <c r="BU31" i="8"/>
  <c r="BT31" i="8"/>
  <c r="CN30" i="8"/>
  <c r="CM30" i="8"/>
  <c r="CL30" i="8"/>
  <c r="CK30" i="8"/>
  <c r="CJ30" i="8"/>
  <c r="CI30" i="8"/>
  <c r="CG30" i="8"/>
  <c r="CF30" i="8"/>
  <c r="CE30" i="8"/>
  <c r="CD30" i="8"/>
  <c r="CC30" i="8"/>
  <c r="CB30" i="8"/>
  <c r="CA30" i="8"/>
  <c r="BZ30" i="8"/>
  <c r="BY30" i="8"/>
  <c r="BX30" i="8"/>
  <c r="BW30" i="8"/>
  <c r="BV30" i="8"/>
  <c r="BU30" i="8"/>
  <c r="BT30" i="8"/>
  <c r="CN29" i="8"/>
  <c r="CM29" i="8"/>
  <c r="CL29" i="8"/>
  <c r="CK29" i="8"/>
  <c r="CJ29" i="8"/>
  <c r="CI29" i="8"/>
  <c r="CG29" i="8"/>
  <c r="CF29" i="8"/>
  <c r="CE29" i="8"/>
  <c r="CD29" i="8"/>
  <c r="CC29" i="8"/>
  <c r="CB29" i="8"/>
  <c r="CA29" i="8"/>
  <c r="BZ29" i="8"/>
  <c r="BY29" i="8"/>
  <c r="BX29" i="8"/>
  <c r="BW29" i="8"/>
  <c r="BV29" i="8"/>
  <c r="BU29" i="8"/>
  <c r="BT29" i="8"/>
  <c r="CN28" i="8"/>
  <c r="CM28" i="8"/>
  <c r="CL28" i="8"/>
  <c r="CK28" i="8"/>
  <c r="CJ28" i="8"/>
  <c r="CI28" i="8"/>
  <c r="CG28" i="8"/>
  <c r="CF28" i="8"/>
  <c r="CE28" i="8"/>
  <c r="CD28" i="8"/>
  <c r="CC28" i="8"/>
  <c r="CB28" i="8"/>
  <c r="CA28" i="8"/>
  <c r="BZ28" i="8"/>
  <c r="BY28" i="8"/>
  <c r="BX28" i="8"/>
  <c r="BW28" i="8"/>
  <c r="BV28" i="8"/>
  <c r="BU28" i="8"/>
  <c r="BT28" i="8"/>
  <c r="CN27" i="8"/>
  <c r="CM27" i="8"/>
  <c r="CL27" i="8"/>
  <c r="CK27" i="8"/>
  <c r="CJ27" i="8"/>
  <c r="CI27" i="8"/>
  <c r="CG27" i="8"/>
  <c r="CF27" i="8"/>
  <c r="CE27" i="8"/>
  <c r="CD27" i="8"/>
  <c r="CC27" i="8"/>
  <c r="CB27" i="8"/>
  <c r="CA27" i="8"/>
  <c r="BZ27" i="8"/>
  <c r="BY27" i="8"/>
  <c r="BX27" i="8"/>
  <c r="BW27" i="8"/>
  <c r="BV27" i="8"/>
  <c r="BU27" i="8"/>
  <c r="BT27" i="8"/>
  <c r="CN26" i="8"/>
  <c r="CM26" i="8"/>
  <c r="CL26" i="8"/>
  <c r="CK26" i="8"/>
  <c r="CJ26" i="8"/>
  <c r="CI26" i="8"/>
  <c r="CG26" i="8"/>
  <c r="CF26" i="8"/>
  <c r="CE26" i="8"/>
  <c r="CD26" i="8"/>
  <c r="CC26" i="8"/>
  <c r="CB26" i="8"/>
  <c r="CA26" i="8"/>
  <c r="BZ26" i="8"/>
  <c r="BY26" i="8"/>
  <c r="BX26" i="8"/>
  <c r="BW26" i="8"/>
  <c r="BV26" i="8"/>
  <c r="BU26" i="8"/>
  <c r="BT26" i="8"/>
  <c r="CN25" i="8"/>
  <c r="CM25" i="8"/>
  <c r="CL25" i="8"/>
  <c r="CK25" i="8"/>
  <c r="CJ25" i="8"/>
  <c r="CI25" i="8"/>
  <c r="CG25" i="8"/>
  <c r="CF25" i="8"/>
  <c r="CE25" i="8"/>
  <c r="CD25" i="8"/>
  <c r="CC25" i="8"/>
  <c r="CB25" i="8"/>
  <c r="CA25" i="8"/>
  <c r="BZ25" i="8"/>
  <c r="BY25" i="8"/>
  <c r="BX25" i="8"/>
  <c r="BW25" i="8"/>
  <c r="BV25" i="8"/>
  <c r="BU25" i="8"/>
  <c r="BT25" i="8"/>
  <c r="CN24" i="8"/>
  <c r="CM24" i="8"/>
  <c r="CL24" i="8"/>
  <c r="CK24" i="8"/>
  <c r="CJ24" i="8"/>
  <c r="CI24" i="8"/>
  <c r="CG24" i="8"/>
  <c r="CF24" i="8"/>
  <c r="CE24" i="8"/>
  <c r="CD24" i="8"/>
  <c r="CC24" i="8"/>
  <c r="CB24" i="8"/>
  <c r="CA24" i="8"/>
  <c r="BZ24" i="8"/>
  <c r="BY24" i="8"/>
  <c r="BX24" i="8"/>
  <c r="BW24" i="8"/>
  <c r="BV24" i="8"/>
  <c r="BU24" i="8"/>
  <c r="BT24" i="8"/>
  <c r="CN23" i="8"/>
  <c r="CM23" i="8"/>
  <c r="CL23" i="8"/>
  <c r="CK23" i="8"/>
  <c r="CJ23" i="8"/>
  <c r="CI23" i="8"/>
  <c r="CG23" i="8"/>
  <c r="CF23" i="8"/>
  <c r="CE23" i="8"/>
  <c r="CD23" i="8"/>
  <c r="CC23" i="8"/>
  <c r="CB23" i="8"/>
  <c r="CA23" i="8"/>
  <c r="BZ23" i="8"/>
  <c r="BY23" i="8"/>
  <c r="BX23" i="8"/>
  <c r="BW23" i="8"/>
  <c r="BV23" i="8"/>
  <c r="BU23" i="8"/>
  <c r="BT23" i="8"/>
  <c r="CN22" i="8"/>
  <c r="CM22" i="8"/>
  <c r="CL22" i="8"/>
  <c r="CK22" i="8"/>
  <c r="CJ22" i="8"/>
  <c r="CI22" i="8"/>
  <c r="CG22" i="8"/>
  <c r="CF22" i="8"/>
  <c r="CE22" i="8"/>
  <c r="CD22" i="8"/>
  <c r="CC22" i="8"/>
  <c r="CB22" i="8"/>
  <c r="CA22" i="8"/>
  <c r="BZ22" i="8"/>
  <c r="BY22" i="8"/>
  <c r="BX22" i="8"/>
  <c r="BW22" i="8"/>
  <c r="BV22" i="8"/>
  <c r="BU22" i="8"/>
  <c r="BT22" i="8"/>
  <c r="CN21" i="8"/>
  <c r="CM21" i="8"/>
  <c r="CL21" i="8"/>
  <c r="CK21" i="8"/>
  <c r="CJ21" i="8"/>
  <c r="CI21" i="8"/>
  <c r="CG21" i="8"/>
  <c r="CF21" i="8"/>
  <c r="CE21" i="8"/>
  <c r="CD21" i="8"/>
  <c r="CC21" i="8"/>
  <c r="CB21" i="8"/>
  <c r="CA21" i="8"/>
  <c r="BZ21" i="8"/>
  <c r="BY21" i="8"/>
  <c r="BX21" i="8"/>
  <c r="BW21" i="8"/>
  <c r="BV21" i="8"/>
  <c r="BU21" i="8"/>
  <c r="BT21" i="8"/>
  <c r="CN20" i="8"/>
  <c r="CM20" i="8"/>
  <c r="CL20" i="8"/>
  <c r="CK20" i="8"/>
  <c r="CJ20" i="8"/>
  <c r="CI20" i="8"/>
  <c r="CG20" i="8"/>
  <c r="CF20" i="8"/>
  <c r="CE20" i="8"/>
  <c r="CD20" i="8"/>
  <c r="CC20" i="8"/>
  <c r="CB20" i="8"/>
  <c r="CA20" i="8"/>
  <c r="BZ20" i="8"/>
  <c r="BY20" i="8"/>
  <c r="BX20" i="8"/>
  <c r="BW20" i="8"/>
  <c r="BV20" i="8"/>
  <c r="BU20" i="8"/>
  <c r="BT20" i="8"/>
  <c r="CN19" i="8"/>
  <c r="CM19" i="8"/>
  <c r="CL19" i="8"/>
  <c r="CK19" i="8"/>
  <c r="CJ19" i="8"/>
  <c r="CI19" i="8"/>
  <c r="CG19" i="8"/>
  <c r="CF19" i="8"/>
  <c r="CE19" i="8"/>
  <c r="CD19" i="8"/>
  <c r="CC19" i="8"/>
  <c r="CB19" i="8"/>
  <c r="CA19" i="8"/>
  <c r="BZ19" i="8"/>
  <c r="BY19" i="8"/>
  <c r="BX19" i="8"/>
  <c r="BW19" i="8"/>
  <c r="BV19" i="8"/>
  <c r="BU19" i="8"/>
  <c r="BT19" i="8"/>
  <c r="CN18" i="8"/>
  <c r="CM18" i="8"/>
  <c r="CL18" i="8"/>
  <c r="CJ18" i="8"/>
  <c r="CI18" i="8"/>
  <c r="CC18" i="8"/>
  <c r="CB18" i="8"/>
  <c r="CA18" i="8"/>
  <c r="BZ18" i="8"/>
  <c r="BY18" i="8"/>
  <c r="BX18" i="8"/>
  <c r="BW18" i="8"/>
  <c r="BV18" i="8"/>
  <c r="BU18" i="8"/>
  <c r="BT18" i="8"/>
  <c r="CN17" i="8"/>
  <c r="CM17" i="8"/>
  <c r="CL17" i="8"/>
  <c r="CJ17" i="8"/>
  <c r="CI17" i="8"/>
  <c r="CH17" i="8"/>
  <c r="CG17" i="8"/>
  <c r="CF17" i="8"/>
  <c r="CE17" i="8"/>
  <c r="CD17" i="8"/>
  <c r="CC17" i="8"/>
  <c r="CB17" i="8"/>
  <c r="CA17" i="8"/>
  <c r="BZ17" i="8"/>
  <c r="BY17" i="8"/>
  <c r="BX17" i="8"/>
  <c r="BW17" i="8"/>
  <c r="BV17" i="8"/>
  <c r="BU17" i="8"/>
  <c r="BT17" i="8"/>
  <c r="CN16" i="8"/>
  <c r="CM16" i="8"/>
  <c r="CL16" i="8"/>
  <c r="CK16" i="8"/>
  <c r="CJ16" i="8"/>
  <c r="CI16" i="8"/>
  <c r="CH16" i="8"/>
  <c r="CG16" i="8"/>
  <c r="CF16" i="8"/>
  <c r="CE16" i="8"/>
  <c r="CD16" i="8"/>
  <c r="CC16" i="8"/>
  <c r="CB16" i="8"/>
  <c r="CA16" i="8"/>
  <c r="BZ16" i="8"/>
  <c r="BY16" i="8"/>
  <c r="BX16" i="8"/>
  <c r="BW16" i="8"/>
  <c r="BV16" i="8"/>
  <c r="BU16" i="8"/>
  <c r="BT16" i="8"/>
  <c r="CN15" i="8"/>
  <c r="CM15" i="8"/>
  <c r="CL15" i="8"/>
  <c r="CK15" i="8"/>
  <c r="CJ15" i="8"/>
  <c r="CI15" i="8"/>
  <c r="CH15" i="8"/>
  <c r="CG15" i="8"/>
  <c r="CF15" i="8"/>
  <c r="CE15" i="8"/>
  <c r="CD15" i="8"/>
  <c r="CC15" i="8"/>
  <c r="CB15" i="8"/>
  <c r="CA15" i="8"/>
  <c r="BZ15" i="8"/>
  <c r="BY15" i="8"/>
  <c r="BX15" i="8"/>
  <c r="BW15" i="8"/>
  <c r="BV15" i="8"/>
  <c r="BU15" i="8"/>
  <c r="BT15" i="8"/>
  <c r="CN14" i="8"/>
  <c r="CM14" i="8"/>
  <c r="CL14" i="8"/>
  <c r="CK14" i="8"/>
  <c r="CJ14" i="8"/>
  <c r="CI14" i="8"/>
  <c r="CH14" i="8"/>
  <c r="CG14" i="8"/>
  <c r="CF14" i="8"/>
  <c r="CE14" i="8"/>
  <c r="CD14" i="8"/>
  <c r="CC14" i="8"/>
  <c r="CB14" i="8"/>
  <c r="CA14" i="8"/>
  <c r="BZ14" i="8"/>
  <c r="BY14" i="8"/>
  <c r="BX14" i="8"/>
  <c r="BW14" i="8"/>
  <c r="BV14" i="8"/>
  <c r="BU14" i="8"/>
  <c r="BT14" i="8"/>
  <c r="CN13" i="8"/>
  <c r="CM13" i="8"/>
  <c r="CL13" i="8"/>
  <c r="CK13" i="8"/>
  <c r="CJ13" i="8"/>
  <c r="CI13" i="8"/>
  <c r="CH13" i="8"/>
  <c r="CG13" i="8"/>
  <c r="CF13" i="8"/>
  <c r="CE13" i="8"/>
  <c r="CD13" i="8"/>
  <c r="CC13" i="8"/>
  <c r="CB13" i="8"/>
  <c r="CA13" i="8"/>
  <c r="BZ13" i="8"/>
  <c r="BY13" i="8"/>
  <c r="BX13" i="8"/>
  <c r="BW13" i="8"/>
  <c r="BV13" i="8"/>
  <c r="BU13" i="8"/>
  <c r="BT13" i="8"/>
  <c r="CN12" i="8"/>
  <c r="CM12" i="8"/>
  <c r="CL12" i="8"/>
  <c r="CK12" i="8"/>
  <c r="CJ12" i="8"/>
  <c r="CI12" i="8"/>
  <c r="CH12" i="8"/>
  <c r="CG12" i="8"/>
  <c r="CF12" i="8"/>
  <c r="CE12" i="8"/>
  <c r="CD12" i="8"/>
  <c r="CC12" i="8"/>
  <c r="CB12" i="8"/>
  <c r="CA12" i="8"/>
  <c r="BZ12" i="8"/>
  <c r="BY12" i="8"/>
  <c r="BX12" i="8"/>
  <c r="BW12" i="8"/>
  <c r="BV12" i="8"/>
  <c r="BU12" i="8"/>
  <c r="BT12" i="8"/>
  <c r="CN11" i="8"/>
  <c r="CM11" i="8"/>
  <c r="CL11" i="8"/>
  <c r="CJ11" i="8"/>
  <c r="CI11" i="8"/>
  <c r="CH11" i="8"/>
  <c r="CG11" i="8"/>
  <c r="CF11" i="8"/>
  <c r="CE11" i="8"/>
  <c r="CD11" i="8"/>
  <c r="CC11" i="8"/>
  <c r="CB11" i="8"/>
  <c r="CA11" i="8"/>
  <c r="BZ11" i="8"/>
  <c r="BY11" i="8"/>
  <c r="BX11" i="8"/>
  <c r="BW11" i="8"/>
  <c r="BV11" i="8"/>
  <c r="BU11" i="8"/>
  <c r="BT11" i="8"/>
  <c r="CN10" i="8"/>
  <c r="CM10" i="8"/>
  <c r="CL10" i="8"/>
  <c r="CJ10" i="8"/>
  <c r="CI10" i="8"/>
  <c r="CH10" i="8"/>
  <c r="CG10" i="8"/>
  <c r="CF10" i="8"/>
  <c r="CE10" i="8"/>
  <c r="CD10" i="8"/>
  <c r="CC10" i="8"/>
  <c r="CB10" i="8"/>
  <c r="CA10" i="8"/>
  <c r="BZ10" i="8"/>
  <c r="BY10" i="8"/>
  <c r="BX10" i="8"/>
  <c r="BW10" i="8"/>
  <c r="BV10" i="8"/>
  <c r="BU10" i="8"/>
  <c r="BT10" i="8"/>
  <c r="CN9" i="8"/>
  <c r="CM9" i="8"/>
  <c r="CL9" i="8"/>
  <c r="CJ9" i="8"/>
  <c r="CI9" i="8"/>
  <c r="CH9" i="8"/>
  <c r="CG9" i="8"/>
  <c r="CF9" i="8"/>
  <c r="CE9" i="8"/>
  <c r="CD9" i="8"/>
  <c r="CC9" i="8"/>
  <c r="CB9" i="8"/>
  <c r="CA9" i="8"/>
  <c r="BZ9" i="8"/>
  <c r="BY9" i="8"/>
  <c r="BX9" i="8"/>
  <c r="BW9" i="8"/>
  <c r="BV9" i="8"/>
  <c r="BU9" i="8"/>
  <c r="BT9" i="8"/>
  <c r="CN8" i="8"/>
  <c r="CM8" i="8"/>
  <c r="CL8" i="8"/>
  <c r="CJ8" i="8"/>
  <c r="CI8" i="8"/>
  <c r="CH8" i="8"/>
  <c r="CG8" i="8"/>
  <c r="CF8" i="8"/>
  <c r="CE8" i="8"/>
  <c r="CD8" i="8"/>
  <c r="CC8" i="8"/>
  <c r="CB8" i="8"/>
  <c r="CA8" i="8"/>
  <c r="BZ8" i="8"/>
  <c r="BY8" i="8"/>
  <c r="BX8" i="8"/>
  <c r="BW8" i="8"/>
  <c r="BV8" i="8"/>
  <c r="BU8" i="8"/>
  <c r="BT8" i="8"/>
  <c r="CN7" i="8"/>
  <c r="CM7" i="8"/>
  <c r="CL7" i="8"/>
  <c r="CJ7" i="8"/>
  <c r="CI7" i="8"/>
  <c r="CH7" i="8"/>
  <c r="CG7" i="8"/>
  <c r="CF7" i="8"/>
  <c r="CE7" i="8"/>
  <c r="CD7" i="8"/>
  <c r="CC7" i="8"/>
  <c r="CB7" i="8"/>
  <c r="CA7" i="8"/>
  <c r="BZ7" i="8"/>
  <c r="BY7" i="8"/>
  <c r="BX7" i="8"/>
  <c r="BW7" i="8"/>
  <c r="BV7" i="8"/>
  <c r="BU7" i="8"/>
  <c r="BT7" i="8"/>
  <c r="BR4" i="8"/>
  <c r="BP4" i="8"/>
  <c r="BN4" i="8"/>
  <c r="BL4" i="8"/>
  <c r="BJ4" i="8"/>
  <c r="BH4" i="8"/>
  <c r="BF4" i="8"/>
  <c r="BD4" i="8"/>
  <c r="BB4" i="8"/>
  <c r="AZ4" i="8"/>
  <c r="AX4" i="8"/>
  <c r="AV4" i="8"/>
  <c r="AT4" i="8"/>
  <c r="AR4" i="8"/>
  <c r="AP4" i="8"/>
  <c r="AN4" i="8"/>
  <c r="AL4" i="8"/>
  <c r="AJ4" i="8"/>
  <c r="AH4" i="8"/>
  <c r="AF4" i="8"/>
  <c r="AD4" i="8"/>
  <c r="AB4" i="8"/>
  <c r="Z4" i="8"/>
  <c r="X4" i="8"/>
  <c r="V4" i="8"/>
  <c r="T4" i="8"/>
  <c r="R4" i="8"/>
  <c r="P4" i="8"/>
  <c r="N4" i="8"/>
  <c r="L4" i="8"/>
  <c r="J4" i="8"/>
  <c r="H4" i="8"/>
  <c r="F4" i="8"/>
  <c r="D4" i="8"/>
  <c r="F37" i="5"/>
  <c r="F36" i="5"/>
  <c r="A36" i="5"/>
  <c r="F35" i="5"/>
  <c r="A35" i="5"/>
  <c r="F34" i="5"/>
  <c r="A34" i="5"/>
  <c r="F33" i="5"/>
  <c r="A33" i="5"/>
  <c r="F32" i="5"/>
  <c r="A32" i="5"/>
  <c r="F31" i="5"/>
  <c r="A31" i="5"/>
  <c r="F30" i="5"/>
  <c r="A30" i="5"/>
  <c r="F29" i="5"/>
  <c r="A29" i="5"/>
  <c r="F28" i="5"/>
  <c r="A28" i="5"/>
  <c r="F27" i="5"/>
  <c r="A27" i="5"/>
  <c r="F26" i="5"/>
  <c r="A26" i="5"/>
  <c r="F25" i="5"/>
  <c r="A25" i="5"/>
  <c r="F24" i="5"/>
  <c r="A24" i="5"/>
  <c r="F23" i="5"/>
  <c r="A23" i="5"/>
  <c r="F22" i="5"/>
  <c r="A22" i="5"/>
  <c r="F21" i="5"/>
  <c r="A21" i="5"/>
  <c r="F20" i="5"/>
  <c r="A20" i="5"/>
  <c r="F19" i="5"/>
  <c r="A19" i="5"/>
  <c r="F18" i="5"/>
  <c r="A18" i="5"/>
  <c r="F17" i="5"/>
  <c r="A17" i="5"/>
  <c r="F16" i="5"/>
  <c r="A16" i="5"/>
  <c r="F15" i="5"/>
  <c r="A15" i="5"/>
  <c r="F14" i="5"/>
  <c r="A14" i="5"/>
  <c r="F13" i="5"/>
  <c r="A13" i="5"/>
  <c r="F12" i="5"/>
  <c r="A12" i="5"/>
  <c r="F11" i="5"/>
  <c r="A11" i="5"/>
  <c r="F10" i="5"/>
  <c r="A10" i="5"/>
  <c r="F9" i="5"/>
  <c r="A9" i="5"/>
  <c r="F8" i="5"/>
  <c r="A8" i="5"/>
  <c r="F7" i="5"/>
  <c r="A7" i="5"/>
  <c r="F6" i="5"/>
  <c r="A6" i="5"/>
  <c r="D3" i="5"/>
  <c r="C3" i="5"/>
  <c r="B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Nawajish Ambient</author>
  </authors>
  <commentList>
    <comment ref="BH8" authorId="0" shapeId="0" xr:uid="{00000000-0006-0000-0200-000001000000}">
      <text>
        <r>
          <rPr>
            <b/>
            <sz val="9"/>
            <rFont val="Times New Roman"/>
          </rPr>
          <t>Nawajish Ambient:</t>
        </r>
        <r>
          <rPr>
            <sz val="9"/>
            <rFont val="Times New Roman"/>
          </rPr>
          <t xml:space="preserve">
PTO: 2</t>
        </r>
      </text>
    </comment>
    <comment ref="BP8" authorId="0" shapeId="0" xr:uid="{00000000-0006-0000-0200-000002000000}">
      <text>
        <r>
          <rPr>
            <b/>
            <sz val="9"/>
            <rFont val="Times New Roman"/>
          </rPr>
          <t>Nawajish Ambient:</t>
        </r>
        <r>
          <rPr>
            <sz val="9"/>
            <rFont val="Times New Roman"/>
          </rPr>
          <t xml:space="preserve">
SH: 3.50
PTO: 4</t>
        </r>
      </text>
    </comment>
    <comment ref="BB10" authorId="0" shapeId="0" xr:uid="{00000000-0006-0000-0200-000003000000}">
      <text>
        <r>
          <rPr>
            <b/>
            <sz val="9"/>
            <rFont val="Times New Roman"/>
          </rPr>
          <t>Nawajish Ambient:</t>
        </r>
        <r>
          <rPr>
            <sz val="9"/>
            <rFont val="Times New Roman"/>
          </rPr>
          <t xml:space="preserve">
UL: 4</t>
        </r>
      </text>
    </comment>
    <comment ref="X33" authorId="0" shapeId="0" xr:uid="{00000000-0006-0000-0200-000004000000}">
      <text>
        <r>
          <rPr>
            <b/>
            <sz val="9"/>
            <rFont val="Times New Roman"/>
          </rPr>
          <t>Nawajish Ambient:</t>
        </r>
        <r>
          <rPr>
            <sz val="9"/>
            <rFont val="Times New Roman"/>
          </rPr>
          <t xml:space="preserve">
PTO: 3
</t>
        </r>
      </text>
    </comment>
    <comment ref="AF33" authorId="0" shapeId="0" xr:uid="{00000000-0006-0000-0200-000005000000}">
      <text>
        <r>
          <rPr>
            <b/>
            <sz val="9"/>
            <rFont val="Times New Roman"/>
          </rPr>
          <t>Nawajish Ambient:</t>
        </r>
        <r>
          <rPr>
            <sz val="9"/>
            <rFont val="Times New Roman"/>
          </rPr>
          <t xml:space="preserve">
SH: 12
PTO: 2</t>
        </r>
      </text>
    </comment>
    <comment ref="AR33" authorId="0" shapeId="0" xr:uid="{00000000-0006-0000-0200-000006000000}">
      <text>
        <r>
          <rPr>
            <b/>
            <sz val="9"/>
            <rFont val="Times New Roman"/>
          </rPr>
          <t>Nawajish Ambient:</t>
        </r>
        <r>
          <rPr>
            <sz val="9"/>
            <rFont val="Times New Roman"/>
          </rPr>
          <t xml:space="preserve">
PTO: 3.33</t>
        </r>
      </text>
    </comment>
  </commentList>
</comments>
</file>

<file path=xl/sharedStrings.xml><?xml version="1.0" encoding="utf-8"?>
<sst xmlns="http://schemas.openxmlformats.org/spreadsheetml/2006/main" count="1806" uniqueCount="94">
  <si>
    <t>原创版权所有</t>
  </si>
  <si>
    <t>版权保护，侵权必究</t>
  </si>
  <si>
    <t>设计师：</t>
  </si>
  <si>
    <t>琪一</t>
  </si>
  <si>
    <t>稻壳网ID：</t>
  </si>
  <si>
    <t>授权给：</t>
  </si>
  <si>
    <t>授权Docer独家首发</t>
  </si>
  <si>
    <t>Location</t>
  </si>
  <si>
    <t>Staff Total</t>
  </si>
  <si>
    <t>Providers Total</t>
  </si>
  <si>
    <t>All Staff Ratio (Provider:Staff)</t>
  </si>
  <si>
    <t>Germantown</t>
  </si>
  <si>
    <t>Staff/Provider</t>
  </si>
  <si>
    <t>Name</t>
  </si>
  <si>
    <t>Sum of Scheduled Hours</t>
  </si>
  <si>
    <t>Sum of Actual Hours</t>
  </si>
  <si>
    <t>Days of Availability</t>
  </si>
  <si>
    <t>Difference</t>
  </si>
  <si>
    <t>Adriana Orellana</t>
  </si>
  <si>
    <t>ANGEL LIZEAR</t>
  </si>
  <si>
    <t>Carol Cordrey</t>
  </si>
  <si>
    <t>Dekonti Sayeh</t>
  </si>
  <si>
    <t>DIANA CANAS</t>
  </si>
  <si>
    <t>ERIC SAFO</t>
  </si>
  <si>
    <t>Grace Garbo</t>
  </si>
  <si>
    <t>Jocelyn Andrade</t>
  </si>
  <si>
    <t>JOSELUIS JIMENEZ</t>
  </si>
  <si>
    <t>KAREN JIMENEZ</t>
  </si>
  <si>
    <t>Keanna Wood</t>
  </si>
  <si>
    <t>LEONARD KASSIS</t>
  </si>
  <si>
    <t>LILIANA HENRIQUEZ</t>
  </si>
  <si>
    <t>Mahashweta Ghosh</t>
  </si>
  <si>
    <t>MANBIR TAKHAR</t>
  </si>
  <si>
    <t>Maria Wingo</t>
  </si>
  <si>
    <t>MARIADAN GONZALEZ VASQUEZ</t>
  </si>
  <si>
    <t>MEHAK GUPTA</t>
  </si>
  <si>
    <t>MELANIE QUEZADA LOPEZ</t>
  </si>
  <si>
    <t>NATHALIE FRANK</t>
  </si>
  <si>
    <t>NEHALI PATEL</t>
  </si>
  <si>
    <t>NICOLE HICKSON</t>
  </si>
  <si>
    <t>OLENA IVANOVA</t>
  </si>
  <si>
    <t>ONEIDA CANAS CHICAS</t>
  </si>
  <si>
    <t>Regine Salmon</t>
  </si>
  <si>
    <t>RONALD DESIR</t>
  </si>
  <si>
    <t>SAMHITA GHORAKAVI</t>
  </si>
  <si>
    <t>SONIA GARCIA</t>
  </si>
  <si>
    <t>TERRI STROBEL</t>
  </si>
  <si>
    <t>YOADAN ZEWDU</t>
  </si>
  <si>
    <t>ZO PARI BOCHUNG</t>
  </si>
  <si>
    <t>Grand Total</t>
  </si>
  <si>
    <t>Working Hours Tracker</t>
  </si>
  <si>
    <t>Highlight</t>
  </si>
  <si>
    <t>PTO</t>
  </si>
  <si>
    <t>Provider / Staff</t>
  </si>
  <si>
    <t>Day</t>
  </si>
  <si>
    <t>Weekly Hours</t>
  </si>
  <si>
    <t>Payroll</t>
  </si>
  <si>
    <t>Monthly Total</t>
  </si>
  <si>
    <t>Absence Count</t>
  </si>
  <si>
    <t>Date</t>
  </si>
  <si>
    <t>Apr W1</t>
  </si>
  <si>
    <t>Apr W2</t>
  </si>
  <si>
    <t>Apr W3</t>
  </si>
  <si>
    <t>Apr W4</t>
  </si>
  <si>
    <t>Apr W5</t>
  </si>
  <si>
    <t>May W1</t>
  </si>
  <si>
    <t>Apr 21st - May 04th</t>
  </si>
  <si>
    <t>Month</t>
  </si>
  <si>
    <t>BT</t>
  </si>
  <si>
    <t>UL</t>
  </si>
  <si>
    <t>Provider</t>
  </si>
  <si>
    <t>Schedule Hours SH &amp;                Actual Hours AH</t>
  </si>
  <si>
    <t>SH</t>
  </si>
  <si>
    <t>AH</t>
  </si>
  <si>
    <t>Difference (OT Hours)</t>
  </si>
  <si>
    <t>Staff</t>
  </si>
  <si>
    <t>PTO: Paid time off</t>
  </si>
  <si>
    <t>UL: Unpaid Leave</t>
  </si>
  <si>
    <t>BT: Bereavement</t>
  </si>
  <si>
    <t>SH: Schedule Hours</t>
  </si>
  <si>
    <t>AH: Actual Hours</t>
  </si>
  <si>
    <t>Scheduled Hours</t>
  </si>
  <si>
    <t>Actual Hours</t>
  </si>
  <si>
    <t>Payroll Period</t>
  </si>
  <si>
    <t>Week</t>
  </si>
  <si>
    <t>03.24 - 04.06</t>
  </si>
  <si>
    <t>Apr 1w</t>
  </si>
  <si>
    <t>04.07 - 04.20</t>
  </si>
  <si>
    <t>Apr 2w</t>
  </si>
  <si>
    <t>Apr 3w</t>
  </si>
  <si>
    <t>04.21 - 05.04</t>
  </si>
  <si>
    <t>Apr 4w</t>
  </si>
  <si>
    <t>Apr 5w</t>
  </si>
  <si>
    <t>May 1w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</si>
</sst>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6">
    <font>
      <sz val="10"/>
      <color theme="1"/>
      <name val="微软雅黑"/>
      <charset val="134"/>
    </font>
    <font>
      <b/>
      <sz val="11"/>
      <color theme="1"/>
      <name val="Calibri"/>
      <charset val="134"/>
      <scheme val="minor"/>
    </font>
    <font>
      <sz val="11"/>
      <color theme="1"/>
      <name val="Calibri"/>
      <charset val="134"/>
      <scheme val="minor"/>
    </font>
    <font>
      <sz val="9"/>
      <color theme="1"/>
      <name val="微软雅黑"/>
      <charset val="134"/>
    </font>
    <font>
      <sz val="12"/>
      <color theme="1" tint="0.249977111117893"/>
      <name val="微软雅黑"/>
      <charset val="134"/>
    </font>
    <font>
      <b/>
      <sz val="9"/>
      <color theme="1"/>
      <name val="微软雅黑"/>
      <charset val="134"/>
    </font>
    <font>
      <b/>
      <sz val="24"/>
      <name val="Arial"/>
      <charset val="134"/>
    </font>
    <font>
      <b/>
      <sz val="10"/>
      <color theme="1"/>
      <name val="Arial"/>
      <charset val="134"/>
    </font>
    <font>
      <sz val="12"/>
      <color theme="1" tint="0.249977111117893"/>
      <name val="Arial"/>
      <charset val="134"/>
    </font>
    <font>
      <b/>
      <sz val="12"/>
      <color theme="1" tint="0.249977111117893"/>
      <name val="Arial"/>
      <charset val="134"/>
    </font>
    <font>
      <b/>
      <sz val="10"/>
      <color theme="0"/>
      <name val="Arial"/>
      <charset val="134"/>
    </font>
    <font>
      <b/>
      <sz val="10"/>
      <name val="Arial"/>
      <charset val="134"/>
    </font>
    <font>
      <sz val="10"/>
      <color theme="0"/>
      <name val="Arial"/>
      <charset val="134"/>
    </font>
    <font>
      <sz val="9"/>
      <color theme="1" tint="0.249977111117893"/>
      <name val="Arial"/>
      <charset val="134"/>
    </font>
    <font>
      <sz val="8"/>
      <color theme="1"/>
      <name val="微软雅黑"/>
      <charset val="134"/>
    </font>
    <font>
      <b/>
      <sz val="12"/>
      <color theme="1" tint="0.249977111117893"/>
      <name val="微软雅黑"/>
      <charset val="134"/>
    </font>
    <font>
      <b/>
      <sz val="9"/>
      <color theme="7" tint="-0.499984740745262"/>
      <name val="Arial"/>
      <charset val="134"/>
    </font>
    <font>
      <sz val="9"/>
      <color theme="7" tint="-0.499984740745262"/>
      <name val="Arial"/>
      <charset val="134"/>
    </font>
    <font>
      <b/>
      <sz val="9"/>
      <color theme="0"/>
      <name val="Arial"/>
      <charset val="134"/>
    </font>
    <font>
      <b/>
      <sz val="9"/>
      <name val="Arial"/>
      <charset val="134"/>
    </font>
    <font>
      <b/>
      <sz val="11"/>
      <color theme="1"/>
      <name val="Calibri"/>
      <charset val="134"/>
    </font>
    <font>
      <sz val="10"/>
      <color theme="1"/>
      <name val="Calibri"/>
      <charset val="134"/>
      <scheme val="minor"/>
    </font>
    <font>
      <sz val="10"/>
      <color theme="1"/>
      <name val="Calibri"/>
      <charset val="134"/>
    </font>
    <font>
      <b/>
      <sz val="20"/>
      <color theme="1"/>
      <name val="微软雅黑"/>
      <charset val="134"/>
    </font>
    <font>
      <b/>
      <sz val="9"/>
      <name val="Times New Roman"/>
    </font>
    <font>
      <sz val="9"/>
      <name val="Times New Roman"/>
    </font>
  </fonts>
  <fills count="9">
    <fill>
      <patternFill patternType="none"/>
    </fill>
    <fill>
      <patternFill patternType="gray125"/>
    </fill>
    <fill>
      <patternFill patternType="solid">
        <fgColor theme="7"/>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8" tint="0.39994506668294322"/>
        <bgColor indexed="64"/>
      </patternFill>
    </fill>
    <fill>
      <patternFill patternType="solid">
        <fgColor theme="0" tint="-4.9989318521683403E-2"/>
        <bgColor indexed="64"/>
      </patternFill>
    </fill>
    <fill>
      <patternFill patternType="solid">
        <fgColor theme="7" tint="0.79992065187536243"/>
        <bgColor indexed="64"/>
      </patternFill>
    </fill>
  </fills>
  <borders count="14">
    <border>
      <left/>
      <right/>
      <top/>
      <bottom/>
      <diagonal/>
    </border>
    <border>
      <left style="thin">
        <color auto="1"/>
      </left>
      <right style="thin">
        <color auto="1"/>
      </right>
      <top style="thin">
        <color auto="1"/>
      </top>
      <bottom style="thin">
        <color auto="1"/>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style="thick">
        <color theme="0"/>
      </top>
      <bottom style="thick">
        <color theme="0"/>
      </bottom>
      <diagonal/>
    </border>
    <border>
      <left/>
      <right style="thick">
        <color theme="0"/>
      </right>
      <top style="thick">
        <color theme="0"/>
      </top>
      <bottom style="thick">
        <color theme="0"/>
      </bottom>
      <diagonal/>
    </border>
    <border>
      <left/>
      <right/>
      <top style="thick">
        <color theme="0"/>
      </top>
      <bottom/>
      <diagonal/>
    </border>
    <border>
      <left/>
      <right/>
      <top style="thick">
        <color theme="0"/>
      </top>
      <bottom style="thick">
        <color theme="0"/>
      </bottom>
      <diagonal/>
    </border>
    <border>
      <left style="thick">
        <color theme="0"/>
      </left>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style="thick">
        <color theme="0"/>
      </right>
      <top/>
      <bottom/>
      <diagonal/>
    </border>
    <border>
      <left style="thin">
        <color auto="1"/>
      </left>
      <right style="thin">
        <color auto="1"/>
      </right>
      <top style="thin">
        <color auto="1"/>
      </top>
      <bottom/>
      <diagonal/>
    </border>
    <border>
      <left style="thin">
        <color rgb="FF000000"/>
      </left>
      <right style="thin">
        <color rgb="FF000000"/>
      </right>
      <top style="thin">
        <color rgb="FF000000"/>
      </top>
      <bottom style="thin">
        <color rgb="FF000000"/>
      </bottom>
      <diagonal/>
    </border>
  </borders>
  <cellStyleXfs count="1">
    <xf numFmtId="0" fontId="0" fillId="0" borderId="0">
      <alignment vertical="center"/>
    </xf>
  </cellStyleXfs>
  <cellXfs count="83">
    <xf numFmtId="0" fontId="0" fillId="0" borderId="0" xfId="0">
      <alignment vertical="center"/>
    </xf>
    <xf numFmtId="0" fontId="0" fillId="0" borderId="1" xfId="0" applyBorder="1" applyAlignment="1">
      <alignment horizontal="center" vertical="center"/>
    </xf>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15" fontId="2" fillId="0" borderId="1" xfId="0" applyNumberFormat="1" applyFont="1" applyBorder="1" applyAlignment="1">
      <alignment horizontal="center" vertical="center"/>
    </xf>
    <xf numFmtId="16" fontId="2" fillId="0" borderId="1" xfId="0" applyNumberFormat="1" applyFont="1" applyBorder="1" applyAlignment="1">
      <alignment horizontal="center" vertical="center"/>
    </xf>
    <xf numFmtId="16" fontId="0" fillId="0" borderId="1" xfId="0" applyNumberFormat="1" applyBorder="1" applyAlignment="1">
      <alignment horizontal="center" vertical="center"/>
    </xf>
    <xf numFmtId="0" fontId="4" fillId="0" borderId="0" xfId="0" applyFont="1" applyAlignment="1">
      <alignment horizontal="left" vertical="center"/>
    </xf>
    <xf numFmtId="0" fontId="2" fillId="0" borderId="0" xfId="0" applyFont="1">
      <alignment vertical="center"/>
    </xf>
    <xf numFmtId="0" fontId="3"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3" fillId="0" borderId="0" xfId="0" applyFont="1" applyAlignment="1">
      <alignment horizontal="center" vertical="center" wrapText="1"/>
    </xf>
    <xf numFmtId="0" fontId="6" fillId="0" borderId="0" xfId="0" applyFont="1" applyAlignment="1" applyProtection="1">
      <alignment horizontal="centerContinuous"/>
      <protection locked="0"/>
    </xf>
    <xf numFmtId="0" fontId="7" fillId="3" borderId="2" xfId="0" applyFont="1" applyFill="1" applyBorder="1" applyAlignment="1">
      <alignment horizontal="center" vertical="center"/>
    </xf>
    <xf numFmtId="164" fontId="8" fillId="0" borderId="0" xfId="0" applyNumberFormat="1" applyFont="1" applyAlignment="1">
      <alignment horizontal="left" vertical="center" shrinkToFit="1"/>
    </xf>
    <xf numFmtId="0" fontId="8" fillId="0" borderId="0" xfId="0" applyFont="1" applyAlignment="1">
      <alignment horizontal="left" vertical="top"/>
    </xf>
    <xf numFmtId="0" fontId="9" fillId="0" borderId="0" xfId="0" applyFont="1" applyAlignment="1">
      <alignment horizontal="left" vertical="top"/>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10" fillId="2" borderId="2" xfId="0" applyFont="1" applyFill="1" applyBorder="1" applyAlignment="1">
      <alignment horizontal="centerContinuous" vertical="center"/>
    </xf>
    <xf numFmtId="0" fontId="11" fillId="4" borderId="2" xfId="0" applyFont="1" applyFill="1" applyBorder="1" applyAlignment="1">
      <alignment horizontal="center" vertical="center"/>
    </xf>
    <xf numFmtId="0" fontId="11" fillId="5" borderId="2" xfId="0" applyFont="1" applyFill="1" applyBorder="1" applyAlignment="1">
      <alignment horizontal="center" vertical="center"/>
    </xf>
    <xf numFmtId="0" fontId="12" fillId="2" borderId="4" xfId="0" applyFont="1" applyFill="1" applyBorder="1" applyAlignment="1" applyProtection="1">
      <alignment horizontal="center" vertical="center"/>
      <protection locked="0"/>
    </xf>
    <xf numFmtId="0" fontId="12" fillId="6" borderId="4" xfId="0" applyFont="1" applyFill="1" applyBorder="1" applyAlignment="1" applyProtection="1">
      <alignment horizontal="center" vertical="center"/>
      <protection locked="0"/>
    </xf>
    <xf numFmtId="2" fontId="13" fillId="7" borderId="4" xfId="0" applyNumberFormat="1" applyFont="1" applyFill="1" applyBorder="1" applyAlignment="1" applyProtection="1">
      <alignment horizontal="center" vertical="center"/>
      <protection locked="0"/>
    </xf>
    <xf numFmtId="0" fontId="10" fillId="2" borderId="4" xfId="0" applyFont="1" applyFill="1" applyBorder="1" applyAlignment="1" applyProtection="1">
      <alignment horizontal="center" vertical="center"/>
      <protection locked="0"/>
    </xf>
    <xf numFmtId="0" fontId="13" fillId="7" borderId="4" xfId="0" applyFont="1" applyFill="1" applyBorder="1" applyAlignment="1" applyProtection="1">
      <alignment horizontal="center" vertical="center"/>
      <protection locked="0"/>
    </xf>
    <xf numFmtId="0" fontId="14" fillId="0" borderId="0" xfId="0" applyFont="1" applyAlignment="1">
      <alignment horizontal="center" vertical="center"/>
    </xf>
    <xf numFmtId="0" fontId="8" fillId="0" borderId="0" xfId="0" applyFont="1" applyAlignment="1" applyProtection="1">
      <alignment horizontal="left" vertical="center"/>
      <protection locked="0"/>
    </xf>
    <xf numFmtId="0" fontId="9" fillId="0" borderId="0" xfId="0" applyFont="1" applyAlignment="1" applyProtection="1">
      <alignment horizontal="left" vertical="center"/>
      <protection locked="0"/>
    </xf>
    <xf numFmtId="16" fontId="10" fillId="2" borderId="2" xfId="0" applyNumberFormat="1" applyFont="1" applyFill="1" applyBorder="1" applyAlignment="1">
      <alignment horizontal="centerContinuous" vertical="center"/>
    </xf>
    <xf numFmtId="0" fontId="8" fillId="0" borderId="0" xfId="0" applyFont="1" applyAlignment="1">
      <alignment horizontal="left" vertical="center"/>
    </xf>
    <xf numFmtId="0" fontId="9" fillId="0" borderId="0" xfId="0" applyFont="1" applyAlignment="1">
      <alignment horizontal="left" vertical="center"/>
    </xf>
    <xf numFmtId="0" fontId="15" fillId="0" borderId="0" xfId="0" applyFont="1" applyAlignment="1">
      <alignment horizontal="left" vertical="center"/>
    </xf>
    <xf numFmtId="2" fontId="13" fillId="7" borderId="5" xfId="0" applyNumberFormat="1" applyFont="1" applyFill="1" applyBorder="1" applyAlignment="1" applyProtection="1">
      <alignment horizontal="center" vertical="center"/>
      <protection locked="0"/>
    </xf>
    <xf numFmtId="0" fontId="13" fillId="7" borderId="5" xfId="0" applyFont="1" applyFill="1" applyBorder="1" applyAlignment="1" applyProtection="1">
      <alignment horizontal="center" vertical="center"/>
      <protection locked="0"/>
    </xf>
    <xf numFmtId="0" fontId="9" fillId="0" borderId="0" xfId="0" applyFont="1" applyAlignment="1">
      <alignment horizontal="left" vertical="center" wrapText="1"/>
    </xf>
    <xf numFmtId="0" fontId="9" fillId="0" borderId="0" xfId="0" applyFont="1" applyAlignment="1">
      <alignment horizontal="left" vertical="top" wrapText="1"/>
    </xf>
    <xf numFmtId="2" fontId="16" fillId="8" borderId="5" xfId="0" applyNumberFormat="1" applyFont="1" applyFill="1" applyBorder="1" applyAlignment="1">
      <alignment horizontal="center" vertical="center" wrapText="1"/>
    </xf>
    <xf numFmtId="0" fontId="16" fillId="8" borderId="5" xfId="0" applyFont="1" applyFill="1" applyBorder="1" applyAlignment="1">
      <alignment horizontal="center" vertical="center" wrapText="1"/>
    </xf>
    <xf numFmtId="0" fontId="8" fillId="0" borderId="0" xfId="0" applyFont="1" applyAlignment="1">
      <alignment horizontal="left" vertical="center" wrapText="1"/>
    </xf>
    <xf numFmtId="0" fontId="8" fillId="0" borderId="0" xfId="0" applyFont="1" applyAlignment="1">
      <alignment horizontal="left" vertical="top" wrapText="1"/>
    </xf>
    <xf numFmtId="0" fontId="17" fillId="8" borderId="5" xfId="0" applyFont="1" applyFill="1" applyBorder="1" applyAlignment="1">
      <alignment horizontal="center" vertical="center" wrapText="1"/>
    </xf>
    <xf numFmtId="0" fontId="15" fillId="0" borderId="0" xfId="0" applyFont="1" applyAlignment="1">
      <alignment horizontal="left" vertical="center" wrapText="1"/>
    </xf>
    <xf numFmtId="0" fontId="4" fillId="0" borderId="0" xfId="0" applyFont="1" applyAlignment="1">
      <alignment horizontal="left" vertical="center" wrapText="1"/>
    </xf>
    <xf numFmtId="0" fontId="9" fillId="0" borderId="0" xfId="0" applyFont="1" applyAlignment="1">
      <alignment horizontal="right" vertical="top" wrapText="1" shrinkToFit="1"/>
    </xf>
    <xf numFmtId="0" fontId="8" fillId="0" borderId="0" xfId="0" applyFont="1" applyAlignment="1">
      <alignment horizontal="right" vertical="top" wrapText="1" shrinkToFit="1"/>
    </xf>
    <xf numFmtId="0" fontId="10" fillId="2" borderId="6" xfId="0" applyFont="1" applyFill="1" applyBorder="1" applyAlignment="1">
      <alignment horizontal="centerContinuous" vertical="center"/>
    </xf>
    <xf numFmtId="0" fontId="18" fillId="2" borderId="7" xfId="0" applyFont="1" applyFill="1" applyBorder="1" applyAlignment="1" applyProtection="1">
      <alignment horizontal="centerContinuous" vertical="center" wrapText="1"/>
      <protection locked="0"/>
    </xf>
    <xf numFmtId="0" fontId="18" fillId="2" borderId="8" xfId="0" applyFont="1" applyFill="1" applyBorder="1" applyAlignment="1" applyProtection="1">
      <alignment horizontal="centerContinuous" vertical="center" wrapText="1"/>
      <protection locked="0"/>
    </xf>
    <xf numFmtId="0" fontId="18" fillId="2" borderId="9" xfId="0" applyFont="1" applyFill="1" applyBorder="1" applyAlignment="1" applyProtection="1">
      <alignment horizontal="centerContinuous" vertical="center" wrapText="1"/>
      <protection locked="0"/>
    </xf>
    <xf numFmtId="0" fontId="11" fillId="5" borderId="9" xfId="0" applyFont="1" applyFill="1" applyBorder="1" applyAlignment="1">
      <alignment horizontal="center" vertical="center"/>
    </xf>
    <xf numFmtId="0" fontId="3" fillId="0" borderId="0" xfId="0" applyFont="1" applyAlignment="1">
      <alignment horizontal="centerContinuous" vertical="center" wrapText="1"/>
    </xf>
    <xf numFmtId="0" fontId="10" fillId="2" borderId="2" xfId="0" applyFont="1" applyFill="1" applyBorder="1" applyAlignment="1">
      <alignment horizontal="center" vertical="center"/>
    </xf>
    <xf numFmtId="0" fontId="11" fillId="5" borderId="9" xfId="0" applyFont="1" applyFill="1" applyBorder="1" applyAlignment="1">
      <alignment horizontal="center" vertical="center" wrapText="1"/>
    </xf>
    <xf numFmtId="0" fontId="10" fillId="2" borderId="2" xfId="0" applyFont="1" applyFill="1" applyBorder="1" applyAlignment="1">
      <alignment horizontal="center" vertical="center" wrapText="1"/>
    </xf>
    <xf numFmtId="2" fontId="12" fillId="2" borderId="2" xfId="0" applyNumberFormat="1" applyFont="1" applyFill="1" applyBorder="1" applyAlignment="1">
      <alignment horizontal="center" vertical="center" wrapText="1"/>
    </xf>
    <xf numFmtId="2" fontId="10" fillId="2" borderId="4" xfId="0" applyNumberFormat="1" applyFont="1" applyFill="1" applyBorder="1" applyAlignment="1" applyProtection="1">
      <alignment horizontal="center" vertical="center"/>
      <protection locked="0"/>
    </xf>
    <xf numFmtId="0" fontId="1" fillId="2" borderId="12" xfId="0" applyFont="1" applyFill="1" applyBorder="1" applyAlignment="1">
      <alignment horizontal="center" vertical="center"/>
    </xf>
    <xf numFmtId="0" fontId="20" fillId="2" borderId="1" xfId="0" applyFont="1" applyFill="1" applyBorder="1" applyAlignment="1">
      <alignment horizontal="center" vertical="center"/>
    </xf>
    <xf numFmtId="0" fontId="21" fillId="0" borderId="13" xfId="0" applyFont="1" applyBorder="1" applyAlignment="1">
      <alignment horizontal="center" vertical="center"/>
    </xf>
    <xf numFmtId="0" fontId="22" fillId="0" borderId="13" xfId="0" applyFont="1" applyBorder="1" applyAlignment="1">
      <alignment horizontal="center" vertical="center"/>
    </xf>
    <xf numFmtId="0" fontId="0" fillId="0" borderId="13" xfId="0" applyBorder="1" applyAlignment="1">
      <alignment horizontal="center" vertical="center"/>
    </xf>
    <xf numFmtId="0" fontId="20" fillId="2" borderId="13" xfId="0" applyFont="1" applyFill="1" applyBorder="1" applyAlignment="1">
      <alignment horizontal="center" vertical="center"/>
    </xf>
    <xf numFmtId="0" fontId="0" fillId="0" borderId="0" xfId="0" applyAlignment="1">
      <alignment horizontal="left"/>
    </xf>
    <xf numFmtId="0" fontId="0" fillId="0" borderId="0" xfId="0" applyAlignment="1">
      <alignment horizontal="left" vertical="top"/>
    </xf>
    <xf numFmtId="0" fontId="0" fillId="0" borderId="0" xfId="0" applyAlignment="1">
      <alignment horizontal="left" vertical="center"/>
    </xf>
    <xf numFmtId="0" fontId="23" fillId="0" borderId="0" xfId="0" applyFont="1" applyAlignment="1">
      <alignment horizontal="left"/>
    </xf>
    <xf numFmtId="0" fontId="0" fillId="0" borderId="0" xfId="0" applyAlignment="1">
      <alignment horizontal="distributed" vertical="center"/>
    </xf>
    <xf numFmtId="0" fontId="19" fillId="2" borderId="10" xfId="0" applyFont="1" applyFill="1" applyBorder="1" applyAlignment="1" applyProtection="1">
      <alignment horizontal="center" vertical="center" wrapText="1"/>
      <protection locked="0"/>
    </xf>
    <xf numFmtId="0" fontId="19" fillId="2" borderId="11" xfId="0" applyFont="1" applyFill="1" applyBorder="1" applyAlignment="1" applyProtection="1">
      <alignment horizontal="center" vertical="center" wrapText="1"/>
      <protection locked="0"/>
    </xf>
    <xf numFmtId="164" fontId="9" fillId="0" borderId="0" xfId="0" applyNumberFormat="1" applyFont="1" applyAlignment="1">
      <alignment horizontal="left" vertical="center" shrinkToFit="1"/>
    </xf>
    <xf numFmtId="164" fontId="8" fillId="0" borderId="0" xfId="0" applyNumberFormat="1" applyFont="1" applyAlignment="1">
      <alignment horizontal="left" vertical="center" shrinkToFit="1"/>
    </xf>
    <xf numFmtId="0" fontId="18" fillId="2" borderId="8" xfId="0" applyFont="1" applyFill="1" applyBorder="1" applyAlignment="1" applyProtection="1">
      <alignment horizontal="center" vertical="center" wrapText="1"/>
      <protection locked="0"/>
    </xf>
    <xf numFmtId="0" fontId="18" fillId="2" borderId="7" xfId="0" applyFont="1" applyFill="1" applyBorder="1" applyAlignment="1" applyProtection="1">
      <alignment horizontal="center" vertical="center" wrapText="1"/>
      <protection locked="0"/>
    </xf>
    <xf numFmtId="0" fontId="18" fillId="2" borderId="5" xfId="0" applyFont="1" applyFill="1" applyBorder="1" applyAlignment="1" applyProtection="1">
      <alignment horizontal="center" vertical="center" wrapText="1"/>
      <protection locked="0"/>
    </xf>
    <xf numFmtId="0" fontId="7" fillId="2" borderId="2" xfId="0" applyFont="1" applyFill="1" applyBorder="1" applyAlignment="1">
      <alignment horizontal="center" vertical="center" wrapText="1"/>
    </xf>
    <xf numFmtId="0" fontId="7" fillId="2" borderId="3"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3" xfId="0" applyFont="1" applyFill="1" applyBorder="1" applyAlignment="1">
      <alignment horizontal="center" vertical="center"/>
    </xf>
    <xf numFmtId="0" fontId="18" fillId="2" borderId="10" xfId="0" applyFont="1" applyFill="1" applyBorder="1" applyAlignment="1" applyProtection="1">
      <alignment horizontal="center" vertical="center" wrapText="1"/>
      <protection locked="0"/>
    </xf>
    <xf numFmtId="0" fontId="18" fillId="2" borderId="11" xfId="0" applyFont="1" applyFill="1" applyBorder="1" applyAlignment="1" applyProtection="1">
      <alignment horizontal="center" vertical="center" wrapText="1"/>
      <protection locked="0"/>
    </xf>
  </cellXfs>
  <cellStyles count="1">
    <cellStyle name="Normal" xfId="0" builtinId="0"/>
  </cellStyles>
  <dxfs count="297">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ill>
        <patternFill patternType="solid">
          <bgColor rgb="FFFFE89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theme="9"/>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ill>
        <patternFill patternType="solid">
          <bgColor rgb="FFFFE89F"/>
        </patternFill>
      </fill>
    </dxf>
    <dxf>
      <font>
        <color rgb="FF9C0006"/>
      </font>
      <fill>
        <patternFill patternType="solid">
          <bgColor rgb="FFFFC7CE"/>
        </patternFill>
      </fill>
    </dxf>
    <dxf>
      <font>
        <color rgb="FF9C0006"/>
      </font>
      <fill>
        <patternFill patternType="solid">
          <bgColor rgb="FFFFC7CE"/>
        </patternFill>
      </fill>
    </dxf>
    <dxf>
      <fill>
        <patternFill patternType="solid">
          <bgColor rgb="FFFFE89F"/>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fill>
        <patternFill patternType="solid">
          <bgColor theme="9"/>
        </patternFill>
      </fill>
    </dxf>
    <dxf>
      <border>
        <left style="thin">
          <color indexed="0"/>
        </left>
        <right style="thin">
          <color indexed="0"/>
        </right>
        <top style="thin">
          <color indexed="0"/>
        </top>
        <bottom style="thin">
          <color indexed="0"/>
        </bottom>
      </border>
    </dxf>
    <dxf>
      <alignment horizontal="center"/>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name val="Calibri"/>
        <scheme val="none"/>
      </font>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name val="Calibri"/>
        <scheme val="none"/>
      </font>
      <alignment horizontal="left"/>
      <border>
        <left style="thin">
          <color indexed="0"/>
        </left>
        <right style="thin">
          <color indexed="0"/>
        </right>
        <top style="thin">
          <color indexed="0"/>
        </top>
        <bottom style="thin">
          <color indexed="0"/>
        </bottom>
      </border>
    </dxf>
    <dxf>
      <font>
        <b/>
        <i val="0"/>
        <strike val="0"/>
        <u val="none"/>
        <sz val="11"/>
        <color theme="1"/>
        <name val="Calibri"/>
        <charset val="134"/>
        <scheme val="none"/>
      </font>
      <fill>
        <patternFill patternType="solid">
          <bgColor theme="7"/>
        </patternFill>
      </fill>
      <alignment horizontal="center" vertical="center"/>
      <border>
        <left style="thin">
          <color auto="1"/>
        </left>
        <right style="thin">
          <color auto="1"/>
        </right>
        <top style="thin">
          <color auto="1"/>
        </top>
        <bottom style="thin">
          <color auto="1"/>
        </bottom>
      </border>
    </dxf>
    <dxf>
      <font>
        <name val="Calibri"/>
        <scheme val="none"/>
      </font>
      <alignment horizontal="left"/>
      <border>
        <left style="thin">
          <color indexed="0"/>
        </left>
        <right style="thin">
          <color indexed="0"/>
        </right>
        <top style="thin">
          <color indexed="0"/>
        </top>
        <bottom style="thin">
          <color indexed="0"/>
        </bottom>
      </bord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border>
        <left style="thin">
          <color rgb="FF000000"/>
        </left>
        <right style="thin">
          <color rgb="FF000000"/>
        </right>
        <top style="thin">
          <color rgb="FF000000"/>
        </top>
        <bottom style="thin">
          <color rgb="FF000000"/>
        </bottom>
      </border>
    </dxf>
    <dxf>
      <alignment horizontal="center"/>
    </dxf>
    <dxf>
      <alignment horizontal="center"/>
    </dxf>
    <dxf>
      <alignment horizontal="center"/>
    </dxf>
  </dxfs>
  <tableStyles count="0" defaultTableStyle="TableStyleMedium2" defaultPivotStyle="PivotStyleLight16"/>
  <colors>
    <mruColors>
      <color rgb="FFFFE89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7</xdr:col>
      <xdr:colOff>50800</xdr:colOff>
      <xdr:row>3</xdr:row>
      <xdr:rowOff>198755</xdr:rowOff>
    </xdr:from>
    <xdr:to>
      <xdr:col>9</xdr:col>
      <xdr:colOff>207645</xdr:colOff>
      <xdr:row>15</xdr:row>
      <xdr:rowOff>126365</xdr:rowOff>
    </xdr:to>
    <mc:AlternateContent xmlns:mc="http://schemas.openxmlformats.org/markup-compatibility/2006" xmlns:a14="http://schemas.microsoft.com/office/drawing/2010/main">
      <mc:Choice Requires="a14">
        <xdr:graphicFrame macro="">
          <xdr:nvGraphicFramePr>
            <xdr:cNvPr id="4" name="Payroll Period">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ayroll Period"/>
            </a:graphicData>
          </a:graphic>
        </xdr:graphicFrame>
      </mc:Choice>
      <mc:Fallback xmlns:r="http://schemas.openxmlformats.org/officeDocument/2006/relationships" xmlns="">
        <xdr:sp macro="" textlink="">
          <xdr:nvSpPr>
            <xdr:cNvPr id="0" name=""/>
            <xdr:cNvSpPr>
              <a:spLocks noTextEdit="1"/>
            </xdr:cNvSpPr>
          </xdr:nvSpPr>
          <xdr:spPr>
            <a:xfrm>
              <a:off x="10499725" y="989330"/>
              <a:ext cx="1528445" cy="244221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6</xdr:col>
      <xdr:colOff>24130</xdr:colOff>
      <xdr:row>3</xdr:row>
      <xdr:rowOff>202565</xdr:rowOff>
    </xdr:from>
    <xdr:to>
      <xdr:col>7</xdr:col>
      <xdr:colOff>38735</xdr:colOff>
      <xdr:row>15</xdr:row>
      <xdr:rowOff>121920</xdr:rowOff>
    </xdr:to>
    <mc:AlternateContent xmlns:mc="http://schemas.openxmlformats.org/markup-compatibility/2006" xmlns:a14="http://schemas.microsoft.com/office/drawing/2010/main">
      <mc:Choice Requires="a14">
        <xdr:graphicFrame macro="">
          <xdr:nvGraphicFramePr>
            <xdr:cNvPr id="6" name="Week">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microsoft.com/office/drawing/2010/slicer">
              <sle:slicer xmlns:sle="http://schemas.microsoft.com/office/drawing/2010/slicer" name="Week"/>
            </a:graphicData>
          </a:graphic>
        </xdr:graphicFrame>
      </mc:Choice>
      <mc:Fallback xmlns:r="http://schemas.openxmlformats.org/officeDocument/2006/relationships" xmlns="">
        <xdr:sp macro="" textlink="">
          <xdr:nvSpPr>
            <xdr:cNvPr id="0" name=""/>
            <xdr:cNvSpPr>
              <a:spLocks noTextEdit="1"/>
            </xdr:cNvSpPr>
          </xdr:nvSpPr>
          <xdr:spPr>
            <a:xfrm>
              <a:off x="9501505" y="993140"/>
              <a:ext cx="986155" cy="2433955"/>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twoCellAnchor editAs="oneCell">
    <xdr:from>
      <xdr:col>6</xdr:col>
      <xdr:colOff>22860</xdr:colOff>
      <xdr:row>15</xdr:row>
      <xdr:rowOff>137160</xdr:rowOff>
    </xdr:from>
    <xdr:to>
      <xdr:col>7</xdr:col>
      <xdr:colOff>513715</xdr:colOff>
      <xdr:row>33</xdr:row>
      <xdr:rowOff>200660</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r="http://schemas.openxmlformats.org/officeDocument/2006/relationships" xmlns="">
        <xdr:sp macro="" textlink="">
          <xdr:nvSpPr>
            <xdr:cNvPr id="0" name=""/>
            <xdr:cNvSpPr>
              <a:spLocks noTextEdit="1"/>
            </xdr:cNvSpPr>
          </xdr:nvSpPr>
          <xdr:spPr>
            <a:xfrm>
              <a:off x="9500235" y="3442335"/>
              <a:ext cx="1462405" cy="3835400"/>
            </a:xfrm>
            <a:prstGeom prst="rect">
              <a:avLst/>
            </a:prstGeom>
            <a:solidFill>
              <a:prstClr val="white"/>
            </a:solidFill>
            <a:ln w="1">
              <a:solidFill>
                <a:prstClr val="green"/>
              </a:solidFill>
            </a:ln>
          </xdr:spPr>
          <xdr:txBody>
            <a:bodyPr vertOverflow="clip" horzOverflow="clip"/>
            <a:lstStyle/>
            <a:p>
              <a:r>
                <a:rPr sz="1100"/>
                <a:t>This shape represents a slicer. 
Slicers are not supported in this version. Please update to the latest version of WPS Office.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23</xdr:col>
      <xdr:colOff>188595</xdr:colOff>
      <xdr:row>1</xdr:row>
      <xdr:rowOff>154940</xdr:rowOff>
    </xdr:from>
    <xdr:to>
      <xdr:col>23</xdr:col>
      <xdr:colOff>264160</xdr:colOff>
      <xdr:row>1</xdr:row>
      <xdr:rowOff>230505</xdr:rowOff>
    </xdr:to>
    <xdr:sp macro="" textlink="">
      <xdr:nvSpPr>
        <xdr:cNvPr id="2" name="docer-qiyi" hidden="1">
          <a:extLst>
            <a:ext uri="{FF2B5EF4-FFF2-40B4-BE49-F238E27FC236}">
              <a16:creationId xmlns:a16="http://schemas.microsoft.com/office/drawing/2014/main" id="{00000000-0008-0000-0200-000002000000}"/>
            </a:ext>
          </a:extLst>
        </xdr:cNvPr>
        <xdr:cNvSpPr/>
      </xdr:nvSpPr>
      <xdr:spPr>
        <a:xfrm>
          <a:off x="2981325" y="638810"/>
          <a:ext cx="0" cy="75565"/>
        </a:xfrm>
        <a:prstGeom prst="rect">
          <a:avLst/>
        </a:prstGeom>
        <a:noFill/>
        <a:ln>
          <a:no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p>
          <a:pPr algn="l"/>
          <a:endParaRPr lang="zh-CN" altLang="en-US"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wajish Ambient" refreshedDate="45415.121678240699" createdVersion="5" refreshedVersion="5" minRefreshableVersion="3" recordCount="496" xr:uid="{00000000-000A-0000-FFFF-FFFF00000000}">
  <cacheSource type="worksheet">
    <worksheetSource ref="A1:F497" sheet="Raw"/>
  </cacheSource>
  <cacheFields count="7">
    <cacheField name="Name" numFmtId="0">
      <sharedItems count="31">
        <s v="ANGEL LIZEAR"/>
        <s v="Dekonti Sayeh"/>
        <s v="DIANA CANAS"/>
        <s v="Grace Garbo"/>
        <s v="Jocelyn Andrade"/>
        <s v="KAREN JIMENEZ"/>
        <s v="LILIANA HENRIQUEZ"/>
        <s v="MANBIR TAKHAR"/>
        <s v="MELANIE QUEZADA LOPEZ"/>
        <s v="NEHALI PATEL"/>
        <s v="Regine Salmon"/>
        <s v="RONALD DESIR"/>
        <s v="YOADAN ZEWDU"/>
        <s v="Adriana Orellana"/>
        <s v="Keanna Wood"/>
        <s v="LEONARD KASSIS"/>
        <s v="Maria Wingo"/>
        <s v="MEHAK GUPTA"/>
        <s v="TERRI STROBEL"/>
        <s v="ZO PARI BOCHUNG"/>
        <s v="JOSELUIS JIMENEZ"/>
        <s v="Mahashweta Ghosh"/>
        <s v="OLENA IVANOVA"/>
        <s v="ONEIDA CANAS CHICAS"/>
        <s v="Carol Cordrey"/>
        <s v="MARIADAN GONZALEZ VASQUEZ"/>
        <s v="SAMHITA GHORAKAVI"/>
        <s v="ERIC SAFO"/>
        <s v="NATHALIE FRANK"/>
        <s v="NICOLE HICKSON"/>
        <s v="SONIA GARCIA"/>
      </sharedItems>
    </cacheField>
    <cacheField name="Date" numFmtId="15">
      <sharedItems containsSemiMixedTypes="0" containsNonDate="0" containsDate="1" containsString="0" minDate="2024-04-01T00:00:00" maxDate="2024-05-04T00:00:00" count="34">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sharedItems>
    </cacheField>
    <cacheField name="Scheduled Hours" numFmtId="0">
      <sharedItems containsSemiMixedTypes="0" containsString="0" containsNumber="1" minValue="0" maxValue="12.25" count="18">
        <n v="4"/>
        <n v="12"/>
        <n v="8"/>
        <n v="8.5"/>
        <n v="10"/>
        <n v="8.75"/>
        <n v="3"/>
        <n v="9.25"/>
        <n v="12.25"/>
        <n v="0"/>
        <n v="9.5"/>
        <n v="11"/>
        <n v="6"/>
        <n v="7"/>
        <n v="9"/>
        <n v="5"/>
        <n v="5.25"/>
        <n v="3.5"/>
      </sharedItems>
    </cacheField>
    <cacheField name="Actual Hours" numFmtId="0">
      <sharedItems containsSemiMixedTypes="0" containsString="0" containsNumber="1" minValue="0" maxValue="47.48" count="227">
        <n v="4.22"/>
        <n v="12.5"/>
        <n v="8.5299999999999994"/>
        <n v="4.28"/>
        <n v="7.55"/>
        <n v="3.3"/>
        <n v="8.67"/>
        <n v="0"/>
        <n v="8.1"/>
        <n v="10.48"/>
        <n v="8.9499999999999993"/>
        <n v="3.38"/>
        <n v="8.5500000000000007"/>
        <n v="7.42"/>
        <n v="12.23"/>
        <n v="11.6"/>
        <n v="4.37"/>
        <n v="9.33"/>
        <n v="9.9"/>
        <n v="8.7799999999999994"/>
        <n v="8.33"/>
        <n v="8"/>
        <n v="3.43"/>
        <n v="7.87"/>
        <n v="8.2200000000000006"/>
        <n v="11.18"/>
        <n v="4.42"/>
        <n v="14.13"/>
        <n v="8.82"/>
        <n v="9.73"/>
        <n v="12.87"/>
        <n v="4.12"/>
        <n v="8.02"/>
        <n v="8.17"/>
        <n v="11"/>
        <n v="8.8699999999999992"/>
        <n v="7.98"/>
        <n v="9.07"/>
        <n v="6.05"/>
        <n v="8.4700000000000006"/>
        <n v="11.87"/>
        <n v="12.35"/>
        <n v="8.52"/>
        <n v="3.02"/>
        <n v="13.27"/>
        <n v="8.27"/>
        <n v="9.83"/>
        <n v="10.52"/>
        <n v="12.1"/>
        <n v="9.9700000000000006"/>
        <n v="8.18"/>
        <n v="8.3000000000000007"/>
        <n v="7.92"/>
        <n v="11.8"/>
        <n v="13.42"/>
        <n v="8.58"/>
        <n v="10.050000000000001"/>
        <n v="11.62"/>
        <n v="8.25"/>
        <n v="8.08"/>
        <n v="9.0299999999999994"/>
        <n v="6.72"/>
        <n v="7.9"/>
        <n v="7.78"/>
        <n v="12.25"/>
        <n v="4.5199999999999996"/>
        <n v="9.8800000000000008"/>
        <n v="5.68"/>
        <n v="8.75"/>
        <n v="5.95"/>
        <n v="6"/>
        <n v="8.1300000000000008"/>
        <n v="8.57"/>
        <n v="7.68"/>
        <n v="8.3699999999999992"/>
        <n v="1"/>
        <n v="4.2699999999999996"/>
        <n v="8.9"/>
        <n v="7.5"/>
        <n v="7.83"/>
        <n v="11.32"/>
        <n v="12.32"/>
        <n v="3.23"/>
        <n v="8.93"/>
        <n v="12.55"/>
        <n v="11.73"/>
        <n v="9.42"/>
        <n v="7.85"/>
        <n v="7.82"/>
        <n v="3.55"/>
        <n v="8.43"/>
        <n v="5.33"/>
        <n v="10.38"/>
        <n v="13.07"/>
        <n v="8.98"/>
        <n v="9.67"/>
        <n v="4.13"/>
        <n v="8.1999999999999993"/>
        <n v="7.97"/>
        <n v="8.48"/>
        <n v="7.12"/>
        <n v="12.08"/>
        <n v="11.57"/>
        <n v="3.27"/>
        <n v="13.3"/>
        <n v="8.65"/>
        <n v="9.65"/>
        <n v="12.07"/>
        <n v="11.78"/>
        <n v="8.42"/>
        <n v="9.1999999999999993"/>
        <n v="3.2"/>
        <n v="8.6300000000000008"/>
        <n v="13.15"/>
        <n v="8.0500000000000007"/>
        <n v="10.25"/>
        <n v="11.65"/>
        <n v="8.15"/>
        <n v="8.23"/>
        <n v="5.87"/>
        <n v="12.45"/>
        <n v="8.85"/>
        <n v="5.65"/>
        <n v="12.17"/>
        <n v="5.35"/>
        <n v="9.5"/>
        <n v="8.6199999999999992"/>
        <n v="8.5"/>
        <n v="7.65"/>
        <n v="7.67"/>
        <n v="4.05"/>
        <n v="3.68"/>
        <n v="8.6"/>
        <n v="8.07"/>
        <n v="11.25"/>
        <n v="9.8699999999999992"/>
        <n v="3.22"/>
        <n v="8.83"/>
        <n v="12.62"/>
        <n v="11.92"/>
        <n v="8.4499999999999993"/>
        <n v="3.82"/>
        <n v="6.58"/>
        <n v="10.82"/>
        <n v="4"/>
        <n v="12.85"/>
        <n v="8.77"/>
        <n v="9.6199999999999992"/>
        <n v="12.73"/>
        <n v="4.1500000000000004"/>
        <n v="23.47"/>
        <n v="8.0299999999999994"/>
        <n v="7.3"/>
        <n v="8.8000000000000007"/>
        <n v="12.03"/>
        <n v="11.75"/>
        <n v="2.98"/>
        <n v="12.28"/>
        <n v="8.7200000000000006"/>
        <n v="7.75"/>
        <n v="8.6999999999999993"/>
        <n v="10.57"/>
        <n v="10.199999999999999"/>
        <n v="8.3800000000000008"/>
        <n v="11.97"/>
        <n v="4.53"/>
        <n v="10"/>
        <n v="12.68"/>
        <n v="10.5"/>
        <n v="9.32"/>
        <n v="10.88"/>
        <n v="7.1"/>
        <n v="12"/>
        <n v="10.6"/>
        <n v="4.2"/>
        <n v="7.93"/>
        <n v="3.65"/>
        <n v="6.65"/>
        <n v="9.27"/>
        <n v="9.75"/>
        <n v="12.9"/>
        <n v="12.02"/>
        <n v="4.0999999999999996"/>
        <n v="12.52"/>
        <n v="11.58"/>
        <n v="6.27"/>
        <n v="11.4"/>
        <n v="11.48"/>
        <n v="11.63"/>
        <n v="12.8"/>
        <n v="10.4"/>
        <n v="8.32"/>
        <n v="12.22"/>
        <n v="13.7"/>
        <n v="12.53"/>
        <n v="4.8499999999999996"/>
        <n v="5.97"/>
        <n v="7.52"/>
        <n v="8.35"/>
        <n v="7.05"/>
        <n v="8.2799999999999994"/>
        <n v="1.98"/>
        <n v="10.15"/>
        <n v="11.72"/>
        <n v="3.47"/>
        <n v="3.93"/>
        <n v="11.53"/>
        <n v="12.12"/>
        <n v="11.68"/>
        <n v="9.9499999999999993"/>
        <n v="9.43"/>
        <n v="10.18"/>
        <n v="13.22"/>
        <n v="4.18"/>
        <n v="47.48"/>
        <n v="9.57"/>
        <n v="8.4"/>
        <n v="2.82"/>
        <n v="12.77"/>
        <n v="6.4"/>
        <n v="3.35"/>
        <n v="11.43"/>
        <n v="13.12"/>
        <n v="12.43"/>
        <n v="3.17"/>
        <n v="9.02"/>
        <n v="4.07"/>
      </sharedItems>
    </cacheField>
    <cacheField name="Payroll Period" numFmtId="0">
      <sharedItems count="3">
        <s v="03.24 - 04.06"/>
        <s v="04.07 - 04.20"/>
        <s v="04.21 - 05.04"/>
      </sharedItems>
    </cacheField>
    <cacheField name="Week" numFmtId="16">
      <sharedItems count="6">
        <s v="Apr 1w"/>
        <s v="Apr 2w"/>
        <s v="Apr 3w"/>
        <s v="Apr 4w"/>
        <s v="Apr 5w"/>
        <s v="May 1w"/>
      </sharedItems>
    </cacheField>
    <cacheField name="Field1" numFmtId="0" formula="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96">
  <r>
    <x v="0"/>
    <x v="0"/>
    <x v="0"/>
    <x v="0"/>
    <x v="0"/>
    <x v="0"/>
  </r>
  <r>
    <x v="1"/>
    <x v="0"/>
    <x v="1"/>
    <x v="1"/>
    <x v="0"/>
    <x v="0"/>
  </r>
  <r>
    <x v="2"/>
    <x v="0"/>
    <x v="2"/>
    <x v="2"/>
    <x v="0"/>
    <x v="0"/>
  </r>
  <r>
    <x v="3"/>
    <x v="0"/>
    <x v="0"/>
    <x v="3"/>
    <x v="0"/>
    <x v="0"/>
  </r>
  <r>
    <x v="4"/>
    <x v="0"/>
    <x v="3"/>
    <x v="4"/>
    <x v="0"/>
    <x v="0"/>
  </r>
  <r>
    <x v="5"/>
    <x v="0"/>
    <x v="4"/>
    <x v="5"/>
    <x v="0"/>
    <x v="0"/>
  </r>
  <r>
    <x v="6"/>
    <x v="0"/>
    <x v="5"/>
    <x v="6"/>
    <x v="0"/>
    <x v="0"/>
  </r>
  <r>
    <x v="7"/>
    <x v="0"/>
    <x v="2"/>
    <x v="7"/>
    <x v="0"/>
    <x v="0"/>
  </r>
  <r>
    <x v="8"/>
    <x v="0"/>
    <x v="5"/>
    <x v="8"/>
    <x v="0"/>
    <x v="0"/>
  </r>
  <r>
    <x v="9"/>
    <x v="0"/>
    <x v="3"/>
    <x v="9"/>
    <x v="0"/>
    <x v="0"/>
  </r>
  <r>
    <x v="10"/>
    <x v="0"/>
    <x v="1"/>
    <x v="10"/>
    <x v="0"/>
    <x v="0"/>
  </r>
  <r>
    <x v="11"/>
    <x v="0"/>
    <x v="6"/>
    <x v="11"/>
    <x v="0"/>
    <x v="0"/>
  </r>
  <r>
    <x v="12"/>
    <x v="0"/>
    <x v="7"/>
    <x v="12"/>
    <x v="0"/>
    <x v="0"/>
  </r>
  <r>
    <x v="13"/>
    <x v="1"/>
    <x v="1"/>
    <x v="13"/>
    <x v="0"/>
    <x v="0"/>
  </r>
  <r>
    <x v="1"/>
    <x v="1"/>
    <x v="1"/>
    <x v="14"/>
    <x v="0"/>
    <x v="0"/>
  </r>
  <r>
    <x v="2"/>
    <x v="1"/>
    <x v="8"/>
    <x v="15"/>
    <x v="0"/>
    <x v="0"/>
  </r>
  <r>
    <x v="3"/>
    <x v="1"/>
    <x v="9"/>
    <x v="16"/>
    <x v="0"/>
    <x v="0"/>
  </r>
  <r>
    <x v="4"/>
    <x v="1"/>
    <x v="3"/>
    <x v="17"/>
    <x v="0"/>
    <x v="0"/>
  </r>
  <r>
    <x v="5"/>
    <x v="1"/>
    <x v="4"/>
    <x v="18"/>
    <x v="0"/>
    <x v="0"/>
  </r>
  <r>
    <x v="14"/>
    <x v="1"/>
    <x v="3"/>
    <x v="19"/>
    <x v="0"/>
    <x v="0"/>
  </r>
  <r>
    <x v="15"/>
    <x v="1"/>
    <x v="3"/>
    <x v="20"/>
    <x v="0"/>
    <x v="0"/>
  </r>
  <r>
    <x v="6"/>
    <x v="1"/>
    <x v="5"/>
    <x v="21"/>
    <x v="0"/>
    <x v="0"/>
  </r>
  <r>
    <x v="7"/>
    <x v="1"/>
    <x v="2"/>
    <x v="7"/>
    <x v="0"/>
    <x v="0"/>
  </r>
  <r>
    <x v="16"/>
    <x v="1"/>
    <x v="9"/>
    <x v="22"/>
    <x v="0"/>
    <x v="0"/>
  </r>
  <r>
    <x v="17"/>
    <x v="1"/>
    <x v="2"/>
    <x v="23"/>
    <x v="0"/>
    <x v="0"/>
  </r>
  <r>
    <x v="8"/>
    <x v="1"/>
    <x v="5"/>
    <x v="24"/>
    <x v="0"/>
    <x v="0"/>
  </r>
  <r>
    <x v="9"/>
    <x v="1"/>
    <x v="10"/>
    <x v="25"/>
    <x v="0"/>
    <x v="0"/>
  </r>
  <r>
    <x v="10"/>
    <x v="1"/>
    <x v="0"/>
    <x v="26"/>
    <x v="0"/>
    <x v="0"/>
  </r>
  <r>
    <x v="18"/>
    <x v="1"/>
    <x v="4"/>
    <x v="27"/>
    <x v="0"/>
    <x v="0"/>
  </r>
  <r>
    <x v="12"/>
    <x v="1"/>
    <x v="7"/>
    <x v="28"/>
    <x v="0"/>
    <x v="0"/>
  </r>
  <r>
    <x v="19"/>
    <x v="1"/>
    <x v="4"/>
    <x v="29"/>
    <x v="0"/>
    <x v="0"/>
  </r>
  <r>
    <x v="13"/>
    <x v="2"/>
    <x v="1"/>
    <x v="30"/>
    <x v="0"/>
    <x v="0"/>
  </r>
  <r>
    <x v="0"/>
    <x v="2"/>
    <x v="0"/>
    <x v="31"/>
    <x v="0"/>
    <x v="0"/>
  </r>
  <r>
    <x v="2"/>
    <x v="2"/>
    <x v="2"/>
    <x v="32"/>
    <x v="0"/>
    <x v="0"/>
  </r>
  <r>
    <x v="4"/>
    <x v="2"/>
    <x v="3"/>
    <x v="33"/>
    <x v="0"/>
    <x v="0"/>
  </r>
  <r>
    <x v="20"/>
    <x v="2"/>
    <x v="11"/>
    <x v="34"/>
    <x v="0"/>
    <x v="0"/>
  </r>
  <r>
    <x v="5"/>
    <x v="2"/>
    <x v="9"/>
    <x v="35"/>
    <x v="0"/>
    <x v="0"/>
  </r>
  <r>
    <x v="14"/>
    <x v="2"/>
    <x v="3"/>
    <x v="12"/>
    <x v="0"/>
    <x v="0"/>
  </r>
  <r>
    <x v="15"/>
    <x v="2"/>
    <x v="3"/>
    <x v="36"/>
    <x v="0"/>
    <x v="0"/>
  </r>
  <r>
    <x v="6"/>
    <x v="2"/>
    <x v="5"/>
    <x v="37"/>
    <x v="0"/>
    <x v="0"/>
  </r>
  <r>
    <x v="21"/>
    <x v="2"/>
    <x v="12"/>
    <x v="7"/>
    <x v="0"/>
    <x v="0"/>
  </r>
  <r>
    <x v="16"/>
    <x v="2"/>
    <x v="13"/>
    <x v="38"/>
    <x v="0"/>
    <x v="0"/>
  </r>
  <r>
    <x v="8"/>
    <x v="2"/>
    <x v="5"/>
    <x v="39"/>
    <x v="0"/>
    <x v="0"/>
  </r>
  <r>
    <x v="9"/>
    <x v="2"/>
    <x v="14"/>
    <x v="40"/>
    <x v="0"/>
    <x v="0"/>
  </r>
  <r>
    <x v="22"/>
    <x v="2"/>
    <x v="1"/>
    <x v="41"/>
    <x v="0"/>
    <x v="0"/>
  </r>
  <r>
    <x v="10"/>
    <x v="2"/>
    <x v="1"/>
    <x v="42"/>
    <x v="0"/>
    <x v="0"/>
  </r>
  <r>
    <x v="11"/>
    <x v="2"/>
    <x v="6"/>
    <x v="43"/>
    <x v="0"/>
    <x v="0"/>
  </r>
  <r>
    <x v="18"/>
    <x v="2"/>
    <x v="4"/>
    <x v="44"/>
    <x v="0"/>
    <x v="0"/>
  </r>
  <r>
    <x v="12"/>
    <x v="2"/>
    <x v="7"/>
    <x v="45"/>
    <x v="0"/>
    <x v="0"/>
  </r>
  <r>
    <x v="19"/>
    <x v="2"/>
    <x v="4"/>
    <x v="46"/>
    <x v="0"/>
    <x v="0"/>
  </r>
  <r>
    <x v="13"/>
    <x v="3"/>
    <x v="1"/>
    <x v="47"/>
    <x v="0"/>
    <x v="0"/>
  </r>
  <r>
    <x v="1"/>
    <x v="3"/>
    <x v="1"/>
    <x v="1"/>
    <x v="0"/>
    <x v="0"/>
  </r>
  <r>
    <x v="2"/>
    <x v="3"/>
    <x v="8"/>
    <x v="48"/>
    <x v="0"/>
    <x v="0"/>
  </r>
  <r>
    <x v="4"/>
    <x v="3"/>
    <x v="3"/>
    <x v="28"/>
    <x v="0"/>
    <x v="0"/>
  </r>
  <r>
    <x v="20"/>
    <x v="3"/>
    <x v="11"/>
    <x v="34"/>
    <x v="0"/>
    <x v="0"/>
  </r>
  <r>
    <x v="5"/>
    <x v="3"/>
    <x v="4"/>
    <x v="49"/>
    <x v="0"/>
    <x v="0"/>
  </r>
  <r>
    <x v="14"/>
    <x v="3"/>
    <x v="3"/>
    <x v="33"/>
    <x v="0"/>
    <x v="0"/>
  </r>
  <r>
    <x v="15"/>
    <x v="3"/>
    <x v="3"/>
    <x v="50"/>
    <x v="0"/>
    <x v="0"/>
  </r>
  <r>
    <x v="6"/>
    <x v="3"/>
    <x v="5"/>
    <x v="51"/>
    <x v="0"/>
    <x v="0"/>
  </r>
  <r>
    <x v="7"/>
    <x v="3"/>
    <x v="2"/>
    <x v="7"/>
    <x v="0"/>
    <x v="0"/>
  </r>
  <r>
    <x v="8"/>
    <x v="3"/>
    <x v="5"/>
    <x v="52"/>
    <x v="0"/>
    <x v="0"/>
  </r>
  <r>
    <x v="9"/>
    <x v="3"/>
    <x v="10"/>
    <x v="53"/>
    <x v="0"/>
    <x v="0"/>
  </r>
  <r>
    <x v="23"/>
    <x v="3"/>
    <x v="6"/>
    <x v="11"/>
    <x v="0"/>
    <x v="0"/>
  </r>
  <r>
    <x v="10"/>
    <x v="3"/>
    <x v="1"/>
    <x v="7"/>
    <x v="0"/>
    <x v="0"/>
  </r>
  <r>
    <x v="11"/>
    <x v="3"/>
    <x v="6"/>
    <x v="11"/>
    <x v="0"/>
    <x v="0"/>
  </r>
  <r>
    <x v="18"/>
    <x v="3"/>
    <x v="4"/>
    <x v="54"/>
    <x v="0"/>
    <x v="0"/>
  </r>
  <r>
    <x v="12"/>
    <x v="3"/>
    <x v="7"/>
    <x v="55"/>
    <x v="0"/>
    <x v="0"/>
  </r>
  <r>
    <x v="19"/>
    <x v="3"/>
    <x v="4"/>
    <x v="56"/>
    <x v="0"/>
    <x v="0"/>
  </r>
  <r>
    <x v="2"/>
    <x v="4"/>
    <x v="8"/>
    <x v="57"/>
    <x v="0"/>
    <x v="0"/>
  </r>
  <r>
    <x v="3"/>
    <x v="4"/>
    <x v="3"/>
    <x v="58"/>
    <x v="0"/>
    <x v="0"/>
  </r>
  <r>
    <x v="4"/>
    <x v="4"/>
    <x v="3"/>
    <x v="51"/>
    <x v="0"/>
    <x v="0"/>
  </r>
  <r>
    <x v="20"/>
    <x v="4"/>
    <x v="2"/>
    <x v="21"/>
    <x v="0"/>
    <x v="0"/>
  </r>
  <r>
    <x v="14"/>
    <x v="4"/>
    <x v="3"/>
    <x v="50"/>
    <x v="0"/>
    <x v="0"/>
  </r>
  <r>
    <x v="15"/>
    <x v="4"/>
    <x v="3"/>
    <x v="59"/>
    <x v="0"/>
    <x v="0"/>
  </r>
  <r>
    <x v="6"/>
    <x v="4"/>
    <x v="5"/>
    <x v="60"/>
    <x v="0"/>
    <x v="0"/>
  </r>
  <r>
    <x v="21"/>
    <x v="4"/>
    <x v="12"/>
    <x v="7"/>
    <x v="0"/>
    <x v="0"/>
  </r>
  <r>
    <x v="16"/>
    <x v="4"/>
    <x v="13"/>
    <x v="61"/>
    <x v="0"/>
    <x v="0"/>
  </r>
  <r>
    <x v="17"/>
    <x v="4"/>
    <x v="1"/>
    <x v="53"/>
    <x v="0"/>
    <x v="0"/>
  </r>
  <r>
    <x v="8"/>
    <x v="4"/>
    <x v="5"/>
    <x v="62"/>
    <x v="0"/>
    <x v="0"/>
  </r>
  <r>
    <x v="9"/>
    <x v="4"/>
    <x v="15"/>
    <x v="63"/>
    <x v="0"/>
    <x v="0"/>
  </r>
  <r>
    <x v="22"/>
    <x v="4"/>
    <x v="1"/>
    <x v="64"/>
    <x v="0"/>
    <x v="0"/>
  </r>
  <r>
    <x v="18"/>
    <x v="4"/>
    <x v="4"/>
    <x v="30"/>
    <x v="0"/>
    <x v="0"/>
  </r>
  <r>
    <x v="12"/>
    <x v="4"/>
    <x v="16"/>
    <x v="65"/>
    <x v="0"/>
    <x v="0"/>
  </r>
  <r>
    <x v="19"/>
    <x v="4"/>
    <x v="4"/>
    <x v="66"/>
    <x v="0"/>
    <x v="0"/>
  </r>
  <r>
    <x v="0"/>
    <x v="5"/>
    <x v="2"/>
    <x v="67"/>
    <x v="0"/>
    <x v="0"/>
  </r>
  <r>
    <x v="24"/>
    <x v="5"/>
    <x v="2"/>
    <x v="42"/>
    <x v="0"/>
    <x v="0"/>
  </r>
  <r>
    <x v="2"/>
    <x v="5"/>
    <x v="9"/>
    <x v="68"/>
    <x v="0"/>
    <x v="0"/>
  </r>
  <r>
    <x v="3"/>
    <x v="5"/>
    <x v="2"/>
    <x v="69"/>
    <x v="0"/>
    <x v="0"/>
  </r>
  <r>
    <x v="20"/>
    <x v="5"/>
    <x v="12"/>
    <x v="70"/>
    <x v="0"/>
    <x v="0"/>
  </r>
  <r>
    <x v="5"/>
    <x v="5"/>
    <x v="2"/>
    <x v="32"/>
    <x v="0"/>
    <x v="0"/>
  </r>
  <r>
    <x v="25"/>
    <x v="5"/>
    <x v="2"/>
    <x v="71"/>
    <x v="0"/>
    <x v="0"/>
  </r>
  <r>
    <x v="26"/>
    <x v="5"/>
    <x v="2"/>
    <x v="7"/>
    <x v="0"/>
    <x v="0"/>
  </r>
  <r>
    <x v="0"/>
    <x v="6"/>
    <x v="2"/>
    <x v="72"/>
    <x v="1"/>
    <x v="0"/>
  </r>
  <r>
    <x v="27"/>
    <x v="6"/>
    <x v="2"/>
    <x v="59"/>
    <x v="1"/>
    <x v="0"/>
  </r>
  <r>
    <x v="17"/>
    <x v="6"/>
    <x v="2"/>
    <x v="73"/>
    <x v="1"/>
    <x v="0"/>
  </r>
  <r>
    <x v="28"/>
    <x v="6"/>
    <x v="2"/>
    <x v="74"/>
    <x v="1"/>
    <x v="0"/>
  </r>
  <r>
    <x v="29"/>
    <x v="6"/>
    <x v="9"/>
    <x v="75"/>
    <x v="1"/>
    <x v="0"/>
  </r>
  <r>
    <x v="0"/>
    <x v="7"/>
    <x v="0"/>
    <x v="76"/>
    <x v="1"/>
    <x v="1"/>
  </r>
  <r>
    <x v="2"/>
    <x v="7"/>
    <x v="2"/>
    <x v="7"/>
    <x v="1"/>
    <x v="1"/>
  </r>
  <r>
    <x v="3"/>
    <x v="7"/>
    <x v="0"/>
    <x v="53"/>
    <x v="1"/>
    <x v="1"/>
  </r>
  <r>
    <x v="4"/>
    <x v="7"/>
    <x v="3"/>
    <x v="24"/>
    <x v="1"/>
    <x v="1"/>
  </r>
  <r>
    <x v="20"/>
    <x v="7"/>
    <x v="2"/>
    <x v="7"/>
    <x v="1"/>
    <x v="1"/>
  </r>
  <r>
    <x v="5"/>
    <x v="7"/>
    <x v="4"/>
    <x v="77"/>
    <x v="1"/>
    <x v="1"/>
  </r>
  <r>
    <x v="14"/>
    <x v="7"/>
    <x v="3"/>
    <x v="78"/>
    <x v="1"/>
    <x v="1"/>
  </r>
  <r>
    <x v="15"/>
    <x v="7"/>
    <x v="3"/>
    <x v="52"/>
    <x v="1"/>
    <x v="1"/>
  </r>
  <r>
    <x v="6"/>
    <x v="7"/>
    <x v="5"/>
    <x v="12"/>
    <x v="1"/>
    <x v="1"/>
  </r>
  <r>
    <x v="7"/>
    <x v="7"/>
    <x v="2"/>
    <x v="7"/>
    <x v="1"/>
    <x v="1"/>
  </r>
  <r>
    <x v="8"/>
    <x v="7"/>
    <x v="5"/>
    <x v="79"/>
    <x v="1"/>
    <x v="1"/>
  </r>
  <r>
    <x v="9"/>
    <x v="7"/>
    <x v="10"/>
    <x v="80"/>
    <x v="1"/>
    <x v="1"/>
  </r>
  <r>
    <x v="22"/>
    <x v="7"/>
    <x v="1"/>
    <x v="81"/>
    <x v="1"/>
    <x v="1"/>
  </r>
  <r>
    <x v="11"/>
    <x v="7"/>
    <x v="6"/>
    <x v="82"/>
    <x v="1"/>
    <x v="1"/>
  </r>
  <r>
    <x v="30"/>
    <x v="7"/>
    <x v="5"/>
    <x v="7"/>
    <x v="1"/>
    <x v="1"/>
  </r>
  <r>
    <x v="12"/>
    <x v="7"/>
    <x v="7"/>
    <x v="83"/>
    <x v="1"/>
    <x v="1"/>
  </r>
  <r>
    <x v="13"/>
    <x v="8"/>
    <x v="1"/>
    <x v="84"/>
    <x v="1"/>
    <x v="1"/>
  </r>
  <r>
    <x v="1"/>
    <x v="8"/>
    <x v="1"/>
    <x v="14"/>
    <x v="1"/>
    <x v="1"/>
  </r>
  <r>
    <x v="2"/>
    <x v="8"/>
    <x v="8"/>
    <x v="85"/>
    <x v="1"/>
    <x v="1"/>
  </r>
  <r>
    <x v="4"/>
    <x v="8"/>
    <x v="3"/>
    <x v="33"/>
    <x v="1"/>
    <x v="1"/>
  </r>
  <r>
    <x v="20"/>
    <x v="8"/>
    <x v="2"/>
    <x v="7"/>
    <x v="1"/>
    <x v="1"/>
  </r>
  <r>
    <x v="5"/>
    <x v="8"/>
    <x v="4"/>
    <x v="86"/>
    <x v="1"/>
    <x v="1"/>
  </r>
  <r>
    <x v="14"/>
    <x v="8"/>
    <x v="3"/>
    <x v="87"/>
    <x v="1"/>
    <x v="1"/>
  </r>
  <r>
    <x v="15"/>
    <x v="8"/>
    <x v="3"/>
    <x v="88"/>
    <x v="1"/>
    <x v="1"/>
  </r>
  <r>
    <x v="6"/>
    <x v="8"/>
    <x v="5"/>
    <x v="58"/>
    <x v="1"/>
    <x v="1"/>
  </r>
  <r>
    <x v="7"/>
    <x v="8"/>
    <x v="2"/>
    <x v="7"/>
    <x v="1"/>
    <x v="1"/>
  </r>
  <r>
    <x v="16"/>
    <x v="8"/>
    <x v="9"/>
    <x v="89"/>
    <x v="1"/>
    <x v="1"/>
  </r>
  <r>
    <x v="17"/>
    <x v="8"/>
    <x v="2"/>
    <x v="90"/>
    <x v="1"/>
    <x v="1"/>
  </r>
  <r>
    <x v="8"/>
    <x v="8"/>
    <x v="16"/>
    <x v="91"/>
    <x v="1"/>
    <x v="1"/>
  </r>
  <r>
    <x v="9"/>
    <x v="8"/>
    <x v="10"/>
    <x v="92"/>
    <x v="1"/>
    <x v="1"/>
  </r>
  <r>
    <x v="10"/>
    <x v="8"/>
    <x v="0"/>
    <x v="76"/>
    <x v="1"/>
    <x v="1"/>
  </r>
  <r>
    <x v="30"/>
    <x v="8"/>
    <x v="5"/>
    <x v="7"/>
    <x v="1"/>
    <x v="1"/>
  </r>
  <r>
    <x v="18"/>
    <x v="8"/>
    <x v="4"/>
    <x v="93"/>
    <x v="1"/>
    <x v="1"/>
  </r>
  <r>
    <x v="12"/>
    <x v="8"/>
    <x v="7"/>
    <x v="94"/>
    <x v="1"/>
    <x v="1"/>
  </r>
  <r>
    <x v="19"/>
    <x v="8"/>
    <x v="4"/>
    <x v="95"/>
    <x v="1"/>
    <x v="1"/>
  </r>
  <r>
    <x v="13"/>
    <x v="9"/>
    <x v="1"/>
    <x v="7"/>
    <x v="1"/>
    <x v="1"/>
  </r>
  <r>
    <x v="0"/>
    <x v="9"/>
    <x v="0"/>
    <x v="96"/>
    <x v="1"/>
    <x v="1"/>
  </r>
  <r>
    <x v="2"/>
    <x v="9"/>
    <x v="2"/>
    <x v="97"/>
    <x v="1"/>
    <x v="1"/>
  </r>
  <r>
    <x v="4"/>
    <x v="9"/>
    <x v="3"/>
    <x v="33"/>
    <x v="1"/>
    <x v="1"/>
  </r>
  <r>
    <x v="20"/>
    <x v="9"/>
    <x v="12"/>
    <x v="7"/>
    <x v="1"/>
    <x v="1"/>
  </r>
  <r>
    <x v="5"/>
    <x v="9"/>
    <x v="4"/>
    <x v="74"/>
    <x v="1"/>
    <x v="1"/>
  </r>
  <r>
    <x v="14"/>
    <x v="9"/>
    <x v="3"/>
    <x v="98"/>
    <x v="1"/>
    <x v="1"/>
  </r>
  <r>
    <x v="15"/>
    <x v="9"/>
    <x v="3"/>
    <x v="68"/>
    <x v="1"/>
    <x v="1"/>
  </r>
  <r>
    <x v="6"/>
    <x v="9"/>
    <x v="5"/>
    <x v="99"/>
    <x v="1"/>
    <x v="1"/>
  </r>
  <r>
    <x v="21"/>
    <x v="9"/>
    <x v="12"/>
    <x v="7"/>
    <x v="1"/>
    <x v="1"/>
  </r>
  <r>
    <x v="16"/>
    <x v="9"/>
    <x v="13"/>
    <x v="100"/>
    <x v="1"/>
    <x v="1"/>
  </r>
  <r>
    <x v="8"/>
    <x v="9"/>
    <x v="5"/>
    <x v="87"/>
    <x v="1"/>
    <x v="1"/>
  </r>
  <r>
    <x v="9"/>
    <x v="9"/>
    <x v="14"/>
    <x v="15"/>
    <x v="1"/>
    <x v="1"/>
  </r>
  <r>
    <x v="22"/>
    <x v="9"/>
    <x v="1"/>
    <x v="101"/>
    <x v="1"/>
    <x v="1"/>
  </r>
  <r>
    <x v="10"/>
    <x v="9"/>
    <x v="1"/>
    <x v="102"/>
    <x v="1"/>
    <x v="1"/>
  </r>
  <r>
    <x v="11"/>
    <x v="9"/>
    <x v="6"/>
    <x v="103"/>
    <x v="1"/>
    <x v="1"/>
  </r>
  <r>
    <x v="30"/>
    <x v="9"/>
    <x v="5"/>
    <x v="7"/>
    <x v="1"/>
    <x v="1"/>
  </r>
  <r>
    <x v="18"/>
    <x v="9"/>
    <x v="4"/>
    <x v="104"/>
    <x v="1"/>
    <x v="1"/>
  </r>
  <r>
    <x v="12"/>
    <x v="9"/>
    <x v="7"/>
    <x v="105"/>
    <x v="1"/>
    <x v="1"/>
  </r>
  <r>
    <x v="19"/>
    <x v="9"/>
    <x v="4"/>
    <x v="106"/>
    <x v="1"/>
    <x v="1"/>
  </r>
  <r>
    <x v="13"/>
    <x v="10"/>
    <x v="1"/>
    <x v="7"/>
    <x v="1"/>
    <x v="1"/>
  </r>
  <r>
    <x v="1"/>
    <x v="10"/>
    <x v="1"/>
    <x v="107"/>
    <x v="1"/>
    <x v="1"/>
  </r>
  <r>
    <x v="2"/>
    <x v="10"/>
    <x v="8"/>
    <x v="108"/>
    <x v="1"/>
    <x v="1"/>
  </r>
  <r>
    <x v="4"/>
    <x v="10"/>
    <x v="3"/>
    <x v="33"/>
    <x v="1"/>
    <x v="1"/>
  </r>
  <r>
    <x v="20"/>
    <x v="10"/>
    <x v="11"/>
    <x v="7"/>
    <x v="1"/>
    <x v="1"/>
  </r>
  <r>
    <x v="5"/>
    <x v="10"/>
    <x v="4"/>
    <x v="42"/>
    <x v="1"/>
    <x v="1"/>
  </r>
  <r>
    <x v="14"/>
    <x v="10"/>
    <x v="3"/>
    <x v="6"/>
    <x v="1"/>
    <x v="1"/>
  </r>
  <r>
    <x v="15"/>
    <x v="10"/>
    <x v="3"/>
    <x v="58"/>
    <x v="1"/>
    <x v="1"/>
  </r>
  <r>
    <x v="6"/>
    <x v="10"/>
    <x v="5"/>
    <x v="109"/>
    <x v="1"/>
    <x v="1"/>
  </r>
  <r>
    <x v="7"/>
    <x v="10"/>
    <x v="2"/>
    <x v="7"/>
    <x v="1"/>
    <x v="1"/>
  </r>
  <r>
    <x v="17"/>
    <x v="10"/>
    <x v="9"/>
    <x v="110"/>
    <x v="1"/>
    <x v="1"/>
  </r>
  <r>
    <x v="8"/>
    <x v="10"/>
    <x v="5"/>
    <x v="50"/>
    <x v="1"/>
    <x v="1"/>
  </r>
  <r>
    <x v="9"/>
    <x v="10"/>
    <x v="10"/>
    <x v="45"/>
    <x v="1"/>
    <x v="1"/>
  </r>
  <r>
    <x v="23"/>
    <x v="10"/>
    <x v="6"/>
    <x v="111"/>
    <x v="1"/>
    <x v="1"/>
  </r>
  <r>
    <x v="10"/>
    <x v="10"/>
    <x v="9"/>
    <x v="112"/>
    <x v="1"/>
    <x v="1"/>
  </r>
  <r>
    <x v="11"/>
    <x v="10"/>
    <x v="6"/>
    <x v="43"/>
    <x v="1"/>
    <x v="1"/>
  </r>
  <r>
    <x v="30"/>
    <x v="10"/>
    <x v="5"/>
    <x v="7"/>
    <x v="1"/>
    <x v="1"/>
  </r>
  <r>
    <x v="18"/>
    <x v="10"/>
    <x v="4"/>
    <x v="113"/>
    <x v="1"/>
    <x v="1"/>
  </r>
  <r>
    <x v="12"/>
    <x v="10"/>
    <x v="7"/>
    <x v="114"/>
    <x v="1"/>
    <x v="1"/>
  </r>
  <r>
    <x v="19"/>
    <x v="10"/>
    <x v="4"/>
    <x v="115"/>
    <x v="1"/>
    <x v="1"/>
  </r>
  <r>
    <x v="2"/>
    <x v="11"/>
    <x v="8"/>
    <x v="116"/>
    <x v="1"/>
    <x v="1"/>
  </r>
  <r>
    <x v="3"/>
    <x v="11"/>
    <x v="3"/>
    <x v="28"/>
    <x v="1"/>
    <x v="1"/>
  </r>
  <r>
    <x v="4"/>
    <x v="11"/>
    <x v="3"/>
    <x v="117"/>
    <x v="1"/>
    <x v="1"/>
  </r>
  <r>
    <x v="20"/>
    <x v="11"/>
    <x v="2"/>
    <x v="7"/>
    <x v="1"/>
    <x v="1"/>
  </r>
  <r>
    <x v="14"/>
    <x v="11"/>
    <x v="3"/>
    <x v="50"/>
    <x v="1"/>
    <x v="1"/>
  </r>
  <r>
    <x v="15"/>
    <x v="11"/>
    <x v="3"/>
    <x v="20"/>
    <x v="1"/>
    <x v="1"/>
  </r>
  <r>
    <x v="6"/>
    <x v="11"/>
    <x v="5"/>
    <x v="118"/>
    <x v="1"/>
    <x v="1"/>
  </r>
  <r>
    <x v="21"/>
    <x v="11"/>
    <x v="12"/>
    <x v="7"/>
    <x v="1"/>
    <x v="1"/>
  </r>
  <r>
    <x v="16"/>
    <x v="11"/>
    <x v="13"/>
    <x v="119"/>
    <x v="1"/>
    <x v="1"/>
  </r>
  <r>
    <x v="17"/>
    <x v="11"/>
    <x v="1"/>
    <x v="120"/>
    <x v="1"/>
    <x v="1"/>
  </r>
  <r>
    <x v="8"/>
    <x v="11"/>
    <x v="5"/>
    <x v="121"/>
    <x v="1"/>
    <x v="1"/>
  </r>
  <r>
    <x v="9"/>
    <x v="11"/>
    <x v="15"/>
    <x v="122"/>
    <x v="1"/>
    <x v="1"/>
  </r>
  <r>
    <x v="22"/>
    <x v="11"/>
    <x v="1"/>
    <x v="123"/>
    <x v="1"/>
    <x v="1"/>
  </r>
  <r>
    <x v="30"/>
    <x v="11"/>
    <x v="5"/>
    <x v="7"/>
    <x v="1"/>
    <x v="1"/>
  </r>
  <r>
    <x v="18"/>
    <x v="11"/>
    <x v="4"/>
    <x v="113"/>
    <x v="1"/>
    <x v="1"/>
  </r>
  <r>
    <x v="12"/>
    <x v="11"/>
    <x v="16"/>
    <x v="124"/>
    <x v="1"/>
    <x v="1"/>
  </r>
  <r>
    <x v="19"/>
    <x v="11"/>
    <x v="4"/>
    <x v="125"/>
    <x v="1"/>
    <x v="1"/>
  </r>
  <r>
    <x v="0"/>
    <x v="12"/>
    <x v="2"/>
    <x v="126"/>
    <x v="1"/>
    <x v="1"/>
  </r>
  <r>
    <x v="1"/>
    <x v="12"/>
    <x v="2"/>
    <x v="127"/>
    <x v="1"/>
    <x v="1"/>
  </r>
  <r>
    <x v="3"/>
    <x v="12"/>
    <x v="2"/>
    <x v="128"/>
    <x v="1"/>
    <x v="1"/>
  </r>
  <r>
    <x v="11"/>
    <x v="12"/>
    <x v="9"/>
    <x v="39"/>
    <x v="1"/>
    <x v="1"/>
  </r>
  <r>
    <x v="0"/>
    <x v="13"/>
    <x v="2"/>
    <x v="6"/>
    <x v="1"/>
    <x v="1"/>
  </r>
  <r>
    <x v="24"/>
    <x v="13"/>
    <x v="2"/>
    <x v="129"/>
    <x v="1"/>
    <x v="1"/>
  </r>
  <r>
    <x v="17"/>
    <x v="13"/>
    <x v="2"/>
    <x v="88"/>
    <x v="1"/>
    <x v="1"/>
  </r>
  <r>
    <x v="28"/>
    <x v="13"/>
    <x v="2"/>
    <x v="51"/>
    <x v="1"/>
    <x v="1"/>
  </r>
  <r>
    <x v="0"/>
    <x v="14"/>
    <x v="0"/>
    <x v="130"/>
    <x v="1"/>
    <x v="2"/>
  </r>
  <r>
    <x v="2"/>
    <x v="14"/>
    <x v="2"/>
    <x v="33"/>
    <x v="1"/>
    <x v="2"/>
  </r>
  <r>
    <x v="3"/>
    <x v="14"/>
    <x v="0"/>
    <x v="131"/>
    <x v="1"/>
    <x v="2"/>
  </r>
  <r>
    <x v="4"/>
    <x v="14"/>
    <x v="3"/>
    <x v="32"/>
    <x v="1"/>
    <x v="2"/>
  </r>
  <r>
    <x v="5"/>
    <x v="14"/>
    <x v="4"/>
    <x v="17"/>
    <x v="1"/>
    <x v="2"/>
  </r>
  <r>
    <x v="14"/>
    <x v="14"/>
    <x v="3"/>
    <x v="132"/>
    <x v="1"/>
    <x v="2"/>
  </r>
  <r>
    <x v="15"/>
    <x v="14"/>
    <x v="3"/>
    <x v="59"/>
    <x v="1"/>
    <x v="2"/>
  </r>
  <r>
    <x v="6"/>
    <x v="14"/>
    <x v="5"/>
    <x v="90"/>
    <x v="1"/>
    <x v="2"/>
  </r>
  <r>
    <x v="7"/>
    <x v="14"/>
    <x v="2"/>
    <x v="7"/>
    <x v="1"/>
    <x v="2"/>
  </r>
  <r>
    <x v="8"/>
    <x v="14"/>
    <x v="5"/>
    <x v="133"/>
    <x v="1"/>
    <x v="2"/>
  </r>
  <r>
    <x v="9"/>
    <x v="14"/>
    <x v="10"/>
    <x v="134"/>
    <x v="1"/>
    <x v="2"/>
  </r>
  <r>
    <x v="22"/>
    <x v="14"/>
    <x v="1"/>
    <x v="101"/>
    <x v="1"/>
    <x v="2"/>
  </r>
  <r>
    <x v="10"/>
    <x v="14"/>
    <x v="1"/>
    <x v="135"/>
    <x v="1"/>
    <x v="2"/>
  </r>
  <r>
    <x v="11"/>
    <x v="14"/>
    <x v="6"/>
    <x v="136"/>
    <x v="1"/>
    <x v="2"/>
  </r>
  <r>
    <x v="30"/>
    <x v="14"/>
    <x v="5"/>
    <x v="7"/>
    <x v="1"/>
    <x v="2"/>
  </r>
  <r>
    <x v="12"/>
    <x v="14"/>
    <x v="7"/>
    <x v="137"/>
    <x v="1"/>
    <x v="2"/>
  </r>
  <r>
    <x v="13"/>
    <x v="15"/>
    <x v="1"/>
    <x v="138"/>
    <x v="1"/>
    <x v="2"/>
  </r>
  <r>
    <x v="1"/>
    <x v="15"/>
    <x v="1"/>
    <x v="1"/>
    <x v="1"/>
    <x v="2"/>
  </r>
  <r>
    <x v="2"/>
    <x v="15"/>
    <x v="8"/>
    <x v="139"/>
    <x v="1"/>
    <x v="2"/>
  </r>
  <r>
    <x v="4"/>
    <x v="15"/>
    <x v="3"/>
    <x v="24"/>
    <x v="1"/>
    <x v="2"/>
  </r>
  <r>
    <x v="20"/>
    <x v="15"/>
    <x v="11"/>
    <x v="7"/>
    <x v="1"/>
    <x v="2"/>
  </r>
  <r>
    <x v="5"/>
    <x v="15"/>
    <x v="4"/>
    <x v="7"/>
    <x v="1"/>
    <x v="2"/>
  </r>
  <r>
    <x v="14"/>
    <x v="15"/>
    <x v="3"/>
    <x v="140"/>
    <x v="1"/>
    <x v="2"/>
  </r>
  <r>
    <x v="15"/>
    <x v="15"/>
    <x v="3"/>
    <x v="50"/>
    <x v="1"/>
    <x v="2"/>
  </r>
  <r>
    <x v="6"/>
    <x v="15"/>
    <x v="5"/>
    <x v="88"/>
    <x v="1"/>
    <x v="2"/>
  </r>
  <r>
    <x v="7"/>
    <x v="15"/>
    <x v="2"/>
    <x v="7"/>
    <x v="1"/>
    <x v="2"/>
  </r>
  <r>
    <x v="16"/>
    <x v="15"/>
    <x v="9"/>
    <x v="141"/>
    <x v="1"/>
    <x v="2"/>
  </r>
  <r>
    <x v="17"/>
    <x v="15"/>
    <x v="2"/>
    <x v="142"/>
    <x v="1"/>
    <x v="2"/>
  </r>
  <r>
    <x v="8"/>
    <x v="15"/>
    <x v="5"/>
    <x v="118"/>
    <x v="1"/>
    <x v="2"/>
  </r>
  <r>
    <x v="9"/>
    <x v="15"/>
    <x v="10"/>
    <x v="143"/>
    <x v="1"/>
    <x v="2"/>
  </r>
  <r>
    <x v="10"/>
    <x v="15"/>
    <x v="0"/>
    <x v="144"/>
    <x v="1"/>
    <x v="2"/>
  </r>
  <r>
    <x v="30"/>
    <x v="15"/>
    <x v="5"/>
    <x v="7"/>
    <x v="1"/>
    <x v="2"/>
  </r>
  <r>
    <x v="18"/>
    <x v="15"/>
    <x v="4"/>
    <x v="145"/>
    <x v="1"/>
    <x v="2"/>
  </r>
  <r>
    <x v="12"/>
    <x v="15"/>
    <x v="7"/>
    <x v="146"/>
    <x v="1"/>
    <x v="2"/>
  </r>
  <r>
    <x v="19"/>
    <x v="15"/>
    <x v="4"/>
    <x v="147"/>
    <x v="1"/>
    <x v="2"/>
  </r>
  <r>
    <x v="13"/>
    <x v="16"/>
    <x v="1"/>
    <x v="148"/>
    <x v="1"/>
    <x v="2"/>
  </r>
  <r>
    <x v="0"/>
    <x v="16"/>
    <x v="0"/>
    <x v="149"/>
    <x v="1"/>
    <x v="2"/>
  </r>
  <r>
    <x v="2"/>
    <x v="16"/>
    <x v="2"/>
    <x v="99"/>
    <x v="1"/>
    <x v="2"/>
  </r>
  <r>
    <x v="4"/>
    <x v="16"/>
    <x v="3"/>
    <x v="126"/>
    <x v="1"/>
    <x v="2"/>
  </r>
  <r>
    <x v="20"/>
    <x v="16"/>
    <x v="11"/>
    <x v="7"/>
    <x v="1"/>
    <x v="2"/>
  </r>
  <r>
    <x v="5"/>
    <x v="16"/>
    <x v="9"/>
    <x v="150"/>
    <x v="1"/>
    <x v="2"/>
  </r>
  <r>
    <x v="14"/>
    <x v="16"/>
    <x v="3"/>
    <x v="7"/>
    <x v="1"/>
    <x v="2"/>
  </r>
  <r>
    <x v="15"/>
    <x v="16"/>
    <x v="3"/>
    <x v="151"/>
    <x v="1"/>
    <x v="2"/>
  </r>
  <r>
    <x v="6"/>
    <x v="16"/>
    <x v="5"/>
    <x v="7"/>
    <x v="1"/>
    <x v="2"/>
  </r>
  <r>
    <x v="21"/>
    <x v="16"/>
    <x v="12"/>
    <x v="7"/>
    <x v="1"/>
    <x v="2"/>
  </r>
  <r>
    <x v="16"/>
    <x v="16"/>
    <x v="13"/>
    <x v="152"/>
    <x v="1"/>
    <x v="2"/>
  </r>
  <r>
    <x v="8"/>
    <x v="16"/>
    <x v="5"/>
    <x v="42"/>
    <x v="1"/>
    <x v="2"/>
  </r>
  <r>
    <x v="9"/>
    <x v="16"/>
    <x v="14"/>
    <x v="153"/>
    <x v="1"/>
    <x v="2"/>
  </r>
  <r>
    <x v="22"/>
    <x v="16"/>
    <x v="1"/>
    <x v="154"/>
    <x v="1"/>
    <x v="2"/>
  </r>
  <r>
    <x v="10"/>
    <x v="16"/>
    <x v="1"/>
    <x v="155"/>
    <x v="1"/>
    <x v="2"/>
  </r>
  <r>
    <x v="11"/>
    <x v="16"/>
    <x v="6"/>
    <x v="156"/>
    <x v="1"/>
    <x v="2"/>
  </r>
  <r>
    <x v="30"/>
    <x v="16"/>
    <x v="5"/>
    <x v="7"/>
    <x v="1"/>
    <x v="2"/>
  </r>
  <r>
    <x v="18"/>
    <x v="16"/>
    <x v="4"/>
    <x v="157"/>
    <x v="1"/>
    <x v="2"/>
  </r>
  <r>
    <x v="12"/>
    <x v="16"/>
    <x v="7"/>
    <x v="140"/>
    <x v="1"/>
    <x v="2"/>
  </r>
  <r>
    <x v="19"/>
    <x v="16"/>
    <x v="4"/>
    <x v="95"/>
    <x v="1"/>
    <x v="2"/>
  </r>
  <r>
    <x v="1"/>
    <x v="17"/>
    <x v="1"/>
    <x v="7"/>
    <x v="1"/>
    <x v="2"/>
  </r>
  <r>
    <x v="2"/>
    <x v="17"/>
    <x v="8"/>
    <x v="7"/>
    <x v="1"/>
    <x v="2"/>
  </r>
  <r>
    <x v="4"/>
    <x v="17"/>
    <x v="3"/>
    <x v="7"/>
    <x v="1"/>
    <x v="2"/>
  </r>
  <r>
    <x v="20"/>
    <x v="17"/>
    <x v="11"/>
    <x v="7"/>
    <x v="1"/>
    <x v="2"/>
  </r>
  <r>
    <x v="5"/>
    <x v="17"/>
    <x v="4"/>
    <x v="7"/>
    <x v="1"/>
    <x v="2"/>
  </r>
  <r>
    <x v="14"/>
    <x v="17"/>
    <x v="3"/>
    <x v="7"/>
    <x v="1"/>
    <x v="2"/>
  </r>
  <r>
    <x v="15"/>
    <x v="17"/>
    <x v="3"/>
    <x v="7"/>
    <x v="1"/>
    <x v="2"/>
  </r>
  <r>
    <x v="6"/>
    <x v="17"/>
    <x v="5"/>
    <x v="7"/>
    <x v="1"/>
    <x v="2"/>
  </r>
  <r>
    <x v="7"/>
    <x v="17"/>
    <x v="2"/>
    <x v="7"/>
    <x v="1"/>
    <x v="2"/>
  </r>
  <r>
    <x v="8"/>
    <x v="17"/>
    <x v="5"/>
    <x v="7"/>
    <x v="1"/>
    <x v="2"/>
  </r>
  <r>
    <x v="9"/>
    <x v="17"/>
    <x v="10"/>
    <x v="7"/>
    <x v="1"/>
    <x v="2"/>
  </r>
  <r>
    <x v="23"/>
    <x v="17"/>
    <x v="6"/>
    <x v="7"/>
    <x v="1"/>
    <x v="2"/>
  </r>
  <r>
    <x v="10"/>
    <x v="17"/>
    <x v="1"/>
    <x v="7"/>
    <x v="1"/>
    <x v="2"/>
  </r>
  <r>
    <x v="11"/>
    <x v="17"/>
    <x v="6"/>
    <x v="7"/>
    <x v="1"/>
    <x v="2"/>
  </r>
  <r>
    <x v="30"/>
    <x v="17"/>
    <x v="5"/>
    <x v="7"/>
    <x v="1"/>
    <x v="2"/>
  </r>
  <r>
    <x v="18"/>
    <x v="17"/>
    <x v="4"/>
    <x v="7"/>
    <x v="1"/>
    <x v="2"/>
  </r>
  <r>
    <x v="12"/>
    <x v="17"/>
    <x v="7"/>
    <x v="7"/>
    <x v="1"/>
    <x v="2"/>
  </r>
  <r>
    <x v="19"/>
    <x v="17"/>
    <x v="4"/>
    <x v="7"/>
    <x v="1"/>
    <x v="2"/>
  </r>
  <r>
    <x v="13"/>
    <x v="18"/>
    <x v="1"/>
    <x v="7"/>
    <x v="1"/>
    <x v="2"/>
  </r>
  <r>
    <x v="1"/>
    <x v="18"/>
    <x v="1"/>
    <x v="7"/>
    <x v="1"/>
    <x v="2"/>
  </r>
  <r>
    <x v="2"/>
    <x v="18"/>
    <x v="8"/>
    <x v="7"/>
    <x v="1"/>
    <x v="2"/>
  </r>
  <r>
    <x v="3"/>
    <x v="18"/>
    <x v="3"/>
    <x v="7"/>
    <x v="1"/>
    <x v="2"/>
  </r>
  <r>
    <x v="4"/>
    <x v="18"/>
    <x v="3"/>
    <x v="7"/>
    <x v="1"/>
    <x v="2"/>
  </r>
  <r>
    <x v="20"/>
    <x v="18"/>
    <x v="2"/>
    <x v="7"/>
    <x v="1"/>
    <x v="2"/>
  </r>
  <r>
    <x v="14"/>
    <x v="18"/>
    <x v="3"/>
    <x v="7"/>
    <x v="1"/>
    <x v="2"/>
  </r>
  <r>
    <x v="15"/>
    <x v="18"/>
    <x v="3"/>
    <x v="7"/>
    <x v="1"/>
    <x v="2"/>
  </r>
  <r>
    <x v="6"/>
    <x v="18"/>
    <x v="5"/>
    <x v="7"/>
    <x v="1"/>
    <x v="2"/>
  </r>
  <r>
    <x v="21"/>
    <x v="18"/>
    <x v="12"/>
    <x v="7"/>
    <x v="1"/>
    <x v="2"/>
  </r>
  <r>
    <x v="16"/>
    <x v="18"/>
    <x v="13"/>
    <x v="7"/>
    <x v="1"/>
    <x v="2"/>
  </r>
  <r>
    <x v="17"/>
    <x v="18"/>
    <x v="1"/>
    <x v="7"/>
    <x v="1"/>
    <x v="2"/>
  </r>
  <r>
    <x v="8"/>
    <x v="18"/>
    <x v="5"/>
    <x v="7"/>
    <x v="1"/>
    <x v="2"/>
  </r>
  <r>
    <x v="9"/>
    <x v="18"/>
    <x v="15"/>
    <x v="7"/>
    <x v="1"/>
    <x v="2"/>
  </r>
  <r>
    <x v="30"/>
    <x v="18"/>
    <x v="5"/>
    <x v="7"/>
    <x v="1"/>
    <x v="2"/>
  </r>
  <r>
    <x v="18"/>
    <x v="18"/>
    <x v="4"/>
    <x v="7"/>
    <x v="1"/>
    <x v="2"/>
  </r>
  <r>
    <x v="12"/>
    <x v="18"/>
    <x v="16"/>
    <x v="7"/>
    <x v="1"/>
    <x v="2"/>
  </r>
  <r>
    <x v="19"/>
    <x v="18"/>
    <x v="4"/>
    <x v="7"/>
    <x v="1"/>
    <x v="2"/>
  </r>
  <r>
    <x v="0"/>
    <x v="19"/>
    <x v="2"/>
    <x v="7"/>
    <x v="1"/>
    <x v="2"/>
  </r>
  <r>
    <x v="27"/>
    <x v="19"/>
    <x v="2"/>
    <x v="7"/>
    <x v="1"/>
    <x v="2"/>
  </r>
  <r>
    <x v="3"/>
    <x v="19"/>
    <x v="2"/>
    <x v="7"/>
    <x v="1"/>
    <x v="2"/>
  </r>
  <r>
    <x v="22"/>
    <x v="19"/>
    <x v="2"/>
    <x v="7"/>
    <x v="1"/>
    <x v="2"/>
  </r>
  <r>
    <x v="26"/>
    <x v="19"/>
    <x v="2"/>
    <x v="7"/>
    <x v="1"/>
    <x v="2"/>
  </r>
  <r>
    <x v="28"/>
    <x v="20"/>
    <x v="2"/>
    <x v="12"/>
    <x v="2"/>
    <x v="2"/>
  </r>
  <r>
    <x v="22"/>
    <x v="20"/>
    <x v="2"/>
    <x v="118"/>
    <x v="2"/>
    <x v="2"/>
  </r>
  <r>
    <x v="0"/>
    <x v="20"/>
    <x v="2"/>
    <x v="158"/>
    <x v="2"/>
    <x v="2"/>
  </r>
  <r>
    <x v="17"/>
    <x v="20"/>
    <x v="2"/>
    <x v="159"/>
    <x v="2"/>
    <x v="2"/>
  </r>
  <r>
    <x v="27"/>
    <x v="20"/>
    <x v="2"/>
    <x v="55"/>
    <x v="2"/>
    <x v="2"/>
  </r>
  <r>
    <x v="2"/>
    <x v="21"/>
    <x v="2"/>
    <x v="127"/>
    <x v="2"/>
    <x v="3"/>
  </r>
  <r>
    <x v="15"/>
    <x v="21"/>
    <x v="3"/>
    <x v="160"/>
    <x v="2"/>
    <x v="3"/>
  </r>
  <r>
    <x v="30"/>
    <x v="21"/>
    <x v="5"/>
    <x v="7"/>
    <x v="2"/>
    <x v="3"/>
  </r>
  <r>
    <x v="5"/>
    <x v="21"/>
    <x v="4"/>
    <x v="161"/>
    <x v="2"/>
    <x v="3"/>
  </r>
  <r>
    <x v="9"/>
    <x v="21"/>
    <x v="10"/>
    <x v="162"/>
    <x v="2"/>
    <x v="3"/>
  </r>
  <r>
    <x v="8"/>
    <x v="21"/>
    <x v="5"/>
    <x v="163"/>
    <x v="2"/>
    <x v="3"/>
  </r>
  <r>
    <x v="7"/>
    <x v="21"/>
    <x v="2"/>
    <x v="7"/>
    <x v="2"/>
    <x v="3"/>
  </r>
  <r>
    <x v="6"/>
    <x v="21"/>
    <x v="5"/>
    <x v="164"/>
    <x v="2"/>
    <x v="3"/>
  </r>
  <r>
    <x v="11"/>
    <x v="21"/>
    <x v="6"/>
    <x v="11"/>
    <x v="2"/>
    <x v="3"/>
  </r>
  <r>
    <x v="0"/>
    <x v="21"/>
    <x v="0"/>
    <x v="7"/>
    <x v="2"/>
    <x v="3"/>
  </r>
  <r>
    <x v="12"/>
    <x v="21"/>
    <x v="7"/>
    <x v="112"/>
    <x v="2"/>
    <x v="3"/>
  </r>
  <r>
    <x v="3"/>
    <x v="21"/>
    <x v="0"/>
    <x v="165"/>
    <x v="2"/>
    <x v="3"/>
  </r>
  <r>
    <x v="10"/>
    <x v="21"/>
    <x v="1"/>
    <x v="166"/>
    <x v="2"/>
    <x v="3"/>
  </r>
  <r>
    <x v="14"/>
    <x v="21"/>
    <x v="3"/>
    <x v="109"/>
    <x v="2"/>
    <x v="3"/>
  </r>
  <r>
    <x v="1"/>
    <x v="21"/>
    <x v="1"/>
    <x v="167"/>
    <x v="2"/>
    <x v="3"/>
  </r>
  <r>
    <x v="4"/>
    <x v="21"/>
    <x v="3"/>
    <x v="24"/>
    <x v="2"/>
    <x v="3"/>
  </r>
  <r>
    <x v="2"/>
    <x v="22"/>
    <x v="8"/>
    <x v="168"/>
    <x v="2"/>
    <x v="3"/>
  </r>
  <r>
    <x v="15"/>
    <x v="22"/>
    <x v="3"/>
    <x v="87"/>
    <x v="2"/>
    <x v="3"/>
  </r>
  <r>
    <x v="30"/>
    <x v="22"/>
    <x v="5"/>
    <x v="7"/>
    <x v="2"/>
    <x v="3"/>
  </r>
  <r>
    <x v="20"/>
    <x v="22"/>
    <x v="11"/>
    <x v="7"/>
    <x v="2"/>
    <x v="3"/>
  </r>
  <r>
    <x v="5"/>
    <x v="22"/>
    <x v="4"/>
    <x v="169"/>
    <x v="2"/>
    <x v="3"/>
  </r>
  <r>
    <x v="9"/>
    <x v="22"/>
    <x v="10"/>
    <x v="170"/>
    <x v="2"/>
    <x v="3"/>
  </r>
  <r>
    <x v="19"/>
    <x v="22"/>
    <x v="4"/>
    <x v="171"/>
    <x v="2"/>
    <x v="3"/>
  </r>
  <r>
    <x v="8"/>
    <x v="22"/>
    <x v="5"/>
    <x v="97"/>
    <x v="2"/>
    <x v="3"/>
  </r>
  <r>
    <x v="7"/>
    <x v="22"/>
    <x v="2"/>
    <x v="7"/>
    <x v="2"/>
    <x v="3"/>
  </r>
  <r>
    <x v="18"/>
    <x v="22"/>
    <x v="4"/>
    <x v="172"/>
    <x v="2"/>
    <x v="3"/>
  </r>
  <r>
    <x v="6"/>
    <x v="22"/>
    <x v="5"/>
    <x v="6"/>
    <x v="2"/>
    <x v="3"/>
  </r>
  <r>
    <x v="17"/>
    <x v="22"/>
    <x v="2"/>
    <x v="112"/>
    <x v="2"/>
    <x v="3"/>
  </r>
  <r>
    <x v="12"/>
    <x v="22"/>
    <x v="7"/>
    <x v="77"/>
    <x v="2"/>
    <x v="3"/>
  </r>
  <r>
    <x v="13"/>
    <x v="22"/>
    <x v="1"/>
    <x v="173"/>
    <x v="2"/>
    <x v="3"/>
  </r>
  <r>
    <x v="10"/>
    <x v="22"/>
    <x v="0"/>
    <x v="174"/>
    <x v="2"/>
    <x v="3"/>
  </r>
  <r>
    <x v="14"/>
    <x v="22"/>
    <x v="3"/>
    <x v="175"/>
    <x v="2"/>
    <x v="3"/>
  </r>
  <r>
    <x v="1"/>
    <x v="22"/>
    <x v="1"/>
    <x v="7"/>
    <x v="2"/>
    <x v="3"/>
  </r>
  <r>
    <x v="16"/>
    <x v="22"/>
    <x v="9"/>
    <x v="176"/>
    <x v="2"/>
    <x v="3"/>
  </r>
  <r>
    <x v="4"/>
    <x v="22"/>
    <x v="3"/>
    <x v="127"/>
    <x v="2"/>
    <x v="3"/>
  </r>
  <r>
    <x v="2"/>
    <x v="23"/>
    <x v="2"/>
    <x v="98"/>
    <x v="2"/>
    <x v="3"/>
  </r>
  <r>
    <x v="15"/>
    <x v="23"/>
    <x v="3"/>
    <x v="177"/>
    <x v="2"/>
    <x v="3"/>
  </r>
  <r>
    <x v="30"/>
    <x v="23"/>
    <x v="5"/>
    <x v="7"/>
    <x v="2"/>
    <x v="3"/>
  </r>
  <r>
    <x v="20"/>
    <x v="23"/>
    <x v="11"/>
    <x v="7"/>
    <x v="2"/>
    <x v="3"/>
  </r>
  <r>
    <x v="5"/>
    <x v="23"/>
    <x v="4"/>
    <x v="126"/>
    <x v="2"/>
    <x v="3"/>
  </r>
  <r>
    <x v="9"/>
    <x v="23"/>
    <x v="14"/>
    <x v="178"/>
    <x v="2"/>
    <x v="3"/>
  </r>
  <r>
    <x v="19"/>
    <x v="23"/>
    <x v="4"/>
    <x v="179"/>
    <x v="2"/>
    <x v="3"/>
  </r>
  <r>
    <x v="8"/>
    <x v="23"/>
    <x v="5"/>
    <x v="39"/>
    <x v="2"/>
    <x v="3"/>
  </r>
  <r>
    <x v="18"/>
    <x v="23"/>
    <x v="4"/>
    <x v="180"/>
    <x v="2"/>
    <x v="3"/>
  </r>
  <r>
    <x v="22"/>
    <x v="23"/>
    <x v="1"/>
    <x v="181"/>
    <x v="2"/>
    <x v="3"/>
  </r>
  <r>
    <x v="6"/>
    <x v="23"/>
    <x v="5"/>
    <x v="140"/>
    <x v="2"/>
    <x v="3"/>
  </r>
  <r>
    <x v="11"/>
    <x v="23"/>
    <x v="6"/>
    <x v="136"/>
    <x v="2"/>
    <x v="3"/>
  </r>
  <r>
    <x v="0"/>
    <x v="23"/>
    <x v="0"/>
    <x v="182"/>
    <x v="2"/>
    <x v="3"/>
  </r>
  <r>
    <x v="12"/>
    <x v="23"/>
    <x v="7"/>
    <x v="128"/>
    <x v="2"/>
    <x v="3"/>
  </r>
  <r>
    <x v="13"/>
    <x v="23"/>
    <x v="1"/>
    <x v="183"/>
    <x v="2"/>
    <x v="3"/>
  </r>
  <r>
    <x v="10"/>
    <x v="23"/>
    <x v="1"/>
    <x v="184"/>
    <x v="2"/>
    <x v="3"/>
  </r>
  <r>
    <x v="21"/>
    <x v="23"/>
    <x v="12"/>
    <x v="7"/>
    <x v="2"/>
    <x v="3"/>
  </r>
  <r>
    <x v="14"/>
    <x v="23"/>
    <x v="3"/>
    <x v="7"/>
    <x v="2"/>
    <x v="3"/>
  </r>
  <r>
    <x v="16"/>
    <x v="23"/>
    <x v="13"/>
    <x v="185"/>
    <x v="2"/>
    <x v="3"/>
  </r>
  <r>
    <x v="4"/>
    <x v="23"/>
    <x v="3"/>
    <x v="97"/>
    <x v="2"/>
    <x v="3"/>
  </r>
  <r>
    <x v="2"/>
    <x v="24"/>
    <x v="8"/>
    <x v="186"/>
    <x v="2"/>
    <x v="3"/>
  </r>
  <r>
    <x v="15"/>
    <x v="24"/>
    <x v="3"/>
    <x v="62"/>
    <x v="2"/>
    <x v="3"/>
  </r>
  <r>
    <x v="23"/>
    <x v="24"/>
    <x v="6"/>
    <x v="43"/>
    <x v="2"/>
    <x v="3"/>
  </r>
  <r>
    <x v="30"/>
    <x v="24"/>
    <x v="5"/>
    <x v="7"/>
    <x v="2"/>
    <x v="3"/>
  </r>
  <r>
    <x v="20"/>
    <x v="24"/>
    <x v="11"/>
    <x v="7"/>
    <x v="2"/>
    <x v="3"/>
  </r>
  <r>
    <x v="5"/>
    <x v="24"/>
    <x v="4"/>
    <x v="166"/>
    <x v="2"/>
    <x v="3"/>
  </r>
  <r>
    <x v="9"/>
    <x v="24"/>
    <x v="10"/>
    <x v="187"/>
    <x v="2"/>
    <x v="3"/>
  </r>
  <r>
    <x v="19"/>
    <x v="24"/>
    <x v="4"/>
    <x v="188"/>
    <x v="2"/>
    <x v="3"/>
  </r>
  <r>
    <x v="8"/>
    <x v="24"/>
    <x v="5"/>
    <x v="58"/>
    <x v="2"/>
    <x v="3"/>
  </r>
  <r>
    <x v="7"/>
    <x v="24"/>
    <x v="2"/>
    <x v="7"/>
    <x v="2"/>
    <x v="3"/>
  </r>
  <r>
    <x v="18"/>
    <x v="24"/>
    <x v="4"/>
    <x v="189"/>
    <x v="2"/>
    <x v="3"/>
  </r>
  <r>
    <x v="6"/>
    <x v="24"/>
    <x v="5"/>
    <x v="39"/>
    <x v="2"/>
    <x v="3"/>
  </r>
  <r>
    <x v="11"/>
    <x v="24"/>
    <x v="6"/>
    <x v="7"/>
    <x v="2"/>
    <x v="3"/>
  </r>
  <r>
    <x v="12"/>
    <x v="24"/>
    <x v="7"/>
    <x v="60"/>
    <x v="2"/>
    <x v="3"/>
  </r>
  <r>
    <x v="13"/>
    <x v="24"/>
    <x v="9"/>
    <x v="190"/>
    <x v="2"/>
    <x v="3"/>
  </r>
  <r>
    <x v="10"/>
    <x v="24"/>
    <x v="1"/>
    <x v="90"/>
    <x v="2"/>
    <x v="3"/>
  </r>
  <r>
    <x v="14"/>
    <x v="24"/>
    <x v="3"/>
    <x v="7"/>
    <x v="2"/>
    <x v="3"/>
  </r>
  <r>
    <x v="1"/>
    <x v="24"/>
    <x v="1"/>
    <x v="101"/>
    <x v="2"/>
    <x v="3"/>
  </r>
  <r>
    <x v="4"/>
    <x v="24"/>
    <x v="3"/>
    <x v="191"/>
    <x v="2"/>
    <x v="3"/>
  </r>
  <r>
    <x v="2"/>
    <x v="25"/>
    <x v="8"/>
    <x v="192"/>
    <x v="2"/>
    <x v="3"/>
  </r>
  <r>
    <x v="15"/>
    <x v="25"/>
    <x v="3"/>
    <x v="21"/>
    <x v="2"/>
    <x v="3"/>
  </r>
  <r>
    <x v="30"/>
    <x v="25"/>
    <x v="5"/>
    <x v="7"/>
    <x v="2"/>
    <x v="3"/>
  </r>
  <r>
    <x v="20"/>
    <x v="25"/>
    <x v="2"/>
    <x v="7"/>
    <x v="2"/>
    <x v="3"/>
  </r>
  <r>
    <x v="19"/>
    <x v="25"/>
    <x v="4"/>
    <x v="175"/>
    <x v="2"/>
    <x v="3"/>
  </r>
  <r>
    <x v="8"/>
    <x v="25"/>
    <x v="5"/>
    <x v="98"/>
    <x v="2"/>
    <x v="3"/>
  </r>
  <r>
    <x v="18"/>
    <x v="25"/>
    <x v="4"/>
    <x v="193"/>
    <x v="2"/>
    <x v="3"/>
  </r>
  <r>
    <x v="22"/>
    <x v="25"/>
    <x v="1"/>
    <x v="7"/>
    <x v="2"/>
    <x v="3"/>
  </r>
  <r>
    <x v="6"/>
    <x v="25"/>
    <x v="5"/>
    <x v="51"/>
    <x v="2"/>
    <x v="3"/>
  </r>
  <r>
    <x v="17"/>
    <x v="25"/>
    <x v="1"/>
    <x v="194"/>
    <x v="2"/>
    <x v="3"/>
  </r>
  <r>
    <x v="12"/>
    <x v="25"/>
    <x v="16"/>
    <x v="7"/>
    <x v="2"/>
    <x v="3"/>
  </r>
  <r>
    <x v="3"/>
    <x v="25"/>
    <x v="3"/>
    <x v="195"/>
    <x v="2"/>
    <x v="3"/>
  </r>
  <r>
    <x v="13"/>
    <x v="25"/>
    <x v="1"/>
    <x v="7"/>
    <x v="2"/>
    <x v="3"/>
  </r>
  <r>
    <x v="21"/>
    <x v="25"/>
    <x v="12"/>
    <x v="7"/>
    <x v="2"/>
    <x v="3"/>
  </r>
  <r>
    <x v="14"/>
    <x v="25"/>
    <x v="3"/>
    <x v="59"/>
    <x v="2"/>
    <x v="3"/>
  </r>
  <r>
    <x v="16"/>
    <x v="25"/>
    <x v="13"/>
    <x v="196"/>
    <x v="2"/>
    <x v="3"/>
  </r>
  <r>
    <x v="4"/>
    <x v="25"/>
    <x v="3"/>
    <x v="197"/>
    <x v="2"/>
    <x v="3"/>
  </r>
  <r>
    <x v="11"/>
    <x v="26"/>
    <x v="2"/>
    <x v="198"/>
    <x v="2"/>
    <x v="3"/>
  </r>
  <r>
    <x v="0"/>
    <x v="26"/>
    <x v="2"/>
    <x v="132"/>
    <x v="2"/>
    <x v="3"/>
  </r>
  <r>
    <x v="29"/>
    <x v="26"/>
    <x v="2"/>
    <x v="199"/>
    <x v="2"/>
    <x v="3"/>
  </r>
  <r>
    <x v="12"/>
    <x v="26"/>
    <x v="2"/>
    <x v="200"/>
    <x v="2"/>
    <x v="3"/>
  </r>
  <r>
    <x v="10"/>
    <x v="26"/>
    <x v="9"/>
    <x v="201"/>
    <x v="2"/>
    <x v="3"/>
  </r>
  <r>
    <x v="28"/>
    <x v="27"/>
    <x v="2"/>
    <x v="6"/>
    <x v="2"/>
    <x v="3"/>
  </r>
  <r>
    <x v="0"/>
    <x v="27"/>
    <x v="2"/>
    <x v="132"/>
    <x v="2"/>
    <x v="3"/>
  </r>
  <r>
    <x v="17"/>
    <x v="27"/>
    <x v="2"/>
    <x v="7"/>
    <x v="2"/>
    <x v="3"/>
  </r>
  <r>
    <x v="24"/>
    <x v="27"/>
    <x v="2"/>
    <x v="8"/>
    <x v="2"/>
    <x v="3"/>
  </r>
  <r>
    <x v="2"/>
    <x v="28"/>
    <x v="2"/>
    <x v="90"/>
    <x v="2"/>
    <x v="4"/>
  </r>
  <r>
    <x v="15"/>
    <x v="28"/>
    <x v="9"/>
    <x v="58"/>
    <x v="2"/>
    <x v="4"/>
  </r>
  <r>
    <x v="30"/>
    <x v="28"/>
    <x v="5"/>
    <x v="7"/>
    <x v="2"/>
    <x v="4"/>
  </r>
  <r>
    <x v="20"/>
    <x v="28"/>
    <x v="2"/>
    <x v="7"/>
    <x v="2"/>
    <x v="4"/>
  </r>
  <r>
    <x v="5"/>
    <x v="28"/>
    <x v="4"/>
    <x v="202"/>
    <x v="2"/>
    <x v="4"/>
  </r>
  <r>
    <x v="9"/>
    <x v="28"/>
    <x v="10"/>
    <x v="203"/>
    <x v="2"/>
    <x v="4"/>
  </r>
  <r>
    <x v="8"/>
    <x v="28"/>
    <x v="5"/>
    <x v="71"/>
    <x v="2"/>
    <x v="4"/>
  </r>
  <r>
    <x v="7"/>
    <x v="28"/>
    <x v="2"/>
    <x v="7"/>
    <x v="2"/>
    <x v="4"/>
  </r>
  <r>
    <x v="6"/>
    <x v="28"/>
    <x v="5"/>
    <x v="127"/>
    <x v="2"/>
    <x v="4"/>
  </r>
  <r>
    <x v="11"/>
    <x v="28"/>
    <x v="6"/>
    <x v="204"/>
    <x v="2"/>
    <x v="4"/>
  </r>
  <r>
    <x v="0"/>
    <x v="28"/>
    <x v="0"/>
    <x v="205"/>
    <x v="2"/>
    <x v="4"/>
  </r>
  <r>
    <x v="12"/>
    <x v="28"/>
    <x v="7"/>
    <x v="158"/>
    <x v="2"/>
    <x v="4"/>
  </r>
  <r>
    <x v="3"/>
    <x v="28"/>
    <x v="0"/>
    <x v="185"/>
    <x v="2"/>
    <x v="4"/>
  </r>
  <r>
    <x v="10"/>
    <x v="28"/>
    <x v="1"/>
    <x v="206"/>
    <x v="2"/>
    <x v="4"/>
  </r>
  <r>
    <x v="14"/>
    <x v="28"/>
    <x v="3"/>
    <x v="50"/>
    <x v="2"/>
    <x v="4"/>
  </r>
  <r>
    <x v="1"/>
    <x v="28"/>
    <x v="1"/>
    <x v="207"/>
    <x v="2"/>
    <x v="4"/>
  </r>
  <r>
    <x v="4"/>
    <x v="28"/>
    <x v="3"/>
    <x v="33"/>
    <x v="2"/>
    <x v="4"/>
  </r>
  <r>
    <x v="2"/>
    <x v="29"/>
    <x v="8"/>
    <x v="208"/>
    <x v="2"/>
    <x v="4"/>
  </r>
  <r>
    <x v="15"/>
    <x v="29"/>
    <x v="3"/>
    <x v="71"/>
    <x v="2"/>
    <x v="4"/>
  </r>
  <r>
    <x v="30"/>
    <x v="29"/>
    <x v="5"/>
    <x v="7"/>
    <x v="2"/>
    <x v="4"/>
  </r>
  <r>
    <x v="20"/>
    <x v="29"/>
    <x v="11"/>
    <x v="7"/>
    <x v="2"/>
    <x v="4"/>
  </r>
  <r>
    <x v="5"/>
    <x v="29"/>
    <x v="4"/>
    <x v="209"/>
    <x v="2"/>
    <x v="4"/>
  </r>
  <r>
    <x v="9"/>
    <x v="29"/>
    <x v="10"/>
    <x v="210"/>
    <x v="2"/>
    <x v="4"/>
  </r>
  <r>
    <x v="19"/>
    <x v="29"/>
    <x v="4"/>
    <x v="211"/>
    <x v="2"/>
    <x v="4"/>
  </r>
  <r>
    <x v="8"/>
    <x v="29"/>
    <x v="5"/>
    <x v="97"/>
    <x v="2"/>
    <x v="4"/>
  </r>
  <r>
    <x v="7"/>
    <x v="29"/>
    <x v="2"/>
    <x v="7"/>
    <x v="2"/>
    <x v="4"/>
  </r>
  <r>
    <x v="18"/>
    <x v="29"/>
    <x v="4"/>
    <x v="212"/>
    <x v="2"/>
    <x v="4"/>
  </r>
  <r>
    <x v="22"/>
    <x v="29"/>
    <x v="1"/>
    <x v="101"/>
    <x v="2"/>
    <x v="4"/>
  </r>
  <r>
    <x v="6"/>
    <x v="29"/>
    <x v="5"/>
    <x v="97"/>
    <x v="2"/>
    <x v="4"/>
  </r>
  <r>
    <x v="17"/>
    <x v="29"/>
    <x v="2"/>
    <x v="58"/>
    <x v="2"/>
    <x v="4"/>
  </r>
  <r>
    <x v="12"/>
    <x v="29"/>
    <x v="7"/>
    <x v="83"/>
    <x v="2"/>
    <x v="4"/>
  </r>
  <r>
    <x v="13"/>
    <x v="29"/>
    <x v="1"/>
    <x v="1"/>
    <x v="2"/>
    <x v="4"/>
  </r>
  <r>
    <x v="10"/>
    <x v="29"/>
    <x v="0"/>
    <x v="213"/>
    <x v="2"/>
    <x v="4"/>
  </r>
  <r>
    <x v="14"/>
    <x v="29"/>
    <x v="3"/>
    <x v="214"/>
    <x v="2"/>
    <x v="4"/>
  </r>
  <r>
    <x v="4"/>
    <x v="29"/>
    <x v="3"/>
    <x v="200"/>
    <x v="2"/>
    <x v="4"/>
  </r>
  <r>
    <x v="2"/>
    <x v="30"/>
    <x v="2"/>
    <x v="20"/>
    <x v="2"/>
    <x v="5"/>
  </r>
  <r>
    <x v="15"/>
    <x v="30"/>
    <x v="3"/>
    <x v="50"/>
    <x v="2"/>
    <x v="5"/>
  </r>
  <r>
    <x v="30"/>
    <x v="30"/>
    <x v="5"/>
    <x v="7"/>
    <x v="2"/>
    <x v="5"/>
  </r>
  <r>
    <x v="20"/>
    <x v="30"/>
    <x v="11"/>
    <x v="7"/>
    <x v="2"/>
    <x v="5"/>
  </r>
  <r>
    <x v="5"/>
    <x v="30"/>
    <x v="9"/>
    <x v="105"/>
    <x v="2"/>
    <x v="5"/>
  </r>
  <r>
    <x v="9"/>
    <x v="30"/>
    <x v="14"/>
    <x v="215"/>
    <x v="2"/>
    <x v="5"/>
  </r>
  <r>
    <x v="19"/>
    <x v="30"/>
    <x v="4"/>
    <x v="7"/>
    <x v="2"/>
    <x v="5"/>
  </r>
  <r>
    <x v="8"/>
    <x v="30"/>
    <x v="5"/>
    <x v="216"/>
    <x v="2"/>
    <x v="5"/>
  </r>
  <r>
    <x v="18"/>
    <x v="30"/>
    <x v="4"/>
    <x v="7"/>
    <x v="2"/>
    <x v="5"/>
  </r>
  <r>
    <x v="6"/>
    <x v="30"/>
    <x v="5"/>
    <x v="158"/>
    <x v="2"/>
    <x v="5"/>
  </r>
  <r>
    <x v="11"/>
    <x v="30"/>
    <x v="6"/>
    <x v="217"/>
    <x v="2"/>
    <x v="5"/>
  </r>
  <r>
    <x v="0"/>
    <x v="30"/>
    <x v="0"/>
    <x v="96"/>
    <x v="2"/>
    <x v="5"/>
  </r>
  <r>
    <x v="12"/>
    <x v="30"/>
    <x v="7"/>
    <x v="28"/>
    <x v="2"/>
    <x v="5"/>
  </r>
  <r>
    <x v="13"/>
    <x v="30"/>
    <x v="1"/>
    <x v="218"/>
    <x v="2"/>
    <x v="5"/>
  </r>
  <r>
    <x v="10"/>
    <x v="30"/>
    <x v="1"/>
    <x v="184"/>
    <x v="2"/>
    <x v="5"/>
  </r>
  <r>
    <x v="21"/>
    <x v="30"/>
    <x v="12"/>
    <x v="7"/>
    <x v="2"/>
    <x v="5"/>
  </r>
  <r>
    <x v="14"/>
    <x v="30"/>
    <x v="3"/>
    <x v="7"/>
    <x v="2"/>
    <x v="5"/>
  </r>
  <r>
    <x v="1"/>
    <x v="30"/>
    <x v="1"/>
    <x v="101"/>
    <x v="2"/>
    <x v="5"/>
  </r>
  <r>
    <x v="16"/>
    <x v="30"/>
    <x v="13"/>
    <x v="219"/>
    <x v="2"/>
    <x v="5"/>
  </r>
  <r>
    <x v="4"/>
    <x v="30"/>
    <x v="3"/>
    <x v="200"/>
    <x v="2"/>
    <x v="5"/>
  </r>
  <r>
    <x v="2"/>
    <x v="31"/>
    <x v="8"/>
    <x v="108"/>
    <x v="2"/>
    <x v="5"/>
  </r>
  <r>
    <x v="15"/>
    <x v="31"/>
    <x v="3"/>
    <x v="132"/>
    <x v="2"/>
    <x v="5"/>
  </r>
  <r>
    <x v="23"/>
    <x v="31"/>
    <x v="6"/>
    <x v="220"/>
    <x v="2"/>
    <x v="5"/>
  </r>
  <r>
    <x v="30"/>
    <x v="31"/>
    <x v="5"/>
    <x v="7"/>
    <x v="2"/>
    <x v="5"/>
  </r>
  <r>
    <x v="20"/>
    <x v="31"/>
    <x v="11"/>
    <x v="7"/>
    <x v="2"/>
    <x v="5"/>
  </r>
  <r>
    <x v="5"/>
    <x v="31"/>
    <x v="4"/>
    <x v="7"/>
    <x v="2"/>
    <x v="5"/>
  </r>
  <r>
    <x v="9"/>
    <x v="31"/>
    <x v="10"/>
    <x v="221"/>
    <x v="2"/>
    <x v="5"/>
  </r>
  <r>
    <x v="19"/>
    <x v="31"/>
    <x v="4"/>
    <x v="209"/>
    <x v="2"/>
    <x v="5"/>
  </r>
  <r>
    <x v="8"/>
    <x v="31"/>
    <x v="5"/>
    <x v="71"/>
    <x v="2"/>
    <x v="5"/>
  </r>
  <r>
    <x v="7"/>
    <x v="31"/>
    <x v="2"/>
    <x v="7"/>
    <x v="2"/>
    <x v="5"/>
  </r>
  <r>
    <x v="18"/>
    <x v="31"/>
    <x v="4"/>
    <x v="222"/>
    <x v="2"/>
    <x v="5"/>
  </r>
  <r>
    <x v="22"/>
    <x v="31"/>
    <x v="1"/>
    <x v="223"/>
    <x v="2"/>
    <x v="5"/>
  </r>
  <r>
    <x v="6"/>
    <x v="31"/>
    <x v="5"/>
    <x v="117"/>
    <x v="2"/>
    <x v="5"/>
  </r>
  <r>
    <x v="11"/>
    <x v="31"/>
    <x v="6"/>
    <x v="224"/>
    <x v="2"/>
    <x v="5"/>
  </r>
  <r>
    <x v="12"/>
    <x v="31"/>
    <x v="7"/>
    <x v="225"/>
    <x v="2"/>
    <x v="5"/>
  </r>
  <r>
    <x v="13"/>
    <x v="31"/>
    <x v="14"/>
    <x v="47"/>
    <x v="2"/>
    <x v="5"/>
  </r>
  <r>
    <x v="10"/>
    <x v="31"/>
    <x v="1"/>
    <x v="74"/>
    <x v="2"/>
    <x v="5"/>
  </r>
  <r>
    <x v="14"/>
    <x v="31"/>
    <x v="3"/>
    <x v="226"/>
    <x v="2"/>
    <x v="5"/>
  </r>
  <r>
    <x v="4"/>
    <x v="31"/>
    <x v="3"/>
    <x v="55"/>
    <x v="2"/>
    <x v="5"/>
  </r>
  <r>
    <x v="2"/>
    <x v="32"/>
    <x v="8"/>
    <x v="7"/>
    <x v="2"/>
    <x v="5"/>
  </r>
  <r>
    <x v="15"/>
    <x v="32"/>
    <x v="17"/>
    <x v="7"/>
    <x v="2"/>
    <x v="5"/>
  </r>
  <r>
    <x v="30"/>
    <x v="32"/>
    <x v="5"/>
    <x v="7"/>
    <x v="2"/>
    <x v="5"/>
  </r>
  <r>
    <x v="20"/>
    <x v="32"/>
    <x v="11"/>
    <x v="7"/>
    <x v="2"/>
    <x v="5"/>
  </r>
  <r>
    <x v="9"/>
    <x v="32"/>
    <x v="15"/>
    <x v="7"/>
    <x v="2"/>
    <x v="5"/>
  </r>
  <r>
    <x v="19"/>
    <x v="32"/>
    <x v="4"/>
    <x v="7"/>
    <x v="2"/>
    <x v="5"/>
  </r>
  <r>
    <x v="8"/>
    <x v="32"/>
    <x v="5"/>
    <x v="7"/>
    <x v="2"/>
    <x v="5"/>
  </r>
  <r>
    <x v="18"/>
    <x v="32"/>
    <x v="4"/>
    <x v="7"/>
    <x v="2"/>
    <x v="5"/>
  </r>
  <r>
    <x v="6"/>
    <x v="32"/>
    <x v="5"/>
    <x v="7"/>
    <x v="2"/>
    <x v="5"/>
  </r>
  <r>
    <x v="17"/>
    <x v="32"/>
    <x v="1"/>
    <x v="7"/>
    <x v="2"/>
    <x v="5"/>
  </r>
  <r>
    <x v="12"/>
    <x v="32"/>
    <x v="16"/>
    <x v="7"/>
    <x v="2"/>
    <x v="5"/>
  </r>
  <r>
    <x v="3"/>
    <x v="32"/>
    <x v="3"/>
    <x v="7"/>
    <x v="2"/>
    <x v="5"/>
  </r>
  <r>
    <x v="21"/>
    <x v="32"/>
    <x v="12"/>
    <x v="7"/>
    <x v="2"/>
    <x v="5"/>
  </r>
  <r>
    <x v="14"/>
    <x v="32"/>
    <x v="3"/>
    <x v="7"/>
    <x v="2"/>
    <x v="5"/>
  </r>
  <r>
    <x v="1"/>
    <x v="32"/>
    <x v="1"/>
    <x v="7"/>
    <x v="2"/>
    <x v="5"/>
  </r>
  <r>
    <x v="16"/>
    <x v="32"/>
    <x v="13"/>
    <x v="7"/>
    <x v="2"/>
    <x v="5"/>
  </r>
  <r>
    <x v="4"/>
    <x v="32"/>
    <x v="3"/>
    <x v="7"/>
    <x v="2"/>
    <x v="5"/>
  </r>
  <r>
    <x v="20"/>
    <x v="33"/>
    <x v="12"/>
    <x v="7"/>
    <x v="2"/>
    <x v="5"/>
  </r>
  <r>
    <x v="5"/>
    <x v="33"/>
    <x v="12"/>
    <x v="7"/>
    <x v="2"/>
    <x v="5"/>
  </r>
  <r>
    <x v="25"/>
    <x v="33"/>
    <x v="13"/>
    <x v="7"/>
    <x v="2"/>
    <x v="5"/>
  </r>
  <r>
    <x v="0"/>
    <x v="33"/>
    <x v="2"/>
    <x v="7"/>
    <x v="2"/>
    <x v="5"/>
  </r>
  <r>
    <x v="26"/>
    <x v="33"/>
    <x v="2"/>
    <x v="7"/>
    <x v="2"/>
    <x v="5"/>
  </r>
  <r>
    <x v="3"/>
    <x v="33"/>
    <x v="2"/>
    <x v="7"/>
    <x v="2"/>
    <x v="5"/>
  </r>
  <r>
    <x v="1"/>
    <x v="33"/>
    <x v="2"/>
    <x v="7"/>
    <x v="2"/>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5" cacheId="6339" applyNumberFormats="0" applyBorderFormats="0" applyFontFormats="0" applyPatternFormats="0" applyAlignmentFormats="0" applyWidthHeightFormats="1" dataCaption="Values" updatedVersion="5" minRefreshableVersion="3" useAutoFormatting="1" createdVersion="5" indent="0" compact="0" outline="1" outlineData="1" compactData="0" multipleFieldFilters="0">
  <location ref="B5:E37" firstHeaderRow="0" firstDataRow="1" firstDataCol="1"/>
  <pivotFields count="7">
    <pivotField axis="axisRow" dataField="1" compact="0" showAll="0" sortType="ascending">
      <items count="32">
        <item x="13"/>
        <item x="0"/>
        <item x="24"/>
        <item x="1"/>
        <item x="2"/>
        <item x="27"/>
        <item x="3"/>
        <item x="4"/>
        <item x="20"/>
        <item x="5"/>
        <item x="14"/>
        <item x="15"/>
        <item x="6"/>
        <item x="21"/>
        <item x="7"/>
        <item x="16"/>
        <item x="25"/>
        <item x="17"/>
        <item x="8"/>
        <item x="28"/>
        <item x="9"/>
        <item x="29"/>
        <item x="22"/>
        <item x="23"/>
        <item x="10"/>
        <item x="11"/>
        <item x="26"/>
        <item x="30"/>
        <item x="18"/>
        <item x="12"/>
        <item x="19"/>
        <item t="default"/>
      </items>
    </pivotField>
    <pivotField compact="0" numFmtId="15" showAll="0">
      <items count="35">
        <item h="1" x="0"/>
        <item h="1" x="1"/>
        <item h="1" x="2"/>
        <item h="1" x="3"/>
        <item h="1" x="4"/>
        <item h="1" x="5"/>
        <item h="1" x="6"/>
        <item h="1" x="7"/>
        <item h="1" x="8"/>
        <item h="1" x="9"/>
        <item h="1" x="10"/>
        <item h="1" x="11"/>
        <item h="1" x="12"/>
        <item h="1" x="13"/>
        <item h="1" x="14"/>
        <item h="1" x="15"/>
        <item h="1" x="16"/>
        <item h="1" x="17"/>
        <item h="1" x="18"/>
        <item h="1" x="19"/>
        <item x="20"/>
        <item x="21"/>
        <item x="22"/>
        <item x="23"/>
        <item x="24"/>
        <item x="25"/>
        <item x="26"/>
        <item x="27"/>
        <item x="28"/>
        <item x="29"/>
        <item x="30"/>
        <item x="31"/>
        <item x="32"/>
        <item x="33"/>
        <item t="default"/>
      </items>
    </pivotField>
    <pivotField dataField="1" compact="0" showAll="0">
      <items count="19">
        <item x="9"/>
        <item x="6"/>
        <item x="0"/>
        <item x="15"/>
        <item x="16"/>
        <item x="12"/>
        <item x="13"/>
        <item x="2"/>
        <item x="3"/>
        <item x="5"/>
        <item x="14"/>
        <item x="7"/>
        <item x="10"/>
        <item x="4"/>
        <item x="11"/>
        <item x="1"/>
        <item x="8"/>
        <item x="17"/>
        <item t="default"/>
      </items>
    </pivotField>
    <pivotField dataField="1" compact="0" showAll="0">
      <items count="228">
        <item x="7"/>
        <item x="5"/>
        <item x="22"/>
        <item x="131"/>
        <item x="96"/>
        <item x="149"/>
        <item x="0"/>
        <item x="76"/>
        <item x="3"/>
        <item x="91"/>
        <item x="124"/>
        <item x="119"/>
        <item x="70"/>
        <item x="142"/>
        <item x="152"/>
        <item x="78"/>
        <item x="73"/>
        <item x="79"/>
        <item x="87"/>
        <item x="62"/>
        <item x="52"/>
        <item x="98"/>
        <item x="21"/>
        <item x="151"/>
        <item x="114"/>
        <item x="133"/>
        <item x="59"/>
        <item x="8"/>
        <item x="71"/>
        <item x="117"/>
        <item x="33"/>
        <item x="50"/>
        <item x="97"/>
        <item x="24"/>
        <item x="118"/>
        <item x="58"/>
        <item x="20"/>
        <item x="74"/>
        <item x="109"/>
        <item x="140"/>
        <item x="99"/>
        <item x="127"/>
        <item x="42"/>
        <item x="2"/>
        <item x="12"/>
        <item x="72"/>
        <item x="55"/>
        <item x="132"/>
        <item x="112"/>
        <item x="105"/>
        <item x="68"/>
        <item x="146"/>
        <item x="19"/>
        <item x="153"/>
        <item x="137"/>
        <item x="121"/>
        <item x="35"/>
        <item x="77"/>
        <item x="83"/>
        <item x="94"/>
        <item x="37"/>
        <item x="110"/>
        <item x="17"/>
        <item x="125"/>
        <item x="147"/>
        <item x="106"/>
        <item x="95"/>
        <item x="135"/>
        <item x="49"/>
        <item x="56"/>
        <item x="34"/>
        <item x="25"/>
        <item x="102"/>
        <item x="15"/>
        <item x="57"/>
        <item x="155"/>
        <item x="53"/>
        <item x="40"/>
        <item x="139"/>
        <item x="154"/>
        <item x="101"/>
        <item x="48"/>
        <item x="123"/>
        <item x="64"/>
        <item x="81"/>
        <item x="41"/>
        <item x="84"/>
        <item x="138"/>
        <item x="148"/>
        <item x="145"/>
        <item x="93"/>
        <item x="44"/>
        <item x="1"/>
        <item x="4"/>
        <item x="6"/>
        <item x="9"/>
        <item x="10"/>
        <item x="11"/>
        <item x="13"/>
        <item x="14"/>
        <item x="16"/>
        <item x="18"/>
        <item x="23"/>
        <item x="26"/>
        <item x="27"/>
        <item x="28"/>
        <item x="29"/>
        <item x="30"/>
        <item x="31"/>
        <item x="32"/>
        <item x="36"/>
        <item x="38"/>
        <item x="39"/>
        <item x="43"/>
        <item x="45"/>
        <item x="46"/>
        <item x="47"/>
        <item x="51"/>
        <item x="54"/>
        <item x="60"/>
        <item x="61"/>
        <item x="63"/>
        <item x="65"/>
        <item x="66"/>
        <item x="67"/>
        <item x="69"/>
        <item x="75"/>
        <item x="80"/>
        <item x="82"/>
        <item x="85"/>
        <item x="86"/>
        <item x="88"/>
        <item x="89"/>
        <item x="90"/>
        <item x="92"/>
        <item x="100"/>
        <item x="103"/>
        <item x="104"/>
        <item x="107"/>
        <item x="108"/>
        <item x="111"/>
        <item x="113"/>
        <item x="115"/>
        <item x="116"/>
        <item x="120"/>
        <item x="122"/>
        <item x="126"/>
        <item x="128"/>
        <item x="129"/>
        <item x="130"/>
        <item x="134"/>
        <item x="136"/>
        <item x="141"/>
        <item x="143"/>
        <item x="144"/>
        <item x="150"/>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t="default"/>
      </items>
    </pivotField>
    <pivotField compact="0" showAll="0">
      <items count="4">
        <item x="2"/>
        <item h="1" x="1"/>
        <item h="1" x="0"/>
        <item t="default"/>
      </items>
    </pivotField>
    <pivotField compact="0" showAll="0">
      <items count="7">
        <item h="1" x="0"/>
        <item h="1" x="1"/>
        <item x="2"/>
        <item x="3"/>
        <item x="4"/>
        <item x="5"/>
        <item t="default"/>
      </items>
    </pivotField>
    <pivotField compact="0" dragToRow="0" dragToCol="0" dragToPage="0" showAll="0" defaultSubtotal="0"/>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3">
    <i>
      <x/>
    </i>
    <i i="1">
      <x v="1"/>
    </i>
    <i i="2">
      <x v="2"/>
    </i>
  </colItems>
  <dataFields count="3">
    <dataField name="Sum of Scheduled Hours" fld="2" baseField="0" baseItem="0"/>
    <dataField name="Sum of Actual Hours" fld="3" baseField="0" baseItem="0"/>
    <dataField name="Days of Availability" fld="0" subtotal="count" baseField="0" baseItem="0"/>
  </dataFields>
  <formats count="189">
    <format dxfId="108">
      <pivotArea type="all" dataOnly="0" outline="0" fieldPosition="0"/>
    </format>
    <format dxfId="109">
      <pivotArea type="all" dataOnly="0" outline="0" fieldPosition="0"/>
    </format>
    <format dxfId="110">
      <pivotArea dataOnly="0" labelOnly="1" fieldPosition="0">
        <references count="1">
          <reference field="0" count="1">
            <x v="0"/>
          </reference>
        </references>
      </pivotArea>
    </format>
    <format dxfId="111">
      <pivotArea dataOnly="0" labelOnly="1" fieldPosition="0">
        <references count="1">
          <reference field="0" count="1">
            <x v="1"/>
          </reference>
        </references>
      </pivotArea>
    </format>
    <format dxfId="112">
      <pivotArea dataOnly="0" labelOnly="1" fieldPosition="0">
        <references count="1">
          <reference field="0" count="1">
            <x v="2"/>
          </reference>
        </references>
      </pivotArea>
    </format>
    <format dxfId="113">
      <pivotArea dataOnly="0" labelOnly="1" fieldPosition="0">
        <references count="1">
          <reference field="0" count="1">
            <x v="3"/>
          </reference>
        </references>
      </pivotArea>
    </format>
    <format dxfId="114">
      <pivotArea dataOnly="0" labelOnly="1" fieldPosition="0">
        <references count="1">
          <reference field="0" count="1">
            <x v="4"/>
          </reference>
        </references>
      </pivotArea>
    </format>
    <format dxfId="115">
      <pivotArea dataOnly="0" labelOnly="1" fieldPosition="0">
        <references count="1">
          <reference field="0" count="1">
            <x v="5"/>
          </reference>
        </references>
      </pivotArea>
    </format>
    <format dxfId="116">
      <pivotArea dataOnly="0" labelOnly="1" fieldPosition="0">
        <references count="1">
          <reference field="0" count="1">
            <x v="6"/>
          </reference>
        </references>
      </pivotArea>
    </format>
    <format dxfId="117">
      <pivotArea dataOnly="0" labelOnly="1" fieldPosition="0">
        <references count="1">
          <reference field="0" count="1">
            <x v="8"/>
          </reference>
        </references>
      </pivotArea>
    </format>
    <format dxfId="118">
      <pivotArea dataOnly="0" labelOnly="1" fieldPosition="0">
        <references count="1">
          <reference field="0" count="1">
            <x v="9"/>
          </reference>
        </references>
      </pivotArea>
    </format>
    <format dxfId="119">
      <pivotArea dataOnly="0" labelOnly="1" fieldPosition="0">
        <references count="1">
          <reference field="0" count="1">
            <x v="10"/>
          </reference>
        </references>
      </pivotArea>
    </format>
    <format dxfId="120">
      <pivotArea dataOnly="0" labelOnly="1" fieldPosition="0">
        <references count="1">
          <reference field="0" count="1">
            <x v="11"/>
          </reference>
        </references>
      </pivotArea>
    </format>
    <format dxfId="121">
      <pivotArea dataOnly="0" labelOnly="1" fieldPosition="0">
        <references count="1">
          <reference field="0" count="1">
            <x v="12"/>
          </reference>
        </references>
      </pivotArea>
    </format>
    <format dxfId="122">
      <pivotArea dataOnly="0" labelOnly="1" fieldPosition="0">
        <references count="1">
          <reference field="0" count="1">
            <x v="13"/>
          </reference>
        </references>
      </pivotArea>
    </format>
    <format dxfId="123">
      <pivotArea dataOnly="0" labelOnly="1" fieldPosition="0">
        <references count="1">
          <reference field="0" count="1">
            <x v="15"/>
          </reference>
        </references>
      </pivotArea>
    </format>
    <format dxfId="124">
      <pivotArea dataOnly="0" labelOnly="1" fieldPosition="0">
        <references count="1">
          <reference field="0" count="1">
            <x v="16"/>
          </reference>
        </references>
      </pivotArea>
    </format>
    <format dxfId="125">
      <pivotArea dataOnly="0" labelOnly="1" fieldPosition="0">
        <references count="1">
          <reference field="0" count="1">
            <x v="17"/>
          </reference>
        </references>
      </pivotArea>
    </format>
    <format dxfId="126">
      <pivotArea dataOnly="0" labelOnly="1" fieldPosition="0">
        <references count="1">
          <reference field="0" count="1">
            <x v="18"/>
          </reference>
        </references>
      </pivotArea>
    </format>
    <format dxfId="127">
      <pivotArea dataOnly="0" labelOnly="1" fieldPosition="0">
        <references count="1">
          <reference field="0" count="1">
            <x v="19"/>
          </reference>
        </references>
      </pivotArea>
    </format>
    <format dxfId="128">
      <pivotArea dataOnly="0" labelOnly="1" fieldPosition="0">
        <references count="1">
          <reference field="0" count="1">
            <x v="20"/>
          </reference>
        </references>
      </pivotArea>
    </format>
    <format dxfId="129">
      <pivotArea dataOnly="0" labelOnly="1" fieldPosition="0">
        <references count="1">
          <reference field="0" count="1">
            <x v="22"/>
          </reference>
        </references>
      </pivotArea>
    </format>
    <format dxfId="130">
      <pivotArea dataOnly="0" labelOnly="1" fieldPosition="0">
        <references count="1">
          <reference field="0" count="1">
            <x v="23"/>
          </reference>
        </references>
      </pivotArea>
    </format>
    <format dxfId="131">
      <pivotArea dataOnly="0" labelOnly="1" fieldPosition="0">
        <references count="1">
          <reference field="0" count="1">
            <x v="24"/>
          </reference>
        </references>
      </pivotArea>
    </format>
    <format dxfId="132">
      <pivotArea dataOnly="0" labelOnly="1" fieldPosition="0">
        <references count="1">
          <reference field="0" count="1">
            <x v="25"/>
          </reference>
        </references>
      </pivotArea>
    </format>
    <format dxfId="133">
      <pivotArea dataOnly="0" labelOnly="1" fieldPosition="0">
        <references count="1">
          <reference field="0" count="1">
            <x v="26"/>
          </reference>
        </references>
      </pivotArea>
    </format>
    <format dxfId="134">
      <pivotArea dataOnly="0" labelOnly="1" fieldPosition="0">
        <references count="1">
          <reference field="0" count="1">
            <x v="27"/>
          </reference>
        </references>
      </pivotArea>
    </format>
    <format dxfId="135">
      <pivotArea dataOnly="0" labelOnly="1" fieldPosition="0">
        <references count="1">
          <reference field="0" count="1">
            <x v="28"/>
          </reference>
        </references>
      </pivotArea>
    </format>
    <format dxfId="136">
      <pivotArea dataOnly="0" labelOnly="1" fieldPosition="0">
        <references count="1">
          <reference field="0" count="1">
            <x v="29"/>
          </reference>
        </references>
      </pivotArea>
    </format>
    <format dxfId="137">
      <pivotArea dataOnly="0" labelOnly="1" fieldPosition="0">
        <references count="1">
          <reference field="0" count="1">
            <x v="30"/>
          </reference>
        </references>
      </pivotArea>
    </format>
    <format dxfId="138">
      <pivotArea field="0" type="button" dataOnly="0" labelOnly="1" outline="0" fieldPosition="0"/>
    </format>
    <format dxfId="139">
      <pivotArea dataOnly="0" labelOnly="1" fieldPosition="0">
        <references count="1">
          <reference field="4294967294" count="1">
            <x v="0"/>
          </reference>
        </references>
      </pivotArea>
    </format>
    <format dxfId="140">
      <pivotArea dataOnly="0" labelOnly="1" fieldPosition="0">
        <references count="1">
          <reference field="4294967294" count="1">
            <x v="1"/>
          </reference>
        </references>
      </pivotArea>
    </format>
    <format dxfId="141">
      <pivotArea dataOnly="0" labelOnly="1" grandRow="1" fieldPosition="0"/>
    </format>
    <format dxfId="142">
      <pivotArea grandRow="1" collapsedLevelsAreSubtotals="1" fieldPosition="0">
        <references count="1">
          <reference field="4294967294" count="1" selected="0">
            <x v="0"/>
          </reference>
        </references>
      </pivotArea>
    </format>
    <format dxfId="143">
      <pivotArea grandRow="1" collapsedLevelsAreSubtotals="1" fieldPosition="0">
        <references count="1">
          <reference field="4294967294" count="1" selected="0">
            <x v="1"/>
          </reference>
        </references>
      </pivotArea>
    </format>
    <format dxfId="144">
      <pivotArea dataOnly="0" labelOnly="1" fieldPosition="0">
        <references count="1">
          <reference field="0" count="1">
            <x v="0"/>
          </reference>
        </references>
      </pivotArea>
    </format>
    <format dxfId="145">
      <pivotArea dataOnly="0" labelOnly="1" fieldPosition="0">
        <references count="1">
          <reference field="0" count="1">
            <x v="1"/>
          </reference>
        </references>
      </pivotArea>
    </format>
    <format dxfId="146">
      <pivotArea dataOnly="0" labelOnly="1" fieldPosition="0">
        <references count="1">
          <reference field="0" count="1">
            <x v="2"/>
          </reference>
        </references>
      </pivotArea>
    </format>
    <format dxfId="147">
      <pivotArea dataOnly="0" labelOnly="1" fieldPosition="0">
        <references count="1">
          <reference field="0" count="1">
            <x v="3"/>
          </reference>
        </references>
      </pivotArea>
    </format>
    <format dxfId="148">
      <pivotArea dataOnly="0" labelOnly="1" fieldPosition="0">
        <references count="1">
          <reference field="0" count="1">
            <x v="4"/>
          </reference>
        </references>
      </pivotArea>
    </format>
    <format dxfId="149">
      <pivotArea dataOnly="0" labelOnly="1" fieldPosition="0">
        <references count="1">
          <reference field="0" count="1">
            <x v="5"/>
          </reference>
        </references>
      </pivotArea>
    </format>
    <format dxfId="150">
      <pivotArea dataOnly="0" labelOnly="1" fieldPosition="0">
        <references count="1">
          <reference field="0" count="1">
            <x v="6"/>
          </reference>
        </references>
      </pivotArea>
    </format>
    <format dxfId="151">
      <pivotArea dataOnly="0" labelOnly="1" fieldPosition="0">
        <references count="1">
          <reference field="0" count="1">
            <x v="8"/>
          </reference>
        </references>
      </pivotArea>
    </format>
    <format dxfId="152">
      <pivotArea dataOnly="0" labelOnly="1" fieldPosition="0">
        <references count="1">
          <reference field="0" count="1">
            <x v="9"/>
          </reference>
        </references>
      </pivotArea>
    </format>
    <format dxfId="153">
      <pivotArea dataOnly="0" labelOnly="1" fieldPosition="0">
        <references count="1">
          <reference field="0" count="1">
            <x v="10"/>
          </reference>
        </references>
      </pivotArea>
    </format>
    <format dxfId="154">
      <pivotArea dataOnly="0" labelOnly="1" fieldPosition="0">
        <references count="1">
          <reference field="0" count="1">
            <x v="11"/>
          </reference>
        </references>
      </pivotArea>
    </format>
    <format dxfId="155">
      <pivotArea dataOnly="0" labelOnly="1" fieldPosition="0">
        <references count="1">
          <reference field="0" count="1">
            <x v="12"/>
          </reference>
        </references>
      </pivotArea>
    </format>
    <format dxfId="156">
      <pivotArea dataOnly="0" labelOnly="1" fieldPosition="0">
        <references count="1">
          <reference field="0" count="1">
            <x v="13"/>
          </reference>
        </references>
      </pivotArea>
    </format>
    <format dxfId="157">
      <pivotArea dataOnly="0" labelOnly="1" fieldPosition="0">
        <references count="1">
          <reference field="0" count="1">
            <x v="15"/>
          </reference>
        </references>
      </pivotArea>
    </format>
    <format dxfId="158">
      <pivotArea dataOnly="0" labelOnly="1" fieldPosition="0">
        <references count="1">
          <reference field="0" count="1">
            <x v="16"/>
          </reference>
        </references>
      </pivotArea>
    </format>
    <format dxfId="159">
      <pivotArea dataOnly="0" labelOnly="1" fieldPosition="0">
        <references count="1">
          <reference field="0" count="1">
            <x v="17"/>
          </reference>
        </references>
      </pivotArea>
    </format>
    <format dxfId="160">
      <pivotArea dataOnly="0" labelOnly="1" fieldPosition="0">
        <references count="1">
          <reference field="0" count="1">
            <x v="18"/>
          </reference>
        </references>
      </pivotArea>
    </format>
    <format dxfId="161">
      <pivotArea dataOnly="0" labelOnly="1" fieldPosition="0">
        <references count="1">
          <reference field="0" count="1">
            <x v="19"/>
          </reference>
        </references>
      </pivotArea>
    </format>
    <format dxfId="162">
      <pivotArea dataOnly="0" labelOnly="1" fieldPosition="0">
        <references count="1">
          <reference field="0" count="1">
            <x v="20"/>
          </reference>
        </references>
      </pivotArea>
    </format>
    <format dxfId="163">
      <pivotArea dataOnly="0" labelOnly="1" fieldPosition="0">
        <references count="1">
          <reference field="0" count="1">
            <x v="22"/>
          </reference>
        </references>
      </pivotArea>
    </format>
    <format dxfId="164">
      <pivotArea dataOnly="0" labelOnly="1" fieldPosition="0">
        <references count="1">
          <reference field="0" count="1">
            <x v="23"/>
          </reference>
        </references>
      </pivotArea>
    </format>
    <format dxfId="165">
      <pivotArea dataOnly="0" labelOnly="1" fieldPosition="0">
        <references count="1">
          <reference field="0" count="1">
            <x v="24"/>
          </reference>
        </references>
      </pivotArea>
    </format>
    <format dxfId="166">
      <pivotArea dataOnly="0" labelOnly="1" fieldPosition="0">
        <references count="1">
          <reference field="0" count="1">
            <x v="25"/>
          </reference>
        </references>
      </pivotArea>
    </format>
    <format dxfId="167">
      <pivotArea dataOnly="0" labelOnly="1" fieldPosition="0">
        <references count="1">
          <reference field="0" count="1">
            <x v="26"/>
          </reference>
        </references>
      </pivotArea>
    </format>
    <format dxfId="168">
      <pivotArea dataOnly="0" labelOnly="1" fieldPosition="0">
        <references count="1">
          <reference field="0" count="1">
            <x v="27"/>
          </reference>
        </references>
      </pivotArea>
    </format>
    <format dxfId="169">
      <pivotArea dataOnly="0" labelOnly="1" fieldPosition="0">
        <references count="1">
          <reference field="0" count="1">
            <x v="28"/>
          </reference>
        </references>
      </pivotArea>
    </format>
    <format dxfId="170">
      <pivotArea dataOnly="0" labelOnly="1" fieldPosition="0">
        <references count="1">
          <reference field="0" count="1">
            <x v="29"/>
          </reference>
        </references>
      </pivotArea>
    </format>
    <format dxfId="171">
      <pivotArea dataOnly="0" labelOnly="1" fieldPosition="0">
        <references count="1">
          <reference field="0" count="1">
            <x v="30"/>
          </reference>
        </references>
      </pivotArea>
    </format>
    <format dxfId="172">
      <pivotArea collapsedLevelsAreSubtotals="1" fieldPosition="0">
        <references count="1">
          <reference field="0" count="1" selected="0">
            <x v="0"/>
          </reference>
        </references>
      </pivotArea>
    </format>
    <format dxfId="173">
      <pivotArea collapsedLevelsAreSubtotals="1" fieldPosition="0">
        <references count="1">
          <reference field="0" count="1" selected="0">
            <x v="1"/>
          </reference>
        </references>
      </pivotArea>
    </format>
    <format dxfId="174">
      <pivotArea collapsedLevelsAreSubtotals="1" fieldPosition="0">
        <references count="1">
          <reference field="0" count="1" selected="0">
            <x v="2"/>
          </reference>
        </references>
      </pivotArea>
    </format>
    <format dxfId="175">
      <pivotArea collapsedLevelsAreSubtotals="1" fieldPosition="0">
        <references count="1">
          <reference field="0" count="1" selected="0">
            <x v="3"/>
          </reference>
        </references>
      </pivotArea>
    </format>
    <format dxfId="176">
      <pivotArea collapsedLevelsAreSubtotals="1" fieldPosition="0">
        <references count="1">
          <reference field="0" count="1" selected="0">
            <x v="4"/>
          </reference>
        </references>
      </pivotArea>
    </format>
    <format dxfId="177">
      <pivotArea collapsedLevelsAreSubtotals="1" fieldPosition="0">
        <references count="1">
          <reference field="0" count="1" selected="0">
            <x v="5"/>
          </reference>
        </references>
      </pivotArea>
    </format>
    <format dxfId="178">
      <pivotArea collapsedLevelsAreSubtotals="1" fieldPosition="0">
        <references count="1">
          <reference field="0" count="1" selected="0">
            <x v="6"/>
          </reference>
        </references>
      </pivotArea>
    </format>
    <format dxfId="179">
      <pivotArea collapsedLevelsAreSubtotals="1" fieldPosition="0">
        <references count="1">
          <reference field="0" count="1" selected="0">
            <x v="8"/>
          </reference>
        </references>
      </pivotArea>
    </format>
    <format dxfId="180">
      <pivotArea collapsedLevelsAreSubtotals="1" fieldPosition="0">
        <references count="1">
          <reference field="0" count="1" selected="0">
            <x v="9"/>
          </reference>
        </references>
      </pivotArea>
    </format>
    <format dxfId="181">
      <pivotArea collapsedLevelsAreSubtotals="1" fieldPosition="0">
        <references count="1">
          <reference field="0" count="1" selected="0">
            <x v="10"/>
          </reference>
        </references>
      </pivotArea>
    </format>
    <format dxfId="182">
      <pivotArea collapsedLevelsAreSubtotals="1" fieldPosition="0">
        <references count="1">
          <reference field="0" count="1" selected="0">
            <x v="11"/>
          </reference>
        </references>
      </pivotArea>
    </format>
    <format dxfId="183">
      <pivotArea collapsedLevelsAreSubtotals="1" fieldPosition="0">
        <references count="1">
          <reference field="0" count="1" selected="0">
            <x v="12"/>
          </reference>
        </references>
      </pivotArea>
    </format>
    <format dxfId="184">
      <pivotArea collapsedLevelsAreSubtotals="1" fieldPosition="0">
        <references count="1">
          <reference field="0" count="1" selected="0">
            <x v="13"/>
          </reference>
        </references>
      </pivotArea>
    </format>
    <format dxfId="185">
      <pivotArea collapsedLevelsAreSubtotals="1" fieldPosition="0">
        <references count="1">
          <reference field="0" count="1" selected="0">
            <x v="15"/>
          </reference>
        </references>
      </pivotArea>
    </format>
    <format dxfId="186">
      <pivotArea collapsedLevelsAreSubtotals="1" fieldPosition="0">
        <references count="1">
          <reference field="0" count="1" selected="0">
            <x v="16"/>
          </reference>
        </references>
      </pivotArea>
    </format>
    <format dxfId="187">
      <pivotArea collapsedLevelsAreSubtotals="1" fieldPosition="0">
        <references count="1">
          <reference field="0" count="1" selected="0">
            <x v="17"/>
          </reference>
        </references>
      </pivotArea>
    </format>
    <format dxfId="188">
      <pivotArea collapsedLevelsAreSubtotals="1" fieldPosition="0">
        <references count="1">
          <reference field="0" count="1" selected="0">
            <x v="18"/>
          </reference>
        </references>
      </pivotArea>
    </format>
    <format dxfId="189">
      <pivotArea collapsedLevelsAreSubtotals="1" fieldPosition="0">
        <references count="1">
          <reference field="0" count="1" selected="0">
            <x v="19"/>
          </reference>
        </references>
      </pivotArea>
    </format>
    <format dxfId="190">
      <pivotArea collapsedLevelsAreSubtotals="1" fieldPosition="0">
        <references count="1">
          <reference field="0" count="1" selected="0">
            <x v="20"/>
          </reference>
        </references>
      </pivotArea>
    </format>
    <format dxfId="191">
      <pivotArea collapsedLevelsAreSubtotals="1" fieldPosition="0">
        <references count="1">
          <reference field="0" count="1" selected="0">
            <x v="22"/>
          </reference>
        </references>
      </pivotArea>
    </format>
    <format dxfId="192">
      <pivotArea collapsedLevelsAreSubtotals="1" fieldPosition="0">
        <references count="1">
          <reference field="0" count="1" selected="0">
            <x v="23"/>
          </reference>
        </references>
      </pivotArea>
    </format>
    <format dxfId="193">
      <pivotArea collapsedLevelsAreSubtotals="1" fieldPosition="0">
        <references count="1">
          <reference field="0" count="1" selected="0">
            <x v="24"/>
          </reference>
        </references>
      </pivotArea>
    </format>
    <format dxfId="194">
      <pivotArea collapsedLevelsAreSubtotals="1" fieldPosition="0">
        <references count="1">
          <reference field="0" count="1" selected="0">
            <x v="25"/>
          </reference>
        </references>
      </pivotArea>
    </format>
    <format dxfId="195">
      <pivotArea collapsedLevelsAreSubtotals="1" fieldPosition="0">
        <references count="1">
          <reference field="0" count="1" selected="0">
            <x v="26"/>
          </reference>
        </references>
      </pivotArea>
    </format>
    <format dxfId="196">
      <pivotArea collapsedLevelsAreSubtotals="1" fieldPosition="0">
        <references count="1">
          <reference field="0" count="1" selected="0">
            <x v="27"/>
          </reference>
        </references>
      </pivotArea>
    </format>
    <format dxfId="197">
      <pivotArea collapsedLevelsAreSubtotals="1" fieldPosition="0">
        <references count="1">
          <reference field="0" count="1" selected="0">
            <x v="28"/>
          </reference>
        </references>
      </pivotArea>
    </format>
    <format dxfId="198">
      <pivotArea collapsedLevelsAreSubtotals="1" fieldPosition="0">
        <references count="1">
          <reference field="0" count="1" selected="0">
            <x v="29"/>
          </reference>
        </references>
      </pivotArea>
    </format>
    <format dxfId="199">
      <pivotArea collapsedLevelsAreSubtotals="1" fieldPosition="0">
        <references count="1">
          <reference field="0" count="1" selected="0">
            <x v="30"/>
          </reference>
        </references>
      </pivotArea>
    </format>
    <format dxfId="200">
      <pivotArea dataOnly="0" labelOnly="1" fieldPosition="0">
        <references count="1">
          <reference field="4294967294" count="1">
            <x v="2"/>
          </reference>
        </references>
      </pivotArea>
    </format>
    <format dxfId="201">
      <pivotArea grandRow="1" collapsedLevelsAreSubtotals="1" fieldPosition="0">
        <references count="1">
          <reference field="4294967294" count="1" selected="0">
            <x v="2"/>
          </reference>
        </references>
      </pivotArea>
    </format>
    <format dxfId="202">
      <pivotArea dataOnly="0" labelOnly="1" fieldPosition="0">
        <references count="1">
          <reference field="0" count="1">
            <x v="14"/>
          </reference>
        </references>
      </pivotArea>
    </format>
    <format dxfId="203">
      <pivotArea dataOnly="0" labelOnly="1" fieldPosition="0">
        <references count="1">
          <reference field="0" count="1">
            <x v="1"/>
          </reference>
        </references>
      </pivotArea>
    </format>
    <format dxfId="204">
      <pivotArea dataOnly="0" labelOnly="1" fieldPosition="0">
        <references count="1">
          <reference field="0" count="1">
            <x v="3"/>
          </reference>
        </references>
      </pivotArea>
    </format>
    <format dxfId="205">
      <pivotArea dataOnly="0" labelOnly="1" fieldPosition="0">
        <references count="1">
          <reference field="0" count="1">
            <x v="4"/>
          </reference>
        </references>
      </pivotArea>
    </format>
    <format dxfId="206">
      <pivotArea dataOnly="0" labelOnly="1" fieldPosition="0">
        <references count="1">
          <reference field="0" count="1">
            <x v="6"/>
          </reference>
        </references>
      </pivotArea>
    </format>
    <format dxfId="207">
      <pivotArea dataOnly="0" labelOnly="1" fieldPosition="0">
        <references count="1">
          <reference field="0" count="1">
            <x v="7"/>
          </reference>
        </references>
      </pivotArea>
    </format>
    <format dxfId="208">
      <pivotArea dataOnly="0" labelOnly="1" fieldPosition="0">
        <references count="1">
          <reference field="0" count="1">
            <x v="8"/>
          </reference>
        </references>
      </pivotArea>
    </format>
    <format dxfId="209">
      <pivotArea dataOnly="0" labelOnly="1" fieldPosition="0">
        <references count="1">
          <reference field="0" count="1">
            <x v="9"/>
          </reference>
        </references>
      </pivotArea>
    </format>
    <format dxfId="210">
      <pivotArea dataOnly="0" labelOnly="1" fieldPosition="0">
        <references count="1">
          <reference field="0" count="1">
            <x v="10"/>
          </reference>
        </references>
      </pivotArea>
    </format>
    <format dxfId="211">
      <pivotArea dataOnly="0" labelOnly="1" fieldPosition="0">
        <references count="1">
          <reference field="0" count="1">
            <x v="11"/>
          </reference>
        </references>
      </pivotArea>
    </format>
    <format dxfId="212">
      <pivotArea dataOnly="0" labelOnly="1" fieldPosition="0">
        <references count="1">
          <reference field="0" count="1">
            <x v="12"/>
          </reference>
        </references>
      </pivotArea>
    </format>
    <format dxfId="213">
      <pivotArea dataOnly="0" labelOnly="1" fieldPosition="0">
        <references count="1">
          <reference field="0" count="1">
            <x v="13"/>
          </reference>
        </references>
      </pivotArea>
    </format>
    <format dxfId="214">
      <pivotArea dataOnly="0" labelOnly="1" fieldPosition="0">
        <references count="1">
          <reference field="0" count="1">
            <x v="14"/>
          </reference>
        </references>
      </pivotArea>
    </format>
    <format dxfId="215">
      <pivotArea dataOnly="0" labelOnly="1" fieldPosition="0">
        <references count="1">
          <reference field="0" count="1">
            <x v="15"/>
          </reference>
        </references>
      </pivotArea>
    </format>
    <format dxfId="216">
      <pivotArea dataOnly="0" labelOnly="1" fieldPosition="0">
        <references count="1">
          <reference field="0" count="1">
            <x v="17"/>
          </reference>
        </references>
      </pivotArea>
    </format>
    <format dxfId="217">
      <pivotArea dataOnly="0" labelOnly="1" fieldPosition="0">
        <references count="1">
          <reference field="0" count="1">
            <x v="18"/>
          </reference>
        </references>
      </pivotArea>
    </format>
    <format dxfId="218">
      <pivotArea dataOnly="0" labelOnly="1" fieldPosition="0">
        <references count="1">
          <reference field="0" count="1">
            <x v="19"/>
          </reference>
        </references>
      </pivotArea>
    </format>
    <format dxfId="219">
      <pivotArea dataOnly="0" labelOnly="1" fieldPosition="0">
        <references count="1">
          <reference field="0" count="1">
            <x v="20"/>
          </reference>
        </references>
      </pivotArea>
    </format>
    <format dxfId="220">
      <pivotArea dataOnly="0" labelOnly="1" fieldPosition="0">
        <references count="1">
          <reference field="0" count="1">
            <x v="22"/>
          </reference>
        </references>
      </pivotArea>
    </format>
    <format dxfId="221">
      <pivotArea dataOnly="0" labelOnly="1" fieldPosition="0">
        <references count="1">
          <reference field="0" count="1">
            <x v="23"/>
          </reference>
        </references>
      </pivotArea>
    </format>
    <format dxfId="222">
      <pivotArea dataOnly="0" labelOnly="1" fieldPosition="0">
        <references count="1">
          <reference field="0" count="1">
            <x v="24"/>
          </reference>
        </references>
      </pivotArea>
    </format>
    <format dxfId="223">
      <pivotArea dataOnly="0" labelOnly="1" fieldPosition="0">
        <references count="1">
          <reference field="0" count="1">
            <x v="25"/>
          </reference>
        </references>
      </pivotArea>
    </format>
    <format dxfId="224">
      <pivotArea dataOnly="0" labelOnly="1" fieldPosition="0">
        <references count="1">
          <reference field="0" count="1">
            <x v="26"/>
          </reference>
        </references>
      </pivotArea>
    </format>
    <format dxfId="225">
      <pivotArea dataOnly="0" labelOnly="1" fieldPosition="0">
        <references count="1">
          <reference field="0" count="1">
            <x v="28"/>
          </reference>
        </references>
      </pivotArea>
    </format>
    <format dxfId="226">
      <pivotArea dataOnly="0" labelOnly="1" fieldPosition="0">
        <references count="1">
          <reference field="0" count="1">
            <x v="29"/>
          </reference>
        </references>
      </pivotArea>
    </format>
    <format dxfId="227">
      <pivotArea dataOnly="0" labelOnly="1" fieldPosition="0">
        <references count="1">
          <reference field="0" count="1">
            <x v="30"/>
          </reference>
        </references>
      </pivotArea>
    </format>
    <format dxfId="228">
      <pivotArea dataOnly="0" labelOnly="1" grandRow="1" fieldPosition="0"/>
    </format>
    <format dxfId="229">
      <pivotArea dataOnly="0" labelOnly="1" grandRow="1" fieldPosition="0"/>
    </format>
    <format dxfId="230">
      <pivotArea dataOnly="0" labelOnly="1" fieldPosition="0">
        <references count="1">
          <reference field="0" count="1">
            <x v="21"/>
          </reference>
        </references>
      </pivotArea>
    </format>
    <format dxfId="231">
      <pivotArea field="0" type="button" dataOnly="0" labelOnly="1" outline="0" fieldPosition="0"/>
    </format>
    <format dxfId="232">
      <pivotArea dataOnly="0" labelOnly="1" fieldPosition="0">
        <references count="1">
          <reference field="0" count="1">
            <x v="0"/>
          </reference>
        </references>
      </pivotArea>
    </format>
    <format dxfId="233">
      <pivotArea dataOnly="0" labelOnly="1" fieldPosition="0">
        <references count="1">
          <reference field="0" count="1">
            <x v="1"/>
          </reference>
        </references>
      </pivotArea>
    </format>
    <format dxfId="234">
      <pivotArea dataOnly="0" labelOnly="1" fieldPosition="0">
        <references count="1">
          <reference field="0" count="1">
            <x v="2"/>
          </reference>
        </references>
      </pivotArea>
    </format>
    <format dxfId="235">
      <pivotArea dataOnly="0" labelOnly="1" fieldPosition="0">
        <references count="1">
          <reference field="0" count="1">
            <x v="3"/>
          </reference>
        </references>
      </pivotArea>
    </format>
    <format dxfId="236">
      <pivotArea dataOnly="0" labelOnly="1" fieldPosition="0">
        <references count="1">
          <reference field="0" count="1">
            <x v="4"/>
          </reference>
        </references>
      </pivotArea>
    </format>
    <format dxfId="237">
      <pivotArea dataOnly="0" labelOnly="1" fieldPosition="0">
        <references count="1">
          <reference field="0" count="1">
            <x v="5"/>
          </reference>
        </references>
      </pivotArea>
    </format>
    <format dxfId="238">
      <pivotArea dataOnly="0" labelOnly="1" fieldPosition="0">
        <references count="1">
          <reference field="0" count="1">
            <x v="6"/>
          </reference>
        </references>
      </pivotArea>
    </format>
    <format dxfId="239">
      <pivotArea dataOnly="0" labelOnly="1" fieldPosition="0">
        <references count="1">
          <reference field="0" count="1">
            <x v="8"/>
          </reference>
        </references>
      </pivotArea>
    </format>
    <format dxfId="240">
      <pivotArea dataOnly="0" labelOnly="1" fieldPosition="0">
        <references count="1">
          <reference field="0" count="1">
            <x v="9"/>
          </reference>
        </references>
      </pivotArea>
    </format>
    <format dxfId="241">
      <pivotArea dataOnly="0" labelOnly="1" fieldPosition="0">
        <references count="1">
          <reference field="0" count="1">
            <x v="10"/>
          </reference>
        </references>
      </pivotArea>
    </format>
    <format dxfId="242">
      <pivotArea dataOnly="0" labelOnly="1" fieldPosition="0">
        <references count="1">
          <reference field="0" count="1">
            <x v="11"/>
          </reference>
        </references>
      </pivotArea>
    </format>
    <format dxfId="243">
      <pivotArea dataOnly="0" labelOnly="1" fieldPosition="0">
        <references count="1">
          <reference field="0" count="1">
            <x v="12"/>
          </reference>
        </references>
      </pivotArea>
    </format>
    <format dxfId="244">
      <pivotArea dataOnly="0" labelOnly="1" fieldPosition="0">
        <references count="1">
          <reference field="0" count="1">
            <x v="13"/>
          </reference>
        </references>
      </pivotArea>
    </format>
    <format dxfId="245">
      <pivotArea dataOnly="0" labelOnly="1" fieldPosition="0">
        <references count="1">
          <reference field="0" count="1">
            <x v="15"/>
          </reference>
        </references>
      </pivotArea>
    </format>
    <format dxfId="246">
      <pivotArea dataOnly="0" labelOnly="1" fieldPosition="0">
        <references count="1">
          <reference field="0" count="1">
            <x v="16"/>
          </reference>
        </references>
      </pivotArea>
    </format>
    <format dxfId="247">
      <pivotArea dataOnly="0" labelOnly="1" fieldPosition="0">
        <references count="1">
          <reference field="0" count="1">
            <x v="17"/>
          </reference>
        </references>
      </pivotArea>
    </format>
    <format dxfId="248">
      <pivotArea dataOnly="0" labelOnly="1" fieldPosition="0">
        <references count="1">
          <reference field="0" count="1">
            <x v="18"/>
          </reference>
        </references>
      </pivotArea>
    </format>
    <format dxfId="249">
      <pivotArea dataOnly="0" labelOnly="1" fieldPosition="0">
        <references count="1">
          <reference field="0" count="1">
            <x v="19"/>
          </reference>
        </references>
      </pivotArea>
    </format>
    <format dxfId="250">
      <pivotArea dataOnly="0" labelOnly="1" fieldPosition="0">
        <references count="1">
          <reference field="0" count="1">
            <x v="20"/>
          </reference>
        </references>
      </pivotArea>
    </format>
    <format dxfId="251">
      <pivotArea dataOnly="0" labelOnly="1" fieldPosition="0">
        <references count="1">
          <reference field="0" count="1">
            <x v="22"/>
          </reference>
        </references>
      </pivotArea>
    </format>
    <format dxfId="252">
      <pivotArea dataOnly="0" labelOnly="1" fieldPosition="0">
        <references count="1">
          <reference field="0" count="1">
            <x v="23"/>
          </reference>
        </references>
      </pivotArea>
    </format>
    <format dxfId="253">
      <pivotArea dataOnly="0" labelOnly="1" fieldPosition="0">
        <references count="1">
          <reference field="0" count="1">
            <x v="24"/>
          </reference>
        </references>
      </pivotArea>
    </format>
    <format dxfId="254">
      <pivotArea dataOnly="0" labelOnly="1" fieldPosition="0">
        <references count="1">
          <reference field="0" count="1">
            <x v="25"/>
          </reference>
        </references>
      </pivotArea>
    </format>
    <format dxfId="255">
      <pivotArea dataOnly="0" labelOnly="1" fieldPosition="0">
        <references count="1">
          <reference field="0" count="1">
            <x v="26"/>
          </reference>
        </references>
      </pivotArea>
    </format>
    <format dxfId="256">
      <pivotArea dataOnly="0" labelOnly="1" fieldPosition="0">
        <references count="1">
          <reference field="0" count="1">
            <x v="27"/>
          </reference>
        </references>
      </pivotArea>
    </format>
    <format dxfId="257">
      <pivotArea dataOnly="0" labelOnly="1" fieldPosition="0">
        <references count="1">
          <reference field="0" count="1">
            <x v="28"/>
          </reference>
        </references>
      </pivotArea>
    </format>
    <format dxfId="258">
      <pivotArea dataOnly="0" labelOnly="1" fieldPosition="0">
        <references count="1">
          <reference field="0" count="1">
            <x v="29"/>
          </reference>
        </references>
      </pivotArea>
    </format>
    <format dxfId="259">
      <pivotArea dataOnly="0" labelOnly="1" fieldPosition="0">
        <references count="1">
          <reference field="0" count="1">
            <x v="30"/>
          </reference>
        </references>
      </pivotArea>
    </format>
    <format dxfId="260">
      <pivotArea dataOnly="0" labelOnly="1" fieldPosition="0">
        <references count="1">
          <reference field="4294967294" count="1">
            <x v="0"/>
          </reference>
        </references>
      </pivotArea>
    </format>
    <format dxfId="261">
      <pivotArea dataOnly="0" labelOnly="1" fieldPosition="0">
        <references count="1">
          <reference field="4294967294" count="1">
            <x v="1"/>
          </reference>
        </references>
      </pivotArea>
    </format>
    <format dxfId="262">
      <pivotArea dataOnly="0" labelOnly="1" fieldPosition="0">
        <references count="1">
          <reference field="4294967294" count="1">
            <x v="2"/>
          </reference>
        </references>
      </pivotArea>
    </format>
    <format dxfId="263">
      <pivotArea collapsedLevelsAreSubtotals="1" fieldPosition="0">
        <references count="1">
          <reference field="0" count="1" selected="0">
            <x v="0"/>
          </reference>
        </references>
      </pivotArea>
    </format>
    <format dxfId="264">
      <pivotArea collapsedLevelsAreSubtotals="1" fieldPosition="0">
        <references count="1">
          <reference field="0" count="1" selected="0">
            <x v="1"/>
          </reference>
        </references>
      </pivotArea>
    </format>
    <format dxfId="265">
      <pivotArea collapsedLevelsAreSubtotals="1" fieldPosition="0">
        <references count="1">
          <reference field="0" count="1" selected="0">
            <x v="2"/>
          </reference>
        </references>
      </pivotArea>
    </format>
    <format dxfId="266">
      <pivotArea collapsedLevelsAreSubtotals="1" fieldPosition="0">
        <references count="1">
          <reference field="0" count="1" selected="0">
            <x v="3"/>
          </reference>
        </references>
      </pivotArea>
    </format>
    <format dxfId="267">
      <pivotArea collapsedLevelsAreSubtotals="1" fieldPosition="0">
        <references count="1">
          <reference field="0" count="1" selected="0">
            <x v="4"/>
          </reference>
        </references>
      </pivotArea>
    </format>
    <format dxfId="268">
      <pivotArea collapsedLevelsAreSubtotals="1" fieldPosition="0">
        <references count="1">
          <reference field="0" count="1" selected="0">
            <x v="5"/>
          </reference>
        </references>
      </pivotArea>
    </format>
    <format dxfId="269">
      <pivotArea collapsedLevelsAreSubtotals="1" fieldPosition="0">
        <references count="1">
          <reference field="0" count="1" selected="0">
            <x v="6"/>
          </reference>
        </references>
      </pivotArea>
    </format>
    <format dxfId="270">
      <pivotArea collapsedLevelsAreSubtotals="1" fieldPosition="0">
        <references count="1">
          <reference field="0" count="1" selected="0">
            <x v="8"/>
          </reference>
        </references>
      </pivotArea>
    </format>
    <format dxfId="271">
      <pivotArea collapsedLevelsAreSubtotals="1" fieldPosition="0">
        <references count="1">
          <reference field="0" count="1" selected="0">
            <x v="9"/>
          </reference>
        </references>
      </pivotArea>
    </format>
    <format dxfId="272">
      <pivotArea collapsedLevelsAreSubtotals="1" fieldPosition="0">
        <references count="1">
          <reference field="0" count="1" selected="0">
            <x v="10"/>
          </reference>
        </references>
      </pivotArea>
    </format>
    <format dxfId="273">
      <pivotArea collapsedLevelsAreSubtotals="1" fieldPosition="0">
        <references count="1">
          <reference field="0" count="1" selected="0">
            <x v="11"/>
          </reference>
        </references>
      </pivotArea>
    </format>
    <format dxfId="274">
      <pivotArea collapsedLevelsAreSubtotals="1" fieldPosition="0">
        <references count="1">
          <reference field="0" count="1" selected="0">
            <x v="12"/>
          </reference>
        </references>
      </pivotArea>
    </format>
    <format dxfId="275">
      <pivotArea collapsedLevelsAreSubtotals="1" fieldPosition="0">
        <references count="1">
          <reference field="0" count="1" selected="0">
            <x v="13"/>
          </reference>
        </references>
      </pivotArea>
    </format>
    <format dxfId="276">
      <pivotArea collapsedLevelsAreSubtotals="1" fieldPosition="0">
        <references count="1">
          <reference field="0" count="1" selected="0">
            <x v="15"/>
          </reference>
        </references>
      </pivotArea>
    </format>
    <format dxfId="277">
      <pivotArea collapsedLevelsAreSubtotals="1" fieldPosition="0">
        <references count="1">
          <reference field="0" count="1" selected="0">
            <x v="16"/>
          </reference>
        </references>
      </pivotArea>
    </format>
    <format dxfId="278">
      <pivotArea collapsedLevelsAreSubtotals="1" fieldPosition="0">
        <references count="1">
          <reference field="0" count="1" selected="0">
            <x v="17"/>
          </reference>
        </references>
      </pivotArea>
    </format>
    <format dxfId="279">
      <pivotArea collapsedLevelsAreSubtotals="1" fieldPosition="0">
        <references count="1">
          <reference field="0" count="1" selected="0">
            <x v="18"/>
          </reference>
        </references>
      </pivotArea>
    </format>
    <format dxfId="280">
      <pivotArea collapsedLevelsAreSubtotals="1" fieldPosition="0">
        <references count="1">
          <reference field="0" count="1" selected="0">
            <x v="19"/>
          </reference>
        </references>
      </pivotArea>
    </format>
    <format dxfId="281">
      <pivotArea collapsedLevelsAreSubtotals="1" fieldPosition="0">
        <references count="1">
          <reference field="0" count="1" selected="0">
            <x v="20"/>
          </reference>
        </references>
      </pivotArea>
    </format>
    <format dxfId="282">
      <pivotArea collapsedLevelsAreSubtotals="1" fieldPosition="0">
        <references count="1">
          <reference field="0" count="1" selected="0">
            <x v="22"/>
          </reference>
        </references>
      </pivotArea>
    </format>
    <format dxfId="283">
      <pivotArea collapsedLevelsAreSubtotals="1" fieldPosition="0">
        <references count="1">
          <reference field="0" count="1" selected="0">
            <x v="23"/>
          </reference>
        </references>
      </pivotArea>
    </format>
    <format dxfId="284">
      <pivotArea collapsedLevelsAreSubtotals="1" fieldPosition="0">
        <references count="1">
          <reference field="0" count="1" selected="0">
            <x v="24"/>
          </reference>
        </references>
      </pivotArea>
    </format>
    <format dxfId="285">
      <pivotArea collapsedLevelsAreSubtotals="1" fieldPosition="0">
        <references count="1">
          <reference field="0" count="1" selected="0">
            <x v="25"/>
          </reference>
        </references>
      </pivotArea>
    </format>
    <format dxfId="286">
      <pivotArea collapsedLevelsAreSubtotals="1" fieldPosition="0">
        <references count="1">
          <reference field="0" count="1" selected="0">
            <x v="26"/>
          </reference>
        </references>
      </pivotArea>
    </format>
    <format dxfId="287">
      <pivotArea collapsedLevelsAreSubtotals="1" fieldPosition="0">
        <references count="1">
          <reference field="0" count="1" selected="0">
            <x v="27"/>
          </reference>
        </references>
      </pivotArea>
    </format>
    <format dxfId="288">
      <pivotArea collapsedLevelsAreSubtotals="1" fieldPosition="0">
        <references count="1">
          <reference field="0" count="1" selected="0">
            <x v="28"/>
          </reference>
        </references>
      </pivotArea>
    </format>
    <format dxfId="289">
      <pivotArea collapsedLevelsAreSubtotals="1" fieldPosition="0">
        <references count="1">
          <reference field="0" count="1" selected="0">
            <x v="29"/>
          </reference>
        </references>
      </pivotArea>
    </format>
    <format dxfId="290">
      <pivotArea collapsedLevelsAreSubtotals="1" fieldPosition="0">
        <references count="1">
          <reference field="0" count="1" selected="0">
            <x v="30"/>
          </reference>
        </references>
      </pivotArea>
    </format>
    <format dxfId="291">
      <pivotArea outline="0" collapsedLevelsAreSubtotals="1" fieldPosition="0"/>
    </format>
    <format dxfId="292">
      <pivotArea dataOnly="0" labelOnly="1" outline="0" fieldPosition="0">
        <references count="1">
          <reference field="0" count="0"/>
        </references>
      </pivotArea>
    </format>
    <format dxfId="293">
      <pivotArea dataOnly="0" labelOnly="1" grandRow="1" outline="0" fieldPosition="0"/>
    </format>
    <format dxfId="294">
      <pivotArea outline="0" collapsedLevelsAreSubtotals="1" fieldPosition="0"/>
    </format>
    <format dxfId="295">
      <pivotArea dataOnly="0" labelOnly="1" outline="0" fieldPosition="0">
        <references count="1">
          <reference field="0" count="0"/>
        </references>
      </pivotArea>
    </format>
    <format dxfId="29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0000000-0013-0000-FFFF-FFFF01000000}" sourceName="Date">
  <pivotTables>
    <pivotTable tabId="5" name="PivotTable5"/>
  </pivotTables>
  <data>
    <tabular pivotCacheId="1">
      <items count="34">
        <i x="20" s="1"/>
        <i x="21" s="1"/>
        <i x="22" s="1"/>
        <i x="23" s="1"/>
        <i x="24" s="1"/>
        <i x="25" s="1"/>
        <i x="26" s="1"/>
        <i x="27" s="1"/>
        <i x="28" s="1"/>
        <i x="29" s="1"/>
        <i x="30" s="1"/>
        <i x="31" s="1"/>
        <i x="32" s="1"/>
        <i x="33" s="1"/>
        <i x="0" nd="1"/>
        <i x="1" nd="1"/>
        <i x="2" nd="1"/>
        <i x="3" nd="1"/>
        <i x="4" nd="1"/>
        <i x="5" nd="1"/>
        <i x="6" nd="1"/>
        <i x="7" nd="1"/>
        <i x="8" nd="1"/>
        <i x="9" nd="1"/>
        <i x="10" nd="1"/>
        <i x="11" nd="1"/>
        <i x="12" nd="1"/>
        <i x="13" nd="1"/>
        <i x="14" nd="1"/>
        <i x="15" nd="1"/>
        <i x="16" nd="1"/>
        <i x="17" nd="1"/>
        <i x="18" nd="1"/>
        <i x="19"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 xr10:uid="{00000000-0013-0000-FFFF-FFFF02000000}" sourceName="Week">
  <pivotTables>
    <pivotTable tabId="5" name="PivotTable5"/>
  </pivotTables>
  <data>
    <tabular pivotCacheId="1">
      <items count="6">
        <i x="2" s="1"/>
        <i x="3" s="1"/>
        <i x="4" s="1"/>
        <i x="5" s="1"/>
        <i x="0" nd="1"/>
        <i x="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roll_Period" xr10:uid="{00000000-0013-0000-FFFF-FFFF03000000}" sourceName="Payroll Period">
  <pivotTables>
    <pivotTable tabId="5" name="PivotTable5"/>
  </pivotTables>
  <data>
    <tabular pivotCacheId="1">
      <items count="3">
        <i x="2" s="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0000000-0014-0000-FFFF-FFFF03000000}" cache="Slicer_Date" caption="Date" style="SlicerStyleLight4" rowHeight="193675"/>
  <slicer name="Week" xr10:uid="{00000000-0014-0000-FFFF-FFFF02000000}" cache="Slicer_Week" caption="Week" style="SlicerStyleLight4" rowHeight="193675"/>
  <slicer name="Payroll Period" xr10:uid="{00000000-0014-0000-FFFF-FFFF01000000}" cache="Slicer_Payroll_Period" caption="Payroll Period" style="SlicerStyleLight4" rowHeight="193675"/>
</slicers>
</file>

<file path=xl/theme/theme1.xml><?xml version="1.0" encoding="utf-8"?>
<a:theme xmlns:a="http://schemas.openxmlformats.org/drawingml/2006/main" name="Office">
  <a:themeElements>
    <a:clrScheme name="Slipstream">
      <a:dk1>
        <a:sysClr val="windowText" lastClr="000000"/>
      </a:dk1>
      <a:lt1>
        <a:sysClr val="window" lastClr="FFFFFF"/>
      </a:lt1>
      <a:dk2>
        <a:srgbClr val="212745"/>
      </a:dk2>
      <a:lt2>
        <a:srgbClr val="B4DCFA"/>
      </a:lt2>
      <a:accent1>
        <a:srgbClr val="4E67C8"/>
      </a:accent1>
      <a:accent2>
        <a:srgbClr val="5ECCF3"/>
      </a:accent2>
      <a:accent3>
        <a:srgbClr val="A7EA52"/>
      </a:accent3>
      <a:accent4>
        <a:srgbClr val="5DCEAF"/>
      </a:accent4>
      <a:accent5>
        <a:srgbClr val="FF8021"/>
      </a:accent5>
      <a:accent6>
        <a:srgbClr val="F14124"/>
      </a:accent6>
      <a:hlink>
        <a:srgbClr val="56C7AA"/>
      </a:hlink>
      <a:folHlink>
        <a:srgbClr val="59A8D1"/>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
  <sheetViews>
    <sheetView showGridLines="0" showRowColHeaders="0" workbookViewId="0"/>
  </sheetViews>
  <sheetFormatPr defaultColWidth="0" defaultRowHeight="16.5" zeroHeight="1"/>
  <cols>
    <col min="1" max="2" width="9" style="67" customWidth="1"/>
    <col min="3" max="3" width="16.75" style="67" customWidth="1"/>
    <col min="4" max="5" width="9" style="67"/>
    <col min="6" max="8" width="9" style="67" hidden="1" customWidth="1"/>
    <col min="9" max="9" width="16.75" style="67" hidden="1" customWidth="1"/>
    <col min="10" max="10" width="9" style="67" hidden="1" customWidth="1"/>
    <col min="11" max="16384" width="9" style="67" hidden="1"/>
  </cols>
  <sheetData>
    <row r="1" spans="2:9" s="65" customFormat="1" ht="51" customHeight="1">
      <c r="B1" s="68" t="s">
        <v>0</v>
      </c>
      <c r="H1" s="68" t="s">
        <v>0</v>
      </c>
    </row>
    <row r="2" spans="2:9" s="66" customFormat="1">
      <c r="B2" s="67" t="s">
        <v>1</v>
      </c>
      <c r="H2" s="67" t="s">
        <v>1</v>
      </c>
    </row>
    <row r="3" spans="2:9" s="66" customFormat="1">
      <c r="B3" s="67"/>
      <c r="H3" s="67"/>
    </row>
    <row r="4" spans="2:9">
      <c r="B4" s="69" t="s">
        <v>2</v>
      </c>
      <c r="C4" s="67" t="s">
        <v>3</v>
      </c>
      <c r="H4" s="69" t="s">
        <v>2</v>
      </c>
      <c r="I4" s="67" t="s">
        <v>3</v>
      </c>
    </row>
    <row r="5" spans="2:9">
      <c r="B5" s="69" t="s">
        <v>4</v>
      </c>
      <c r="C5" s="67">
        <v>208634701</v>
      </c>
      <c r="H5" s="69" t="s">
        <v>4</v>
      </c>
      <c r="I5" s="67">
        <v>208634701</v>
      </c>
    </row>
    <row r="6" spans="2:9">
      <c r="B6" s="69" t="s">
        <v>5</v>
      </c>
      <c r="C6" s="67" t="s">
        <v>6</v>
      </c>
      <c r="H6" s="69" t="s">
        <v>5</v>
      </c>
      <c r="I6" s="67" t="s">
        <v>6</v>
      </c>
    </row>
    <row r="7" spans="2:9"/>
  </sheetData>
  <sheetProtection password="B2A0" sheet="1" objects="1" selectLockedCells="1"/>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37"/>
  <sheetViews>
    <sheetView zoomScale="115" zoomScaleNormal="115" workbookViewId="0">
      <selection activeCell="F2" sqref="F2"/>
    </sheetView>
  </sheetViews>
  <sheetFormatPr defaultColWidth="9" defaultRowHeight="16.5"/>
  <cols>
    <col min="1" max="1" width="15.5" customWidth="1"/>
    <col min="2" max="2" width="23.875"/>
    <col min="3" max="6" width="21.25"/>
    <col min="7" max="7" width="12.75" customWidth="1"/>
    <col min="10" max="10" width="17.875" customWidth="1"/>
    <col min="11" max="11" width="21.625" customWidth="1"/>
    <col min="12" max="13" width="18.25" customWidth="1"/>
    <col min="14" max="14" width="2" customWidth="1"/>
    <col min="15" max="15" width="5" customWidth="1"/>
    <col min="16" max="18" width="2" customWidth="1"/>
    <col min="19" max="19" width="4" customWidth="1"/>
    <col min="20" max="20" width="5" customWidth="1"/>
    <col min="21" max="21" width="2" customWidth="1"/>
    <col min="22" max="22" width="5" customWidth="1"/>
    <col min="23" max="23" width="4" customWidth="1"/>
    <col min="24" max="26" width="3" customWidth="1"/>
    <col min="27" max="27" width="6" customWidth="1"/>
    <col min="28" max="28" width="6.75" customWidth="1"/>
    <col min="29" max="29" width="10.625" customWidth="1"/>
  </cols>
  <sheetData>
    <row r="1" spans="1:6" ht="17.25"/>
    <row r="2" spans="1:6" ht="27">
      <c r="A2" s="54" t="s">
        <v>7</v>
      </c>
      <c r="B2" s="54" t="s">
        <v>8</v>
      </c>
      <c r="C2" s="54" t="s">
        <v>9</v>
      </c>
      <c r="D2" s="56" t="s">
        <v>10</v>
      </c>
    </row>
    <row r="3" spans="1:6" ht="18">
      <c r="A3" s="54" t="s">
        <v>11</v>
      </c>
      <c r="B3" s="57">
        <f>SUMIF(A6:A48,"Staff",D6:D48)</f>
        <v>906.72</v>
      </c>
      <c r="C3" s="23">
        <f>SUMIF(A6:A48,"Provider",D6:D48)</f>
        <v>351.43</v>
      </c>
      <c r="D3" s="58">
        <f>B3/C3</f>
        <v>2.58008707281678</v>
      </c>
    </row>
    <row r="5" spans="1:6">
      <c r="A5" s="59" t="s">
        <v>12</v>
      </c>
      <c r="B5" s="60" t="s">
        <v>13</v>
      </c>
      <c r="C5" s="60" t="s">
        <v>14</v>
      </c>
      <c r="D5" s="60" t="s">
        <v>15</v>
      </c>
      <c r="E5" s="60" t="s">
        <v>16</v>
      </c>
      <c r="F5" s="59" t="s">
        <v>17</v>
      </c>
    </row>
    <row r="6" spans="1:6">
      <c r="A6" s="61" t="str">
        <f>_xlfn.XLOOKUP(B6,GT_April!$C$7:$C$38,GT_April!$B$7:$B$38)</f>
        <v>Staff</v>
      </c>
      <c r="B6" s="62" t="s">
        <v>18</v>
      </c>
      <c r="C6" s="62">
        <v>69</v>
      </c>
      <c r="D6" s="62">
        <v>69.31</v>
      </c>
      <c r="E6" s="62">
        <v>7</v>
      </c>
      <c r="F6" s="61">
        <f>D6-C6</f>
        <v>0.310000000000002</v>
      </c>
    </row>
    <row r="7" spans="1:6">
      <c r="A7" s="61" t="str">
        <f>_xlfn.XLOOKUP(B7,GT_April!$C$7:$C$38,GT_April!$B$7:$B$38)</f>
        <v>Staff</v>
      </c>
      <c r="B7" s="62" t="s">
        <v>19</v>
      </c>
      <c r="C7" s="62">
        <v>48</v>
      </c>
      <c r="D7" s="62">
        <v>38.08</v>
      </c>
      <c r="E7" s="62">
        <v>8</v>
      </c>
      <c r="F7" s="61">
        <f t="shared" ref="F7:F48" si="0">D7-C7</f>
        <v>-9.92</v>
      </c>
    </row>
    <row r="8" spans="1:6">
      <c r="A8" s="61" t="str">
        <f>_xlfn.XLOOKUP(B8,GT_April!$C$7:$C$38,GT_April!$B$7:$B$38)</f>
        <v>Provider</v>
      </c>
      <c r="B8" s="62" t="s">
        <v>20</v>
      </c>
      <c r="C8" s="62">
        <v>8</v>
      </c>
      <c r="D8" s="62">
        <v>8.1</v>
      </c>
      <c r="E8" s="62">
        <v>1</v>
      </c>
      <c r="F8" s="61">
        <f t="shared" si="0"/>
        <v>9.9999999999999603E-2</v>
      </c>
    </row>
    <row r="9" spans="1:6">
      <c r="A9" s="61" t="str">
        <f>_xlfn.XLOOKUP(B9,GT_April!$C$7:$C$38,GT_April!$B$7:$B$38)</f>
        <v>Provider</v>
      </c>
      <c r="B9" s="62" t="s">
        <v>21</v>
      </c>
      <c r="C9" s="62">
        <v>80</v>
      </c>
      <c r="D9" s="62">
        <v>48.96</v>
      </c>
      <c r="E9" s="62">
        <v>7</v>
      </c>
      <c r="F9" s="61">
        <f t="shared" si="0"/>
        <v>-31.04</v>
      </c>
    </row>
    <row r="10" spans="1:6">
      <c r="A10" s="61" t="str">
        <f>_xlfn.XLOOKUP(B10,GT_April!$C$7:$C$38,GT_April!$B$7:$B$38)</f>
        <v>Staff</v>
      </c>
      <c r="B10" s="62" t="s">
        <v>22</v>
      </c>
      <c r="C10" s="62">
        <v>105.5</v>
      </c>
      <c r="D10" s="62">
        <v>90.81</v>
      </c>
      <c r="E10" s="62">
        <v>10</v>
      </c>
      <c r="F10" s="61">
        <f t="shared" si="0"/>
        <v>-14.69</v>
      </c>
    </row>
    <row r="11" spans="1:6">
      <c r="A11" s="61" t="str">
        <f>_xlfn.XLOOKUP(B11,GT_April!$C$7:$C$38,GT_April!$B$7:$B$38)</f>
        <v>Provider</v>
      </c>
      <c r="B11" s="62" t="s">
        <v>23</v>
      </c>
      <c r="C11" s="62">
        <v>8</v>
      </c>
      <c r="D11" s="62">
        <v>8.58</v>
      </c>
      <c r="E11" s="62">
        <v>1</v>
      </c>
      <c r="F11" s="61">
        <f t="shared" si="0"/>
        <v>0.57999999999999996</v>
      </c>
    </row>
    <row r="12" spans="1:6">
      <c r="A12" s="61" t="str">
        <f>_xlfn.XLOOKUP(B12,GT_April!$C$7:$C$38,GT_April!$B$7:$B$38)</f>
        <v>Staff</v>
      </c>
      <c r="B12" s="62" t="s">
        <v>24</v>
      </c>
      <c r="C12" s="62">
        <v>33</v>
      </c>
      <c r="D12" s="62">
        <v>15.65</v>
      </c>
      <c r="E12" s="62">
        <v>5</v>
      </c>
      <c r="F12" s="61">
        <f t="shared" si="0"/>
        <v>-17.350000000000001</v>
      </c>
    </row>
    <row r="13" spans="1:6">
      <c r="A13" s="61" t="str">
        <f>_xlfn.XLOOKUP(B13,GT_April!$C$7:$C$38,GT_April!$B$7:$B$38)</f>
        <v>Staff</v>
      </c>
      <c r="B13" s="62" t="s">
        <v>25</v>
      </c>
      <c r="C13" s="63">
        <v>85</v>
      </c>
      <c r="D13" s="63">
        <v>74.069999999999993</v>
      </c>
      <c r="E13" s="63">
        <v>10</v>
      </c>
      <c r="F13" s="61">
        <f t="shared" si="0"/>
        <v>-10.93</v>
      </c>
    </row>
    <row r="14" spans="1:6">
      <c r="A14" s="61" t="str">
        <f>_xlfn.XLOOKUP(B14,GT_April!$C$7:$C$38,GT_April!$B$7:$B$38)</f>
        <v>Provider</v>
      </c>
      <c r="B14" s="62" t="s">
        <v>26</v>
      </c>
      <c r="C14" s="62">
        <v>99</v>
      </c>
      <c r="D14" s="62">
        <v>0</v>
      </c>
      <c r="E14" s="62">
        <v>10</v>
      </c>
      <c r="F14" s="61">
        <f t="shared" si="0"/>
        <v>-99</v>
      </c>
    </row>
    <row r="15" spans="1:6">
      <c r="A15" s="61" t="str">
        <f>_xlfn.XLOOKUP(B15,GT_April!$C$7:$C$38,GT_April!$B$7:$B$38)</f>
        <v>Staff</v>
      </c>
      <c r="B15" s="62" t="s">
        <v>27</v>
      </c>
      <c r="C15" s="62">
        <v>76</v>
      </c>
      <c r="D15" s="62">
        <v>67.260000000000005</v>
      </c>
      <c r="E15" s="62">
        <v>9</v>
      </c>
      <c r="F15" s="61">
        <f t="shared" si="0"/>
        <v>-8.7399999999999896</v>
      </c>
    </row>
    <row r="16" spans="1:6">
      <c r="A16" s="61" t="str">
        <f>_xlfn.XLOOKUP(B16,GT_April!$C$7:$C$38,GT_April!$B$7:$B$38)</f>
        <v>Staff</v>
      </c>
      <c r="B16" s="62" t="s">
        <v>28</v>
      </c>
      <c r="C16" s="62">
        <v>85</v>
      </c>
      <c r="D16" s="62">
        <v>84.16</v>
      </c>
      <c r="E16" s="62">
        <v>10</v>
      </c>
      <c r="F16" s="61">
        <f t="shared" si="0"/>
        <v>-0.84000000000000297</v>
      </c>
    </row>
    <row r="17" spans="1:6">
      <c r="A17" s="61" t="str">
        <f>_xlfn.XLOOKUP(B17,GT_April!$C$7:$C$38,GT_April!$B$7:$B$38)</f>
        <v>Provider</v>
      </c>
      <c r="B17" s="62" t="s">
        <v>29</v>
      </c>
      <c r="C17" s="62">
        <v>71.5</v>
      </c>
      <c r="D17" s="62">
        <v>72.260000000000005</v>
      </c>
      <c r="E17" s="62">
        <v>10</v>
      </c>
      <c r="F17" s="61">
        <f t="shared" si="0"/>
        <v>0.760000000000005</v>
      </c>
    </row>
    <row r="18" spans="1:6">
      <c r="A18" s="61" t="str">
        <f>_xlfn.XLOOKUP(B18,GT_April!$C$7:$C$38,GT_April!$B$7:$B$38)</f>
        <v>Staff</v>
      </c>
      <c r="B18" s="62" t="s">
        <v>30</v>
      </c>
      <c r="C18" s="62">
        <v>87.5</v>
      </c>
      <c r="D18" s="62">
        <v>79.430000000000007</v>
      </c>
      <c r="E18" s="62">
        <v>10</v>
      </c>
      <c r="F18" s="61">
        <f t="shared" si="0"/>
        <v>-8.0699999999999896</v>
      </c>
    </row>
    <row r="19" spans="1:6">
      <c r="A19" s="61" t="str">
        <f>_xlfn.XLOOKUP(B19,GT_April!$C$7:$C$38,GT_April!$B$7:$B$38)</f>
        <v>Provider</v>
      </c>
      <c r="B19" s="62" t="s">
        <v>31</v>
      </c>
      <c r="C19" s="62">
        <v>24</v>
      </c>
      <c r="D19" s="62">
        <v>0</v>
      </c>
      <c r="E19" s="62">
        <v>4</v>
      </c>
      <c r="F19" s="61">
        <f t="shared" si="0"/>
        <v>-24</v>
      </c>
    </row>
    <row r="20" spans="1:6">
      <c r="A20" s="61" t="str">
        <f>_xlfn.XLOOKUP(B20,GT_April!$C$7:$C$38,GT_April!$B$7:$B$38)</f>
        <v>Provider</v>
      </c>
      <c r="B20" s="62" t="s">
        <v>32</v>
      </c>
      <c r="C20" s="63">
        <v>48</v>
      </c>
      <c r="D20" s="63">
        <v>0</v>
      </c>
      <c r="E20" s="63">
        <v>6</v>
      </c>
      <c r="F20" s="61">
        <f t="shared" si="0"/>
        <v>-48</v>
      </c>
    </row>
    <row r="21" spans="1:6">
      <c r="A21" s="61" t="str">
        <f>_xlfn.XLOOKUP(B21,GT_April!$C$7:$C$38,GT_April!$B$7:$B$38)</f>
        <v>Staff</v>
      </c>
      <c r="B21" s="62" t="s">
        <v>33</v>
      </c>
      <c r="C21" s="62">
        <v>28</v>
      </c>
      <c r="D21" s="62">
        <v>22.29</v>
      </c>
      <c r="E21" s="62">
        <v>5</v>
      </c>
      <c r="F21" s="61">
        <f t="shared" si="0"/>
        <v>-5.71</v>
      </c>
    </row>
    <row r="22" spans="1:6">
      <c r="A22" s="61" t="str">
        <f>_xlfn.XLOOKUP(B22,GT_April!$C$7:$C$38,GT_April!$B$7:$B$38)</f>
        <v>Staff</v>
      </c>
      <c r="B22" s="62" t="s">
        <v>34</v>
      </c>
      <c r="C22" s="62">
        <v>7</v>
      </c>
      <c r="D22" s="62">
        <v>0</v>
      </c>
      <c r="E22" s="62">
        <v>1</v>
      </c>
      <c r="F22" s="61">
        <f t="shared" si="0"/>
        <v>-7</v>
      </c>
    </row>
    <row r="23" spans="1:6">
      <c r="A23" s="61" t="str">
        <f>_xlfn.XLOOKUP(B23,GT_April!$C$7:$C$38,GT_April!$B$7:$B$38)</f>
        <v>Staff</v>
      </c>
      <c r="B23" s="62" t="s">
        <v>35</v>
      </c>
      <c r="C23" s="62">
        <v>56</v>
      </c>
      <c r="D23" s="62">
        <v>37.159999999999997</v>
      </c>
      <c r="E23" s="62">
        <v>6</v>
      </c>
      <c r="F23" s="61">
        <f t="shared" si="0"/>
        <v>-18.84</v>
      </c>
    </row>
    <row r="24" spans="1:6">
      <c r="A24" s="61" t="str">
        <f>_xlfn.XLOOKUP(B24,GT_April!$C$7:$C$38,GT_April!$B$7:$B$38)</f>
        <v>Staff</v>
      </c>
      <c r="B24" s="62" t="s">
        <v>36</v>
      </c>
      <c r="C24" s="62">
        <v>87.5</v>
      </c>
      <c r="D24" s="62">
        <v>74.13</v>
      </c>
      <c r="E24" s="62">
        <v>10</v>
      </c>
      <c r="F24" s="61">
        <f t="shared" si="0"/>
        <v>-13.37</v>
      </c>
    </row>
    <row r="25" spans="1:6">
      <c r="A25" s="61" t="str">
        <f>_xlfn.XLOOKUP(B25,GT_April!$C$7:$C$38,GT_April!$B$7:$B$38)</f>
        <v>Staff</v>
      </c>
      <c r="B25" s="62" t="s">
        <v>37</v>
      </c>
      <c r="C25" s="62">
        <v>16</v>
      </c>
      <c r="D25" s="62">
        <v>17.22</v>
      </c>
      <c r="E25" s="62">
        <v>2</v>
      </c>
      <c r="F25" s="61">
        <f t="shared" si="0"/>
        <v>1.22</v>
      </c>
    </row>
    <row r="26" spans="1:6">
      <c r="A26" s="61" t="str">
        <f>_xlfn.XLOOKUP(B26,GT_April!$C$7:$C$38,GT_April!$B$7:$B$38)</f>
        <v>Provider</v>
      </c>
      <c r="B26" s="62" t="s">
        <v>38</v>
      </c>
      <c r="C26" s="62">
        <v>80</v>
      </c>
      <c r="D26" s="62">
        <v>83.98</v>
      </c>
      <c r="E26" s="62">
        <v>9</v>
      </c>
      <c r="F26" s="61">
        <f t="shared" si="0"/>
        <v>3.98</v>
      </c>
    </row>
    <row r="27" spans="1:6">
      <c r="A27" s="61" t="str">
        <f>_xlfn.XLOOKUP(B27,GT_April!$C$7:$C$38,GT_April!$B$7:$B$38)</f>
        <v>Provider</v>
      </c>
      <c r="B27" s="62" t="s">
        <v>39</v>
      </c>
      <c r="C27" s="63">
        <v>8</v>
      </c>
      <c r="D27" s="63">
        <v>7.05</v>
      </c>
      <c r="E27" s="63">
        <v>1</v>
      </c>
      <c r="F27" s="61">
        <f t="shared" si="0"/>
        <v>-0.95</v>
      </c>
    </row>
    <row r="28" spans="1:6">
      <c r="A28" s="61" t="str">
        <f>_xlfn.XLOOKUP(B28,GT_April!$C$7:$C$38,GT_April!$B$7:$B$38)</f>
        <v>Provider</v>
      </c>
      <c r="B28" s="62" t="s">
        <v>40</v>
      </c>
      <c r="C28" s="62">
        <v>56</v>
      </c>
      <c r="D28" s="62">
        <v>44.76</v>
      </c>
      <c r="E28" s="62">
        <v>5</v>
      </c>
      <c r="F28" s="61">
        <f t="shared" si="0"/>
        <v>-11.24</v>
      </c>
    </row>
    <row r="29" spans="1:6">
      <c r="A29" s="61" t="str">
        <f>_xlfn.XLOOKUP(B29,GT_April!$C$7:$C$38,GT_April!$B$7:$B$38)</f>
        <v>Staff</v>
      </c>
      <c r="B29" s="62" t="s">
        <v>41</v>
      </c>
      <c r="C29" s="62">
        <v>6</v>
      </c>
      <c r="D29" s="62">
        <v>6.37</v>
      </c>
      <c r="E29" s="62">
        <v>2</v>
      </c>
      <c r="F29" s="61">
        <f t="shared" si="0"/>
        <v>0.37</v>
      </c>
    </row>
    <row r="30" spans="1:6">
      <c r="A30" s="61" t="str">
        <f>_xlfn.XLOOKUP(B30,GT_April!$C$7:$C$38,GT_April!$B$7:$B$38)</f>
        <v>Staff</v>
      </c>
      <c r="B30" s="62" t="s">
        <v>42</v>
      </c>
      <c r="C30" s="62">
        <v>80</v>
      </c>
      <c r="D30" s="62">
        <v>71.849999999999994</v>
      </c>
      <c r="E30" s="62">
        <v>9</v>
      </c>
      <c r="F30" s="61">
        <f t="shared" si="0"/>
        <v>-8.1500000000000092</v>
      </c>
    </row>
    <row r="31" spans="1:6">
      <c r="A31" s="61" t="str">
        <f>_xlfn.XLOOKUP(B31,GT_April!$C$7:$C$38,GT_April!$B$7:$B$38)</f>
        <v>Staff</v>
      </c>
      <c r="B31" s="62" t="s">
        <v>43</v>
      </c>
      <c r="C31" s="62">
        <v>26</v>
      </c>
      <c r="D31" s="62">
        <v>24.41</v>
      </c>
      <c r="E31" s="62">
        <v>7</v>
      </c>
      <c r="F31" s="61">
        <f t="shared" si="0"/>
        <v>-1.59</v>
      </c>
    </row>
    <row r="32" spans="1:6">
      <c r="A32" s="61" t="str">
        <f>_xlfn.XLOOKUP(B32,GT_April!$C$7:$C$38,GT_April!$B$7:$B$38)</f>
        <v>Staff</v>
      </c>
      <c r="B32" s="62" t="s">
        <v>44</v>
      </c>
      <c r="C32" s="62">
        <v>8</v>
      </c>
      <c r="D32" s="62">
        <v>0</v>
      </c>
      <c r="E32" s="62">
        <v>1</v>
      </c>
      <c r="F32" s="61">
        <f t="shared" si="0"/>
        <v>-8</v>
      </c>
    </row>
    <row r="33" spans="1:6">
      <c r="A33" s="61" t="str">
        <f>_xlfn.XLOOKUP(B33,GT_April!$C$7:$C$38,GT_April!$B$7:$B$38)</f>
        <v>Staff</v>
      </c>
      <c r="B33" s="62" t="s">
        <v>45</v>
      </c>
      <c r="C33" s="62">
        <v>87.5</v>
      </c>
      <c r="D33" s="62">
        <v>0</v>
      </c>
      <c r="E33" s="62">
        <v>10</v>
      </c>
      <c r="F33" s="61">
        <f t="shared" si="0"/>
        <v>-87.5</v>
      </c>
    </row>
    <row r="34" spans="1:6">
      <c r="A34" s="61" t="str">
        <f>_xlfn.XLOOKUP(B34,GT_April!$C$7:$C$38,GT_April!$B$7:$B$38)</f>
        <v>Provider</v>
      </c>
      <c r="B34" s="62" t="s">
        <v>46</v>
      </c>
      <c r="C34" s="62">
        <v>80</v>
      </c>
      <c r="D34" s="62">
        <v>77.739999999999995</v>
      </c>
      <c r="E34" s="62">
        <v>8</v>
      </c>
      <c r="F34" s="61">
        <f t="shared" si="0"/>
        <v>-2.2599999999999998</v>
      </c>
    </row>
    <row r="35" spans="1:6">
      <c r="A35" s="61" t="str">
        <f>_xlfn.XLOOKUP(B35,GT_April!$C$7:$C$38,GT_April!$B$7:$B$38)</f>
        <v>Staff</v>
      </c>
      <c r="B35" s="62" t="s">
        <v>47</v>
      </c>
      <c r="C35" s="62">
        <v>92.5</v>
      </c>
      <c r="D35" s="62">
        <v>77.98</v>
      </c>
      <c r="E35" s="62">
        <v>11</v>
      </c>
      <c r="F35" s="61">
        <f t="shared" si="0"/>
        <v>-14.52</v>
      </c>
    </row>
    <row r="36" spans="1:6">
      <c r="A36" s="61" t="str">
        <f>_xlfn.XLOOKUP(B36,GT_April!$C$7:$C$38,GT_April!$B$7:$B$38)</f>
        <v>Staff</v>
      </c>
      <c r="B36" s="62" t="s">
        <v>48</v>
      </c>
      <c r="C36" s="62">
        <v>80</v>
      </c>
      <c r="D36" s="62">
        <v>56.54</v>
      </c>
      <c r="E36" s="62">
        <v>8</v>
      </c>
      <c r="F36" s="61">
        <f t="shared" si="0"/>
        <v>-23.46</v>
      </c>
    </row>
    <row r="37" spans="1:6">
      <c r="A37" s="64"/>
      <c r="B37" s="64" t="s">
        <v>49</v>
      </c>
      <c r="C37" s="64">
        <v>1726</v>
      </c>
      <c r="D37" s="64">
        <v>1258.1500000000001</v>
      </c>
      <c r="E37" s="64">
        <v>203</v>
      </c>
      <c r="F37" s="64">
        <f t="shared" si="0"/>
        <v>-467.85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P45"/>
  <sheetViews>
    <sheetView showGridLines="0" showZeros="0" tabSelected="1" topLeftCell="BN1" zoomScale="130" zoomScaleNormal="130" workbookViewId="0">
      <pane ySplit="6" topLeftCell="A7" activePane="bottomLeft" state="frozen"/>
      <selection pane="bottomLeft" activeCell="AR7" sqref="AR7"/>
    </sheetView>
  </sheetViews>
  <sheetFormatPr defaultColWidth="4.25" defaultRowHeight="24" customHeight="1"/>
  <cols>
    <col min="1" max="1" width="1.625" style="9" customWidth="1"/>
    <col min="2" max="2" width="10.5" style="9" customWidth="1"/>
    <col min="3" max="3" width="27" style="9" customWidth="1"/>
    <col min="4" max="4" width="4.25" style="10" hidden="1" customWidth="1"/>
    <col min="5" max="5" width="4.25" style="9" hidden="1" customWidth="1"/>
    <col min="6" max="6" width="5.125" style="10" hidden="1" customWidth="1"/>
    <col min="7" max="7" width="4.25" style="9" hidden="1" customWidth="1"/>
    <col min="8" max="8" width="4.25" style="10" hidden="1" customWidth="1"/>
    <col min="9" max="9" width="4.25" style="9" hidden="1" customWidth="1"/>
    <col min="10" max="10" width="4.25" style="10" hidden="1" customWidth="1"/>
    <col min="11" max="11" width="4.25" style="9" hidden="1" customWidth="1"/>
    <col min="12" max="12" width="4.25" style="10" hidden="1" customWidth="1"/>
    <col min="13" max="13" width="4.25" style="9" hidden="1" customWidth="1"/>
    <col min="14" max="14" width="4.25" style="10" hidden="1" customWidth="1"/>
    <col min="15" max="15" width="4.25" style="9" hidden="1" customWidth="1"/>
    <col min="16" max="16" width="4.25" style="10" hidden="1" customWidth="1"/>
    <col min="17" max="17" width="4.25" style="9" hidden="1" customWidth="1"/>
    <col min="18" max="18" width="4.25" style="10" hidden="1" customWidth="1"/>
    <col min="19" max="19" width="4.25" style="9" hidden="1" customWidth="1"/>
    <col min="20" max="20" width="4.25" style="10" hidden="1" customWidth="1"/>
    <col min="21" max="21" width="4.25" style="9" hidden="1" customWidth="1"/>
    <col min="22" max="22" width="4.25" style="10" hidden="1" customWidth="1"/>
    <col min="23" max="23" width="4.25" style="9" hidden="1" customWidth="1"/>
    <col min="24" max="24" width="4.25" style="10" hidden="1" customWidth="1"/>
    <col min="25" max="25" width="4.25" style="9" hidden="1" customWidth="1"/>
    <col min="26" max="26" width="4.25" style="10" hidden="1" customWidth="1"/>
    <col min="27" max="27" width="4.25" style="9" hidden="1" customWidth="1"/>
    <col min="28" max="28" width="4.25" style="10" hidden="1" customWidth="1"/>
    <col min="29" max="29" width="4.25" style="9" hidden="1" customWidth="1"/>
    <col min="30" max="30" width="4.25" style="10" hidden="1" customWidth="1"/>
    <col min="31" max="31" width="4.25" style="9" hidden="1" customWidth="1"/>
    <col min="32" max="32" width="4.25" style="10" hidden="1" customWidth="1"/>
    <col min="33" max="33" width="4.25" style="9" hidden="1" customWidth="1"/>
    <col min="34" max="34" width="4.25" style="10" hidden="1" customWidth="1"/>
    <col min="35" max="35" width="4.25" style="9" hidden="1" customWidth="1"/>
    <col min="36" max="36" width="4.25" style="10" hidden="1" customWidth="1"/>
    <col min="37" max="37" width="4.25" style="9" hidden="1" customWidth="1"/>
    <col min="38" max="38" width="4.25" style="10" hidden="1" customWidth="1"/>
    <col min="39" max="39" width="4.25" style="9" hidden="1" customWidth="1"/>
    <col min="40" max="40" width="4.25" style="10" hidden="1" customWidth="1"/>
    <col min="41" max="41" width="4.25" style="9" hidden="1" customWidth="1"/>
    <col min="42" max="42" width="4.25" style="10" hidden="1" customWidth="1"/>
    <col min="43" max="43" width="4.25" style="9" hidden="1" customWidth="1"/>
    <col min="44" max="44" width="4.25" style="10" customWidth="1"/>
    <col min="45" max="45" width="4.25" style="9" customWidth="1"/>
    <col min="46" max="46" width="4.25" style="10" customWidth="1"/>
    <col min="47" max="47" width="4.25" style="9" customWidth="1"/>
    <col min="48" max="48" width="4.25" style="10" customWidth="1"/>
    <col min="49" max="49" width="4.25" style="9" customWidth="1"/>
    <col min="50" max="50" width="4.25" style="10" customWidth="1"/>
    <col min="51" max="51" width="4.25" style="9" customWidth="1"/>
    <col min="52" max="52" width="4.25" style="10" customWidth="1"/>
    <col min="53" max="53" width="4.25" style="9" customWidth="1"/>
    <col min="54" max="54" width="4.25" style="10" customWidth="1"/>
    <col min="55" max="55" width="4.25" style="9" customWidth="1"/>
    <col min="56" max="56" width="4.25" style="10" customWidth="1"/>
    <col min="57" max="57" width="4.25" style="9" customWidth="1"/>
    <col min="58" max="58" width="4.25" style="10" customWidth="1"/>
    <col min="59" max="59" width="4.25" style="9" customWidth="1"/>
    <col min="60" max="60" width="4.25" style="10" customWidth="1"/>
    <col min="61" max="61" width="4.25" style="9" customWidth="1"/>
    <col min="62" max="62" width="4.25" style="10" customWidth="1"/>
    <col min="63" max="71" width="4.25" style="9" customWidth="1"/>
    <col min="72" max="72" width="5.25" style="11" customWidth="1"/>
    <col min="73" max="73" width="5.25" style="12" customWidth="1"/>
    <col min="74" max="74" width="5.25" style="11" customWidth="1"/>
    <col min="75" max="75" width="5.25" style="12" customWidth="1"/>
    <col min="76" max="76" width="5.25" style="11" customWidth="1"/>
    <col min="77" max="77" width="5.25" style="12" customWidth="1"/>
    <col min="78" max="78" width="5.25" style="11" customWidth="1"/>
    <col min="79" max="79" width="5.25" style="12" customWidth="1"/>
    <col min="80" max="80" width="5.25" style="11" customWidth="1"/>
    <col min="81" max="83" width="5.25" style="12" customWidth="1"/>
    <col min="84" max="84" width="6.125" style="12" customWidth="1"/>
    <col min="85" max="85" width="5.25" style="12" customWidth="1"/>
    <col min="86" max="86" width="8" style="12" customWidth="1"/>
    <col min="87" max="87" width="6.125" style="11" customWidth="1"/>
    <col min="88" max="88" width="6.125" style="12" customWidth="1"/>
    <col min="89" max="89" width="9.75" style="12" customWidth="1"/>
    <col min="90" max="92" width="4.75" style="12" customWidth="1"/>
    <col min="93" max="93" width="21.75" style="9" customWidth="1"/>
    <col min="94" max="94" width="8.75" style="9" customWidth="1"/>
    <col min="95" max="95" width="4.25" style="9" customWidth="1"/>
    <col min="96" max="16384" width="4.25" style="9"/>
  </cols>
  <sheetData>
    <row r="1" spans="1:94" ht="38.1" customHeight="1">
      <c r="B1" s="13"/>
      <c r="C1" s="13" t="s">
        <v>50</v>
      </c>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53"/>
      <c r="CM1" s="53"/>
      <c r="CN1" s="53"/>
    </row>
    <row r="2" spans="1:94" ht="23.1" customHeight="1">
      <c r="B2" s="14" t="s">
        <v>51</v>
      </c>
      <c r="C2" s="14" t="s">
        <v>52</v>
      </c>
      <c r="D2" s="7"/>
      <c r="E2" s="15"/>
      <c r="F2" s="7"/>
      <c r="G2" s="7"/>
      <c r="H2" s="72"/>
      <c r="I2" s="73"/>
      <c r="J2" s="72"/>
      <c r="K2" s="73"/>
      <c r="L2" s="72"/>
      <c r="M2" s="73"/>
      <c r="N2" s="72"/>
      <c r="O2" s="73"/>
      <c r="P2" s="72"/>
      <c r="Q2" s="73"/>
      <c r="R2" s="72"/>
      <c r="S2" s="73"/>
      <c r="T2" s="72"/>
      <c r="U2" s="73"/>
      <c r="V2" s="72"/>
      <c r="W2" s="29"/>
      <c r="X2" s="30"/>
      <c r="Y2" s="29"/>
      <c r="Z2" s="30"/>
      <c r="AA2" s="29"/>
      <c r="AB2" s="30"/>
      <c r="AC2" s="29"/>
      <c r="AD2" s="30"/>
      <c r="AE2" s="29"/>
      <c r="AF2" s="30"/>
      <c r="AG2" s="29"/>
      <c r="AH2" s="30"/>
      <c r="AI2" s="29"/>
      <c r="AJ2" s="30"/>
      <c r="AK2" s="29"/>
      <c r="AL2" s="30"/>
      <c r="AM2" s="29"/>
      <c r="AN2" s="30"/>
      <c r="AO2" s="29"/>
      <c r="AP2" s="30"/>
      <c r="AQ2" s="29"/>
      <c r="AR2" s="30"/>
      <c r="AS2" s="29"/>
      <c r="AT2" s="30"/>
      <c r="AU2" s="29"/>
      <c r="AV2" s="30"/>
      <c r="AW2" s="29"/>
      <c r="AX2" s="30"/>
      <c r="AY2" s="29"/>
      <c r="AZ2" s="30"/>
      <c r="BA2" s="32"/>
      <c r="BB2" s="33"/>
      <c r="BC2" s="32"/>
      <c r="BD2" s="33"/>
      <c r="BE2" s="7"/>
      <c r="BF2" s="34"/>
      <c r="BG2" s="7"/>
      <c r="BH2" s="34"/>
      <c r="BI2" s="7"/>
      <c r="BJ2" s="34"/>
      <c r="BK2" s="7"/>
      <c r="BL2" s="7"/>
      <c r="BM2" s="7"/>
      <c r="BN2" s="7"/>
      <c r="BO2" s="7"/>
      <c r="BP2" s="7"/>
      <c r="BQ2" s="7"/>
      <c r="BR2" s="7"/>
      <c r="BS2" s="7"/>
      <c r="BT2" s="37"/>
      <c r="BU2" s="41"/>
      <c r="BV2" s="37"/>
      <c r="BW2" s="41"/>
      <c r="BX2" s="37"/>
      <c r="BY2" s="41"/>
      <c r="BZ2" s="37"/>
      <c r="CA2" s="41"/>
      <c r="CB2" s="37"/>
      <c r="CC2" s="41"/>
      <c r="CD2" s="41"/>
      <c r="CE2" s="41"/>
      <c r="CF2" s="41"/>
      <c r="CG2" s="41"/>
      <c r="CH2" s="41"/>
      <c r="CI2" s="44"/>
      <c r="CJ2" s="45"/>
      <c r="CK2" s="45"/>
      <c r="CL2" s="45"/>
      <c r="CM2" s="45"/>
      <c r="CN2" s="45"/>
    </row>
    <row r="3" spans="1:94" ht="5.0999999999999996" customHeight="1">
      <c r="B3" s="16"/>
      <c r="C3" s="16"/>
      <c r="D3" s="17"/>
      <c r="E3" s="16"/>
      <c r="F3" s="17"/>
      <c r="G3" s="16"/>
      <c r="H3" s="17"/>
      <c r="I3" s="16"/>
      <c r="J3" s="17"/>
      <c r="K3" s="16"/>
      <c r="L3" s="17"/>
      <c r="M3" s="16"/>
      <c r="N3" s="17"/>
      <c r="O3" s="16"/>
      <c r="P3" s="17"/>
      <c r="Q3" s="16"/>
      <c r="R3" s="17"/>
      <c r="S3" s="16"/>
      <c r="T3" s="17"/>
      <c r="U3" s="16"/>
      <c r="V3" s="17"/>
      <c r="W3" s="16"/>
      <c r="X3" s="17"/>
      <c r="Y3" s="16"/>
      <c r="Z3" s="17"/>
      <c r="AA3" s="16"/>
      <c r="AB3" s="17"/>
      <c r="AC3" s="16"/>
      <c r="AD3" s="17"/>
      <c r="AE3" s="16"/>
      <c r="AF3" s="17"/>
      <c r="AG3" s="16"/>
      <c r="AH3" s="17"/>
      <c r="AI3" s="16"/>
      <c r="AJ3" s="17"/>
      <c r="AK3" s="16"/>
      <c r="AL3" s="17"/>
      <c r="AM3" s="16"/>
      <c r="AN3" s="17"/>
      <c r="AO3" s="16"/>
      <c r="AP3" s="17"/>
      <c r="AQ3" s="16"/>
      <c r="AR3" s="17"/>
      <c r="AS3" s="16"/>
      <c r="AT3" s="17"/>
      <c r="AU3" s="16"/>
      <c r="AV3" s="17"/>
      <c r="AW3" s="16"/>
      <c r="AX3" s="17"/>
      <c r="AY3" s="16"/>
      <c r="AZ3" s="17"/>
      <c r="BA3" s="16"/>
      <c r="BB3" s="17"/>
      <c r="BC3" s="16"/>
      <c r="BD3" s="17"/>
      <c r="BE3" s="16"/>
      <c r="BF3" s="17"/>
      <c r="BG3" s="16"/>
      <c r="BH3" s="17"/>
      <c r="BI3" s="16"/>
      <c r="BJ3" s="17"/>
      <c r="BK3" s="16"/>
      <c r="BL3" s="16"/>
      <c r="BM3" s="16"/>
      <c r="BN3" s="16"/>
      <c r="BO3" s="16"/>
      <c r="BP3" s="16"/>
      <c r="BQ3" s="16"/>
      <c r="BR3" s="16"/>
      <c r="BS3" s="16"/>
      <c r="BT3" s="38"/>
      <c r="BU3" s="42"/>
      <c r="BV3" s="38"/>
      <c r="BW3" s="42"/>
      <c r="BX3" s="38"/>
      <c r="BY3" s="42"/>
      <c r="BZ3" s="38"/>
      <c r="CA3" s="42"/>
      <c r="CB3" s="38"/>
      <c r="CC3" s="42"/>
      <c r="CD3" s="42"/>
      <c r="CE3" s="42"/>
      <c r="CF3" s="42"/>
      <c r="CG3" s="42"/>
      <c r="CH3" s="42"/>
      <c r="CI3" s="46"/>
      <c r="CJ3" s="47"/>
      <c r="CK3" s="47"/>
      <c r="CL3" s="47"/>
      <c r="CM3" s="47"/>
      <c r="CN3" s="47"/>
    </row>
    <row r="4" spans="1:94" s="10" customFormat="1" ht="30" customHeight="1">
      <c r="A4" s="9"/>
      <c r="B4" s="77" t="s">
        <v>53</v>
      </c>
      <c r="C4" s="19" t="s">
        <v>54</v>
      </c>
      <c r="D4" s="20" t="str">
        <f t="shared" ref="D4:H4" si="0">TEXT(DATE(2024,4,D5),"ddd")</f>
        <v>Mon</v>
      </c>
      <c r="E4" s="20"/>
      <c r="F4" s="20" t="str">
        <f t="shared" si="0"/>
        <v>Tue</v>
      </c>
      <c r="G4" s="20"/>
      <c r="H4" s="20" t="str">
        <f t="shared" si="0"/>
        <v>Wed</v>
      </c>
      <c r="I4" s="20"/>
      <c r="J4" s="20" t="str">
        <f t="shared" ref="J4:N4" si="1">TEXT(DATE(2024,4,J5),"ddd")</f>
        <v>Thu</v>
      </c>
      <c r="K4" s="20"/>
      <c r="L4" s="20" t="str">
        <f t="shared" si="1"/>
        <v>Fri</v>
      </c>
      <c r="M4" s="20"/>
      <c r="N4" s="20" t="str">
        <f t="shared" si="1"/>
        <v>Sat</v>
      </c>
      <c r="O4" s="20"/>
      <c r="P4" s="20" t="str">
        <f t="shared" ref="P4:T4" si="2">TEXT(DATE(2024,4,P5),"ddd")</f>
        <v>Sun</v>
      </c>
      <c r="Q4" s="20"/>
      <c r="R4" s="20" t="str">
        <f t="shared" si="2"/>
        <v>Mon</v>
      </c>
      <c r="S4" s="20"/>
      <c r="T4" s="20" t="str">
        <f t="shared" si="2"/>
        <v>Tue</v>
      </c>
      <c r="U4" s="20"/>
      <c r="V4" s="20" t="str">
        <f t="shared" ref="V4:Z4" si="3">TEXT(DATE(2024,4,V5),"ddd")</f>
        <v>Wed</v>
      </c>
      <c r="W4" s="20"/>
      <c r="X4" s="20" t="str">
        <f t="shared" si="3"/>
        <v>Thu</v>
      </c>
      <c r="Y4" s="20"/>
      <c r="Z4" s="20" t="str">
        <f t="shared" si="3"/>
        <v>Fri</v>
      </c>
      <c r="AA4" s="20"/>
      <c r="AB4" s="20" t="str">
        <f t="shared" ref="AB4:AF4" si="4">TEXT(DATE(2024,4,AB5),"ddd")</f>
        <v>Sat</v>
      </c>
      <c r="AC4" s="20"/>
      <c r="AD4" s="20" t="str">
        <f t="shared" si="4"/>
        <v>Sun</v>
      </c>
      <c r="AE4" s="20"/>
      <c r="AF4" s="20" t="str">
        <f t="shared" si="4"/>
        <v>Mon</v>
      </c>
      <c r="AG4" s="20"/>
      <c r="AH4" s="20" t="str">
        <f t="shared" ref="AH4:AL4" si="5">TEXT(DATE(2024,4,AH5),"ddd")</f>
        <v>Tue</v>
      </c>
      <c r="AI4" s="20"/>
      <c r="AJ4" s="20" t="str">
        <f t="shared" si="5"/>
        <v>Wed</v>
      </c>
      <c r="AK4" s="20"/>
      <c r="AL4" s="20" t="str">
        <f t="shared" si="5"/>
        <v>Thu</v>
      </c>
      <c r="AM4" s="20"/>
      <c r="AN4" s="20" t="str">
        <f t="shared" ref="AN4:AR4" si="6">TEXT(DATE(2024,4,AN5),"ddd")</f>
        <v>Fri</v>
      </c>
      <c r="AO4" s="20"/>
      <c r="AP4" s="20" t="str">
        <f t="shared" si="6"/>
        <v>Sat</v>
      </c>
      <c r="AQ4" s="20"/>
      <c r="AR4" s="20" t="str">
        <f t="shared" ref="AR4:AV4" si="7">TEXT(AR5,"ddd")</f>
        <v>Sun</v>
      </c>
      <c r="AS4" s="20"/>
      <c r="AT4" s="20" t="str">
        <f t="shared" si="7"/>
        <v>Mon</v>
      </c>
      <c r="AU4" s="20"/>
      <c r="AV4" s="20" t="str">
        <f t="shared" si="7"/>
        <v>Tue</v>
      </c>
      <c r="AW4" s="20"/>
      <c r="AX4" s="20" t="str">
        <f t="shared" ref="AX4:BB4" si="8">TEXT(AX5,"ddd")</f>
        <v>Wed</v>
      </c>
      <c r="AY4" s="20"/>
      <c r="AZ4" s="20" t="str">
        <f t="shared" si="8"/>
        <v>Thu</v>
      </c>
      <c r="BA4" s="20"/>
      <c r="BB4" s="20" t="str">
        <f t="shared" si="8"/>
        <v>Fri</v>
      </c>
      <c r="BC4" s="20"/>
      <c r="BD4" s="20" t="str">
        <f t="shared" ref="BD4:BH4" si="9">TEXT(BD5,"ddd")</f>
        <v>Sat</v>
      </c>
      <c r="BE4" s="20"/>
      <c r="BF4" s="20" t="str">
        <f t="shared" si="9"/>
        <v>Sun</v>
      </c>
      <c r="BG4" s="20"/>
      <c r="BH4" s="20" t="str">
        <f t="shared" si="9"/>
        <v>Mon</v>
      </c>
      <c r="BI4" s="20"/>
      <c r="BJ4" s="20" t="str">
        <f t="shared" ref="BJ4:BN4" si="10">TEXT(BJ5,"ddd")</f>
        <v>Tue</v>
      </c>
      <c r="BK4" s="20"/>
      <c r="BL4" s="20" t="str">
        <f t="shared" si="10"/>
        <v>Wed</v>
      </c>
      <c r="BM4" s="20"/>
      <c r="BN4" s="20" t="str">
        <f t="shared" si="10"/>
        <v>Thu</v>
      </c>
      <c r="BO4" s="20"/>
      <c r="BP4" s="20" t="str">
        <f>TEXT(BP5,"ddd")</f>
        <v>Fri</v>
      </c>
      <c r="BQ4" s="20"/>
      <c r="BR4" s="20" t="str">
        <f>TEXT(BR5,"ddd")</f>
        <v>Sat</v>
      </c>
      <c r="BS4" s="20"/>
      <c r="BT4" s="20" t="s">
        <v>55</v>
      </c>
      <c r="BU4" s="20"/>
      <c r="BV4" s="20"/>
      <c r="BW4" s="20"/>
      <c r="BX4" s="20"/>
      <c r="BY4" s="20"/>
      <c r="BZ4" s="20"/>
      <c r="CA4" s="20"/>
      <c r="CB4" s="20"/>
      <c r="CC4" s="20"/>
      <c r="CD4" s="48"/>
      <c r="CE4" s="48"/>
      <c r="CF4" s="20" t="s">
        <v>56</v>
      </c>
      <c r="CG4" s="49"/>
      <c r="CH4" s="49"/>
      <c r="CI4" s="50" t="s">
        <v>57</v>
      </c>
      <c r="CJ4" s="51"/>
      <c r="CK4" s="51"/>
      <c r="CL4" s="74" t="s">
        <v>58</v>
      </c>
      <c r="CM4" s="75"/>
      <c r="CN4" s="76"/>
    </row>
    <row r="5" spans="1:94" s="10" customFormat="1" ht="30" customHeight="1">
      <c r="A5" s="9"/>
      <c r="B5" s="78"/>
      <c r="C5" s="19" t="s">
        <v>59</v>
      </c>
      <c r="D5" s="20">
        <v>1</v>
      </c>
      <c r="E5" s="20"/>
      <c r="F5" s="20">
        <v>2</v>
      </c>
      <c r="G5" s="20"/>
      <c r="H5" s="20">
        <v>3</v>
      </c>
      <c r="I5" s="20"/>
      <c r="J5" s="20">
        <v>4</v>
      </c>
      <c r="K5" s="20"/>
      <c r="L5" s="20">
        <v>5</v>
      </c>
      <c r="M5" s="20"/>
      <c r="N5" s="20">
        <v>6</v>
      </c>
      <c r="O5" s="20"/>
      <c r="P5" s="20">
        <v>7</v>
      </c>
      <c r="Q5" s="20"/>
      <c r="R5" s="20">
        <v>8</v>
      </c>
      <c r="S5" s="20"/>
      <c r="T5" s="20">
        <v>9</v>
      </c>
      <c r="U5" s="20"/>
      <c r="V5" s="20">
        <v>10</v>
      </c>
      <c r="W5" s="20"/>
      <c r="X5" s="20">
        <v>11</v>
      </c>
      <c r="Y5" s="20"/>
      <c r="Z5" s="20">
        <v>12</v>
      </c>
      <c r="AA5" s="20"/>
      <c r="AB5" s="20">
        <v>13</v>
      </c>
      <c r="AC5" s="20"/>
      <c r="AD5" s="20">
        <v>14</v>
      </c>
      <c r="AE5" s="20"/>
      <c r="AF5" s="20">
        <v>15</v>
      </c>
      <c r="AG5" s="20"/>
      <c r="AH5" s="20">
        <v>16</v>
      </c>
      <c r="AI5" s="20"/>
      <c r="AJ5" s="20">
        <v>17</v>
      </c>
      <c r="AK5" s="20"/>
      <c r="AL5" s="20">
        <v>18</v>
      </c>
      <c r="AM5" s="20"/>
      <c r="AN5" s="20">
        <v>19</v>
      </c>
      <c r="AO5" s="20"/>
      <c r="AP5" s="20">
        <v>20</v>
      </c>
      <c r="AQ5" s="20"/>
      <c r="AR5" s="31">
        <v>45403</v>
      </c>
      <c r="AS5" s="20"/>
      <c r="AT5" s="31">
        <v>45404</v>
      </c>
      <c r="AU5" s="20"/>
      <c r="AV5" s="31">
        <v>45405</v>
      </c>
      <c r="AW5" s="20"/>
      <c r="AX5" s="31">
        <v>45406</v>
      </c>
      <c r="AY5" s="20"/>
      <c r="AZ5" s="31">
        <v>45407</v>
      </c>
      <c r="BA5" s="20"/>
      <c r="BB5" s="31">
        <v>45408</v>
      </c>
      <c r="BC5" s="20"/>
      <c r="BD5" s="31">
        <v>45409</v>
      </c>
      <c r="BE5" s="20"/>
      <c r="BF5" s="31">
        <v>45410</v>
      </c>
      <c r="BG5" s="20"/>
      <c r="BH5" s="31">
        <v>45411</v>
      </c>
      <c r="BI5" s="20"/>
      <c r="BJ5" s="31">
        <v>45412</v>
      </c>
      <c r="BK5" s="20"/>
      <c r="BL5" s="31">
        <v>45413</v>
      </c>
      <c r="BM5" s="31"/>
      <c r="BN5" s="31">
        <v>45414</v>
      </c>
      <c r="BO5" s="31"/>
      <c r="BP5" s="31">
        <v>45415</v>
      </c>
      <c r="BQ5" s="31"/>
      <c r="BR5" s="31">
        <v>45416</v>
      </c>
      <c r="BS5" s="31"/>
      <c r="BT5" s="20" t="s">
        <v>60</v>
      </c>
      <c r="BU5" s="20"/>
      <c r="BV5" s="20" t="s">
        <v>61</v>
      </c>
      <c r="BW5" s="20"/>
      <c r="BX5" s="20" t="s">
        <v>62</v>
      </c>
      <c r="BY5" s="20"/>
      <c r="BZ5" s="20" t="s">
        <v>63</v>
      </c>
      <c r="CA5" s="20"/>
      <c r="CB5" s="20" t="s">
        <v>64</v>
      </c>
      <c r="CC5" s="20"/>
      <c r="CD5" s="20" t="s">
        <v>65</v>
      </c>
      <c r="CE5" s="20"/>
      <c r="CF5" s="20" t="s">
        <v>66</v>
      </c>
      <c r="CG5" s="20"/>
      <c r="CH5" s="20"/>
      <c r="CI5" s="20" t="s">
        <v>67</v>
      </c>
      <c r="CJ5" s="20"/>
      <c r="CK5" s="48"/>
      <c r="CL5" s="79" t="s">
        <v>52</v>
      </c>
      <c r="CM5" s="79" t="s">
        <v>68</v>
      </c>
      <c r="CN5" s="81" t="s">
        <v>69</v>
      </c>
      <c r="CO5" s="70" t="s">
        <v>70</v>
      </c>
      <c r="CP5" s="70" t="s">
        <v>53</v>
      </c>
    </row>
    <row r="6" spans="1:94" s="10" customFormat="1" ht="30" customHeight="1">
      <c r="A6" s="9"/>
      <c r="B6" s="78"/>
      <c r="C6" s="18" t="s">
        <v>71</v>
      </c>
      <c r="D6" s="21" t="s">
        <v>72</v>
      </c>
      <c r="E6" s="22" t="s">
        <v>73</v>
      </c>
      <c r="F6" s="21" t="s">
        <v>72</v>
      </c>
      <c r="G6" s="22" t="s">
        <v>73</v>
      </c>
      <c r="H6" s="21" t="s">
        <v>72</v>
      </c>
      <c r="I6" s="22" t="s">
        <v>73</v>
      </c>
      <c r="J6" s="21" t="s">
        <v>72</v>
      </c>
      <c r="K6" s="22" t="s">
        <v>73</v>
      </c>
      <c r="L6" s="21" t="s">
        <v>72</v>
      </c>
      <c r="M6" s="22" t="s">
        <v>73</v>
      </c>
      <c r="N6" s="21" t="s">
        <v>72</v>
      </c>
      <c r="O6" s="22" t="s">
        <v>73</v>
      </c>
      <c r="P6" s="21" t="s">
        <v>72</v>
      </c>
      <c r="Q6" s="22" t="s">
        <v>73</v>
      </c>
      <c r="R6" s="21" t="s">
        <v>72</v>
      </c>
      <c r="S6" s="22" t="s">
        <v>73</v>
      </c>
      <c r="T6" s="21" t="s">
        <v>72</v>
      </c>
      <c r="U6" s="22" t="s">
        <v>73</v>
      </c>
      <c r="V6" s="21" t="s">
        <v>72</v>
      </c>
      <c r="W6" s="22" t="s">
        <v>73</v>
      </c>
      <c r="X6" s="21" t="s">
        <v>72</v>
      </c>
      <c r="Y6" s="22" t="s">
        <v>73</v>
      </c>
      <c r="Z6" s="21" t="s">
        <v>72</v>
      </c>
      <c r="AA6" s="22" t="s">
        <v>73</v>
      </c>
      <c r="AB6" s="21" t="s">
        <v>72</v>
      </c>
      <c r="AC6" s="22" t="s">
        <v>73</v>
      </c>
      <c r="AD6" s="21" t="s">
        <v>72</v>
      </c>
      <c r="AE6" s="22" t="s">
        <v>73</v>
      </c>
      <c r="AF6" s="21" t="s">
        <v>72</v>
      </c>
      <c r="AG6" s="22" t="s">
        <v>73</v>
      </c>
      <c r="AH6" s="21" t="s">
        <v>72</v>
      </c>
      <c r="AI6" s="22" t="s">
        <v>73</v>
      </c>
      <c r="AJ6" s="21" t="s">
        <v>72</v>
      </c>
      <c r="AK6" s="22" t="s">
        <v>73</v>
      </c>
      <c r="AL6" s="21" t="s">
        <v>72</v>
      </c>
      <c r="AM6" s="22" t="s">
        <v>73</v>
      </c>
      <c r="AN6" s="21" t="s">
        <v>72</v>
      </c>
      <c r="AO6" s="22" t="s">
        <v>73</v>
      </c>
      <c r="AP6" s="21" t="s">
        <v>72</v>
      </c>
      <c r="AQ6" s="22" t="s">
        <v>73</v>
      </c>
      <c r="AR6" s="21" t="s">
        <v>72</v>
      </c>
      <c r="AS6" s="22" t="s">
        <v>73</v>
      </c>
      <c r="AT6" s="21" t="s">
        <v>72</v>
      </c>
      <c r="AU6" s="22" t="s">
        <v>73</v>
      </c>
      <c r="AV6" s="21" t="s">
        <v>72</v>
      </c>
      <c r="AW6" s="22" t="s">
        <v>73</v>
      </c>
      <c r="AX6" s="21" t="s">
        <v>72</v>
      </c>
      <c r="AY6" s="22" t="s">
        <v>73</v>
      </c>
      <c r="AZ6" s="21" t="s">
        <v>72</v>
      </c>
      <c r="BA6" s="22" t="s">
        <v>73</v>
      </c>
      <c r="BB6" s="21" t="s">
        <v>72</v>
      </c>
      <c r="BC6" s="22" t="s">
        <v>73</v>
      </c>
      <c r="BD6" s="21" t="s">
        <v>72</v>
      </c>
      <c r="BE6" s="22" t="s">
        <v>73</v>
      </c>
      <c r="BF6" s="21" t="s">
        <v>72</v>
      </c>
      <c r="BG6" s="22" t="s">
        <v>73</v>
      </c>
      <c r="BH6" s="21" t="s">
        <v>72</v>
      </c>
      <c r="BI6" s="22" t="s">
        <v>73</v>
      </c>
      <c r="BJ6" s="21" t="s">
        <v>72</v>
      </c>
      <c r="BK6" s="22" t="s">
        <v>73</v>
      </c>
      <c r="BL6" s="21" t="s">
        <v>72</v>
      </c>
      <c r="BM6" s="22" t="s">
        <v>73</v>
      </c>
      <c r="BN6" s="21" t="s">
        <v>72</v>
      </c>
      <c r="BO6" s="22" t="s">
        <v>73</v>
      </c>
      <c r="BP6" s="21" t="s">
        <v>72</v>
      </c>
      <c r="BQ6" s="22" t="s">
        <v>73</v>
      </c>
      <c r="BR6" s="21" t="s">
        <v>72</v>
      </c>
      <c r="BS6" s="22" t="s">
        <v>73</v>
      </c>
      <c r="BT6" s="21" t="s">
        <v>72</v>
      </c>
      <c r="BU6" s="22" t="s">
        <v>73</v>
      </c>
      <c r="BV6" s="21" t="s">
        <v>72</v>
      </c>
      <c r="BW6" s="22" t="s">
        <v>73</v>
      </c>
      <c r="BX6" s="21" t="s">
        <v>72</v>
      </c>
      <c r="BY6" s="22" t="s">
        <v>73</v>
      </c>
      <c r="BZ6" s="21" t="s">
        <v>72</v>
      </c>
      <c r="CA6" s="22" t="s">
        <v>73</v>
      </c>
      <c r="CB6" s="21" t="s">
        <v>72</v>
      </c>
      <c r="CC6" s="22" t="s">
        <v>73</v>
      </c>
      <c r="CD6" s="21" t="s">
        <v>72</v>
      </c>
      <c r="CE6" s="22" t="s">
        <v>73</v>
      </c>
      <c r="CF6" s="21" t="s">
        <v>72</v>
      </c>
      <c r="CG6" s="22" t="s">
        <v>73</v>
      </c>
      <c r="CH6" s="22" t="s">
        <v>17</v>
      </c>
      <c r="CI6" s="21" t="s">
        <v>72</v>
      </c>
      <c r="CJ6" s="52" t="s">
        <v>73</v>
      </c>
      <c r="CK6" s="55" t="s">
        <v>74</v>
      </c>
      <c r="CL6" s="80"/>
      <c r="CM6" s="80"/>
      <c r="CN6" s="82"/>
      <c r="CO6" s="71"/>
      <c r="CP6" s="71"/>
    </row>
    <row r="7" spans="1:94" ht="24" customHeight="1">
      <c r="B7" s="23" t="s">
        <v>70</v>
      </c>
      <c r="C7" s="24" t="s">
        <v>32</v>
      </c>
      <c r="D7" s="25">
        <v>8</v>
      </c>
      <c r="E7" s="25">
        <v>0</v>
      </c>
      <c r="F7" s="25">
        <v>8</v>
      </c>
      <c r="G7" s="25">
        <v>0</v>
      </c>
      <c r="H7" s="25"/>
      <c r="I7" s="25"/>
      <c r="J7" s="25">
        <v>8</v>
      </c>
      <c r="K7" s="25">
        <v>0</v>
      </c>
      <c r="L7" s="25"/>
      <c r="M7" s="25"/>
      <c r="N7" s="25"/>
      <c r="O7" s="25"/>
      <c r="P7" s="25"/>
      <c r="Q7" s="25"/>
      <c r="R7" s="25">
        <v>8</v>
      </c>
      <c r="S7" s="25">
        <v>0</v>
      </c>
      <c r="T7" s="25">
        <v>8</v>
      </c>
      <c r="U7" s="25">
        <v>0</v>
      </c>
      <c r="V7" s="25"/>
      <c r="W7" s="25"/>
      <c r="X7" s="25">
        <v>8</v>
      </c>
      <c r="Y7" s="25">
        <v>0</v>
      </c>
      <c r="Z7" s="25"/>
      <c r="AA7" s="25"/>
      <c r="AB7" s="25"/>
      <c r="AC7" s="25"/>
      <c r="AD7" s="25"/>
      <c r="AE7" s="25"/>
      <c r="AF7" s="25">
        <v>8</v>
      </c>
      <c r="AG7" s="25">
        <v>0</v>
      </c>
      <c r="AH7" s="25">
        <v>8</v>
      </c>
      <c r="AI7" s="25">
        <v>0</v>
      </c>
      <c r="AJ7" s="25"/>
      <c r="AK7" s="25"/>
      <c r="AL7" s="25">
        <v>8</v>
      </c>
      <c r="AM7" s="25">
        <v>0</v>
      </c>
      <c r="AN7" s="25"/>
      <c r="AO7" s="25"/>
      <c r="AP7" s="25"/>
      <c r="AQ7" s="25"/>
      <c r="AR7" s="25"/>
      <c r="AS7" s="25"/>
      <c r="AT7" s="25">
        <v>8</v>
      </c>
      <c r="AU7" s="25">
        <v>0</v>
      </c>
      <c r="AV7" s="25">
        <v>8</v>
      </c>
      <c r="AW7" s="25">
        <v>0</v>
      </c>
      <c r="AX7" s="25"/>
      <c r="AY7" s="25"/>
      <c r="AZ7" s="25">
        <v>8</v>
      </c>
      <c r="BA7" s="25">
        <v>0</v>
      </c>
      <c r="BB7" s="25"/>
      <c r="BC7" s="25"/>
      <c r="BD7" s="25"/>
      <c r="BE7" s="25"/>
      <c r="BF7" s="25"/>
      <c r="BG7" s="25"/>
      <c r="BH7" s="25">
        <v>8</v>
      </c>
      <c r="BI7" s="25">
        <v>0</v>
      </c>
      <c r="BJ7" s="25">
        <v>8</v>
      </c>
      <c r="BK7" s="25">
        <v>0</v>
      </c>
      <c r="BL7" s="35"/>
      <c r="BM7" s="25"/>
      <c r="BN7" s="25">
        <v>8</v>
      </c>
      <c r="BO7" s="25">
        <v>0</v>
      </c>
      <c r="BP7" s="25"/>
      <c r="BQ7" s="25"/>
      <c r="BR7" s="25"/>
      <c r="BS7" s="25"/>
      <c r="BT7" s="39">
        <f t="shared" ref="BT7:BT20" si="11">SUM(D7,F7,H7,J7,L7,N7,P7)</f>
        <v>24</v>
      </c>
      <c r="BU7" s="39">
        <f t="shared" ref="BU7:BU20" si="12">SUM(E7,G7,I7,K7,M7,O7,Q7)</f>
        <v>0</v>
      </c>
      <c r="BV7" s="39">
        <f t="shared" ref="BV7:BV20" si="13">SUM(X7,R7,T7,V7,Z7,AB7,AD7)</f>
        <v>24</v>
      </c>
      <c r="BW7" s="39">
        <f t="shared" ref="BW7:BW20" si="14">SUM(Y7,S7,U7,W7,AA7,AC7,AE7)</f>
        <v>0</v>
      </c>
      <c r="BX7" s="39">
        <f t="shared" ref="BX7:BX20" si="15">SUM(AF7,AH7,AJ7,AL7,AN7,AP7,AR7)</f>
        <v>24</v>
      </c>
      <c r="BY7" s="39">
        <f t="shared" ref="BY7:BY20" si="16">SUM(AG7,AI7,AK7,AM7,AO7,AQ7,AS7)</f>
        <v>0</v>
      </c>
      <c r="BZ7" s="39">
        <f t="shared" ref="BZ7:BZ20" si="17">SUM(AT7,AV7,AX7,AZ7,BB7,BD7,BF7)</f>
        <v>24</v>
      </c>
      <c r="CA7" s="39">
        <f t="shared" ref="CA7:CA20" si="18">SUM(AU7,AW7,AY7,BA7,BC7,BE7,BG7)</f>
        <v>0</v>
      </c>
      <c r="CB7" s="39">
        <f t="shared" ref="CB7:CB20" si="19">SUM(BH7,BJ7)</f>
        <v>16</v>
      </c>
      <c r="CC7" s="39">
        <f t="shared" ref="CC7:CC20" si="20">SUM(BI7,BK7)</f>
        <v>0</v>
      </c>
      <c r="CD7" s="39">
        <f>SUM(BL7,BN7,BP7,BR7)</f>
        <v>8</v>
      </c>
      <c r="CE7" s="39">
        <f>SUM(BM7,BO7,BQ7,BS7)</f>
        <v>0</v>
      </c>
      <c r="CF7" s="39">
        <f>SUM(AR7,AT7,AV7,AX7,AZ7,BB7,BD7,BF7,BH7,BJ7,BL7,BN7,BP7,BR7)</f>
        <v>48</v>
      </c>
      <c r="CG7" s="39">
        <f>SUM(AS7,AU7,AW7,AY7,BA7,BC7,BE7,BG7,BI7,BK7,BM7,BO7,BQ7,BS7)</f>
        <v>0</v>
      </c>
      <c r="CH7" s="39">
        <f>CF7-CG7</f>
        <v>48</v>
      </c>
      <c r="CI7" s="39">
        <f t="shared" ref="CI7:CI20" si="21">SUM(BT7,BV7,BX7,BZ7,CB7)</f>
        <v>112</v>
      </c>
      <c r="CJ7" s="39">
        <f t="shared" ref="CJ7:CJ20" si="22">SUM(BU7,BW7,BY7,CA7,CC7)</f>
        <v>0</v>
      </c>
      <c r="CK7" s="39"/>
      <c r="CL7" s="43">
        <f>COUNTIF($D7:$BS7,CL$5)</f>
        <v>0</v>
      </c>
      <c r="CM7" s="43">
        <f>COUNTIF($D7:$BS7,CM$5)</f>
        <v>0</v>
      </c>
      <c r="CN7" s="43">
        <f>COUNTIF($D7:$BS7,CN$5)</f>
        <v>0</v>
      </c>
      <c r="CO7" s="24" t="s">
        <v>32</v>
      </c>
      <c r="CP7" s="23" t="s">
        <v>70</v>
      </c>
    </row>
    <row r="8" spans="1:94" ht="24" customHeight="1">
      <c r="B8" s="23" t="s">
        <v>70</v>
      </c>
      <c r="C8" s="24" t="s">
        <v>29</v>
      </c>
      <c r="D8" s="25" t="s">
        <v>52</v>
      </c>
      <c r="E8" s="25"/>
      <c r="F8" s="25">
        <v>8.5</v>
      </c>
      <c r="G8" s="25">
        <v>8.33</v>
      </c>
      <c r="H8" s="25">
        <v>8.5</v>
      </c>
      <c r="I8" s="25">
        <v>7.98</v>
      </c>
      <c r="J8" s="25">
        <v>8.5</v>
      </c>
      <c r="K8" s="25">
        <v>8.18</v>
      </c>
      <c r="L8" s="25">
        <v>8.5</v>
      </c>
      <c r="M8" s="25">
        <v>8.08</v>
      </c>
      <c r="N8" s="25"/>
      <c r="O8" s="25"/>
      <c r="P8" s="25"/>
      <c r="Q8" s="25"/>
      <c r="R8" s="25">
        <v>8.5</v>
      </c>
      <c r="S8" s="25">
        <v>7.92</v>
      </c>
      <c r="T8" s="25">
        <v>8.5</v>
      </c>
      <c r="U8" s="25">
        <v>7.82</v>
      </c>
      <c r="V8" s="25">
        <v>8.5</v>
      </c>
      <c r="W8" s="25">
        <v>8.75</v>
      </c>
      <c r="X8" s="25">
        <v>8.5</v>
      </c>
      <c r="Y8" s="25">
        <v>8.25</v>
      </c>
      <c r="Z8" s="25">
        <v>8.5</v>
      </c>
      <c r="AA8" s="25">
        <v>8.33</v>
      </c>
      <c r="AB8" s="25"/>
      <c r="AC8" s="25"/>
      <c r="AD8" s="25"/>
      <c r="AE8" s="25"/>
      <c r="AF8" s="25">
        <v>8.5</v>
      </c>
      <c r="AG8" s="25">
        <v>8.08</v>
      </c>
      <c r="AH8" s="25">
        <v>8.5</v>
      </c>
      <c r="AI8" s="25">
        <v>8.18</v>
      </c>
      <c r="AJ8" s="25">
        <v>8.5</v>
      </c>
      <c r="AK8" s="25">
        <v>8.0299999999999994</v>
      </c>
      <c r="AL8" s="25">
        <v>8.5</v>
      </c>
      <c r="AM8" s="25">
        <v>0</v>
      </c>
      <c r="AN8" s="25">
        <v>8.5</v>
      </c>
      <c r="AO8" s="25">
        <v>0</v>
      </c>
      <c r="AP8" s="25"/>
      <c r="AQ8" s="25"/>
      <c r="AR8" s="25"/>
      <c r="AS8" s="25"/>
      <c r="AT8" s="25">
        <v>8.5</v>
      </c>
      <c r="AU8" s="25">
        <v>8.6999999999999993</v>
      </c>
      <c r="AV8" s="25">
        <v>8.5</v>
      </c>
      <c r="AW8" s="25">
        <v>7.85</v>
      </c>
      <c r="AX8" s="25">
        <v>8.5</v>
      </c>
      <c r="AY8" s="25">
        <v>6.65</v>
      </c>
      <c r="AZ8" s="25">
        <v>8.5</v>
      </c>
      <c r="BA8" s="25">
        <v>7.9</v>
      </c>
      <c r="BB8" s="25">
        <v>8.5</v>
      </c>
      <c r="BC8" s="25">
        <v>8</v>
      </c>
      <c r="BD8" s="25"/>
      <c r="BE8" s="25"/>
      <c r="BF8" s="25"/>
      <c r="BG8" s="25"/>
      <c r="BH8" s="25" t="s">
        <v>52</v>
      </c>
      <c r="BI8" s="25">
        <v>8.25</v>
      </c>
      <c r="BJ8" s="25">
        <v>8.5</v>
      </c>
      <c r="BK8" s="25">
        <v>8.1300000000000008</v>
      </c>
      <c r="BL8" s="35">
        <v>8.5</v>
      </c>
      <c r="BM8" s="25">
        <v>8.18</v>
      </c>
      <c r="BN8" s="25">
        <v>8.5</v>
      </c>
      <c r="BO8" s="25">
        <v>8.6</v>
      </c>
      <c r="BP8" s="25">
        <v>3.5</v>
      </c>
      <c r="BQ8" s="25"/>
      <c r="BR8" s="25"/>
      <c r="BS8" s="25"/>
      <c r="BT8" s="39">
        <f t="shared" si="11"/>
        <v>34</v>
      </c>
      <c r="BU8" s="39">
        <f t="shared" si="12"/>
        <v>32.57</v>
      </c>
      <c r="BV8" s="39">
        <f t="shared" si="13"/>
        <v>42.5</v>
      </c>
      <c r="BW8" s="39">
        <f t="shared" si="14"/>
        <v>41.07</v>
      </c>
      <c r="BX8" s="39">
        <f t="shared" si="15"/>
        <v>42.5</v>
      </c>
      <c r="BY8" s="39">
        <f t="shared" si="16"/>
        <v>24.29</v>
      </c>
      <c r="BZ8" s="39">
        <f t="shared" si="17"/>
        <v>42.5</v>
      </c>
      <c r="CA8" s="39">
        <f t="shared" si="18"/>
        <v>39.1</v>
      </c>
      <c r="CB8" s="39">
        <f t="shared" si="19"/>
        <v>8.5</v>
      </c>
      <c r="CC8" s="39">
        <f t="shared" si="20"/>
        <v>16.38</v>
      </c>
      <c r="CD8" s="39">
        <f t="shared" ref="CD8:CD17" si="23">SUM(BL8,BN8,BP8,BR8)</f>
        <v>20.5</v>
      </c>
      <c r="CE8" s="39">
        <f t="shared" ref="CE8:CE17" si="24">SUM(BM8,BO8,BQ8,BS8)</f>
        <v>16.78</v>
      </c>
      <c r="CF8" s="39">
        <f t="shared" ref="CF8:CF17" si="25">SUM(AR8,AT8,AV8,AX8,AZ8,BB8,BD8,BF8,BH8,BJ8,BL8,BN8,BP8,BR8)</f>
        <v>71.5</v>
      </c>
      <c r="CG8" s="39">
        <f t="shared" ref="CG8:CG17" si="26">SUM(AS8,AU8,AW8,AY8,BA8,BC8,BE8,BG8,BI8,BK8,BM8,BO8,BQ8,BS8)</f>
        <v>72.260000000000005</v>
      </c>
      <c r="CH8" s="39">
        <f t="shared" ref="CH8:CH17" si="27">CF8-CG8</f>
        <v>-0.75999999999999102</v>
      </c>
      <c r="CI8" s="39">
        <f t="shared" si="21"/>
        <v>170</v>
      </c>
      <c r="CJ8" s="39">
        <f t="shared" si="22"/>
        <v>153.41</v>
      </c>
      <c r="CK8" s="39"/>
      <c r="CL8" s="43">
        <f t="shared" ref="CL8:CL38" si="28">COUNTIF($D8:$BS8,CL$5)</f>
        <v>2</v>
      </c>
      <c r="CM8" s="43">
        <f t="shared" ref="CM8:CM38" si="29">COUNTIF($D8:$BS8,CM$5)</f>
        <v>0</v>
      </c>
      <c r="CN8" s="43">
        <f t="shared" ref="CN8:CN38" si="30">COUNTIF($D8:$BS8,CN$5)</f>
        <v>0</v>
      </c>
      <c r="CO8" s="24" t="s">
        <v>29</v>
      </c>
      <c r="CP8" s="23" t="s">
        <v>70</v>
      </c>
    </row>
    <row r="9" spans="1:94" ht="24" customHeight="1">
      <c r="B9" s="23" t="s">
        <v>70</v>
      </c>
      <c r="C9" s="24" t="s">
        <v>26</v>
      </c>
      <c r="D9" s="25" t="s">
        <v>69</v>
      </c>
      <c r="E9" s="25"/>
      <c r="F9" s="25" t="s">
        <v>69</v>
      </c>
      <c r="G9" s="25"/>
      <c r="H9" s="25">
        <v>11</v>
      </c>
      <c r="I9" s="25">
        <v>11</v>
      </c>
      <c r="J9" s="25">
        <v>11</v>
      </c>
      <c r="K9" s="25">
        <v>11</v>
      </c>
      <c r="L9" s="25">
        <v>8</v>
      </c>
      <c r="M9" s="25">
        <v>8</v>
      </c>
      <c r="N9" s="25">
        <v>6</v>
      </c>
      <c r="O9" s="25">
        <v>6</v>
      </c>
      <c r="P9" s="25"/>
      <c r="Q9" s="25"/>
      <c r="R9" s="25">
        <v>8</v>
      </c>
      <c r="S9" s="25">
        <v>0</v>
      </c>
      <c r="T9" s="25">
        <v>8</v>
      </c>
      <c r="U9" s="25">
        <v>0</v>
      </c>
      <c r="V9" s="25">
        <v>6</v>
      </c>
      <c r="W9" s="25">
        <v>0</v>
      </c>
      <c r="X9" s="25">
        <v>11</v>
      </c>
      <c r="Y9" s="25">
        <v>0</v>
      </c>
      <c r="Z9" s="25">
        <v>8</v>
      </c>
      <c r="AA9" s="25">
        <v>0</v>
      </c>
      <c r="AB9" s="25"/>
      <c r="AC9" s="25"/>
      <c r="AD9" s="25"/>
      <c r="AE9" s="25"/>
      <c r="AF9" s="25"/>
      <c r="AG9" s="25"/>
      <c r="AH9" s="25">
        <v>11</v>
      </c>
      <c r="AI9" s="25">
        <v>0</v>
      </c>
      <c r="AJ9" s="25">
        <v>11</v>
      </c>
      <c r="AK9" s="25">
        <v>0</v>
      </c>
      <c r="AL9" s="25">
        <v>11</v>
      </c>
      <c r="AM9" s="25">
        <v>0</v>
      </c>
      <c r="AN9" s="25">
        <v>8</v>
      </c>
      <c r="AO9" s="25">
        <v>0</v>
      </c>
      <c r="AP9" s="25"/>
      <c r="AQ9" s="25"/>
      <c r="AR9" s="25"/>
      <c r="AS9" s="25"/>
      <c r="AT9" s="25"/>
      <c r="AU9" s="25"/>
      <c r="AV9" s="25">
        <v>11</v>
      </c>
      <c r="AW9" s="25">
        <v>0</v>
      </c>
      <c r="AX9" s="25">
        <v>11</v>
      </c>
      <c r="AY9" s="25">
        <v>0</v>
      </c>
      <c r="AZ9" s="25">
        <v>11</v>
      </c>
      <c r="BA9" s="25">
        <v>0</v>
      </c>
      <c r="BB9" s="25">
        <v>8</v>
      </c>
      <c r="BC9" s="25">
        <v>0</v>
      </c>
      <c r="BD9" s="25"/>
      <c r="BE9" s="25"/>
      <c r="BF9" s="25"/>
      <c r="BG9" s="25"/>
      <c r="BH9" s="25">
        <v>8</v>
      </c>
      <c r="BI9" s="25">
        <v>0</v>
      </c>
      <c r="BJ9" s="25">
        <v>11</v>
      </c>
      <c r="BK9" s="25">
        <v>0</v>
      </c>
      <c r="BL9" s="35">
        <v>11</v>
      </c>
      <c r="BM9" s="25">
        <v>0</v>
      </c>
      <c r="BN9" s="25">
        <v>11</v>
      </c>
      <c r="BO9" s="25">
        <v>0</v>
      </c>
      <c r="BP9" s="25">
        <v>11</v>
      </c>
      <c r="BQ9" s="25">
        <v>0</v>
      </c>
      <c r="BR9" s="25">
        <v>6</v>
      </c>
      <c r="BS9" s="25">
        <v>0</v>
      </c>
      <c r="BT9" s="39">
        <f t="shared" si="11"/>
        <v>36</v>
      </c>
      <c r="BU9" s="39">
        <f t="shared" si="12"/>
        <v>36</v>
      </c>
      <c r="BV9" s="39">
        <f t="shared" si="13"/>
        <v>41</v>
      </c>
      <c r="BW9" s="39">
        <f t="shared" si="14"/>
        <v>0</v>
      </c>
      <c r="BX9" s="39">
        <f t="shared" si="15"/>
        <v>41</v>
      </c>
      <c r="BY9" s="39">
        <f t="shared" si="16"/>
        <v>0</v>
      </c>
      <c r="BZ9" s="39">
        <f t="shared" si="17"/>
        <v>41</v>
      </c>
      <c r="CA9" s="39">
        <f t="shared" si="18"/>
        <v>0</v>
      </c>
      <c r="CB9" s="39">
        <f t="shared" si="19"/>
        <v>19</v>
      </c>
      <c r="CC9" s="39">
        <f t="shared" si="20"/>
        <v>0</v>
      </c>
      <c r="CD9" s="39">
        <f t="shared" si="23"/>
        <v>39</v>
      </c>
      <c r="CE9" s="39">
        <f t="shared" si="24"/>
        <v>0</v>
      </c>
      <c r="CF9" s="39">
        <f t="shared" si="25"/>
        <v>99</v>
      </c>
      <c r="CG9" s="39">
        <f t="shared" si="26"/>
        <v>0</v>
      </c>
      <c r="CH9" s="39">
        <f t="shared" si="27"/>
        <v>99</v>
      </c>
      <c r="CI9" s="39">
        <f t="shared" si="21"/>
        <v>178</v>
      </c>
      <c r="CJ9" s="39">
        <f t="shared" si="22"/>
        <v>36</v>
      </c>
      <c r="CK9" s="39"/>
      <c r="CL9" s="43">
        <f t="shared" si="28"/>
        <v>0</v>
      </c>
      <c r="CM9" s="43">
        <f t="shared" si="29"/>
        <v>0</v>
      </c>
      <c r="CN9" s="43">
        <f t="shared" si="30"/>
        <v>2</v>
      </c>
      <c r="CO9" s="24" t="s">
        <v>26</v>
      </c>
      <c r="CP9" s="23" t="s">
        <v>70</v>
      </c>
    </row>
    <row r="10" spans="1:94" ht="24" customHeight="1">
      <c r="B10" s="23" t="s">
        <v>70</v>
      </c>
      <c r="C10" s="24" t="s">
        <v>38</v>
      </c>
      <c r="D10" s="25">
        <v>8.5</v>
      </c>
      <c r="E10" s="25">
        <v>10.48</v>
      </c>
      <c r="F10" s="25">
        <v>9.5</v>
      </c>
      <c r="G10" s="25">
        <v>11.18</v>
      </c>
      <c r="H10" s="25">
        <v>9</v>
      </c>
      <c r="I10" s="25">
        <v>11.87</v>
      </c>
      <c r="J10" s="25">
        <v>9.5</v>
      </c>
      <c r="K10" s="25">
        <v>11.8</v>
      </c>
      <c r="L10" s="25">
        <v>5</v>
      </c>
      <c r="M10" s="25">
        <v>7.78</v>
      </c>
      <c r="N10" s="25"/>
      <c r="O10" s="25"/>
      <c r="P10" s="25"/>
      <c r="Q10" s="25"/>
      <c r="R10" s="25">
        <v>9.5</v>
      </c>
      <c r="S10" s="25">
        <v>11.32</v>
      </c>
      <c r="T10" s="25">
        <v>9.5</v>
      </c>
      <c r="U10" s="25">
        <v>10.38</v>
      </c>
      <c r="V10" s="25">
        <v>9</v>
      </c>
      <c r="W10" s="25">
        <v>11.6</v>
      </c>
      <c r="X10" s="25">
        <v>9.5</v>
      </c>
      <c r="Y10" s="25">
        <v>8.27</v>
      </c>
      <c r="Z10" s="25">
        <v>5</v>
      </c>
      <c r="AA10" s="25">
        <v>5.65</v>
      </c>
      <c r="AB10" s="25"/>
      <c r="AC10" s="25"/>
      <c r="AD10" s="25"/>
      <c r="AE10" s="25"/>
      <c r="AF10" s="25">
        <v>9.5</v>
      </c>
      <c r="AG10" s="25">
        <v>11.25</v>
      </c>
      <c r="AH10" s="25">
        <v>9.5</v>
      </c>
      <c r="AI10" s="25">
        <v>10.82</v>
      </c>
      <c r="AJ10" s="25">
        <v>9</v>
      </c>
      <c r="AK10" s="25">
        <v>8.8000000000000007</v>
      </c>
      <c r="AL10" s="25">
        <v>9.5</v>
      </c>
      <c r="AM10" s="25">
        <v>0</v>
      </c>
      <c r="AN10" s="25">
        <v>5</v>
      </c>
      <c r="AO10" s="25">
        <v>0</v>
      </c>
      <c r="AP10" s="25"/>
      <c r="AQ10" s="25"/>
      <c r="AR10" s="25"/>
      <c r="AS10" s="25"/>
      <c r="AT10" s="25">
        <v>9.5</v>
      </c>
      <c r="AU10" s="25">
        <v>10.199999999999999</v>
      </c>
      <c r="AV10" s="25">
        <v>9.5</v>
      </c>
      <c r="AW10" s="25">
        <v>10.88</v>
      </c>
      <c r="AX10" s="25">
        <v>9</v>
      </c>
      <c r="AY10" s="25">
        <v>9.27</v>
      </c>
      <c r="AZ10" s="25">
        <v>9.5</v>
      </c>
      <c r="BA10" s="25">
        <v>11.48</v>
      </c>
      <c r="BB10" s="25" t="s">
        <v>69</v>
      </c>
      <c r="BC10" s="25"/>
      <c r="BD10" s="25"/>
      <c r="BE10" s="25"/>
      <c r="BF10" s="25"/>
      <c r="BG10" s="25"/>
      <c r="BH10" s="25">
        <v>9.5</v>
      </c>
      <c r="BI10" s="25">
        <v>11.72</v>
      </c>
      <c r="BJ10" s="25">
        <v>9.5</v>
      </c>
      <c r="BK10" s="25">
        <v>9.43</v>
      </c>
      <c r="BL10" s="35">
        <v>9</v>
      </c>
      <c r="BM10" s="25">
        <v>9.57</v>
      </c>
      <c r="BN10" s="25">
        <v>9.5</v>
      </c>
      <c r="BO10" s="25">
        <v>11.43</v>
      </c>
      <c r="BP10" s="25">
        <v>5</v>
      </c>
      <c r="BQ10" s="25">
        <v>0</v>
      </c>
      <c r="BR10" s="25"/>
      <c r="BS10" s="25"/>
      <c r="BT10" s="39">
        <f t="shared" si="11"/>
        <v>41.5</v>
      </c>
      <c r="BU10" s="39">
        <f t="shared" si="12"/>
        <v>53.11</v>
      </c>
      <c r="BV10" s="39">
        <f t="shared" si="13"/>
        <v>42.5</v>
      </c>
      <c r="BW10" s="39">
        <f t="shared" si="14"/>
        <v>47.22</v>
      </c>
      <c r="BX10" s="39">
        <f t="shared" si="15"/>
        <v>42.5</v>
      </c>
      <c r="BY10" s="39">
        <f t="shared" si="16"/>
        <v>30.87</v>
      </c>
      <c r="BZ10" s="39">
        <f t="shared" si="17"/>
        <v>37.5</v>
      </c>
      <c r="CA10" s="39">
        <f t="shared" si="18"/>
        <v>41.83</v>
      </c>
      <c r="CB10" s="39">
        <f t="shared" si="19"/>
        <v>19</v>
      </c>
      <c r="CC10" s="39">
        <f t="shared" si="20"/>
        <v>21.15</v>
      </c>
      <c r="CD10" s="39">
        <f t="shared" si="23"/>
        <v>23.5</v>
      </c>
      <c r="CE10" s="39">
        <f t="shared" si="24"/>
        <v>21</v>
      </c>
      <c r="CF10" s="39">
        <f t="shared" si="25"/>
        <v>80</v>
      </c>
      <c r="CG10" s="39">
        <f t="shared" si="26"/>
        <v>83.98</v>
      </c>
      <c r="CH10" s="39">
        <f t="shared" si="27"/>
        <v>-3.9799999999999902</v>
      </c>
      <c r="CI10" s="39">
        <f t="shared" si="21"/>
        <v>183</v>
      </c>
      <c r="CJ10" s="39">
        <f t="shared" si="22"/>
        <v>194.18</v>
      </c>
      <c r="CK10" s="39"/>
      <c r="CL10" s="43">
        <f t="shared" si="28"/>
        <v>0</v>
      </c>
      <c r="CM10" s="43">
        <f t="shared" si="29"/>
        <v>0</v>
      </c>
      <c r="CN10" s="43">
        <f t="shared" si="30"/>
        <v>1</v>
      </c>
      <c r="CO10" s="24" t="s">
        <v>38</v>
      </c>
      <c r="CP10" s="23" t="s">
        <v>70</v>
      </c>
    </row>
    <row r="11" spans="1:94" ht="24" customHeight="1">
      <c r="B11" s="23" t="s">
        <v>70</v>
      </c>
      <c r="C11" s="24" t="s">
        <v>46</v>
      </c>
      <c r="D11" s="25"/>
      <c r="E11" s="25"/>
      <c r="F11" s="25">
        <v>10</v>
      </c>
      <c r="G11" s="25">
        <v>14.13</v>
      </c>
      <c r="H11" s="25">
        <v>10</v>
      </c>
      <c r="I11" s="25">
        <v>13.27</v>
      </c>
      <c r="J11" s="25">
        <v>10</v>
      </c>
      <c r="K11" s="25">
        <v>13.42</v>
      </c>
      <c r="L11" s="25">
        <v>10</v>
      </c>
      <c r="M11" s="25">
        <v>12.87</v>
      </c>
      <c r="N11" s="25"/>
      <c r="O11" s="25"/>
      <c r="P11" s="25"/>
      <c r="Q11" s="25"/>
      <c r="R11" s="25"/>
      <c r="S11" s="25"/>
      <c r="T11" s="25">
        <v>10</v>
      </c>
      <c r="U11" s="25">
        <v>13.07</v>
      </c>
      <c r="V11" s="25">
        <v>10</v>
      </c>
      <c r="W11" s="25">
        <v>13.3</v>
      </c>
      <c r="X11" s="25">
        <v>10</v>
      </c>
      <c r="Y11" s="25">
        <v>13.15</v>
      </c>
      <c r="Z11" s="25">
        <v>10</v>
      </c>
      <c r="AA11" s="25">
        <v>13.15</v>
      </c>
      <c r="AB11" s="25"/>
      <c r="AC11" s="25"/>
      <c r="AD11" s="25"/>
      <c r="AE11" s="25"/>
      <c r="AF11" s="25"/>
      <c r="AG11" s="25"/>
      <c r="AH11" s="25">
        <v>10</v>
      </c>
      <c r="AI11" s="25">
        <v>12.85</v>
      </c>
      <c r="AJ11" s="25">
        <v>10</v>
      </c>
      <c r="AK11" s="25">
        <v>12.28</v>
      </c>
      <c r="AL11" s="25">
        <v>10</v>
      </c>
      <c r="AM11" s="25">
        <v>0</v>
      </c>
      <c r="AN11" s="25">
        <v>10</v>
      </c>
      <c r="AO11" s="25">
        <v>0</v>
      </c>
      <c r="AP11" s="25"/>
      <c r="AQ11" s="25"/>
      <c r="AR11" s="25"/>
      <c r="AS11" s="25"/>
      <c r="AT11" s="25"/>
      <c r="AU11" s="25"/>
      <c r="AV11" s="25">
        <v>10</v>
      </c>
      <c r="AW11" s="25">
        <v>12</v>
      </c>
      <c r="AX11" s="25">
        <v>10</v>
      </c>
      <c r="AY11" s="25">
        <v>12.9</v>
      </c>
      <c r="AZ11" s="25">
        <v>10</v>
      </c>
      <c r="BA11" s="25">
        <v>12.8</v>
      </c>
      <c r="BB11" s="25">
        <v>10</v>
      </c>
      <c r="BC11" s="25">
        <v>13.7</v>
      </c>
      <c r="BD11" s="25"/>
      <c r="BE11" s="25"/>
      <c r="BF11" s="25"/>
      <c r="BG11" s="25"/>
      <c r="BH11" s="25"/>
      <c r="BI11" s="25"/>
      <c r="BJ11" s="25">
        <v>10</v>
      </c>
      <c r="BK11" s="25">
        <v>13.22</v>
      </c>
      <c r="BL11" s="35">
        <v>10</v>
      </c>
      <c r="BM11" s="25">
        <v>0</v>
      </c>
      <c r="BN11" s="25">
        <v>10</v>
      </c>
      <c r="BO11" s="25">
        <v>13.12</v>
      </c>
      <c r="BP11" s="25">
        <v>10</v>
      </c>
      <c r="BQ11" s="25">
        <v>0</v>
      </c>
      <c r="BR11" s="25"/>
      <c r="BS11" s="25"/>
      <c r="BT11" s="39">
        <f t="shared" si="11"/>
        <v>40</v>
      </c>
      <c r="BU11" s="39">
        <f t="shared" si="12"/>
        <v>53.69</v>
      </c>
      <c r="BV11" s="39">
        <f t="shared" si="13"/>
        <v>40</v>
      </c>
      <c r="BW11" s="39">
        <f t="shared" si="14"/>
        <v>52.67</v>
      </c>
      <c r="BX11" s="39">
        <f t="shared" si="15"/>
        <v>40</v>
      </c>
      <c r="BY11" s="39">
        <f t="shared" si="16"/>
        <v>25.13</v>
      </c>
      <c r="BZ11" s="39">
        <f t="shared" si="17"/>
        <v>40</v>
      </c>
      <c r="CA11" s="39">
        <f t="shared" si="18"/>
        <v>51.4</v>
      </c>
      <c r="CB11" s="39">
        <f t="shared" si="19"/>
        <v>10</v>
      </c>
      <c r="CC11" s="39">
        <f t="shared" si="20"/>
        <v>13.22</v>
      </c>
      <c r="CD11" s="39">
        <f t="shared" si="23"/>
        <v>30</v>
      </c>
      <c r="CE11" s="39">
        <f t="shared" si="24"/>
        <v>13.12</v>
      </c>
      <c r="CF11" s="39">
        <f t="shared" si="25"/>
        <v>80</v>
      </c>
      <c r="CG11" s="39">
        <f t="shared" si="26"/>
        <v>77.739999999999995</v>
      </c>
      <c r="CH11" s="39">
        <f t="shared" si="27"/>
        <v>2.25999999999999</v>
      </c>
      <c r="CI11" s="39">
        <f t="shared" si="21"/>
        <v>170</v>
      </c>
      <c r="CJ11" s="39">
        <f t="shared" si="22"/>
        <v>196.11</v>
      </c>
      <c r="CK11" s="39"/>
      <c r="CL11" s="43">
        <f t="shared" si="28"/>
        <v>0</v>
      </c>
      <c r="CM11" s="43">
        <f t="shared" si="29"/>
        <v>0</v>
      </c>
      <c r="CN11" s="43">
        <f t="shared" si="30"/>
        <v>0</v>
      </c>
      <c r="CO11" s="24" t="s">
        <v>46</v>
      </c>
      <c r="CP11" s="23" t="s">
        <v>70</v>
      </c>
    </row>
    <row r="12" spans="1:94" ht="24" customHeight="1">
      <c r="B12" s="23" t="s">
        <v>70</v>
      </c>
      <c r="C12" s="23" t="s">
        <v>20</v>
      </c>
      <c r="D12" s="25"/>
      <c r="E12" s="25"/>
      <c r="F12" s="25"/>
      <c r="G12" s="25"/>
      <c r="H12" s="25"/>
      <c r="I12" s="25"/>
      <c r="J12" s="25"/>
      <c r="K12" s="25"/>
      <c r="L12" s="25"/>
      <c r="M12" s="25"/>
      <c r="N12" s="25">
        <v>8</v>
      </c>
      <c r="O12" s="25">
        <v>8.52</v>
      </c>
      <c r="P12" s="25"/>
      <c r="Q12" s="25"/>
      <c r="R12" s="25"/>
      <c r="S12" s="25"/>
      <c r="T12" s="25"/>
      <c r="U12" s="25"/>
      <c r="V12" s="25"/>
      <c r="W12" s="25"/>
      <c r="X12" s="25"/>
      <c r="Y12" s="25"/>
      <c r="Z12" s="25"/>
      <c r="AA12" s="25"/>
      <c r="AB12" s="25"/>
      <c r="AC12" s="25"/>
      <c r="AD12" s="25">
        <v>8</v>
      </c>
      <c r="AE12" s="25">
        <v>7.67</v>
      </c>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v>8</v>
      </c>
      <c r="BG12" s="25">
        <v>8.1</v>
      </c>
      <c r="BH12" s="25"/>
      <c r="BI12" s="25"/>
      <c r="BJ12" s="25"/>
      <c r="BK12" s="25"/>
      <c r="BL12" s="35"/>
      <c r="BM12" s="25"/>
      <c r="BN12" s="25"/>
      <c r="BO12" s="25"/>
      <c r="BP12" s="25"/>
      <c r="BQ12" s="25"/>
      <c r="BR12" s="25"/>
      <c r="BS12" s="25"/>
      <c r="BT12" s="39">
        <f t="shared" si="11"/>
        <v>8</v>
      </c>
      <c r="BU12" s="39">
        <f t="shared" si="12"/>
        <v>8.52</v>
      </c>
      <c r="BV12" s="39">
        <f t="shared" si="13"/>
        <v>8</v>
      </c>
      <c r="BW12" s="39">
        <f t="shared" si="14"/>
        <v>7.67</v>
      </c>
      <c r="BX12" s="39">
        <f t="shared" si="15"/>
        <v>0</v>
      </c>
      <c r="BY12" s="39">
        <f t="shared" si="16"/>
        <v>0</v>
      </c>
      <c r="BZ12" s="39">
        <f t="shared" si="17"/>
        <v>8</v>
      </c>
      <c r="CA12" s="39">
        <f t="shared" si="18"/>
        <v>8.1</v>
      </c>
      <c r="CB12" s="39">
        <f t="shared" si="19"/>
        <v>0</v>
      </c>
      <c r="CC12" s="39">
        <f t="shared" si="20"/>
        <v>0</v>
      </c>
      <c r="CD12" s="39">
        <f t="shared" si="23"/>
        <v>0</v>
      </c>
      <c r="CE12" s="39">
        <f t="shared" si="24"/>
        <v>0</v>
      </c>
      <c r="CF12" s="39">
        <f t="shared" si="25"/>
        <v>8</v>
      </c>
      <c r="CG12" s="39">
        <f t="shared" si="26"/>
        <v>8.1</v>
      </c>
      <c r="CH12" s="39">
        <f t="shared" si="27"/>
        <v>-9.9999999999999603E-2</v>
      </c>
      <c r="CI12" s="39">
        <f t="shared" si="21"/>
        <v>24</v>
      </c>
      <c r="CJ12" s="39">
        <f t="shared" si="22"/>
        <v>24.29</v>
      </c>
      <c r="CK12" s="39">
        <f>CJ12-CI12</f>
        <v>0.28999999999999898</v>
      </c>
      <c r="CL12" s="43">
        <f t="shared" si="28"/>
        <v>0</v>
      </c>
      <c r="CM12" s="43">
        <f t="shared" si="29"/>
        <v>0</v>
      </c>
      <c r="CN12" s="43">
        <f t="shared" si="30"/>
        <v>0</v>
      </c>
      <c r="CO12" s="23" t="s">
        <v>20</v>
      </c>
      <c r="CP12" s="23" t="s">
        <v>70</v>
      </c>
    </row>
    <row r="13" spans="1:94" ht="24" customHeight="1">
      <c r="B13" s="23" t="s">
        <v>70</v>
      </c>
      <c r="C13" s="23" t="s">
        <v>21</v>
      </c>
      <c r="D13" s="25">
        <v>12</v>
      </c>
      <c r="E13" s="25">
        <v>12.5</v>
      </c>
      <c r="F13" s="25">
        <v>12</v>
      </c>
      <c r="G13" s="25">
        <v>12.23</v>
      </c>
      <c r="H13" s="25"/>
      <c r="I13" s="25"/>
      <c r="J13" s="25">
        <v>12</v>
      </c>
      <c r="K13" s="25">
        <v>12.5</v>
      </c>
      <c r="L13" s="25"/>
      <c r="M13" s="25"/>
      <c r="N13" s="25"/>
      <c r="O13" s="25"/>
      <c r="P13" s="25"/>
      <c r="Q13" s="25"/>
      <c r="R13" s="25"/>
      <c r="S13" s="25"/>
      <c r="T13" s="25">
        <v>12</v>
      </c>
      <c r="U13" s="25">
        <v>12.23</v>
      </c>
      <c r="V13" s="25"/>
      <c r="W13" s="25"/>
      <c r="X13" s="25">
        <v>12</v>
      </c>
      <c r="Y13" s="25">
        <v>12.07</v>
      </c>
      <c r="Z13" s="25"/>
      <c r="AA13" s="25"/>
      <c r="AB13" s="25">
        <v>8</v>
      </c>
      <c r="AC13" s="25">
        <v>8.5</v>
      </c>
      <c r="AD13" s="25"/>
      <c r="AE13" s="25"/>
      <c r="AF13" s="25"/>
      <c r="AG13" s="25"/>
      <c r="AH13" s="25">
        <v>12</v>
      </c>
      <c r="AI13" s="25">
        <v>12.5</v>
      </c>
      <c r="AJ13" s="25"/>
      <c r="AK13" s="25"/>
      <c r="AL13" s="25">
        <v>12</v>
      </c>
      <c r="AM13" s="25">
        <v>0</v>
      </c>
      <c r="AN13" s="25">
        <v>12</v>
      </c>
      <c r="AO13" s="25">
        <v>0</v>
      </c>
      <c r="AP13" s="25"/>
      <c r="AQ13" s="25"/>
      <c r="AR13" s="25"/>
      <c r="AS13" s="25"/>
      <c r="AT13" s="25">
        <v>12</v>
      </c>
      <c r="AU13" s="25">
        <v>12.68</v>
      </c>
      <c r="AV13" s="25">
        <v>12</v>
      </c>
      <c r="AW13" s="25">
        <v>0</v>
      </c>
      <c r="AX13" s="25"/>
      <c r="AY13" s="25"/>
      <c r="AZ13" s="25">
        <v>12</v>
      </c>
      <c r="BA13" s="25">
        <v>12.08</v>
      </c>
      <c r="BB13" s="25"/>
      <c r="BC13" s="25"/>
      <c r="BD13" s="25"/>
      <c r="BE13" s="25"/>
      <c r="BF13" s="25"/>
      <c r="BG13" s="25"/>
      <c r="BH13" s="25">
        <v>12</v>
      </c>
      <c r="BI13" s="25">
        <v>12.12</v>
      </c>
      <c r="BJ13" s="25"/>
      <c r="BK13" s="25"/>
      <c r="BL13" s="35">
        <v>12</v>
      </c>
      <c r="BM13" s="25">
        <v>12.08</v>
      </c>
      <c r="BN13" s="25"/>
      <c r="BO13" s="25"/>
      <c r="BP13" s="25">
        <v>12</v>
      </c>
      <c r="BQ13" s="25">
        <v>0</v>
      </c>
      <c r="BR13" s="25">
        <v>8</v>
      </c>
      <c r="BS13" s="25">
        <v>0</v>
      </c>
      <c r="BT13" s="39">
        <f t="shared" si="11"/>
        <v>36</v>
      </c>
      <c r="BU13" s="39">
        <f t="shared" si="12"/>
        <v>37.229999999999997</v>
      </c>
      <c r="BV13" s="39">
        <f t="shared" si="13"/>
        <v>32</v>
      </c>
      <c r="BW13" s="39">
        <f t="shared" si="14"/>
        <v>32.799999999999997</v>
      </c>
      <c r="BX13" s="39">
        <f t="shared" si="15"/>
        <v>36</v>
      </c>
      <c r="BY13" s="39">
        <f t="shared" si="16"/>
        <v>12.5</v>
      </c>
      <c r="BZ13" s="39">
        <f t="shared" si="17"/>
        <v>36</v>
      </c>
      <c r="CA13" s="39">
        <f t="shared" si="18"/>
        <v>24.76</v>
      </c>
      <c r="CB13" s="39">
        <f t="shared" si="19"/>
        <v>12</v>
      </c>
      <c r="CC13" s="39">
        <f t="shared" si="20"/>
        <v>12.12</v>
      </c>
      <c r="CD13" s="39">
        <f t="shared" si="23"/>
        <v>32</v>
      </c>
      <c r="CE13" s="39">
        <f t="shared" si="24"/>
        <v>12.08</v>
      </c>
      <c r="CF13" s="39">
        <f t="shared" si="25"/>
        <v>80</v>
      </c>
      <c r="CG13" s="39">
        <f t="shared" si="26"/>
        <v>48.96</v>
      </c>
      <c r="CH13" s="39">
        <f t="shared" si="27"/>
        <v>31.04</v>
      </c>
      <c r="CI13" s="39">
        <f t="shared" si="21"/>
        <v>152</v>
      </c>
      <c r="CJ13" s="39">
        <f t="shared" si="22"/>
        <v>119.41</v>
      </c>
      <c r="CK13" s="39">
        <f t="shared" ref="CK13:CK17" si="31">CJ13-CI13</f>
        <v>-32.590000000000003</v>
      </c>
      <c r="CL13" s="43">
        <f t="shared" si="28"/>
        <v>0</v>
      </c>
      <c r="CM13" s="43">
        <f t="shared" si="29"/>
        <v>0</v>
      </c>
      <c r="CN13" s="43">
        <f t="shared" si="30"/>
        <v>0</v>
      </c>
      <c r="CO13" s="23" t="s">
        <v>21</v>
      </c>
      <c r="CP13" s="23" t="s">
        <v>70</v>
      </c>
    </row>
    <row r="14" spans="1:94" ht="24" customHeight="1">
      <c r="B14" s="23" t="s">
        <v>70</v>
      </c>
      <c r="C14" s="23" t="s">
        <v>23</v>
      </c>
      <c r="D14" s="25"/>
      <c r="E14" s="25"/>
      <c r="F14" s="25"/>
      <c r="G14" s="25"/>
      <c r="H14" s="25"/>
      <c r="I14" s="25"/>
      <c r="J14" s="25"/>
      <c r="K14" s="25"/>
      <c r="L14" s="25"/>
      <c r="M14" s="25"/>
      <c r="N14" s="25"/>
      <c r="O14" s="25"/>
      <c r="P14" s="25">
        <v>8</v>
      </c>
      <c r="Q14" s="25">
        <v>8.08</v>
      </c>
      <c r="R14" s="25"/>
      <c r="S14" s="25"/>
      <c r="T14" s="25"/>
      <c r="U14" s="25"/>
      <c r="V14" s="25"/>
      <c r="W14" s="25"/>
      <c r="X14" s="25"/>
      <c r="Y14" s="25"/>
      <c r="Z14" s="25"/>
      <c r="AA14" s="25"/>
      <c r="AB14" s="25"/>
      <c r="AC14" s="25"/>
      <c r="AD14" s="25"/>
      <c r="AE14" s="25"/>
      <c r="AF14" s="25"/>
      <c r="AG14" s="25"/>
      <c r="AH14" s="25"/>
      <c r="AI14" s="25"/>
      <c r="AJ14" s="25"/>
      <c r="AK14" s="25"/>
      <c r="AL14" s="25"/>
      <c r="AM14" s="25"/>
      <c r="AN14" s="25"/>
      <c r="AO14" s="25"/>
      <c r="AP14" s="25">
        <v>8</v>
      </c>
      <c r="AQ14" s="25">
        <v>0</v>
      </c>
      <c r="AR14" s="25">
        <v>8</v>
      </c>
      <c r="AS14" s="25">
        <v>8.58</v>
      </c>
      <c r="AT14" s="25"/>
      <c r="AU14" s="25"/>
      <c r="AV14" s="25"/>
      <c r="AW14" s="25"/>
      <c r="AX14" s="25"/>
      <c r="AY14" s="25"/>
      <c r="AZ14" s="25"/>
      <c r="BA14" s="25"/>
      <c r="BB14" s="25"/>
      <c r="BC14" s="25"/>
      <c r="BD14" s="25"/>
      <c r="BE14" s="25"/>
      <c r="BF14" s="25"/>
      <c r="BG14" s="25"/>
      <c r="BH14" s="25"/>
      <c r="BI14" s="25"/>
      <c r="BJ14" s="25"/>
      <c r="BK14" s="25"/>
      <c r="BL14" s="35"/>
      <c r="BM14" s="25"/>
      <c r="BN14" s="25"/>
      <c r="BO14" s="25"/>
      <c r="BP14" s="25"/>
      <c r="BQ14" s="25"/>
      <c r="BR14" s="25"/>
      <c r="BS14" s="25"/>
      <c r="BT14" s="39">
        <f t="shared" si="11"/>
        <v>8</v>
      </c>
      <c r="BU14" s="39">
        <f t="shared" si="12"/>
        <v>8.08</v>
      </c>
      <c r="BV14" s="39">
        <f t="shared" si="13"/>
        <v>0</v>
      </c>
      <c r="BW14" s="39">
        <f t="shared" si="14"/>
        <v>0</v>
      </c>
      <c r="BX14" s="39">
        <f t="shared" si="15"/>
        <v>16</v>
      </c>
      <c r="BY14" s="39">
        <f t="shared" si="16"/>
        <v>8.58</v>
      </c>
      <c r="BZ14" s="39">
        <f t="shared" si="17"/>
        <v>0</v>
      </c>
      <c r="CA14" s="39">
        <f t="shared" si="18"/>
        <v>0</v>
      </c>
      <c r="CB14" s="39">
        <f t="shared" si="19"/>
        <v>0</v>
      </c>
      <c r="CC14" s="39">
        <f t="shared" si="20"/>
        <v>0</v>
      </c>
      <c r="CD14" s="39">
        <f t="shared" si="23"/>
        <v>0</v>
      </c>
      <c r="CE14" s="39">
        <f t="shared" si="24"/>
        <v>0</v>
      </c>
      <c r="CF14" s="39">
        <f t="shared" si="25"/>
        <v>8</v>
      </c>
      <c r="CG14" s="39">
        <f t="shared" si="26"/>
        <v>8.58</v>
      </c>
      <c r="CH14" s="39">
        <f t="shared" si="27"/>
        <v>-0.57999999999999996</v>
      </c>
      <c r="CI14" s="39">
        <f t="shared" si="21"/>
        <v>24</v>
      </c>
      <c r="CJ14" s="39">
        <f t="shared" si="22"/>
        <v>16.66</v>
      </c>
      <c r="CK14" s="39">
        <f t="shared" si="31"/>
        <v>-7.34</v>
      </c>
      <c r="CL14" s="43">
        <f t="shared" si="28"/>
        <v>0</v>
      </c>
      <c r="CM14" s="43">
        <f t="shared" si="29"/>
        <v>0</v>
      </c>
      <c r="CN14" s="43">
        <f t="shared" si="30"/>
        <v>0</v>
      </c>
      <c r="CO14" s="23" t="s">
        <v>23</v>
      </c>
      <c r="CP14" s="23" t="s">
        <v>70</v>
      </c>
    </row>
    <row r="15" spans="1:94" ht="24" customHeight="1">
      <c r="B15" s="23" t="s">
        <v>70</v>
      </c>
      <c r="C15" s="23" t="s">
        <v>31</v>
      </c>
      <c r="D15" s="25"/>
      <c r="E15" s="25"/>
      <c r="F15" s="25"/>
      <c r="G15" s="25"/>
      <c r="H15" s="25">
        <v>6</v>
      </c>
      <c r="I15" s="25">
        <v>0</v>
      </c>
      <c r="J15" s="25"/>
      <c r="K15" s="25"/>
      <c r="L15" s="25">
        <v>6</v>
      </c>
      <c r="M15" s="25">
        <v>0</v>
      </c>
      <c r="N15" s="25"/>
      <c r="O15" s="25"/>
      <c r="P15" s="25"/>
      <c r="Q15" s="25"/>
      <c r="R15" s="25"/>
      <c r="S15" s="25"/>
      <c r="T15" s="25"/>
      <c r="U15" s="25"/>
      <c r="V15" s="25">
        <v>6</v>
      </c>
      <c r="W15" s="25">
        <v>0</v>
      </c>
      <c r="X15" s="25"/>
      <c r="Y15" s="25"/>
      <c r="Z15" s="25">
        <v>6</v>
      </c>
      <c r="AA15" s="25">
        <v>0</v>
      </c>
      <c r="AB15" s="25"/>
      <c r="AC15" s="25"/>
      <c r="AD15" s="25"/>
      <c r="AE15" s="25"/>
      <c r="AF15" s="25"/>
      <c r="AG15" s="25"/>
      <c r="AH15" s="25"/>
      <c r="AI15" s="25"/>
      <c r="AJ15" s="25">
        <v>6</v>
      </c>
      <c r="AK15" s="25">
        <v>0</v>
      </c>
      <c r="AL15" s="25"/>
      <c r="AM15" s="25"/>
      <c r="AN15" s="25">
        <v>6</v>
      </c>
      <c r="AO15" s="25">
        <v>0</v>
      </c>
      <c r="AP15" s="25"/>
      <c r="AQ15" s="25"/>
      <c r="AR15" s="25"/>
      <c r="AS15" s="25"/>
      <c r="AT15" s="25"/>
      <c r="AU15" s="25"/>
      <c r="AV15" s="25"/>
      <c r="AW15" s="25"/>
      <c r="AX15" s="25">
        <v>6</v>
      </c>
      <c r="AY15" s="25">
        <v>0</v>
      </c>
      <c r="AZ15" s="25"/>
      <c r="BA15" s="25"/>
      <c r="BB15" s="25">
        <v>6</v>
      </c>
      <c r="BC15" s="25">
        <v>0</v>
      </c>
      <c r="BD15" s="25"/>
      <c r="BE15" s="25"/>
      <c r="BF15" s="25"/>
      <c r="BG15" s="25"/>
      <c r="BH15" s="25"/>
      <c r="BI15" s="25"/>
      <c r="BJ15" s="25"/>
      <c r="BK15" s="25"/>
      <c r="BL15" s="35">
        <v>6</v>
      </c>
      <c r="BM15" s="25">
        <v>0</v>
      </c>
      <c r="BN15" s="25"/>
      <c r="BO15" s="25"/>
      <c r="BP15" s="25">
        <v>6</v>
      </c>
      <c r="BQ15" s="25">
        <v>0</v>
      </c>
      <c r="BR15" s="25"/>
      <c r="BS15" s="25"/>
      <c r="BT15" s="39">
        <f t="shared" si="11"/>
        <v>12</v>
      </c>
      <c r="BU15" s="39">
        <f t="shared" si="12"/>
        <v>0</v>
      </c>
      <c r="BV15" s="39">
        <f t="shared" si="13"/>
        <v>12</v>
      </c>
      <c r="BW15" s="39">
        <f t="shared" si="14"/>
        <v>0</v>
      </c>
      <c r="BX15" s="39">
        <f t="shared" si="15"/>
        <v>12</v>
      </c>
      <c r="BY15" s="39">
        <f t="shared" si="16"/>
        <v>0</v>
      </c>
      <c r="BZ15" s="39">
        <f t="shared" si="17"/>
        <v>12</v>
      </c>
      <c r="CA15" s="39">
        <f t="shared" si="18"/>
        <v>0</v>
      </c>
      <c r="CB15" s="39">
        <f t="shared" si="19"/>
        <v>0</v>
      </c>
      <c r="CC15" s="39">
        <f t="shared" si="20"/>
        <v>0</v>
      </c>
      <c r="CD15" s="39">
        <f t="shared" si="23"/>
        <v>12</v>
      </c>
      <c r="CE15" s="39">
        <f t="shared" si="24"/>
        <v>0</v>
      </c>
      <c r="CF15" s="39">
        <f t="shared" si="25"/>
        <v>24</v>
      </c>
      <c r="CG15" s="39">
        <f t="shared" si="26"/>
        <v>0</v>
      </c>
      <c r="CH15" s="39">
        <f t="shared" si="27"/>
        <v>24</v>
      </c>
      <c r="CI15" s="39">
        <f t="shared" si="21"/>
        <v>48</v>
      </c>
      <c r="CJ15" s="39">
        <f t="shared" si="22"/>
        <v>0</v>
      </c>
      <c r="CK15" s="39">
        <f t="shared" si="31"/>
        <v>-48</v>
      </c>
      <c r="CL15" s="43">
        <f t="shared" si="28"/>
        <v>0</v>
      </c>
      <c r="CM15" s="43">
        <f t="shared" si="29"/>
        <v>0</v>
      </c>
      <c r="CN15" s="43">
        <f t="shared" si="30"/>
        <v>0</v>
      </c>
      <c r="CO15" s="23" t="s">
        <v>31</v>
      </c>
      <c r="CP15" s="23" t="s">
        <v>70</v>
      </c>
    </row>
    <row r="16" spans="1:94" ht="24" customHeight="1">
      <c r="B16" s="23" t="s">
        <v>70</v>
      </c>
      <c r="C16" s="23" t="s">
        <v>39</v>
      </c>
      <c r="D16" s="25"/>
      <c r="E16" s="25"/>
      <c r="F16" s="25"/>
      <c r="G16" s="25"/>
      <c r="H16" s="25"/>
      <c r="I16" s="25"/>
      <c r="J16" s="25"/>
      <c r="K16" s="25"/>
      <c r="L16" s="25"/>
      <c r="M16" s="25"/>
      <c r="N16" s="25"/>
      <c r="O16" s="25"/>
      <c r="P16" s="25">
        <v>0</v>
      </c>
      <c r="Q16" s="25">
        <v>1</v>
      </c>
      <c r="R16" s="25"/>
      <c r="S16" s="25"/>
      <c r="T16" s="25"/>
      <c r="U16" s="25"/>
      <c r="V16" s="25"/>
      <c r="W16" s="25"/>
      <c r="X16" s="25"/>
      <c r="Y16" s="25"/>
      <c r="Z16" s="25"/>
      <c r="AA16" s="25"/>
      <c r="AB16" s="25"/>
      <c r="AC16" s="25"/>
      <c r="AD16" s="25"/>
      <c r="AE16" s="25"/>
      <c r="AF16" s="25"/>
      <c r="AG16" s="25"/>
      <c r="AH16" s="25"/>
      <c r="AI16" s="25"/>
      <c r="AJ16" s="25"/>
      <c r="AK16" s="25"/>
      <c r="AL16" s="25"/>
      <c r="AM16" s="25"/>
      <c r="AN16" s="25"/>
      <c r="AO16" s="25"/>
      <c r="AP16" s="25"/>
      <c r="AQ16" s="25"/>
      <c r="AR16" s="25"/>
      <c r="AS16" s="25"/>
      <c r="AT16" s="25"/>
      <c r="AU16" s="25"/>
      <c r="AV16" s="25"/>
      <c r="AW16" s="25"/>
      <c r="AX16" s="25"/>
      <c r="AY16" s="25"/>
      <c r="AZ16" s="25"/>
      <c r="BA16" s="25"/>
      <c r="BB16" s="25"/>
      <c r="BC16" s="25"/>
      <c r="BD16" s="25">
        <v>8</v>
      </c>
      <c r="BE16" s="25">
        <v>7.05</v>
      </c>
      <c r="BF16" s="25"/>
      <c r="BG16" s="25"/>
      <c r="BH16" s="25"/>
      <c r="BI16" s="25"/>
      <c r="BJ16" s="25"/>
      <c r="BK16" s="25"/>
      <c r="BL16" s="35"/>
      <c r="BM16" s="25"/>
      <c r="BN16" s="25"/>
      <c r="BO16" s="25"/>
      <c r="BP16" s="25"/>
      <c r="BQ16" s="25"/>
      <c r="BR16" s="25"/>
      <c r="BS16" s="25"/>
      <c r="BT16" s="39">
        <f t="shared" si="11"/>
        <v>0</v>
      </c>
      <c r="BU16" s="39">
        <f t="shared" si="12"/>
        <v>1</v>
      </c>
      <c r="BV16" s="39">
        <f t="shared" si="13"/>
        <v>0</v>
      </c>
      <c r="BW16" s="39">
        <f t="shared" si="14"/>
        <v>0</v>
      </c>
      <c r="BX16" s="39">
        <f t="shared" si="15"/>
        <v>0</v>
      </c>
      <c r="BY16" s="39">
        <f t="shared" si="16"/>
        <v>0</v>
      </c>
      <c r="BZ16" s="39">
        <f t="shared" si="17"/>
        <v>8</v>
      </c>
      <c r="CA16" s="39">
        <f t="shared" si="18"/>
        <v>7.05</v>
      </c>
      <c r="CB16" s="39">
        <f t="shared" si="19"/>
        <v>0</v>
      </c>
      <c r="CC16" s="39">
        <f t="shared" si="20"/>
        <v>0</v>
      </c>
      <c r="CD16" s="39">
        <f t="shared" si="23"/>
        <v>0</v>
      </c>
      <c r="CE16" s="39">
        <f t="shared" si="24"/>
        <v>0</v>
      </c>
      <c r="CF16" s="39">
        <f t="shared" si="25"/>
        <v>8</v>
      </c>
      <c r="CG16" s="39">
        <f t="shared" si="26"/>
        <v>7.05</v>
      </c>
      <c r="CH16" s="39">
        <f t="shared" si="27"/>
        <v>0.95</v>
      </c>
      <c r="CI16" s="39">
        <f t="shared" si="21"/>
        <v>8</v>
      </c>
      <c r="CJ16" s="39">
        <f t="shared" si="22"/>
        <v>8.0500000000000007</v>
      </c>
      <c r="CK16" s="39">
        <f t="shared" si="31"/>
        <v>5.0000000000000697E-2</v>
      </c>
      <c r="CL16" s="43">
        <f t="shared" si="28"/>
        <v>0</v>
      </c>
      <c r="CM16" s="43">
        <f t="shared" si="29"/>
        <v>0</v>
      </c>
      <c r="CN16" s="43">
        <f t="shared" si="30"/>
        <v>0</v>
      </c>
      <c r="CO16" s="23" t="s">
        <v>39</v>
      </c>
      <c r="CP16" s="23" t="s">
        <v>70</v>
      </c>
    </row>
    <row r="17" spans="2:94" ht="24" customHeight="1">
      <c r="B17" s="23" t="s">
        <v>70</v>
      </c>
      <c r="C17" s="23" t="s">
        <v>40</v>
      </c>
      <c r="D17" s="25"/>
      <c r="E17" s="25"/>
      <c r="F17" s="25"/>
      <c r="G17" s="25"/>
      <c r="H17" s="25">
        <v>12</v>
      </c>
      <c r="I17" s="25">
        <v>12.35</v>
      </c>
      <c r="J17" s="25"/>
      <c r="K17" s="25"/>
      <c r="L17" s="25">
        <v>12</v>
      </c>
      <c r="M17" s="25">
        <v>12.25</v>
      </c>
      <c r="N17" s="25"/>
      <c r="O17" s="25"/>
      <c r="P17" s="25"/>
      <c r="Q17" s="25"/>
      <c r="R17" s="25">
        <v>12</v>
      </c>
      <c r="S17" s="25">
        <v>12.32</v>
      </c>
      <c r="T17" s="25"/>
      <c r="U17" s="25"/>
      <c r="V17" s="25">
        <v>12</v>
      </c>
      <c r="W17" s="25">
        <v>12.08</v>
      </c>
      <c r="X17" s="25"/>
      <c r="Y17" s="25"/>
      <c r="Z17" s="25">
        <v>12</v>
      </c>
      <c r="AA17" s="25">
        <v>12.17</v>
      </c>
      <c r="AB17" s="25"/>
      <c r="AC17" s="25"/>
      <c r="AD17" s="25"/>
      <c r="AE17" s="25"/>
      <c r="AF17" s="25">
        <v>12</v>
      </c>
      <c r="AG17" s="25">
        <v>12.08</v>
      </c>
      <c r="AH17" s="25"/>
      <c r="AI17" s="25"/>
      <c r="AJ17" s="25">
        <v>12</v>
      </c>
      <c r="AK17" s="25">
        <v>12.03</v>
      </c>
      <c r="AL17" s="25"/>
      <c r="AM17" s="25"/>
      <c r="AN17" s="25"/>
      <c r="AO17" s="25"/>
      <c r="AP17" s="25">
        <v>8</v>
      </c>
      <c r="AQ17" s="25">
        <v>0</v>
      </c>
      <c r="AR17" s="25">
        <v>8</v>
      </c>
      <c r="AS17" s="25">
        <v>8.23</v>
      </c>
      <c r="AT17" s="25"/>
      <c r="AU17" s="25"/>
      <c r="AV17" s="25"/>
      <c r="AW17" s="25"/>
      <c r="AX17" s="25">
        <v>12</v>
      </c>
      <c r="AY17" s="25">
        <v>12.02</v>
      </c>
      <c r="AZ17" s="25"/>
      <c r="BA17" s="25"/>
      <c r="BB17" s="25">
        <v>12</v>
      </c>
      <c r="BC17" s="25">
        <v>0</v>
      </c>
      <c r="BD17" s="25" t="s">
        <v>69</v>
      </c>
      <c r="BE17" s="25"/>
      <c r="BF17" s="25" t="s">
        <v>69</v>
      </c>
      <c r="BG17" s="25"/>
      <c r="BH17" s="25" t="s">
        <v>69</v>
      </c>
      <c r="BI17" s="25"/>
      <c r="BJ17" s="25">
        <v>12</v>
      </c>
      <c r="BK17" s="25">
        <v>12.08</v>
      </c>
      <c r="BL17" s="35"/>
      <c r="BM17" s="25"/>
      <c r="BN17" s="25">
        <v>12</v>
      </c>
      <c r="BO17" s="25">
        <v>12.43</v>
      </c>
      <c r="BP17" s="25" t="s">
        <v>69</v>
      </c>
      <c r="BQ17" s="25"/>
      <c r="BR17" s="25" t="s">
        <v>69</v>
      </c>
      <c r="BS17" s="25"/>
      <c r="BT17" s="39">
        <f t="shared" si="11"/>
        <v>24</v>
      </c>
      <c r="BU17" s="39">
        <f t="shared" si="12"/>
        <v>24.6</v>
      </c>
      <c r="BV17" s="39">
        <f t="shared" si="13"/>
        <v>36</v>
      </c>
      <c r="BW17" s="39">
        <f t="shared" si="14"/>
        <v>36.57</v>
      </c>
      <c r="BX17" s="39">
        <f t="shared" si="15"/>
        <v>40</v>
      </c>
      <c r="BY17" s="39">
        <f t="shared" si="16"/>
        <v>32.340000000000003</v>
      </c>
      <c r="BZ17" s="39">
        <f t="shared" si="17"/>
        <v>24</v>
      </c>
      <c r="CA17" s="39">
        <f t="shared" si="18"/>
        <v>12.02</v>
      </c>
      <c r="CB17" s="39">
        <f t="shared" si="19"/>
        <v>12</v>
      </c>
      <c r="CC17" s="39">
        <f t="shared" si="20"/>
        <v>12.08</v>
      </c>
      <c r="CD17" s="39">
        <f t="shared" si="23"/>
        <v>12</v>
      </c>
      <c r="CE17" s="39">
        <f t="shared" si="24"/>
        <v>12.43</v>
      </c>
      <c r="CF17" s="39">
        <f t="shared" si="25"/>
        <v>56</v>
      </c>
      <c r="CG17" s="39">
        <f t="shared" si="26"/>
        <v>44.76</v>
      </c>
      <c r="CH17" s="39">
        <f t="shared" si="27"/>
        <v>11.24</v>
      </c>
      <c r="CI17" s="39">
        <f t="shared" si="21"/>
        <v>136</v>
      </c>
      <c r="CJ17" s="39">
        <f t="shared" si="22"/>
        <v>117.61</v>
      </c>
      <c r="CK17" s="39"/>
      <c r="CL17" s="43">
        <f t="shared" si="28"/>
        <v>0</v>
      </c>
      <c r="CM17" s="43">
        <f t="shared" si="29"/>
        <v>0</v>
      </c>
      <c r="CN17" s="43">
        <f t="shared" si="30"/>
        <v>5</v>
      </c>
      <c r="CO17" s="23" t="s">
        <v>40</v>
      </c>
      <c r="CP17" s="23" t="s">
        <v>70</v>
      </c>
    </row>
    <row r="18" spans="2:94" ht="12" customHeight="1">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c r="BH18" s="19"/>
      <c r="BI18" s="19"/>
      <c r="BJ18" s="19"/>
      <c r="BK18" s="19"/>
      <c r="BL18" s="19"/>
      <c r="BM18" s="19"/>
      <c r="BN18" s="19"/>
      <c r="BO18" s="19"/>
      <c r="BP18" s="19"/>
      <c r="BQ18" s="19"/>
      <c r="BR18" s="19"/>
      <c r="BS18" s="19"/>
      <c r="BT18" s="19">
        <f t="shared" si="11"/>
        <v>0</v>
      </c>
      <c r="BU18" s="19">
        <f t="shared" si="12"/>
        <v>0</v>
      </c>
      <c r="BV18" s="19">
        <f t="shared" si="13"/>
        <v>0</v>
      </c>
      <c r="BW18" s="19">
        <f t="shared" si="14"/>
        <v>0</v>
      </c>
      <c r="BX18" s="19">
        <f t="shared" si="15"/>
        <v>0</v>
      </c>
      <c r="BY18" s="19">
        <f t="shared" si="16"/>
        <v>0</v>
      </c>
      <c r="BZ18" s="19">
        <f t="shared" si="17"/>
        <v>0</v>
      </c>
      <c r="CA18" s="19">
        <f t="shared" si="18"/>
        <v>0</v>
      </c>
      <c r="CB18" s="19">
        <f t="shared" si="19"/>
        <v>0</v>
      </c>
      <c r="CC18" s="19">
        <f t="shared" si="20"/>
        <v>0</v>
      </c>
      <c r="CD18" s="19"/>
      <c r="CE18" s="19"/>
      <c r="CF18" s="19"/>
      <c r="CG18" s="19"/>
      <c r="CH18" s="19"/>
      <c r="CI18" s="19">
        <f t="shared" si="21"/>
        <v>0</v>
      </c>
      <c r="CJ18" s="19">
        <f t="shared" si="22"/>
        <v>0</v>
      </c>
      <c r="CK18" s="19"/>
      <c r="CL18" s="19">
        <f t="shared" si="28"/>
        <v>0</v>
      </c>
      <c r="CM18" s="19">
        <f t="shared" si="29"/>
        <v>0</v>
      </c>
      <c r="CN18" s="19">
        <f t="shared" si="30"/>
        <v>0</v>
      </c>
      <c r="CO18" s="19"/>
      <c r="CP18" s="19"/>
    </row>
    <row r="19" spans="2:94" ht="24" customHeight="1">
      <c r="B19" s="23" t="s">
        <v>75</v>
      </c>
      <c r="C19" s="23" t="s">
        <v>18</v>
      </c>
      <c r="D19" s="25"/>
      <c r="E19" s="25"/>
      <c r="F19" s="25">
        <v>12</v>
      </c>
      <c r="G19" s="25">
        <v>7.42</v>
      </c>
      <c r="H19" s="25">
        <v>12</v>
      </c>
      <c r="I19" s="25">
        <v>12.87</v>
      </c>
      <c r="J19" s="25">
        <v>12</v>
      </c>
      <c r="K19" s="25">
        <v>10.52</v>
      </c>
      <c r="L19" s="25"/>
      <c r="M19" s="25"/>
      <c r="N19" s="25"/>
      <c r="O19" s="25"/>
      <c r="P19" s="25"/>
      <c r="Q19" s="25"/>
      <c r="R19" s="25"/>
      <c r="S19" s="25"/>
      <c r="T19" s="25">
        <v>12</v>
      </c>
      <c r="U19" s="25">
        <v>12.55</v>
      </c>
      <c r="V19" s="25">
        <v>12</v>
      </c>
      <c r="W19" s="25">
        <v>0</v>
      </c>
      <c r="X19" s="25">
        <v>12</v>
      </c>
      <c r="Y19" s="25">
        <v>0</v>
      </c>
      <c r="Z19" s="25"/>
      <c r="AA19" s="25"/>
      <c r="AB19" s="25"/>
      <c r="AC19" s="25"/>
      <c r="AD19" s="25"/>
      <c r="AE19" s="25"/>
      <c r="AF19" s="25"/>
      <c r="AG19" s="25"/>
      <c r="AH19" s="25">
        <v>12</v>
      </c>
      <c r="AI19" s="25">
        <v>12.62</v>
      </c>
      <c r="AJ19" s="25">
        <v>12</v>
      </c>
      <c r="AK19" s="25">
        <v>12.73</v>
      </c>
      <c r="AL19" s="25"/>
      <c r="AM19" s="25"/>
      <c r="AN19" s="25">
        <v>12</v>
      </c>
      <c r="AO19" s="25">
        <v>0</v>
      </c>
      <c r="AP19" s="25"/>
      <c r="AQ19" s="25"/>
      <c r="AR19" s="25"/>
      <c r="AS19" s="25"/>
      <c r="AT19" s="25"/>
      <c r="AU19" s="25"/>
      <c r="AV19" s="25">
        <v>12</v>
      </c>
      <c r="AW19" s="25">
        <v>10.6</v>
      </c>
      <c r="AX19" s="25">
        <v>12</v>
      </c>
      <c r="AY19" s="25">
        <v>12.52</v>
      </c>
      <c r="AZ19" s="25"/>
      <c r="BA19" s="25">
        <v>10.4</v>
      </c>
      <c r="BB19" s="25">
        <v>12</v>
      </c>
      <c r="BC19" s="25">
        <v>0</v>
      </c>
      <c r="BD19" s="25"/>
      <c r="BE19" s="25"/>
      <c r="BF19" s="25"/>
      <c r="BG19" s="25"/>
      <c r="BH19" s="25"/>
      <c r="BI19" s="25"/>
      <c r="BJ19" s="25">
        <v>12</v>
      </c>
      <c r="BK19" s="25">
        <v>12.5</v>
      </c>
      <c r="BL19" s="35">
        <v>12</v>
      </c>
      <c r="BM19" s="25">
        <v>12.77</v>
      </c>
      <c r="BN19" s="25">
        <v>9</v>
      </c>
      <c r="BO19" s="25">
        <v>10.52</v>
      </c>
      <c r="BP19" s="25"/>
      <c r="BQ19" s="25"/>
      <c r="BR19" s="25"/>
      <c r="BS19" s="25"/>
      <c r="BT19" s="39">
        <f t="shared" si="11"/>
        <v>36</v>
      </c>
      <c r="BU19" s="39">
        <f t="shared" si="12"/>
        <v>30.81</v>
      </c>
      <c r="BV19" s="39">
        <f t="shared" si="13"/>
        <v>36</v>
      </c>
      <c r="BW19" s="39">
        <f t="shared" si="14"/>
        <v>12.55</v>
      </c>
      <c r="BX19" s="39">
        <f t="shared" si="15"/>
        <v>36</v>
      </c>
      <c r="BY19" s="39">
        <f t="shared" si="16"/>
        <v>25.35</v>
      </c>
      <c r="BZ19" s="39">
        <f t="shared" si="17"/>
        <v>36</v>
      </c>
      <c r="CA19" s="39">
        <f t="shared" si="18"/>
        <v>33.520000000000003</v>
      </c>
      <c r="CB19" s="39">
        <f t="shared" si="19"/>
        <v>12</v>
      </c>
      <c r="CC19" s="39">
        <f t="shared" si="20"/>
        <v>12.5</v>
      </c>
      <c r="CD19" s="39">
        <f>SUM(BL19,BN19,BP19,BR19)</f>
        <v>21</v>
      </c>
      <c r="CE19" s="39">
        <f>SUM(BM19,BO19,BQ19,BS19)</f>
        <v>23.29</v>
      </c>
      <c r="CF19" s="39">
        <f>SUM(AR19,AT19,AV19,AX19,AZ19,BB19,BD19,BF19,BH19,BJ19,BL19,BN19,BP19,BR19)</f>
        <v>69</v>
      </c>
      <c r="CG19" s="39">
        <f>SUM(AS19,AU19,AW19,AY19,BA19,BC19,BE19,BG19,BI19,BK19,BM19,BO19,BQ19,BS19)</f>
        <v>69.31</v>
      </c>
      <c r="CH19" s="39"/>
      <c r="CI19" s="39">
        <f t="shared" si="21"/>
        <v>156</v>
      </c>
      <c r="CJ19" s="39">
        <f t="shared" si="22"/>
        <v>114.73</v>
      </c>
      <c r="CK19" s="39">
        <f>CJ19-CI19</f>
        <v>-41.27</v>
      </c>
      <c r="CL19" s="43">
        <f t="shared" si="28"/>
        <v>0</v>
      </c>
      <c r="CM19" s="43">
        <f t="shared" si="29"/>
        <v>0</v>
      </c>
      <c r="CN19" s="43">
        <f t="shared" si="30"/>
        <v>0</v>
      </c>
      <c r="CO19" s="23" t="s">
        <v>18</v>
      </c>
      <c r="CP19" s="23" t="s">
        <v>75</v>
      </c>
    </row>
    <row r="20" spans="2:94" ht="24" customHeight="1">
      <c r="B20" s="23" t="s">
        <v>75</v>
      </c>
      <c r="C20" s="23" t="s">
        <v>19</v>
      </c>
      <c r="D20" s="25">
        <v>4</v>
      </c>
      <c r="E20" s="25">
        <v>4.22</v>
      </c>
      <c r="F20" s="25"/>
      <c r="G20" s="25"/>
      <c r="H20" s="25">
        <v>4</v>
      </c>
      <c r="I20" s="25">
        <v>4.12</v>
      </c>
      <c r="J20" s="25"/>
      <c r="K20" s="25"/>
      <c r="L20" s="25"/>
      <c r="M20" s="25"/>
      <c r="N20" s="25">
        <v>8</v>
      </c>
      <c r="O20" s="25">
        <v>5.68</v>
      </c>
      <c r="P20" s="25">
        <v>8</v>
      </c>
      <c r="Q20" s="25">
        <v>8.57</v>
      </c>
      <c r="R20" s="25">
        <v>4</v>
      </c>
      <c r="S20" s="25">
        <v>4.2699999999999996</v>
      </c>
      <c r="T20" s="25"/>
      <c r="U20" s="25"/>
      <c r="V20" s="25">
        <v>4</v>
      </c>
      <c r="W20" s="25">
        <v>4.13</v>
      </c>
      <c r="X20" s="25"/>
      <c r="Y20" s="25"/>
      <c r="Z20" s="25"/>
      <c r="AA20" s="25"/>
      <c r="AB20" s="25">
        <v>8</v>
      </c>
      <c r="AC20" s="25">
        <v>8.6199999999999992</v>
      </c>
      <c r="AD20" s="25">
        <v>8</v>
      </c>
      <c r="AE20" s="25">
        <v>8.67</v>
      </c>
      <c r="AF20" s="25">
        <v>4</v>
      </c>
      <c r="AG20" s="25">
        <v>4.05</v>
      </c>
      <c r="AH20" s="25"/>
      <c r="AI20" s="25"/>
      <c r="AJ20" s="25">
        <v>4</v>
      </c>
      <c r="AK20" s="25">
        <v>4.1500000000000004</v>
      </c>
      <c r="AL20" s="25"/>
      <c r="AM20" s="25"/>
      <c r="AN20" s="25"/>
      <c r="AO20" s="25"/>
      <c r="AP20" s="25">
        <v>8</v>
      </c>
      <c r="AQ20" s="25">
        <v>0</v>
      </c>
      <c r="AR20" s="25">
        <v>8</v>
      </c>
      <c r="AS20" s="25">
        <v>8.7200000000000006</v>
      </c>
      <c r="AT20" s="25">
        <v>4</v>
      </c>
      <c r="AU20" s="25">
        <v>0</v>
      </c>
      <c r="AV20" s="25"/>
      <c r="AW20" s="25"/>
      <c r="AX20" s="25">
        <v>4</v>
      </c>
      <c r="AY20" s="25">
        <v>4.0999999999999996</v>
      </c>
      <c r="AZ20" s="25"/>
      <c r="BA20" s="25"/>
      <c r="BB20" s="25"/>
      <c r="BC20" s="25"/>
      <c r="BD20" s="25">
        <v>8</v>
      </c>
      <c r="BE20" s="25">
        <v>8.6</v>
      </c>
      <c r="BF20" s="25">
        <v>8</v>
      </c>
      <c r="BG20" s="25">
        <v>8.6</v>
      </c>
      <c r="BH20" s="25">
        <v>4</v>
      </c>
      <c r="BI20" s="25">
        <v>3.93</v>
      </c>
      <c r="BJ20" s="25"/>
      <c r="BK20" s="25"/>
      <c r="BL20" s="35">
        <v>4</v>
      </c>
      <c r="BM20" s="25">
        <v>4.13</v>
      </c>
      <c r="BN20" s="25"/>
      <c r="BO20" s="25"/>
      <c r="BP20" s="25"/>
      <c r="BQ20" s="25"/>
      <c r="BR20" s="25">
        <v>8</v>
      </c>
      <c r="BS20" s="25">
        <v>0</v>
      </c>
      <c r="BT20" s="39">
        <f t="shared" si="11"/>
        <v>24</v>
      </c>
      <c r="BU20" s="39">
        <f t="shared" si="12"/>
        <v>22.59</v>
      </c>
      <c r="BV20" s="39">
        <f t="shared" si="13"/>
        <v>24</v>
      </c>
      <c r="BW20" s="39">
        <f t="shared" si="14"/>
        <v>25.69</v>
      </c>
      <c r="BX20" s="39">
        <f t="shared" si="15"/>
        <v>24</v>
      </c>
      <c r="BY20" s="39">
        <f t="shared" si="16"/>
        <v>16.920000000000002</v>
      </c>
      <c r="BZ20" s="39">
        <f t="shared" si="17"/>
        <v>24</v>
      </c>
      <c r="CA20" s="39">
        <f t="shared" si="18"/>
        <v>21.3</v>
      </c>
      <c r="CB20" s="39">
        <f t="shared" si="19"/>
        <v>4</v>
      </c>
      <c r="CC20" s="39">
        <f t="shared" si="20"/>
        <v>3.93</v>
      </c>
      <c r="CD20" s="39">
        <f t="shared" ref="CD20:CD38" si="32">SUM(BL20,BN20,BP20,BR20)</f>
        <v>12</v>
      </c>
      <c r="CE20" s="39">
        <f t="shared" ref="CE20:CE38" si="33">SUM(BM20,BO20,BQ20,BS20)</f>
        <v>4.13</v>
      </c>
      <c r="CF20" s="39">
        <f t="shared" ref="CF20:CF38" si="34">SUM(AR20,AT20,AV20,AX20,AZ20,BB20,BD20,BF20,BH20,BJ20,BL20,BN20,BP20,BR20)</f>
        <v>48</v>
      </c>
      <c r="CG20" s="39">
        <f t="shared" ref="CG20:CG38" si="35">SUM(AS20,AU20,AW20,AY20,BA20,BC20,BE20,BG20,BI20,BK20,BM20,BO20,BQ20,BS20)</f>
        <v>38.08</v>
      </c>
      <c r="CH20" s="39"/>
      <c r="CI20" s="39">
        <f t="shared" si="21"/>
        <v>100</v>
      </c>
      <c r="CJ20" s="39">
        <f t="shared" si="22"/>
        <v>90.43</v>
      </c>
      <c r="CK20" s="39">
        <f>CJ20-CI20</f>
        <v>-9.5699999999999896</v>
      </c>
      <c r="CL20" s="43">
        <f t="shared" si="28"/>
        <v>0</v>
      </c>
      <c r="CM20" s="43">
        <f t="shared" si="29"/>
        <v>0</v>
      </c>
      <c r="CN20" s="43">
        <f t="shared" si="30"/>
        <v>0</v>
      </c>
      <c r="CO20" s="23" t="s">
        <v>19</v>
      </c>
      <c r="CP20" s="23" t="s">
        <v>75</v>
      </c>
    </row>
    <row r="21" spans="2:94" ht="24" customHeight="1">
      <c r="B21" s="23" t="s">
        <v>75</v>
      </c>
      <c r="C21" s="23" t="s">
        <v>22</v>
      </c>
      <c r="D21" s="25">
        <v>8</v>
      </c>
      <c r="E21" s="25">
        <v>8.5299999999999994</v>
      </c>
      <c r="F21" s="25">
        <v>12.25</v>
      </c>
      <c r="G21" s="25">
        <v>11.6</v>
      </c>
      <c r="H21" s="25">
        <v>8</v>
      </c>
      <c r="I21" s="25">
        <v>8.02</v>
      </c>
      <c r="J21" s="25">
        <v>12.25</v>
      </c>
      <c r="K21" s="25">
        <v>12.1</v>
      </c>
      <c r="L21" s="25">
        <v>12.25</v>
      </c>
      <c r="M21" s="25">
        <v>11.62</v>
      </c>
      <c r="N21" s="25">
        <v>0</v>
      </c>
      <c r="O21" s="25">
        <v>8.75</v>
      </c>
      <c r="P21" s="25"/>
      <c r="Q21" s="25"/>
      <c r="R21" s="25">
        <v>8</v>
      </c>
      <c r="S21" s="25">
        <v>0</v>
      </c>
      <c r="T21" s="25">
        <v>12.25</v>
      </c>
      <c r="U21" s="25">
        <v>11.73</v>
      </c>
      <c r="V21" s="25">
        <v>8</v>
      </c>
      <c r="W21" s="25">
        <v>8.1999999999999993</v>
      </c>
      <c r="X21" s="25">
        <v>12.25</v>
      </c>
      <c r="Y21" s="25">
        <v>11.78</v>
      </c>
      <c r="Z21" s="25">
        <v>12.25</v>
      </c>
      <c r="AA21" s="25">
        <v>11.65</v>
      </c>
      <c r="AB21" s="25"/>
      <c r="AC21" s="25"/>
      <c r="AD21" s="25"/>
      <c r="AE21" s="25"/>
      <c r="AF21" s="25">
        <v>8</v>
      </c>
      <c r="AG21" s="25">
        <v>8.17</v>
      </c>
      <c r="AH21" s="25">
        <v>12.25</v>
      </c>
      <c r="AI21" s="25">
        <v>11.92</v>
      </c>
      <c r="AJ21" s="25">
        <v>8</v>
      </c>
      <c r="AK21" s="25">
        <v>8.48</v>
      </c>
      <c r="AL21" s="25">
        <v>12.25</v>
      </c>
      <c r="AM21" s="25">
        <v>0</v>
      </c>
      <c r="AN21" s="25">
        <v>12.25</v>
      </c>
      <c r="AO21" s="25">
        <v>0</v>
      </c>
      <c r="AP21" s="25"/>
      <c r="AQ21" s="25"/>
      <c r="AR21" s="25"/>
      <c r="AS21" s="25"/>
      <c r="AT21" s="25">
        <v>8</v>
      </c>
      <c r="AU21" s="25">
        <v>8.5</v>
      </c>
      <c r="AV21" s="25">
        <v>12.25</v>
      </c>
      <c r="AW21" s="25">
        <v>10.5</v>
      </c>
      <c r="AX21" s="25">
        <v>8</v>
      </c>
      <c r="AY21" s="25">
        <v>7.97</v>
      </c>
      <c r="AZ21" s="25">
        <v>12.25</v>
      </c>
      <c r="BA21" s="25">
        <v>11.4</v>
      </c>
      <c r="BB21" s="25">
        <v>12.25</v>
      </c>
      <c r="BC21" s="25">
        <v>12.22</v>
      </c>
      <c r="BD21" s="25"/>
      <c r="BE21" s="25"/>
      <c r="BF21" s="25"/>
      <c r="BG21" s="25"/>
      <c r="BH21" s="25">
        <v>8</v>
      </c>
      <c r="BI21" s="25">
        <v>8.43</v>
      </c>
      <c r="BJ21" s="25">
        <v>12.25</v>
      </c>
      <c r="BK21" s="25">
        <v>11.68</v>
      </c>
      <c r="BL21" s="35">
        <v>8</v>
      </c>
      <c r="BM21" s="25">
        <v>8.33</v>
      </c>
      <c r="BN21" s="25">
        <v>12.25</v>
      </c>
      <c r="BO21" s="25">
        <v>11.78</v>
      </c>
      <c r="BP21" s="25">
        <v>12.25</v>
      </c>
      <c r="BQ21" s="25">
        <v>0</v>
      </c>
      <c r="BR21" s="25"/>
      <c r="BS21" s="25"/>
      <c r="BT21" s="39">
        <f t="shared" ref="BT21:BT38" si="36">SUM(D21,F21,H21,J21,L21,N21,P21)</f>
        <v>52.75</v>
      </c>
      <c r="BU21" s="39">
        <f t="shared" ref="BU21:BU38" si="37">SUM(E21,G21,I21,K21,M21,O21,Q21)</f>
        <v>60.62</v>
      </c>
      <c r="BV21" s="39">
        <f t="shared" ref="BV21:BV38" si="38">SUM(X21,R21,T21,V21,Z21,AB21,AD21)</f>
        <v>52.75</v>
      </c>
      <c r="BW21" s="39">
        <f t="shared" ref="BW21:BW38" si="39">SUM(Y21,S21,U21,W21,AA21,AC21,AE21)</f>
        <v>43.36</v>
      </c>
      <c r="BX21" s="39">
        <f t="shared" ref="BX21:BX38" si="40">SUM(AF21,AH21,AJ21,AL21,AN21,AP21,AR21)</f>
        <v>52.75</v>
      </c>
      <c r="BY21" s="39">
        <f t="shared" ref="BY21:BY38" si="41">SUM(AG21,AI21,AK21,AM21,AO21,AQ21,AS21)</f>
        <v>28.57</v>
      </c>
      <c r="BZ21" s="39">
        <f t="shared" ref="BZ21:BZ38" si="42">SUM(AT21,AV21,AX21,AZ21,BB21,BD21,BF21)</f>
        <v>52.75</v>
      </c>
      <c r="CA21" s="39">
        <f t="shared" ref="CA21:CA38" si="43">SUM(AU21,AW21,AY21,BA21,BC21,BE21,BG21)</f>
        <v>50.59</v>
      </c>
      <c r="CB21" s="39">
        <f t="shared" ref="CB21:CB38" si="44">SUM(BH21,BJ21)</f>
        <v>20.25</v>
      </c>
      <c r="CC21" s="39">
        <f t="shared" ref="CC21:CC38" si="45">SUM(BI21,BK21)</f>
        <v>20.11</v>
      </c>
      <c r="CD21" s="39">
        <f t="shared" si="32"/>
        <v>32.5</v>
      </c>
      <c r="CE21" s="39">
        <f t="shared" si="33"/>
        <v>20.11</v>
      </c>
      <c r="CF21" s="39">
        <f t="shared" si="34"/>
        <v>105.5</v>
      </c>
      <c r="CG21" s="39">
        <f t="shared" si="35"/>
        <v>90.81</v>
      </c>
      <c r="CH21" s="39"/>
      <c r="CI21" s="39">
        <f t="shared" ref="CI21:CI38" si="46">SUM(BT21,BV21,BX21,BZ21,CB21)</f>
        <v>231.25</v>
      </c>
      <c r="CJ21" s="39">
        <f t="shared" ref="CJ21:CJ38" si="47">SUM(BU21,BW21,BY21,CA21,CC21)</f>
        <v>203.25</v>
      </c>
      <c r="CK21" s="39">
        <f t="shared" ref="CK21:CK38" si="48">CJ21-CI21</f>
        <v>-28</v>
      </c>
      <c r="CL21" s="43">
        <f t="shared" si="28"/>
        <v>0</v>
      </c>
      <c r="CM21" s="43">
        <f t="shared" si="29"/>
        <v>0</v>
      </c>
      <c r="CN21" s="43">
        <f t="shared" si="30"/>
        <v>0</v>
      </c>
      <c r="CO21" s="23" t="s">
        <v>22</v>
      </c>
      <c r="CP21" s="23" t="s">
        <v>75</v>
      </c>
    </row>
    <row r="22" spans="2:94" ht="24" customHeight="1">
      <c r="B22" s="23" t="s">
        <v>75</v>
      </c>
      <c r="C22" s="23" t="s">
        <v>24</v>
      </c>
      <c r="D22" s="25">
        <v>4</v>
      </c>
      <c r="E22" s="25">
        <v>4.28</v>
      </c>
      <c r="F22" s="25">
        <v>0</v>
      </c>
      <c r="G22" s="25">
        <v>4.37</v>
      </c>
      <c r="H22" s="25"/>
      <c r="I22" s="25"/>
      <c r="J22" s="25"/>
      <c r="K22" s="25"/>
      <c r="L22" s="25">
        <v>8.5</v>
      </c>
      <c r="M22" s="25">
        <v>8.25</v>
      </c>
      <c r="N22" s="25">
        <v>8</v>
      </c>
      <c r="O22" s="25">
        <v>5.95</v>
      </c>
      <c r="P22" s="25"/>
      <c r="Q22" s="25"/>
      <c r="R22" s="25">
        <v>4</v>
      </c>
      <c r="S22" s="25">
        <v>11.8</v>
      </c>
      <c r="T22" s="25"/>
      <c r="U22" s="25"/>
      <c r="V22" s="25"/>
      <c r="W22" s="25"/>
      <c r="X22" s="25"/>
      <c r="Y22" s="25"/>
      <c r="Z22" s="25">
        <v>8.5</v>
      </c>
      <c r="AA22" s="25">
        <v>8.82</v>
      </c>
      <c r="AB22" s="25">
        <v>8</v>
      </c>
      <c r="AC22" s="25">
        <v>7.65</v>
      </c>
      <c r="AD22" s="25"/>
      <c r="AE22" s="25"/>
      <c r="AF22" s="25">
        <v>4</v>
      </c>
      <c r="AG22" s="25">
        <v>3.68</v>
      </c>
      <c r="AH22" s="25"/>
      <c r="AI22" s="25"/>
      <c r="AJ22" s="25"/>
      <c r="AK22" s="25"/>
      <c r="AL22" s="25"/>
      <c r="AM22" s="25"/>
      <c r="AN22" s="25">
        <v>8.5</v>
      </c>
      <c r="AO22" s="25">
        <v>0</v>
      </c>
      <c r="AP22" s="25">
        <v>8</v>
      </c>
      <c r="AQ22" s="25">
        <v>0</v>
      </c>
      <c r="AR22" s="25"/>
      <c r="AS22" s="25"/>
      <c r="AT22" s="25">
        <v>4</v>
      </c>
      <c r="AU22" s="25">
        <v>4.53</v>
      </c>
      <c r="AV22" s="25"/>
      <c r="AW22" s="25"/>
      <c r="AX22" s="25"/>
      <c r="AY22" s="25"/>
      <c r="AZ22" s="25"/>
      <c r="BA22" s="25"/>
      <c r="BB22" s="25">
        <v>8.5</v>
      </c>
      <c r="BC22" s="25">
        <v>4.8499999999999996</v>
      </c>
      <c r="BD22" s="25"/>
      <c r="BE22" s="25"/>
      <c r="BF22" s="25"/>
      <c r="BG22" s="25"/>
      <c r="BH22" s="25">
        <v>4</v>
      </c>
      <c r="BI22" s="25">
        <v>6.27</v>
      </c>
      <c r="BJ22" s="25" t="s">
        <v>69</v>
      </c>
      <c r="BK22" s="25"/>
      <c r="BL22" s="35"/>
      <c r="BM22" s="25"/>
      <c r="BN22" s="25"/>
      <c r="BO22" s="25"/>
      <c r="BP22" s="25">
        <v>8.5</v>
      </c>
      <c r="BQ22" s="25">
        <v>0</v>
      </c>
      <c r="BR22" s="25">
        <v>8</v>
      </c>
      <c r="BS22" s="25">
        <v>0</v>
      </c>
      <c r="BT22" s="39">
        <f t="shared" si="36"/>
        <v>20.5</v>
      </c>
      <c r="BU22" s="39">
        <f t="shared" si="37"/>
        <v>22.85</v>
      </c>
      <c r="BV22" s="39">
        <f t="shared" si="38"/>
        <v>20.5</v>
      </c>
      <c r="BW22" s="39">
        <f t="shared" si="39"/>
        <v>28.27</v>
      </c>
      <c r="BX22" s="39">
        <f t="shared" si="40"/>
        <v>20.5</v>
      </c>
      <c r="BY22" s="39">
        <f t="shared" si="41"/>
        <v>3.68</v>
      </c>
      <c r="BZ22" s="39">
        <f t="shared" si="42"/>
        <v>12.5</v>
      </c>
      <c r="CA22" s="39">
        <f t="shared" si="43"/>
        <v>9.3800000000000008</v>
      </c>
      <c r="CB22" s="39">
        <f t="shared" si="44"/>
        <v>4</v>
      </c>
      <c r="CC22" s="39">
        <f t="shared" si="45"/>
        <v>6.27</v>
      </c>
      <c r="CD22" s="39">
        <f t="shared" si="32"/>
        <v>16.5</v>
      </c>
      <c r="CE22" s="39">
        <f t="shared" si="33"/>
        <v>0</v>
      </c>
      <c r="CF22" s="39">
        <f t="shared" si="34"/>
        <v>33</v>
      </c>
      <c r="CG22" s="39">
        <f t="shared" si="35"/>
        <v>15.65</v>
      </c>
      <c r="CH22" s="39"/>
      <c r="CI22" s="39">
        <f t="shared" si="46"/>
        <v>78</v>
      </c>
      <c r="CJ22" s="39">
        <f t="shared" si="47"/>
        <v>70.45</v>
      </c>
      <c r="CK22" s="39">
        <f t="shared" si="48"/>
        <v>-7.55</v>
      </c>
      <c r="CL22" s="43">
        <f t="shared" si="28"/>
        <v>0</v>
      </c>
      <c r="CM22" s="43">
        <f t="shared" si="29"/>
        <v>0</v>
      </c>
      <c r="CN22" s="43">
        <f t="shared" si="30"/>
        <v>1</v>
      </c>
      <c r="CO22" s="23" t="s">
        <v>24</v>
      </c>
      <c r="CP22" s="23" t="s">
        <v>75</v>
      </c>
    </row>
    <row r="23" spans="2:94" ht="24" customHeight="1">
      <c r="B23" s="23" t="s">
        <v>75</v>
      </c>
      <c r="C23" s="23" t="s">
        <v>25</v>
      </c>
      <c r="D23" s="25">
        <v>8.5</v>
      </c>
      <c r="E23" s="25">
        <v>7.55</v>
      </c>
      <c r="F23" s="25">
        <v>8.5</v>
      </c>
      <c r="G23" s="25">
        <v>9.33</v>
      </c>
      <c r="H23" s="25">
        <v>8.5</v>
      </c>
      <c r="I23" s="25">
        <v>8.17</v>
      </c>
      <c r="J23" s="25">
        <v>8.5</v>
      </c>
      <c r="K23" s="25">
        <v>8.82</v>
      </c>
      <c r="L23" s="25">
        <v>8.5</v>
      </c>
      <c r="M23" s="25">
        <v>8.3000000000000007</v>
      </c>
      <c r="N23" s="25"/>
      <c r="O23" s="25"/>
      <c r="P23" s="25"/>
      <c r="Q23" s="25"/>
      <c r="R23" s="25">
        <v>8.5</v>
      </c>
      <c r="S23" s="25">
        <v>8.2200000000000006</v>
      </c>
      <c r="T23" s="25">
        <v>8.5</v>
      </c>
      <c r="U23" s="25">
        <v>8.17</v>
      </c>
      <c r="V23" s="25">
        <v>8.5</v>
      </c>
      <c r="W23" s="25">
        <v>8.17</v>
      </c>
      <c r="X23" s="25">
        <v>8.5</v>
      </c>
      <c r="Y23" s="25">
        <v>8.17</v>
      </c>
      <c r="Z23" s="25">
        <v>8.5</v>
      </c>
      <c r="AA23" s="25">
        <v>8.15</v>
      </c>
      <c r="AB23" s="25"/>
      <c r="AC23" s="25"/>
      <c r="AD23" s="25"/>
      <c r="AE23" s="25"/>
      <c r="AF23" s="25">
        <v>8.5</v>
      </c>
      <c r="AG23" s="25">
        <v>8.02</v>
      </c>
      <c r="AH23" s="25">
        <v>8.5</v>
      </c>
      <c r="AI23" s="25">
        <v>8.2200000000000006</v>
      </c>
      <c r="AJ23" s="25">
        <v>8.5</v>
      </c>
      <c r="AK23" s="25">
        <v>8.6199999999999992</v>
      </c>
      <c r="AL23" s="25">
        <v>8.5</v>
      </c>
      <c r="AM23" s="25">
        <v>0</v>
      </c>
      <c r="AN23" s="25">
        <v>8.5</v>
      </c>
      <c r="AO23" s="25">
        <v>0</v>
      </c>
      <c r="AP23" s="25"/>
      <c r="AQ23" s="25"/>
      <c r="AR23" s="25"/>
      <c r="AS23" s="25"/>
      <c r="AT23" s="25">
        <v>8.5</v>
      </c>
      <c r="AU23" s="25">
        <v>8.2200000000000006</v>
      </c>
      <c r="AV23" s="25">
        <v>8.5</v>
      </c>
      <c r="AW23" s="25">
        <v>8.5</v>
      </c>
      <c r="AX23" s="25">
        <v>8.5</v>
      </c>
      <c r="AY23" s="25">
        <v>8.1999999999999993</v>
      </c>
      <c r="AZ23" s="25">
        <v>8.5</v>
      </c>
      <c r="BA23" s="25">
        <v>8.32</v>
      </c>
      <c r="BB23" s="25">
        <v>8.5</v>
      </c>
      <c r="BC23" s="25">
        <v>7.52</v>
      </c>
      <c r="BD23" s="25"/>
      <c r="BE23" s="25"/>
      <c r="BF23" s="25"/>
      <c r="BG23" s="25"/>
      <c r="BH23" s="25">
        <v>8.5</v>
      </c>
      <c r="BI23" s="25">
        <v>8.17</v>
      </c>
      <c r="BJ23" s="25">
        <v>8.5</v>
      </c>
      <c r="BK23" s="25">
        <v>8.2799999999999994</v>
      </c>
      <c r="BL23" s="35">
        <v>8.5</v>
      </c>
      <c r="BM23" s="25">
        <v>8.2799999999999994</v>
      </c>
      <c r="BN23" s="25">
        <v>8.5</v>
      </c>
      <c r="BO23" s="25">
        <v>8.58</v>
      </c>
      <c r="BP23" s="25">
        <v>8.5</v>
      </c>
      <c r="BQ23" s="25">
        <v>0</v>
      </c>
      <c r="BR23" s="25"/>
      <c r="BS23" s="25"/>
      <c r="BT23" s="39">
        <f t="shared" si="36"/>
        <v>42.5</v>
      </c>
      <c r="BU23" s="39">
        <f t="shared" si="37"/>
        <v>42.17</v>
      </c>
      <c r="BV23" s="39">
        <f t="shared" si="38"/>
        <v>42.5</v>
      </c>
      <c r="BW23" s="39">
        <f t="shared" si="39"/>
        <v>40.880000000000003</v>
      </c>
      <c r="BX23" s="39">
        <f t="shared" si="40"/>
        <v>42.5</v>
      </c>
      <c r="BY23" s="39">
        <f t="shared" si="41"/>
        <v>24.86</v>
      </c>
      <c r="BZ23" s="39">
        <f t="shared" si="42"/>
        <v>42.5</v>
      </c>
      <c r="CA23" s="39">
        <f t="shared" si="43"/>
        <v>40.76</v>
      </c>
      <c r="CB23" s="39">
        <f t="shared" si="44"/>
        <v>17</v>
      </c>
      <c r="CC23" s="39">
        <f t="shared" si="45"/>
        <v>16.45</v>
      </c>
      <c r="CD23" s="39">
        <f t="shared" si="32"/>
        <v>25.5</v>
      </c>
      <c r="CE23" s="39">
        <f t="shared" si="33"/>
        <v>16.86</v>
      </c>
      <c r="CF23" s="39">
        <f t="shared" si="34"/>
        <v>85</v>
      </c>
      <c r="CG23" s="39">
        <f t="shared" si="35"/>
        <v>74.069999999999993</v>
      </c>
      <c r="CH23" s="39"/>
      <c r="CI23" s="39">
        <f t="shared" si="46"/>
        <v>187</v>
      </c>
      <c r="CJ23" s="39">
        <f t="shared" si="47"/>
        <v>165.12</v>
      </c>
      <c r="CK23" s="39">
        <f t="shared" si="48"/>
        <v>-21.88</v>
      </c>
      <c r="CL23" s="43">
        <f t="shared" si="28"/>
        <v>0</v>
      </c>
      <c r="CM23" s="43">
        <f t="shared" si="29"/>
        <v>0</v>
      </c>
      <c r="CN23" s="43">
        <f t="shared" si="30"/>
        <v>0</v>
      </c>
      <c r="CO23" s="23" t="s">
        <v>25</v>
      </c>
      <c r="CP23" s="23" t="s">
        <v>75</v>
      </c>
    </row>
    <row r="24" spans="2:94" ht="24" customHeight="1">
      <c r="B24" s="23" t="s">
        <v>75</v>
      </c>
      <c r="C24" s="23" t="s">
        <v>27</v>
      </c>
      <c r="D24" s="25">
        <v>10</v>
      </c>
      <c r="E24" s="25">
        <v>3.3</v>
      </c>
      <c r="F24" s="25">
        <v>10</v>
      </c>
      <c r="G24" s="25">
        <v>9.9</v>
      </c>
      <c r="H24" s="25">
        <v>0</v>
      </c>
      <c r="I24" s="25">
        <v>8.8699999999999992</v>
      </c>
      <c r="J24" s="25">
        <v>10</v>
      </c>
      <c r="K24" s="25">
        <v>9.9700000000000006</v>
      </c>
      <c r="L24" s="25"/>
      <c r="M24" s="25"/>
      <c r="N24" s="25">
        <v>8</v>
      </c>
      <c r="O24" s="25">
        <v>8.02</v>
      </c>
      <c r="P24" s="25"/>
      <c r="Q24" s="25"/>
      <c r="R24" s="25">
        <v>10</v>
      </c>
      <c r="S24" s="25">
        <v>8.9</v>
      </c>
      <c r="T24" s="25">
        <v>10</v>
      </c>
      <c r="U24" s="25">
        <v>9.42</v>
      </c>
      <c r="V24" s="25">
        <v>10</v>
      </c>
      <c r="W24" s="25">
        <v>8.3699999999999992</v>
      </c>
      <c r="X24" s="25">
        <v>10</v>
      </c>
      <c r="Y24" s="25">
        <v>8.52</v>
      </c>
      <c r="Z24" s="25"/>
      <c r="AA24" s="25"/>
      <c r="AB24" s="25"/>
      <c r="AC24" s="25"/>
      <c r="AD24" s="25"/>
      <c r="AE24" s="25"/>
      <c r="AF24" s="25">
        <v>10</v>
      </c>
      <c r="AG24" s="25">
        <v>9.33</v>
      </c>
      <c r="AH24" s="25">
        <v>10</v>
      </c>
      <c r="AI24" s="25">
        <v>0</v>
      </c>
      <c r="AJ24" s="25">
        <v>0</v>
      </c>
      <c r="AK24" s="25">
        <v>23.47</v>
      </c>
      <c r="AL24" s="25">
        <v>10</v>
      </c>
      <c r="AM24" s="25">
        <v>0</v>
      </c>
      <c r="AN24" s="25"/>
      <c r="AO24" s="25"/>
      <c r="AP24" s="25"/>
      <c r="AQ24" s="25"/>
      <c r="AR24" s="25"/>
      <c r="AS24" s="25"/>
      <c r="AT24" s="25">
        <v>10</v>
      </c>
      <c r="AU24" s="25">
        <v>10.57</v>
      </c>
      <c r="AV24" s="25">
        <v>10</v>
      </c>
      <c r="AW24" s="25">
        <v>9.32</v>
      </c>
      <c r="AX24" s="25">
        <v>10</v>
      </c>
      <c r="AY24" s="25">
        <v>8.6199999999999992</v>
      </c>
      <c r="AZ24" s="25">
        <v>10</v>
      </c>
      <c r="BA24" s="25">
        <v>10</v>
      </c>
      <c r="BB24" s="25"/>
      <c r="BC24" s="25"/>
      <c r="BD24" s="25"/>
      <c r="BE24" s="25"/>
      <c r="BF24" s="25"/>
      <c r="BG24" s="25"/>
      <c r="BH24" s="25">
        <v>10</v>
      </c>
      <c r="BI24" s="25">
        <v>10.15</v>
      </c>
      <c r="BJ24" s="25">
        <v>10</v>
      </c>
      <c r="BK24" s="25">
        <v>9.9499999999999993</v>
      </c>
      <c r="BL24" s="35"/>
      <c r="BM24" s="25">
        <v>8.65</v>
      </c>
      <c r="BN24" s="25">
        <v>10</v>
      </c>
      <c r="BO24" s="25">
        <v>0</v>
      </c>
      <c r="BP24" s="25"/>
      <c r="BQ24" s="25"/>
      <c r="BR24" s="25">
        <v>6</v>
      </c>
      <c r="BS24" s="25">
        <v>0</v>
      </c>
      <c r="BT24" s="39">
        <f t="shared" si="36"/>
        <v>38</v>
      </c>
      <c r="BU24" s="39">
        <f t="shared" si="37"/>
        <v>40.06</v>
      </c>
      <c r="BV24" s="39">
        <f t="shared" si="38"/>
        <v>40</v>
      </c>
      <c r="BW24" s="39">
        <f t="shared" si="39"/>
        <v>35.21</v>
      </c>
      <c r="BX24" s="39">
        <f t="shared" si="40"/>
        <v>30</v>
      </c>
      <c r="BY24" s="39">
        <f t="shared" si="41"/>
        <v>32.799999999999997</v>
      </c>
      <c r="BZ24" s="39">
        <f t="shared" si="42"/>
        <v>40</v>
      </c>
      <c r="CA24" s="39">
        <f t="shared" si="43"/>
        <v>38.51</v>
      </c>
      <c r="CB24" s="39">
        <f t="shared" si="44"/>
        <v>20</v>
      </c>
      <c r="CC24" s="39">
        <f t="shared" si="45"/>
        <v>20.100000000000001</v>
      </c>
      <c r="CD24" s="39">
        <f t="shared" si="32"/>
        <v>16</v>
      </c>
      <c r="CE24" s="39">
        <f t="shared" si="33"/>
        <v>8.65</v>
      </c>
      <c r="CF24" s="39">
        <f t="shared" si="34"/>
        <v>76</v>
      </c>
      <c r="CG24" s="39">
        <f t="shared" si="35"/>
        <v>67.260000000000005</v>
      </c>
      <c r="CH24" s="39"/>
      <c r="CI24" s="39">
        <f t="shared" si="46"/>
        <v>168</v>
      </c>
      <c r="CJ24" s="39">
        <f t="shared" si="47"/>
        <v>166.68</v>
      </c>
      <c r="CK24" s="39">
        <f t="shared" si="48"/>
        <v>-1.3199999999999901</v>
      </c>
      <c r="CL24" s="43">
        <f t="shared" si="28"/>
        <v>0</v>
      </c>
      <c r="CM24" s="43">
        <f t="shared" si="29"/>
        <v>0</v>
      </c>
      <c r="CN24" s="43">
        <f t="shared" si="30"/>
        <v>0</v>
      </c>
      <c r="CO24" s="23" t="s">
        <v>27</v>
      </c>
      <c r="CP24" s="23" t="s">
        <v>75</v>
      </c>
    </row>
    <row r="25" spans="2:94" ht="24" customHeight="1">
      <c r="B25" s="23" t="s">
        <v>75</v>
      </c>
      <c r="C25" s="23" t="s">
        <v>28</v>
      </c>
      <c r="D25" s="25" t="s">
        <v>52</v>
      </c>
      <c r="E25" s="25"/>
      <c r="F25" s="25">
        <v>8.5</v>
      </c>
      <c r="G25" s="25">
        <v>8.7799999999999994</v>
      </c>
      <c r="H25" s="25">
        <v>8.5</v>
      </c>
      <c r="I25" s="25">
        <v>8.5500000000000007</v>
      </c>
      <c r="J25" s="25">
        <v>8.5</v>
      </c>
      <c r="K25" s="25">
        <v>8.17</v>
      </c>
      <c r="L25" s="25">
        <v>8.5</v>
      </c>
      <c r="M25" s="25">
        <v>8.18</v>
      </c>
      <c r="N25" s="25"/>
      <c r="O25" s="25"/>
      <c r="P25" s="25"/>
      <c r="Q25" s="25"/>
      <c r="R25" s="25">
        <v>8.5</v>
      </c>
      <c r="S25" s="25">
        <v>7.5</v>
      </c>
      <c r="T25" s="25">
        <v>8.5</v>
      </c>
      <c r="U25" s="25">
        <v>7.85</v>
      </c>
      <c r="V25" s="25">
        <v>8.5</v>
      </c>
      <c r="W25" s="25">
        <v>7.97</v>
      </c>
      <c r="X25" s="25">
        <v>8.5</v>
      </c>
      <c r="Y25" s="25">
        <v>8.67</v>
      </c>
      <c r="Z25" s="25">
        <v>8.5</v>
      </c>
      <c r="AA25" s="25">
        <v>8.18</v>
      </c>
      <c r="AB25" s="25"/>
      <c r="AC25" s="25"/>
      <c r="AD25" s="25"/>
      <c r="AE25" s="25"/>
      <c r="AF25" s="25">
        <v>8.5</v>
      </c>
      <c r="AG25" s="25">
        <v>8.6</v>
      </c>
      <c r="AH25" s="25">
        <v>8.5</v>
      </c>
      <c r="AI25" s="25">
        <v>8.4499999999999993</v>
      </c>
      <c r="AJ25" s="25">
        <v>8.5</v>
      </c>
      <c r="AK25" s="25">
        <v>0</v>
      </c>
      <c r="AL25" s="25">
        <v>8.5</v>
      </c>
      <c r="AM25" s="25">
        <v>0</v>
      </c>
      <c r="AN25" s="25">
        <v>8.5</v>
      </c>
      <c r="AO25" s="25">
        <v>0</v>
      </c>
      <c r="AP25" s="25"/>
      <c r="AQ25" s="25"/>
      <c r="AR25" s="25"/>
      <c r="AS25" s="25"/>
      <c r="AT25" s="25">
        <v>8.5</v>
      </c>
      <c r="AU25" s="25">
        <v>8.42</v>
      </c>
      <c r="AV25" s="25">
        <v>8.5</v>
      </c>
      <c r="AW25" s="25">
        <v>7.93</v>
      </c>
      <c r="AX25" s="25">
        <v>8.5</v>
      </c>
      <c r="AY25" s="25">
        <v>0</v>
      </c>
      <c r="AZ25" s="25">
        <v>8.5</v>
      </c>
      <c r="BA25" s="25">
        <v>0</v>
      </c>
      <c r="BB25" s="25">
        <v>8.5</v>
      </c>
      <c r="BC25" s="25">
        <v>8.08</v>
      </c>
      <c r="BD25" s="25"/>
      <c r="BE25" s="25"/>
      <c r="BF25" s="25"/>
      <c r="BG25" s="25"/>
      <c r="BH25" s="25">
        <v>8.5</v>
      </c>
      <c r="BI25" s="25">
        <v>8.18</v>
      </c>
      <c r="BJ25" s="25">
        <v>8.5</v>
      </c>
      <c r="BK25" s="25">
        <v>47.48</v>
      </c>
      <c r="BL25" s="35">
        <v>8.5</v>
      </c>
      <c r="BM25" s="25">
        <v>0</v>
      </c>
      <c r="BN25" s="25">
        <v>8.5</v>
      </c>
      <c r="BO25" s="25">
        <v>4.07</v>
      </c>
      <c r="BP25" s="25">
        <v>8.5</v>
      </c>
      <c r="BQ25" s="25">
        <v>0</v>
      </c>
      <c r="BR25" s="25"/>
      <c r="BS25" s="25"/>
      <c r="BT25" s="39">
        <f t="shared" si="36"/>
        <v>34</v>
      </c>
      <c r="BU25" s="39">
        <f t="shared" si="37"/>
        <v>33.68</v>
      </c>
      <c r="BV25" s="39">
        <f t="shared" si="38"/>
        <v>42.5</v>
      </c>
      <c r="BW25" s="39">
        <f t="shared" si="39"/>
        <v>40.17</v>
      </c>
      <c r="BX25" s="39">
        <f t="shared" si="40"/>
        <v>42.5</v>
      </c>
      <c r="BY25" s="39">
        <f t="shared" si="41"/>
        <v>17.05</v>
      </c>
      <c r="BZ25" s="39">
        <f t="shared" si="42"/>
        <v>42.5</v>
      </c>
      <c r="CA25" s="39">
        <f t="shared" si="43"/>
        <v>24.43</v>
      </c>
      <c r="CB25" s="39">
        <f t="shared" si="44"/>
        <v>17</v>
      </c>
      <c r="CC25" s="39">
        <f t="shared" si="45"/>
        <v>55.66</v>
      </c>
      <c r="CD25" s="39">
        <f t="shared" si="32"/>
        <v>25.5</v>
      </c>
      <c r="CE25" s="39">
        <f t="shared" si="33"/>
        <v>4.07</v>
      </c>
      <c r="CF25" s="39">
        <f t="shared" si="34"/>
        <v>85</v>
      </c>
      <c r="CG25" s="39">
        <f t="shared" si="35"/>
        <v>84.16</v>
      </c>
      <c r="CH25" s="39"/>
      <c r="CI25" s="39">
        <f t="shared" si="46"/>
        <v>178.5</v>
      </c>
      <c r="CJ25" s="39">
        <f t="shared" si="47"/>
        <v>170.99</v>
      </c>
      <c r="CK25" s="39">
        <f t="shared" si="48"/>
        <v>-7.5100000000000202</v>
      </c>
      <c r="CL25" s="43">
        <f t="shared" si="28"/>
        <v>1</v>
      </c>
      <c r="CM25" s="43">
        <f t="shared" si="29"/>
        <v>0</v>
      </c>
      <c r="CN25" s="43">
        <f t="shared" si="30"/>
        <v>0</v>
      </c>
      <c r="CO25" s="23" t="s">
        <v>28</v>
      </c>
      <c r="CP25" s="23" t="s">
        <v>75</v>
      </c>
    </row>
    <row r="26" spans="2:94" ht="24" customHeight="1">
      <c r="B26" s="23" t="s">
        <v>75</v>
      </c>
      <c r="C26" s="23" t="s">
        <v>30</v>
      </c>
      <c r="D26" s="25">
        <v>8.75</v>
      </c>
      <c r="E26" s="25">
        <v>8.67</v>
      </c>
      <c r="F26" s="25">
        <v>8.75</v>
      </c>
      <c r="G26" s="25">
        <v>8</v>
      </c>
      <c r="H26" s="25">
        <v>8.75</v>
      </c>
      <c r="I26" s="25">
        <v>9.07</v>
      </c>
      <c r="J26" s="25">
        <v>8.75</v>
      </c>
      <c r="K26" s="25">
        <v>8.3000000000000007</v>
      </c>
      <c r="L26" s="25">
        <v>8.75</v>
      </c>
      <c r="M26" s="25">
        <v>9.0299999999999994</v>
      </c>
      <c r="N26" s="25"/>
      <c r="O26" s="25"/>
      <c r="P26" s="25"/>
      <c r="Q26" s="25"/>
      <c r="R26" s="25">
        <v>8.75</v>
      </c>
      <c r="S26" s="25">
        <v>8.5500000000000007</v>
      </c>
      <c r="T26" s="25">
        <v>8.75</v>
      </c>
      <c r="U26" s="25">
        <v>8.25</v>
      </c>
      <c r="V26" s="25">
        <v>8.75</v>
      </c>
      <c r="W26" s="25">
        <v>8.48</v>
      </c>
      <c r="X26" s="25">
        <v>8.75</v>
      </c>
      <c r="Y26" s="25">
        <v>8.42</v>
      </c>
      <c r="Z26" s="25">
        <v>8.75</v>
      </c>
      <c r="AA26" s="25">
        <v>8.23</v>
      </c>
      <c r="AB26" s="25"/>
      <c r="AC26" s="25"/>
      <c r="AD26" s="25"/>
      <c r="AE26" s="25"/>
      <c r="AF26" s="25">
        <v>8.75</v>
      </c>
      <c r="AG26" s="25">
        <v>8.43</v>
      </c>
      <c r="AH26" s="25">
        <v>8.75</v>
      </c>
      <c r="AI26" s="25">
        <v>7.82</v>
      </c>
      <c r="AJ26" s="25">
        <v>8.75</v>
      </c>
      <c r="AK26" s="25">
        <v>0</v>
      </c>
      <c r="AL26" s="25">
        <v>8.75</v>
      </c>
      <c r="AM26" s="25">
        <v>0</v>
      </c>
      <c r="AN26" s="25">
        <v>8.75</v>
      </c>
      <c r="AO26" s="25">
        <v>0</v>
      </c>
      <c r="AP26" s="25"/>
      <c r="AQ26" s="25"/>
      <c r="AR26" s="25"/>
      <c r="AS26" s="25"/>
      <c r="AT26" s="25">
        <v>8.75</v>
      </c>
      <c r="AU26" s="25">
        <v>11.97</v>
      </c>
      <c r="AV26" s="25">
        <v>8.75</v>
      </c>
      <c r="AW26" s="25">
        <v>8.67</v>
      </c>
      <c r="AX26" s="25">
        <v>8.75</v>
      </c>
      <c r="AY26" s="25">
        <v>8.4499999999999993</v>
      </c>
      <c r="AZ26" s="25">
        <v>8.75</v>
      </c>
      <c r="BA26" s="25">
        <v>8.4700000000000006</v>
      </c>
      <c r="BB26" s="25">
        <v>8.75</v>
      </c>
      <c r="BC26" s="25">
        <v>8.3000000000000007</v>
      </c>
      <c r="BD26" s="25"/>
      <c r="BE26" s="25"/>
      <c r="BF26" s="25"/>
      <c r="BG26" s="25"/>
      <c r="BH26" s="25">
        <v>8.75</v>
      </c>
      <c r="BI26" s="25">
        <v>8.5</v>
      </c>
      <c r="BJ26" s="25">
        <v>8.75</v>
      </c>
      <c r="BK26" s="25">
        <v>8.1999999999999993</v>
      </c>
      <c r="BL26" s="35">
        <v>8.75</v>
      </c>
      <c r="BM26" s="25">
        <v>8.7200000000000006</v>
      </c>
      <c r="BN26" s="25">
        <v>8.75</v>
      </c>
      <c r="BO26" s="25">
        <v>8.15</v>
      </c>
      <c r="BP26" s="25">
        <v>8.75</v>
      </c>
      <c r="BQ26" s="25">
        <v>0</v>
      </c>
      <c r="BR26" s="25"/>
      <c r="BS26" s="25"/>
      <c r="BT26" s="39">
        <f t="shared" si="36"/>
        <v>43.75</v>
      </c>
      <c r="BU26" s="39">
        <f t="shared" si="37"/>
        <v>43.07</v>
      </c>
      <c r="BV26" s="39">
        <f t="shared" si="38"/>
        <v>43.75</v>
      </c>
      <c r="BW26" s="39">
        <f t="shared" si="39"/>
        <v>41.93</v>
      </c>
      <c r="BX26" s="39">
        <f t="shared" si="40"/>
        <v>43.75</v>
      </c>
      <c r="BY26" s="39">
        <f t="shared" si="41"/>
        <v>16.25</v>
      </c>
      <c r="BZ26" s="39">
        <f t="shared" si="42"/>
        <v>43.75</v>
      </c>
      <c r="CA26" s="39">
        <f t="shared" si="43"/>
        <v>45.86</v>
      </c>
      <c r="CB26" s="39">
        <f t="shared" si="44"/>
        <v>17.5</v>
      </c>
      <c r="CC26" s="39">
        <f t="shared" si="45"/>
        <v>16.7</v>
      </c>
      <c r="CD26" s="39">
        <f t="shared" si="32"/>
        <v>26.25</v>
      </c>
      <c r="CE26" s="39">
        <f t="shared" si="33"/>
        <v>16.87</v>
      </c>
      <c r="CF26" s="39">
        <f t="shared" si="34"/>
        <v>87.5</v>
      </c>
      <c r="CG26" s="39">
        <f t="shared" si="35"/>
        <v>79.430000000000007</v>
      </c>
      <c r="CH26" s="39"/>
      <c r="CI26" s="39">
        <f t="shared" si="46"/>
        <v>192.5</v>
      </c>
      <c r="CJ26" s="39">
        <f t="shared" si="47"/>
        <v>163.81</v>
      </c>
      <c r="CK26" s="39">
        <f t="shared" si="48"/>
        <v>-28.69</v>
      </c>
      <c r="CL26" s="43">
        <f t="shared" si="28"/>
        <v>0</v>
      </c>
      <c r="CM26" s="43">
        <f t="shared" si="29"/>
        <v>0</v>
      </c>
      <c r="CN26" s="43">
        <f t="shared" si="30"/>
        <v>0</v>
      </c>
      <c r="CO26" s="23" t="s">
        <v>30</v>
      </c>
      <c r="CP26" s="23" t="s">
        <v>75</v>
      </c>
    </row>
    <row r="27" spans="2:94" ht="24" customHeight="1">
      <c r="B27" s="23" t="s">
        <v>75</v>
      </c>
      <c r="C27" s="23" t="s">
        <v>33</v>
      </c>
      <c r="D27" s="25"/>
      <c r="E27" s="25"/>
      <c r="F27" s="25">
        <v>0</v>
      </c>
      <c r="G27" s="25">
        <v>3.43</v>
      </c>
      <c r="H27" s="25">
        <v>7</v>
      </c>
      <c r="I27" s="25">
        <v>6.05</v>
      </c>
      <c r="J27" s="25"/>
      <c r="K27" s="25"/>
      <c r="L27" s="25">
        <v>7</v>
      </c>
      <c r="M27" s="25">
        <v>6.72</v>
      </c>
      <c r="N27" s="25"/>
      <c r="O27" s="25"/>
      <c r="P27" s="25"/>
      <c r="Q27" s="25"/>
      <c r="R27" s="25"/>
      <c r="S27" s="25"/>
      <c r="T27" s="25">
        <v>0</v>
      </c>
      <c r="U27" s="25">
        <v>3.55</v>
      </c>
      <c r="V27" s="25">
        <v>7</v>
      </c>
      <c r="W27" s="25">
        <v>7.12</v>
      </c>
      <c r="X27" s="25"/>
      <c r="Y27" s="25"/>
      <c r="Z27" s="25">
        <v>7</v>
      </c>
      <c r="AA27" s="25">
        <v>5.87</v>
      </c>
      <c r="AB27" s="25"/>
      <c r="AC27" s="25"/>
      <c r="AD27" s="25"/>
      <c r="AE27" s="25"/>
      <c r="AF27" s="25"/>
      <c r="AG27" s="25"/>
      <c r="AH27" s="25">
        <v>0</v>
      </c>
      <c r="AI27" s="25">
        <v>3.82</v>
      </c>
      <c r="AJ27" s="25">
        <v>7</v>
      </c>
      <c r="AK27" s="25">
        <v>7.3</v>
      </c>
      <c r="AL27" s="25"/>
      <c r="AM27" s="25"/>
      <c r="AN27" s="25">
        <v>7</v>
      </c>
      <c r="AO27" s="25">
        <v>0</v>
      </c>
      <c r="AP27" s="25"/>
      <c r="AQ27" s="25"/>
      <c r="AR27" s="25"/>
      <c r="AS27" s="25"/>
      <c r="AT27" s="25"/>
      <c r="AU27" s="25"/>
      <c r="AV27" s="25"/>
      <c r="AW27" s="25">
        <v>3.65</v>
      </c>
      <c r="AX27" s="25">
        <v>7</v>
      </c>
      <c r="AY27" s="25">
        <v>6.27</v>
      </c>
      <c r="AZ27" s="25"/>
      <c r="BA27" s="25"/>
      <c r="BB27" s="25">
        <v>7</v>
      </c>
      <c r="BC27" s="25">
        <v>5.97</v>
      </c>
      <c r="BD27" s="25"/>
      <c r="BE27" s="25"/>
      <c r="BF27" s="25"/>
      <c r="BG27" s="25"/>
      <c r="BH27" s="25"/>
      <c r="BI27" s="25"/>
      <c r="BJ27" s="25"/>
      <c r="BK27" s="25"/>
      <c r="BL27" s="35">
        <v>7</v>
      </c>
      <c r="BM27" s="25">
        <v>6.4</v>
      </c>
      <c r="BN27" s="25"/>
      <c r="BO27" s="25"/>
      <c r="BP27" s="25">
        <v>7</v>
      </c>
      <c r="BQ27" s="25">
        <v>0</v>
      </c>
      <c r="BR27" s="25"/>
      <c r="BS27" s="25"/>
      <c r="BT27" s="39">
        <f t="shared" si="36"/>
        <v>14</v>
      </c>
      <c r="BU27" s="39">
        <f t="shared" si="37"/>
        <v>16.2</v>
      </c>
      <c r="BV27" s="39">
        <f t="shared" si="38"/>
        <v>14</v>
      </c>
      <c r="BW27" s="39">
        <f t="shared" si="39"/>
        <v>16.54</v>
      </c>
      <c r="BX27" s="39">
        <f t="shared" si="40"/>
        <v>14</v>
      </c>
      <c r="BY27" s="39">
        <f t="shared" si="41"/>
        <v>11.12</v>
      </c>
      <c r="BZ27" s="39">
        <f t="shared" si="42"/>
        <v>14</v>
      </c>
      <c r="CA27" s="39">
        <f t="shared" si="43"/>
        <v>15.89</v>
      </c>
      <c r="CB27" s="39">
        <f t="shared" si="44"/>
        <v>0</v>
      </c>
      <c r="CC27" s="39">
        <f t="shared" si="45"/>
        <v>0</v>
      </c>
      <c r="CD27" s="39">
        <f t="shared" si="32"/>
        <v>14</v>
      </c>
      <c r="CE27" s="39">
        <f t="shared" si="33"/>
        <v>6.4</v>
      </c>
      <c r="CF27" s="39">
        <f t="shared" si="34"/>
        <v>28</v>
      </c>
      <c r="CG27" s="39">
        <f t="shared" si="35"/>
        <v>22.29</v>
      </c>
      <c r="CH27" s="39"/>
      <c r="CI27" s="39">
        <f t="shared" si="46"/>
        <v>56</v>
      </c>
      <c r="CJ27" s="39">
        <f t="shared" si="47"/>
        <v>59.75</v>
      </c>
      <c r="CK27" s="39">
        <f t="shared" si="48"/>
        <v>3.7499999999999898</v>
      </c>
      <c r="CL27" s="43">
        <f t="shared" si="28"/>
        <v>0</v>
      </c>
      <c r="CM27" s="43">
        <f t="shared" si="29"/>
        <v>0</v>
      </c>
      <c r="CN27" s="43">
        <f t="shared" si="30"/>
        <v>0</v>
      </c>
      <c r="CO27" s="23" t="s">
        <v>33</v>
      </c>
      <c r="CP27" s="23" t="s">
        <v>75</v>
      </c>
    </row>
    <row r="28" spans="2:94" ht="24" customHeight="1">
      <c r="B28" s="23" t="s">
        <v>75</v>
      </c>
      <c r="C28" s="23" t="s">
        <v>34</v>
      </c>
      <c r="D28" s="25"/>
      <c r="E28" s="25"/>
      <c r="F28" s="25"/>
      <c r="G28" s="25"/>
      <c r="H28" s="25"/>
      <c r="I28" s="25"/>
      <c r="J28" s="25"/>
      <c r="K28" s="25"/>
      <c r="L28" s="25"/>
      <c r="M28" s="25"/>
      <c r="N28" s="25">
        <v>8</v>
      </c>
      <c r="O28" s="25">
        <v>8.1300000000000008</v>
      </c>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35"/>
      <c r="BM28" s="25"/>
      <c r="BN28" s="25"/>
      <c r="BO28" s="25"/>
      <c r="BP28" s="25"/>
      <c r="BQ28" s="25"/>
      <c r="BR28" s="25">
        <v>7</v>
      </c>
      <c r="BS28" s="25">
        <v>0</v>
      </c>
      <c r="BT28" s="39">
        <f t="shared" si="36"/>
        <v>8</v>
      </c>
      <c r="BU28" s="39">
        <f t="shared" si="37"/>
        <v>8.1300000000000008</v>
      </c>
      <c r="BV28" s="39">
        <f t="shared" si="38"/>
        <v>0</v>
      </c>
      <c r="BW28" s="39">
        <f t="shared" si="39"/>
        <v>0</v>
      </c>
      <c r="BX28" s="39">
        <f t="shared" si="40"/>
        <v>0</v>
      </c>
      <c r="BY28" s="39">
        <f t="shared" si="41"/>
        <v>0</v>
      </c>
      <c r="BZ28" s="39">
        <f t="shared" si="42"/>
        <v>0</v>
      </c>
      <c r="CA28" s="39">
        <f t="shared" si="43"/>
        <v>0</v>
      </c>
      <c r="CB28" s="39">
        <f t="shared" si="44"/>
        <v>0</v>
      </c>
      <c r="CC28" s="39">
        <f t="shared" si="45"/>
        <v>0</v>
      </c>
      <c r="CD28" s="39">
        <f t="shared" si="32"/>
        <v>7</v>
      </c>
      <c r="CE28" s="39">
        <f t="shared" si="33"/>
        <v>0</v>
      </c>
      <c r="CF28" s="39">
        <f t="shared" si="34"/>
        <v>7</v>
      </c>
      <c r="CG28" s="39">
        <f t="shared" si="35"/>
        <v>0</v>
      </c>
      <c r="CH28" s="39"/>
      <c r="CI28" s="39">
        <f t="shared" si="46"/>
        <v>8</v>
      </c>
      <c r="CJ28" s="39">
        <f t="shared" si="47"/>
        <v>8.1300000000000008</v>
      </c>
      <c r="CK28" s="39">
        <f t="shared" si="48"/>
        <v>0.130000000000001</v>
      </c>
      <c r="CL28" s="43">
        <f t="shared" si="28"/>
        <v>0</v>
      </c>
      <c r="CM28" s="43">
        <f t="shared" si="29"/>
        <v>0</v>
      </c>
      <c r="CN28" s="43">
        <f t="shared" si="30"/>
        <v>0</v>
      </c>
      <c r="CO28" s="23" t="s">
        <v>34</v>
      </c>
      <c r="CP28" s="23" t="s">
        <v>75</v>
      </c>
    </row>
    <row r="29" spans="2:94" ht="24" customHeight="1">
      <c r="B29" s="23" t="s">
        <v>75</v>
      </c>
      <c r="C29" s="23" t="s">
        <v>35</v>
      </c>
      <c r="D29" s="25"/>
      <c r="E29" s="25"/>
      <c r="F29" s="25">
        <v>8</v>
      </c>
      <c r="G29" s="25">
        <v>7.87</v>
      </c>
      <c r="H29" s="25"/>
      <c r="I29" s="25"/>
      <c r="J29" s="25"/>
      <c r="K29" s="25"/>
      <c r="L29" s="25">
        <v>12</v>
      </c>
      <c r="M29" s="25">
        <v>11.8</v>
      </c>
      <c r="N29" s="25"/>
      <c r="O29" s="25"/>
      <c r="P29" s="25">
        <v>8</v>
      </c>
      <c r="Q29" s="25">
        <v>7.68</v>
      </c>
      <c r="R29" s="25"/>
      <c r="S29" s="25"/>
      <c r="T29" s="25">
        <v>8</v>
      </c>
      <c r="U29" s="25">
        <v>8.43</v>
      </c>
      <c r="V29" s="25"/>
      <c r="W29" s="25"/>
      <c r="X29" s="25">
        <v>0</v>
      </c>
      <c r="Y29" s="25">
        <v>9.1999999999999993</v>
      </c>
      <c r="Z29" s="25">
        <v>12</v>
      </c>
      <c r="AA29" s="25">
        <v>12.45</v>
      </c>
      <c r="AB29" s="25"/>
      <c r="AC29" s="25"/>
      <c r="AD29" s="25">
        <v>8</v>
      </c>
      <c r="AE29" s="25">
        <v>7.82</v>
      </c>
      <c r="AF29" s="25"/>
      <c r="AG29" s="25"/>
      <c r="AH29" s="25">
        <v>8</v>
      </c>
      <c r="AI29" s="25">
        <v>6.58</v>
      </c>
      <c r="AJ29" s="25"/>
      <c r="AK29" s="25"/>
      <c r="AL29" s="25"/>
      <c r="AM29" s="25"/>
      <c r="AN29" s="25">
        <v>12</v>
      </c>
      <c r="AO29" s="25">
        <v>0</v>
      </c>
      <c r="AP29" s="25"/>
      <c r="AQ29" s="25"/>
      <c r="AR29" s="25">
        <v>8</v>
      </c>
      <c r="AS29" s="25">
        <v>7.75</v>
      </c>
      <c r="AT29" s="25"/>
      <c r="AU29" s="25"/>
      <c r="AV29" s="25">
        <v>8</v>
      </c>
      <c r="AW29" s="25">
        <v>8.6300000000000008</v>
      </c>
      <c r="AX29" s="25"/>
      <c r="AY29" s="25"/>
      <c r="AZ29" s="25"/>
      <c r="BA29" s="25"/>
      <c r="BB29" s="25">
        <v>12</v>
      </c>
      <c r="BC29" s="25">
        <v>12.53</v>
      </c>
      <c r="BD29" s="25"/>
      <c r="BE29" s="25"/>
      <c r="BF29" s="25">
        <v>8</v>
      </c>
      <c r="BG29" s="25">
        <v>0</v>
      </c>
      <c r="BH29" s="25"/>
      <c r="BI29" s="25"/>
      <c r="BJ29" s="25">
        <v>8</v>
      </c>
      <c r="BK29" s="25">
        <v>8.25</v>
      </c>
      <c r="BL29" s="35"/>
      <c r="BM29" s="25"/>
      <c r="BN29" s="25"/>
      <c r="BO29" s="25"/>
      <c r="BP29" s="25">
        <v>12</v>
      </c>
      <c r="BQ29" s="25">
        <v>0</v>
      </c>
      <c r="BR29" s="25"/>
      <c r="BS29" s="25"/>
      <c r="BT29" s="39">
        <f t="shared" si="36"/>
        <v>28</v>
      </c>
      <c r="BU29" s="39">
        <f t="shared" si="37"/>
        <v>27.35</v>
      </c>
      <c r="BV29" s="39">
        <f t="shared" si="38"/>
        <v>28</v>
      </c>
      <c r="BW29" s="39">
        <f t="shared" si="39"/>
        <v>37.9</v>
      </c>
      <c r="BX29" s="39">
        <f t="shared" si="40"/>
        <v>28</v>
      </c>
      <c r="BY29" s="39">
        <f t="shared" si="41"/>
        <v>14.33</v>
      </c>
      <c r="BZ29" s="39">
        <f t="shared" si="42"/>
        <v>28</v>
      </c>
      <c r="CA29" s="39">
        <f t="shared" si="43"/>
        <v>21.16</v>
      </c>
      <c r="CB29" s="39">
        <f t="shared" si="44"/>
        <v>8</v>
      </c>
      <c r="CC29" s="39">
        <f t="shared" si="45"/>
        <v>8.25</v>
      </c>
      <c r="CD29" s="39">
        <f t="shared" si="32"/>
        <v>12</v>
      </c>
      <c r="CE29" s="39">
        <f t="shared" si="33"/>
        <v>0</v>
      </c>
      <c r="CF29" s="39">
        <f t="shared" si="34"/>
        <v>56</v>
      </c>
      <c r="CG29" s="39">
        <f t="shared" si="35"/>
        <v>37.159999999999997</v>
      </c>
      <c r="CH29" s="39"/>
      <c r="CI29" s="39">
        <f t="shared" si="46"/>
        <v>120</v>
      </c>
      <c r="CJ29" s="39">
        <f t="shared" si="47"/>
        <v>108.99</v>
      </c>
      <c r="CK29" s="39">
        <f t="shared" si="48"/>
        <v>-11.01</v>
      </c>
      <c r="CL29" s="43">
        <f t="shared" si="28"/>
        <v>0</v>
      </c>
      <c r="CM29" s="43">
        <f t="shared" si="29"/>
        <v>0</v>
      </c>
      <c r="CN29" s="43">
        <f t="shared" si="30"/>
        <v>0</v>
      </c>
      <c r="CO29" s="23" t="s">
        <v>35</v>
      </c>
      <c r="CP29" s="23" t="s">
        <v>75</v>
      </c>
    </row>
    <row r="30" spans="2:94" ht="24" customHeight="1">
      <c r="B30" s="23" t="s">
        <v>75</v>
      </c>
      <c r="C30" s="23" t="s">
        <v>36</v>
      </c>
      <c r="D30" s="25">
        <v>8.75</v>
      </c>
      <c r="E30" s="25">
        <v>8.1</v>
      </c>
      <c r="F30" s="25">
        <v>8.75</v>
      </c>
      <c r="G30" s="25">
        <v>8.2200000000000006</v>
      </c>
      <c r="H30" s="25">
        <v>8.75</v>
      </c>
      <c r="I30" s="25">
        <v>8.4700000000000006</v>
      </c>
      <c r="J30" s="25">
        <v>8.75</v>
      </c>
      <c r="K30" s="25">
        <v>7.92</v>
      </c>
      <c r="L30" s="25">
        <v>8.75</v>
      </c>
      <c r="M30" s="25">
        <v>7.9</v>
      </c>
      <c r="N30" s="25"/>
      <c r="O30" s="25"/>
      <c r="P30" s="25"/>
      <c r="Q30" s="25"/>
      <c r="R30" s="25">
        <v>8.75</v>
      </c>
      <c r="S30" s="25">
        <v>7.83</v>
      </c>
      <c r="T30" s="25">
        <v>5.25</v>
      </c>
      <c r="U30" s="25">
        <v>5.33</v>
      </c>
      <c r="V30" s="25">
        <v>8.75</v>
      </c>
      <c r="W30" s="25">
        <v>7.85</v>
      </c>
      <c r="X30" s="25">
        <v>8.75</v>
      </c>
      <c r="Y30" s="25">
        <v>8.18</v>
      </c>
      <c r="Z30" s="25">
        <v>8.75</v>
      </c>
      <c r="AA30" s="25">
        <v>8.85</v>
      </c>
      <c r="AB30" s="25"/>
      <c r="AC30" s="25"/>
      <c r="AD30" s="25"/>
      <c r="AE30" s="25"/>
      <c r="AF30" s="25">
        <v>8.75</v>
      </c>
      <c r="AG30" s="25">
        <v>8.07</v>
      </c>
      <c r="AH30" s="25">
        <v>8.75</v>
      </c>
      <c r="AI30" s="25">
        <v>8.23</v>
      </c>
      <c r="AJ30" s="25">
        <v>8.75</v>
      </c>
      <c r="AK30" s="25">
        <v>8.52</v>
      </c>
      <c r="AL30" s="25">
        <v>8.75</v>
      </c>
      <c r="AM30" s="25">
        <v>0</v>
      </c>
      <c r="AN30" s="25">
        <v>8.75</v>
      </c>
      <c r="AO30" s="25">
        <v>0</v>
      </c>
      <c r="AP30" s="25"/>
      <c r="AQ30" s="25"/>
      <c r="AR30" s="25"/>
      <c r="AS30" s="25"/>
      <c r="AT30" s="25">
        <v>8.75</v>
      </c>
      <c r="AU30" s="25">
        <v>8.3800000000000008</v>
      </c>
      <c r="AV30" s="25">
        <v>8.75</v>
      </c>
      <c r="AW30" s="25">
        <v>8.1999999999999993</v>
      </c>
      <c r="AX30" s="25">
        <v>8.75</v>
      </c>
      <c r="AY30" s="25">
        <v>8.4700000000000006</v>
      </c>
      <c r="AZ30" s="25">
        <v>8.75</v>
      </c>
      <c r="BA30" s="25">
        <v>8.25</v>
      </c>
      <c r="BB30" s="25">
        <v>8.75</v>
      </c>
      <c r="BC30" s="25">
        <v>7.97</v>
      </c>
      <c r="BD30" s="25"/>
      <c r="BE30" s="25"/>
      <c r="BF30" s="25"/>
      <c r="BG30" s="25"/>
      <c r="BH30" s="25">
        <v>8.75</v>
      </c>
      <c r="BI30" s="25">
        <v>8.1300000000000008</v>
      </c>
      <c r="BJ30" s="25">
        <v>8.75</v>
      </c>
      <c r="BK30" s="25">
        <v>8.1999999999999993</v>
      </c>
      <c r="BL30" s="35">
        <v>8.75</v>
      </c>
      <c r="BM30" s="25">
        <v>8.4</v>
      </c>
      <c r="BN30" s="25">
        <v>8.75</v>
      </c>
      <c r="BO30" s="25">
        <v>8.1300000000000008</v>
      </c>
      <c r="BP30" s="25">
        <v>8.75</v>
      </c>
      <c r="BQ30" s="25">
        <v>0</v>
      </c>
      <c r="BR30" s="25"/>
      <c r="BS30" s="25"/>
      <c r="BT30" s="39">
        <f t="shared" si="36"/>
        <v>43.75</v>
      </c>
      <c r="BU30" s="39">
        <f t="shared" si="37"/>
        <v>40.61</v>
      </c>
      <c r="BV30" s="39">
        <f t="shared" si="38"/>
        <v>40.25</v>
      </c>
      <c r="BW30" s="39">
        <f t="shared" si="39"/>
        <v>38.04</v>
      </c>
      <c r="BX30" s="39">
        <f t="shared" si="40"/>
        <v>43.75</v>
      </c>
      <c r="BY30" s="39">
        <f t="shared" si="41"/>
        <v>24.82</v>
      </c>
      <c r="BZ30" s="39">
        <f t="shared" si="42"/>
        <v>43.75</v>
      </c>
      <c r="CA30" s="39">
        <f t="shared" si="43"/>
        <v>41.27</v>
      </c>
      <c r="CB30" s="39">
        <f t="shared" si="44"/>
        <v>17.5</v>
      </c>
      <c r="CC30" s="39">
        <f t="shared" si="45"/>
        <v>16.329999999999998</v>
      </c>
      <c r="CD30" s="39">
        <f t="shared" si="32"/>
        <v>26.25</v>
      </c>
      <c r="CE30" s="39">
        <f t="shared" si="33"/>
        <v>16.53</v>
      </c>
      <c r="CF30" s="39">
        <f t="shared" si="34"/>
        <v>87.5</v>
      </c>
      <c r="CG30" s="39">
        <f t="shared" si="35"/>
        <v>74.13</v>
      </c>
      <c r="CH30" s="39"/>
      <c r="CI30" s="39">
        <f t="shared" si="46"/>
        <v>189</v>
      </c>
      <c r="CJ30" s="39">
        <f t="shared" si="47"/>
        <v>161.07</v>
      </c>
      <c r="CK30" s="39">
        <f t="shared" si="48"/>
        <v>-27.93</v>
      </c>
      <c r="CL30" s="43">
        <f t="shared" si="28"/>
        <v>0</v>
      </c>
      <c r="CM30" s="43">
        <f t="shared" si="29"/>
        <v>0</v>
      </c>
      <c r="CN30" s="43">
        <f t="shared" si="30"/>
        <v>0</v>
      </c>
      <c r="CO30" s="23" t="s">
        <v>36</v>
      </c>
      <c r="CP30" s="23" t="s">
        <v>75</v>
      </c>
    </row>
    <row r="31" spans="2:94" ht="24" customHeight="1">
      <c r="B31" s="23" t="s">
        <v>75</v>
      </c>
      <c r="C31" s="23" t="s">
        <v>37</v>
      </c>
      <c r="D31" s="25"/>
      <c r="E31" s="25"/>
      <c r="F31" s="25"/>
      <c r="G31" s="25"/>
      <c r="H31" s="25"/>
      <c r="I31" s="25"/>
      <c r="J31" s="25"/>
      <c r="K31" s="25"/>
      <c r="L31" s="25"/>
      <c r="M31" s="25"/>
      <c r="N31" s="25"/>
      <c r="O31" s="25"/>
      <c r="P31" s="25">
        <v>8</v>
      </c>
      <c r="Q31" s="25">
        <v>8.3699999999999992</v>
      </c>
      <c r="R31" s="25"/>
      <c r="S31" s="25"/>
      <c r="T31" s="25"/>
      <c r="U31" s="25"/>
      <c r="V31" s="25"/>
      <c r="W31" s="25"/>
      <c r="X31" s="25"/>
      <c r="Y31" s="25"/>
      <c r="Z31" s="25"/>
      <c r="AA31" s="25"/>
      <c r="AB31" s="25"/>
      <c r="AC31" s="25"/>
      <c r="AD31" s="25">
        <v>8</v>
      </c>
      <c r="AE31" s="25">
        <v>8.3000000000000007</v>
      </c>
      <c r="AF31" s="25"/>
      <c r="AG31" s="25"/>
      <c r="AH31" s="25"/>
      <c r="AI31" s="25"/>
      <c r="AJ31" s="25"/>
      <c r="AK31" s="25"/>
      <c r="AL31" s="25"/>
      <c r="AM31" s="25"/>
      <c r="AN31" s="25"/>
      <c r="AO31" s="25"/>
      <c r="AP31" s="25"/>
      <c r="AQ31" s="25"/>
      <c r="AR31" s="25">
        <v>8</v>
      </c>
      <c r="AS31" s="25">
        <v>8.5500000000000007</v>
      </c>
      <c r="AT31" s="25"/>
      <c r="AU31" s="25"/>
      <c r="AV31" s="25"/>
      <c r="AW31" s="25"/>
      <c r="AX31" s="25"/>
      <c r="AY31" s="25"/>
      <c r="AZ31" s="25"/>
      <c r="BA31" s="25"/>
      <c r="BB31" s="25"/>
      <c r="BC31" s="25"/>
      <c r="BD31" s="25"/>
      <c r="BE31" s="25"/>
      <c r="BF31" s="25">
        <v>8</v>
      </c>
      <c r="BG31" s="25">
        <v>8.67</v>
      </c>
      <c r="BH31" s="25"/>
      <c r="BI31" s="25"/>
      <c r="BJ31" s="25"/>
      <c r="BK31" s="25"/>
      <c r="BL31" s="35"/>
      <c r="BM31" s="25"/>
      <c r="BN31" s="25"/>
      <c r="BO31" s="25"/>
      <c r="BP31" s="25"/>
      <c r="BQ31" s="25"/>
      <c r="BR31" s="25"/>
      <c r="BS31" s="25"/>
      <c r="BT31" s="39">
        <f t="shared" si="36"/>
        <v>8</v>
      </c>
      <c r="BU31" s="39">
        <f t="shared" si="37"/>
        <v>8.3699999999999992</v>
      </c>
      <c r="BV31" s="39">
        <f t="shared" si="38"/>
        <v>8</v>
      </c>
      <c r="BW31" s="39">
        <f t="shared" si="39"/>
        <v>8.3000000000000007</v>
      </c>
      <c r="BX31" s="39">
        <f t="shared" si="40"/>
        <v>8</v>
      </c>
      <c r="BY31" s="39">
        <f t="shared" si="41"/>
        <v>8.5500000000000007</v>
      </c>
      <c r="BZ31" s="39">
        <f t="shared" si="42"/>
        <v>8</v>
      </c>
      <c r="CA31" s="39">
        <f t="shared" si="43"/>
        <v>8.67</v>
      </c>
      <c r="CB31" s="39">
        <f t="shared" si="44"/>
        <v>0</v>
      </c>
      <c r="CC31" s="39">
        <f t="shared" si="45"/>
        <v>0</v>
      </c>
      <c r="CD31" s="39">
        <f t="shared" si="32"/>
        <v>0</v>
      </c>
      <c r="CE31" s="39">
        <f t="shared" si="33"/>
        <v>0</v>
      </c>
      <c r="CF31" s="39">
        <f t="shared" si="34"/>
        <v>16</v>
      </c>
      <c r="CG31" s="39">
        <f t="shared" si="35"/>
        <v>17.22</v>
      </c>
      <c r="CH31" s="39"/>
      <c r="CI31" s="39">
        <f t="shared" si="46"/>
        <v>32</v>
      </c>
      <c r="CJ31" s="39">
        <f t="shared" si="47"/>
        <v>33.89</v>
      </c>
      <c r="CK31" s="39">
        <f t="shared" si="48"/>
        <v>1.89</v>
      </c>
      <c r="CL31" s="43">
        <f t="shared" si="28"/>
        <v>0</v>
      </c>
      <c r="CM31" s="43">
        <f t="shared" si="29"/>
        <v>0</v>
      </c>
      <c r="CN31" s="43">
        <f t="shared" si="30"/>
        <v>0</v>
      </c>
      <c r="CO31" s="23" t="s">
        <v>37</v>
      </c>
      <c r="CP31" s="23" t="s">
        <v>75</v>
      </c>
    </row>
    <row r="32" spans="2:94" ht="24" customHeight="1">
      <c r="B32" s="23" t="s">
        <v>75</v>
      </c>
      <c r="C32" s="23" t="s">
        <v>41</v>
      </c>
      <c r="D32" s="25"/>
      <c r="E32" s="25"/>
      <c r="F32" s="25"/>
      <c r="G32" s="25"/>
      <c r="H32" s="25"/>
      <c r="I32" s="25"/>
      <c r="J32" s="25">
        <v>3</v>
      </c>
      <c r="K32" s="25">
        <v>3.38</v>
      </c>
      <c r="L32" s="25"/>
      <c r="M32" s="25"/>
      <c r="N32" s="25"/>
      <c r="O32" s="25"/>
      <c r="P32" s="25"/>
      <c r="Q32" s="25"/>
      <c r="R32" s="25"/>
      <c r="S32" s="25"/>
      <c r="T32" s="25"/>
      <c r="U32" s="25"/>
      <c r="V32" s="25"/>
      <c r="W32" s="25"/>
      <c r="X32" s="25">
        <v>3</v>
      </c>
      <c r="Y32" s="25">
        <v>3.2</v>
      </c>
      <c r="Z32" s="25"/>
      <c r="AA32" s="25"/>
      <c r="AB32" s="25"/>
      <c r="AC32" s="25"/>
      <c r="AD32" s="25"/>
      <c r="AE32" s="25"/>
      <c r="AF32" s="25"/>
      <c r="AG32" s="25"/>
      <c r="AH32" s="25"/>
      <c r="AI32" s="25"/>
      <c r="AJ32" s="25"/>
      <c r="AK32" s="25"/>
      <c r="AL32" s="25">
        <v>3</v>
      </c>
      <c r="AM32" s="25">
        <v>0</v>
      </c>
      <c r="AN32" s="25"/>
      <c r="AO32" s="25"/>
      <c r="AP32" s="25"/>
      <c r="AQ32" s="25"/>
      <c r="AR32" s="25"/>
      <c r="AS32" s="25"/>
      <c r="AT32" s="25"/>
      <c r="AU32" s="25"/>
      <c r="AV32" s="25"/>
      <c r="AW32" s="25"/>
      <c r="AX32" s="25"/>
      <c r="AY32" s="25"/>
      <c r="AZ32" s="25">
        <v>3</v>
      </c>
      <c r="BA32" s="25">
        <v>3.02</v>
      </c>
      <c r="BB32" s="25"/>
      <c r="BC32" s="25"/>
      <c r="BD32" s="25"/>
      <c r="BE32" s="25"/>
      <c r="BF32" s="25"/>
      <c r="BG32" s="25"/>
      <c r="BH32" s="25"/>
      <c r="BI32" s="25"/>
      <c r="BJ32" s="25"/>
      <c r="BK32" s="25"/>
      <c r="BL32" s="35"/>
      <c r="BM32" s="25"/>
      <c r="BN32" s="25">
        <v>3</v>
      </c>
      <c r="BO32" s="25">
        <v>3.35</v>
      </c>
      <c r="BP32" s="25"/>
      <c r="BQ32" s="25"/>
      <c r="BR32" s="25"/>
      <c r="BS32" s="25"/>
      <c r="BT32" s="39">
        <f t="shared" si="36"/>
        <v>3</v>
      </c>
      <c r="BU32" s="39">
        <f t="shared" si="37"/>
        <v>3.38</v>
      </c>
      <c r="BV32" s="39">
        <f t="shared" si="38"/>
        <v>3</v>
      </c>
      <c r="BW32" s="39">
        <f t="shared" si="39"/>
        <v>3.2</v>
      </c>
      <c r="BX32" s="39">
        <f t="shared" si="40"/>
        <v>3</v>
      </c>
      <c r="BY32" s="39">
        <f t="shared" si="41"/>
        <v>0</v>
      </c>
      <c r="BZ32" s="39">
        <f t="shared" si="42"/>
        <v>3</v>
      </c>
      <c r="CA32" s="39">
        <f t="shared" si="43"/>
        <v>3.02</v>
      </c>
      <c r="CB32" s="39">
        <f t="shared" si="44"/>
        <v>0</v>
      </c>
      <c r="CC32" s="39">
        <f t="shared" si="45"/>
        <v>0</v>
      </c>
      <c r="CD32" s="39">
        <f t="shared" si="32"/>
        <v>3</v>
      </c>
      <c r="CE32" s="39">
        <f t="shared" si="33"/>
        <v>3.35</v>
      </c>
      <c r="CF32" s="39">
        <f t="shared" si="34"/>
        <v>6</v>
      </c>
      <c r="CG32" s="39">
        <f t="shared" si="35"/>
        <v>6.37</v>
      </c>
      <c r="CH32" s="39"/>
      <c r="CI32" s="39">
        <f t="shared" si="46"/>
        <v>12</v>
      </c>
      <c r="CJ32" s="39">
        <f t="shared" si="47"/>
        <v>9.6</v>
      </c>
      <c r="CK32" s="39">
        <f t="shared" si="48"/>
        <v>-2.4</v>
      </c>
      <c r="CL32" s="43">
        <f t="shared" si="28"/>
        <v>0</v>
      </c>
      <c r="CM32" s="43">
        <f t="shared" si="29"/>
        <v>0</v>
      </c>
      <c r="CN32" s="43">
        <f t="shared" si="30"/>
        <v>0</v>
      </c>
      <c r="CO32" s="23" t="s">
        <v>41</v>
      </c>
      <c r="CP32" s="23" t="s">
        <v>75</v>
      </c>
    </row>
    <row r="33" spans="2:94" ht="24" customHeight="1">
      <c r="B33" s="23" t="s">
        <v>75</v>
      </c>
      <c r="C33" s="23" t="s">
        <v>42</v>
      </c>
      <c r="D33" s="25">
        <v>12</v>
      </c>
      <c r="E33" s="25">
        <v>8.9499999999999993</v>
      </c>
      <c r="F33" s="25">
        <v>4</v>
      </c>
      <c r="G33" s="25">
        <v>4.42</v>
      </c>
      <c r="H33" s="25">
        <v>12</v>
      </c>
      <c r="I33" s="25">
        <v>8.52</v>
      </c>
      <c r="J33" s="25">
        <v>12</v>
      </c>
      <c r="K33" s="25">
        <v>0</v>
      </c>
      <c r="L33" s="25"/>
      <c r="M33" s="25"/>
      <c r="N33" s="25"/>
      <c r="O33" s="25"/>
      <c r="P33" s="25"/>
      <c r="Q33" s="25"/>
      <c r="R33" s="25" t="s">
        <v>52</v>
      </c>
      <c r="S33" s="25"/>
      <c r="T33" s="25">
        <v>4</v>
      </c>
      <c r="U33" s="25">
        <v>4.2699999999999996</v>
      </c>
      <c r="V33" s="25">
        <v>12</v>
      </c>
      <c r="W33" s="25">
        <v>11.57</v>
      </c>
      <c r="X33" s="25" t="s">
        <v>52</v>
      </c>
      <c r="Y33" s="25">
        <v>8.6300000000000008</v>
      </c>
      <c r="Z33" s="25"/>
      <c r="AA33" s="25"/>
      <c r="AB33" s="25"/>
      <c r="AC33" s="25"/>
      <c r="AD33" s="25"/>
      <c r="AE33" s="25"/>
      <c r="AF33" s="25" t="s">
        <v>52</v>
      </c>
      <c r="AG33" s="25">
        <v>9.8699999999999992</v>
      </c>
      <c r="AH33" s="25">
        <v>4</v>
      </c>
      <c r="AI33" s="25">
        <v>4</v>
      </c>
      <c r="AJ33" s="25">
        <v>12</v>
      </c>
      <c r="AK33" s="25">
        <v>11.75</v>
      </c>
      <c r="AL33" s="25">
        <v>12</v>
      </c>
      <c r="AM33" s="25">
        <v>0</v>
      </c>
      <c r="AN33" s="25"/>
      <c r="AO33" s="25"/>
      <c r="AP33" s="25"/>
      <c r="AQ33" s="25"/>
      <c r="AR33" s="25" t="s">
        <v>52</v>
      </c>
      <c r="AS33" s="25"/>
      <c r="AT33" s="25">
        <v>12</v>
      </c>
      <c r="AU33" s="25">
        <v>10</v>
      </c>
      <c r="AV33" s="25">
        <v>4</v>
      </c>
      <c r="AW33" s="25">
        <v>4.2</v>
      </c>
      <c r="AX33" s="25">
        <v>12</v>
      </c>
      <c r="AY33" s="25">
        <v>11.58</v>
      </c>
      <c r="AZ33" s="25">
        <v>12</v>
      </c>
      <c r="BA33" s="25">
        <v>8.43</v>
      </c>
      <c r="BB33" s="25"/>
      <c r="BC33" s="25"/>
      <c r="BD33" s="25"/>
      <c r="BE33" s="25">
        <v>1.98</v>
      </c>
      <c r="BF33" s="25"/>
      <c r="BG33" s="25"/>
      <c r="BH33" s="25">
        <v>12</v>
      </c>
      <c r="BI33" s="25">
        <v>11.53</v>
      </c>
      <c r="BJ33" s="25">
        <v>4</v>
      </c>
      <c r="BK33" s="25">
        <v>4.18</v>
      </c>
      <c r="BL33" s="35">
        <v>12</v>
      </c>
      <c r="BM33" s="25">
        <v>11.58</v>
      </c>
      <c r="BN33" s="25">
        <v>12</v>
      </c>
      <c r="BO33" s="25">
        <v>8.3699999999999992</v>
      </c>
      <c r="BP33" s="25"/>
      <c r="BQ33" s="25"/>
      <c r="BR33" s="25"/>
      <c r="BS33" s="25"/>
      <c r="BT33" s="39">
        <f t="shared" si="36"/>
        <v>40</v>
      </c>
      <c r="BU33" s="39">
        <f t="shared" si="37"/>
        <v>21.89</v>
      </c>
      <c r="BV33" s="39">
        <f t="shared" si="38"/>
        <v>16</v>
      </c>
      <c r="BW33" s="39">
        <f t="shared" si="39"/>
        <v>24.47</v>
      </c>
      <c r="BX33" s="39">
        <f t="shared" si="40"/>
        <v>28</v>
      </c>
      <c r="BY33" s="39">
        <f t="shared" si="41"/>
        <v>25.62</v>
      </c>
      <c r="BZ33" s="39">
        <f t="shared" si="42"/>
        <v>40</v>
      </c>
      <c r="CA33" s="39">
        <f t="shared" si="43"/>
        <v>36.19</v>
      </c>
      <c r="CB33" s="39">
        <f t="shared" si="44"/>
        <v>16</v>
      </c>
      <c r="CC33" s="39">
        <f t="shared" si="45"/>
        <v>15.71</v>
      </c>
      <c r="CD33" s="39">
        <f t="shared" si="32"/>
        <v>24</v>
      </c>
      <c r="CE33" s="39">
        <f t="shared" si="33"/>
        <v>19.95</v>
      </c>
      <c r="CF33" s="39">
        <f t="shared" si="34"/>
        <v>80</v>
      </c>
      <c r="CG33" s="39">
        <f t="shared" si="35"/>
        <v>71.849999999999994</v>
      </c>
      <c r="CH33" s="39"/>
      <c r="CI33" s="39">
        <f t="shared" si="46"/>
        <v>140</v>
      </c>
      <c r="CJ33" s="39">
        <f t="shared" si="47"/>
        <v>123.88</v>
      </c>
      <c r="CK33" s="39">
        <f t="shared" si="48"/>
        <v>-16.12</v>
      </c>
      <c r="CL33" s="43">
        <f t="shared" si="28"/>
        <v>4</v>
      </c>
      <c r="CM33" s="43">
        <f t="shared" si="29"/>
        <v>0</v>
      </c>
      <c r="CN33" s="43">
        <f t="shared" si="30"/>
        <v>0</v>
      </c>
      <c r="CO33" s="23" t="s">
        <v>42</v>
      </c>
      <c r="CP33" s="23" t="s">
        <v>75</v>
      </c>
    </row>
    <row r="34" spans="2:94" ht="24" customHeight="1">
      <c r="B34" s="23" t="s">
        <v>75</v>
      </c>
      <c r="C34" s="23" t="s">
        <v>43</v>
      </c>
      <c r="D34" s="25">
        <v>3</v>
      </c>
      <c r="E34" s="25">
        <v>3.38</v>
      </c>
      <c r="F34" s="25"/>
      <c r="G34" s="25"/>
      <c r="H34" s="25">
        <v>3</v>
      </c>
      <c r="I34" s="25">
        <v>3.02</v>
      </c>
      <c r="J34" s="25">
        <v>3</v>
      </c>
      <c r="K34" s="25">
        <v>3.38</v>
      </c>
      <c r="L34" s="25"/>
      <c r="M34" s="25"/>
      <c r="N34" s="25"/>
      <c r="O34" s="25"/>
      <c r="P34" s="25"/>
      <c r="Q34" s="25"/>
      <c r="R34" s="25">
        <v>3</v>
      </c>
      <c r="S34" s="25">
        <v>3.23</v>
      </c>
      <c r="T34" s="25"/>
      <c r="U34" s="25"/>
      <c r="V34" s="25">
        <v>3</v>
      </c>
      <c r="W34" s="25">
        <v>3.27</v>
      </c>
      <c r="X34" s="25">
        <v>3</v>
      </c>
      <c r="Y34" s="25">
        <v>3.02</v>
      </c>
      <c r="Z34" s="25"/>
      <c r="AA34" s="25"/>
      <c r="AB34" s="25">
        <v>0</v>
      </c>
      <c r="AC34" s="25">
        <v>8.4700000000000006</v>
      </c>
      <c r="AD34" s="25"/>
      <c r="AE34" s="25"/>
      <c r="AF34" s="25">
        <v>3</v>
      </c>
      <c r="AG34" s="25">
        <v>3.22</v>
      </c>
      <c r="AH34" s="25"/>
      <c r="AI34" s="25"/>
      <c r="AJ34" s="25">
        <v>3</v>
      </c>
      <c r="AK34" s="25">
        <v>2.98</v>
      </c>
      <c r="AL34" s="25">
        <v>3</v>
      </c>
      <c r="AM34" s="25">
        <v>0</v>
      </c>
      <c r="AN34" s="25"/>
      <c r="AO34" s="25"/>
      <c r="AP34" s="25"/>
      <c r="AQ34" s="25"/>
      <c r="AR34" s="25"/>
      <c r="AS34" s="25"/>
      <c r="AT34" s="25">
        <v>3</v>
      </c>
      <c r="AU34" s="25">
        <v>3.38</v>
      </c>
      <c r="AV34" s="25"/>
      <c r="AW34" s="25"/>
      <c r="AX34" s="25">
        <v>3</v>
      </c>
      <c r="AY34" s="25">
        <v>3.22</v>
      </c>
      <c r="AZ34" s="25">
        <v>3</v>
      </c>
      <c r="BA34" s="25">
        <v>0</v>
      </c>
      <c r="BB34" s="25"/>
      <c r="BC34" s="25"/>
      <c r="BD34" s="25">
        <v>8</v>
      </c>
      <c r="BE34" s="25">
        <v>8.35</v>
      </c>
      <c r="BF34" s="25"/>
      <c r="BG34" s="25"/>
      <c r="BH34" s="25">
        <v>3</v>
      </c>
      <c r="BI34" s="25">
        <v>3.47</v>
      </c>
      <c r="BJ34" s="25"/>
      <c r="BK34" s="25"/>
      <c r="BL34" s="35">
        <v>3</v>
      </c>
      <c r="BM34" s="25">
        <v>2.82</v>
      </c>
      <c r="BN34" s="25">
        <v>3</v>
      </c>
      <c r="BO34" s="25">
        <v>3.17</v>
      </c>
      <c r="BP34" s="25"/>
      <c r="BQ34" s="25"/>
      <c r="BR34" s="25"/>
      <c r="BS34" s="25"/>
      <c r="BT34" s="39">
        <f t="shared" si="36"/>
        <v>9</v>
      </c>
      <c r="BU34" s="39">
        <f t="shared" si="37"/>
        <v>9.7799999999999994</v>
      </c>
      <c r="BV34" s="39">
        <f t="shared" si="38"/>
        <v>9</v>
      </c>
      <c r="BW34" s="39">
        <f t="shared" si="39"/>
        <v>17.989999999999998</v>
      </c>
      <c r="BX34" s="39">
        <f t="shared" si="40"/>
        <v>9</v>
      </c>
      <c r="BY34" s="39">
        <f t="shared" si="41"/>
        <v>6.2</v>
      </c>
      <c r="BZ34" s="39">
        <f t="shared" si="42"/>
        <v>17</v>
      </c>
      <c r="CA34" s="39">
        <f t="shared" si="43"/>
        <v>14.95</v>
      </c>
      <c r="CB34" s="39">
        <f t="shared" si="44"/>
        <v>3</v>
      </c>
      <c r="CC34" s="39">
        <f t="shared" si="45"/>
        <v>3.47</v>
      </c>
      <c r="CD34" s="39">
        <f t="shared" si="32"/>
        <v>6</v>
      </c>
      <c r="CE34" s="39">
        <f t="shared" si="33"/>
        <v>5.99</v>
      </c>
      <c r="CF34" s="39">
        <f t="shared" si="34"/>
        <v>26</v>
      </c>
      <c r="CG34" s="39">
        <f t="shared" si="35"/>
        <v>24.41</v>
      </c>
      <c r="CH34" s="39"/>
      <c r="CI34" s="39">
        <f t="shared" si="46"/>
        <v>47</v>
      </c>
      <c r="CJ34" s="39">
        <f t="shared" si="47"/>
        <v>52.39</v>
      </c>
      <c r="CK34" s="39">
        <f t="shared" si="48"/>
        <v>5.39</v>
      </c>
      <c r="CL34" s="43">
        <f t="shared" si="28"/>
        <v>0</v>
      </c>
      <c r="CM34" s="43">
        <f t="shared" si="29"/>
        <v>0</v>
      </c>
      <c r="CN34" s="43">
        <f t="shared" si="30"/>
        <v>0</v>
      </c>
      <c r="CO34" s="23" t="s">
        <v>43</v>
      </c>
      <c r="CP34" s="23" t="s">
        <v>75</v>
      </c>
    </row>
    <row r="35" spans="2:94" ht="24" customHeight="1">
      <c r="B35" s="23" t="s">
        <v>75</v>
      </c>
      <c r="C35" s="23" t="s">
        <v>44</v>
      </c>
      <c r="D35" s="25"/>
      <c r="E35" s="25"/>
      <c r="F35" s="25"/>
      <c r="G35" s="25"/>
      <c r="H35" s="25"/>
      <c r="I35" s="25"/>
      <c r="J35" s="25"/>
      <c r="K35" s="25"/>
      <c r="L35" s="25"/>
      <c r="M35" s="25"/>
      <c r="N35" s="25">
        <v>8</v>
      </c>
      <c r="O35" s="25">
        <v>0</v>
      </c>
      <c r="P35" s="25"/>
      <c r="Q35" s="25"/>
      <c r="R35" s="25"/>
      <c r="S35" s="25"/>
      <c r="T35" s="25"/>
      <c r="U35" s="25"/>
      <c r="V35" s="25"/>
      <c r="W35" s="25"/>
      <c r="X35" s="25"/>
      <c r="Y35" s="25"/>
      <c r="Z35" s="25"/>
      <c r="AA35" s="25"/>
      <c r="AB35" s="25"/>
      <c r="AC35" s="25"/>
      <c r="AD35" s="25"/>
      <c r="AE35" s="25"/>
      <c r="AF35" s="25"/>
      <c r="AG35" s="25"/>
      <c r="AH35" s="25"/>
      <c r="AI35" s="25"/>
      <c r="AJ35" s="25"/>
      <c r="AK35" s="25"/>
      <c r="AL35" s="25"/>
      <c r="AM35" s="25"/>
      <c r="AN35" s="25"/>
      <c r="AO35" s="25"/>
      <c r="AP35" s="25">
        <v>8</v>
      </c>
      <c r="AQ35" s="25">
        <v>0</v>
      </c>
      <c r="AR35" s="25"/>
      <c r="AS35" s="25"/>
      <c r="AT35" s="25"/>
      <c r="AU35" s="25"/>
      <c r="AV35" s="25"/>
      <c r="AW35" s="25"/>
      <c r="AX35" s="25"/>
      <c r="AY35" s="25"/>
      <c r="AZ35" s="25"/>
      <c r="BA35" s="25"/>
      <c r="BB35" s="25"/>
      <c r="BC35" s="25"/>
      <c r="BD35" s="25"/>
      <c r="BE35" s="25"/>
      <c r="BF35" s="25"/>
      <c r="BG35" s="25"/>
      <c r="BH35" s="25"/>
      <c r="BI35" s="25"/>
      <c r="BJ35" s="25"/>
      <c r="BK35" s="25"/>
      <c r="BL35" s="35"/>
      <c r="BM35" s="25"/>
      <c r="BN35" s="25"/>
      <c r="BO35" s="25"/>
      <c r="BP35" s="25"/>
      <c r="BQ35" s="25"/>
      <c r="BR35" s="25">
        <v>8</v>
      </c>
      <c r="BS35" s="25">
        <v>0</v>
      </c>
      <c r="BT35" s="39">
        <f t="shared" si="36"/>
        <v>8</v>
      </c>
      <c r="BU35" s="39">
        <f t="shared" si="37"/>
        <v>0</v>
      </c>
      <c r="BV35" s="39">
        <f t="shared" si="38"/>
        <v>0</v>
      </c>
      <c r="BW35" s="39">
        <f t="shared" si="39"/>
        <v>0</v>
      </c>
      <c r="BX35" s="39">
        <f t="shared" si="40"/>
        <v>8</v>
      </c>
      <c r="BY35" s="39">
        <f t="shared" si="41"/>
        <v>0</v>
      </c>
      <c r="BZ35" s="39">
        <f t="shared" si="42"/>
        <v>0</v>
      </c>
      <c r="CA35" s="39">
        <f t="shared" si="43"/>
        <v>0</v>
      </c>
      <c r="CB35" s="39">
        <f t="shared" si="44"/>
        <v>0</v>
      </c>
      <c r="CC35" s="39">
        <f t="shared" si="45"/>
        <v>0</v>
      </c>
      <c r="CD35" s="39">
        <f t="shared" si="32"/>
        <v>8</v>
      </c>
      <c r="CE35" s="39">
        <f t="shared" si="33"/>
        <v>0</v>
      </c>
      <c r="CF35" s="39">
        <f t="shared" si="34"/>
        <v>8</v>
      </c>
      <c r="CG35" s="39">
        <f t="shared" si="35"/>
        <v>0</v>
      </c>
      <c r="CH35" s="39"/>
      <c r="CI35" s="39">
        <f t="shared" si="46"/>
        <v>16</v>
      </c>
      <c r="CJ35" s="39">
        <f t="shared" si="47"/>
        <v>0</v>
      </c>
      <c r="CK35" s="39">
        <f t="shared" si="48"/>
        <v>-16</v>
      </c>
      <c r="CL35" s="43">
        <f t="shared" si="28"/>
        <v>0</v>
      </c>
      <c r="CM35" s="43">
        <f t="shared" si="29"/>
        <v>0</v>
      </c>
      <c r="CN35" s="43">
        <f t="shared" si="30"/>
        <v>0</v>
      </c>
      <c r="CO35" s="23" t="s">
        <v>44</v>
      </c>
      <c r="CP35" s="23" t="s">
        <v>75</v>
      </c>
    </row>
    <row r="36" spans="2:94" ht="24" customHeight="1">
      <c r="B36" s="23" t="s">
        <v>75</v>
      </c>
      <c r="C36" s="24" t="s">
        <v>45</v>
      </c>
      <c r="D36" s="25"/>
      <c r="E36" s="25"/>
      <c r="F36" s="25"/>
      <c r="G36" s="25"/>
      <c r="H36" s="25"/>
      <c r="I36" s="25"/>
      <c r="J36" s="25"/>
      <c r="K36" s="25"/>
      <c r="L36" s="25"/>
      <c r="M36" s="25"/>
      <c r="N36" s="25"/>
      <c r="O36" s="25"/>
      <c r="P36" s="25"/>
      <c r="Q36" s="25"/>
      <c r="R36" s="25">
        <v>8.75</v>
      </c>
      <c r="S36" s="25">
        <v>0</v>
      </c>
      <c r="T36" s="25">
        <v>8.75</v>
      </c>
      <c r="U36" s="25">
        <v>0</v>
      </c>
      <c r="V36" s="25">
        <v>8.75</v>
      </c>
      <c r="W36" s="25">
        <v>0</v>
      </c>
      <c r="X36" s="25">
        <v>8.75</v>
      </c>
      <c r="Y36" s="25">
        <v>0</v>
      </c>
      <c r="Z36" s="25">
        <v>8.75</v>
      </c>
      <c r="AA36" s="25">
        <v>0</v>
      </c>
      <c r="AB36" s="25"/>
      <c r="AC36" s="25"/>
      <c r="AD36" s="25"/>
      <c r="AE36" s="25"/>
      <c r="AF36" s="25">
        <v>8.75</v>
      </c>
      <c r="AG36" s="25">
        <v>0</v>
      </c>
      <c r="AH36" s="25">
        <v>8.75</v>
      </c>
      <c r="AI36" s="25">
        <v>0</v>
      </c>
      <c r="AJ36" s="25">
        <v>8.75</v>
      </c>
      <c r="AK36" s="25">
        <v>0</v>
      </c>
      <c r="AL36" s="25">
        <v>8.75</v>
      </c>
      <c r="AM36" s="25">
        <v>0</v>
      </c>
      <c r="AN36" s="25">
        <v>8.75</v>
      </c>
      <c r="AO36" s="25">
        <v>0</v>
      </c>
      <c r="AP36" s="25"/>
      <c r="AQ36" s="25"/>
      <c r="AR36" s="25"/>
      <c r="AS36" s="25"/>
      <c r="AT36" s="25">
        <v>8.75</v>
      </c>
      <c r="AU36" s="25">
        <v>0</v>
      </c>
      <c r="AV36" s="25">
        <v>8.75</v>
      </c>
      <c r="AW36" s="25">
        <v>0</v>
      </c>
      <c r="AX36" s="25">
        <v>8.75</v>
      </c>
      <c r="AY36" s="25">
        <v>0</v>
      </c>
      <c r="AZ36" s="25">
        <v>8.75</v>
      </c>
      <c r="BA36" s="25">
        <v>0</v>
      </c>
      <c r="BB36" s="25">
        <v>8.75</v>
      </c>
      <c r="BC36" s="25">
        <v>0</v>
      </c>
      <c r="BD36" s="25"/>
      <c r="BE36" s="25"/>
      <c r="BF36" s="25"/>
      <c r="BG36" s="25"/>
      <c r="BH36" s="25">
        <v>8.75</v>
      </c>
      <c r="BI36" s="25">
        <v>0</v>
      </c>
      <c r="BJ36" s="25">
        <v>8.75</v>
      </c>
      <c r="BK36" s="25">
        <v>0</v>
      </c>
      <c r="BL36" s="35">
        <v>8.75</v>
      </c>
      <c r="BM36" s="25">
        <v>0</v>
      </c>
      <c r="BN36" s="25">
        <v>8.75</v>
      </c>
      <c r="BO36" s="25">
        <v>0</v>
      </c>
      <c r="BP36" s="25">
        <v>8.75</v>
      </c>
      <c r="BQ36" s="25">
        <v>0</v>
      </c>
      <c r="BR36" s="25"/>
      <c r="BS36" s="25"/>
      <c r="BT36" s="39">
        <f t="shared" si="36"/>
        <v>0</v>
      </c>
      <c r="BU36" s="39">
        <f t="shared" si="37"/>
        <v>0</v>
      </c>
      <c r="BV36" s="39">
        <f t="shared" si="38"/>
        <v>43.75</v>
      </c>
      <c r="BW36" s="39">
        <f t="shared" si="39"/>
        <v>0</v>
      </c>
      <c r="BX36" s="39">
        <f t="shared" si="40"/>
        <v>43.75</v>
      </c>
      <c r="BY36" s="39">
        <f t="shared" si="41"/>
        <v>0</v>
      </c>
      <c r="BZ36" s="39">
        <f t="shared" si="42"/>
        <v>43.75</v>
      </c>
      <c r="CA36" s="39">
        <f t="shared" si="43"/>
        <v>0</v>
      </c>
      <c r="CB36" s="39">
        <f t="shared" si="44"/>
        <v>17.5</v>
      </c>
      <c r="CC36" s="39">
        <f t="shared" si="45"/>
        <v>0</v>
      </c>
      <c r="CD36" s="39">
        <f t="shared" si="32"/>
        <v>26.25</v>
      </c>
      <c r="CE36" s="39">
        <f t="shared" si="33"/>
        <v>0</v>
      </c>
      <c r="CF36" s="39">
        <f t="shared" si="34"/>
        <v>87.5</v>
      </c>
      <c r="CG36" s="39">
        <f t="shared" si="35"/>
        <v>0</v>
      </c>
      <c r="CH36" s="39"/>
      <c r="CI36" s="39">
        <f t="shared" si="46"/>
        <v>148.75</v>
      </c>
      <c r="CJ36" s="39">
        <f t="shared" si="47"/>
        <v>0</v>
      </c>
      <c r="CK36" s="39">
        <f t="shared" si="48"/>
        <v>-148.75</v>
      </c>
      <c r="CL36" s="43">
        <f t="shared" si="28"/>
        <v>0</v>
      </c>
      <c r="CM36" s="43">
        <f t="shared" si="29"/>
        <v>0</v>
      </c>
      <c r="CN36" s="43">
        <f t="shared" si="30"/>
        <v>0</v>
      </c>
      <c r="CO36" s="24" t="s">
        <v>45</v>
      </c>
      <c r="CP36" s="23" t="s">
        <v>75</v>
      </c>
    </row>
    <row r="37" spans="2:94" ht="24" customHeight="1">
      <c r="B37" s="23" t="s">
        <v>75</v>
      </c>
      <c r="C37" s="23" t="s">
        <v>47</v>
      </c>
      <c r="D37" s="25">
        <v>9.25</v>
      </c>
      <c r="E37" s="25">
        <v>8.5500000000000007</v>
      </c>
      <c r="F37" s="25">
        <v>9.25</v>
      </c>
      <c r="G37" s="25">
        <v>8.82</v>
      </c>
      <c r="H37" s="25">
        <v>9.25</v>
      </c>
      <c r="I37" s="25">
        <v>8.27</v>
      </c>
      <c r="J37" s="25">
        <v>9.25</v>
      </c>
      <c r="K37" s="25">
        <v>8.58</v>
      </c>
      <c r="L37" s="25">
        <v>5.25</v>
      </c>
      <c r="M37" s="25">
        <v>4.5199999999999996</v>
      </c>
      <c r="N37" s="25"/>
      <c r="O37" s="25"/>
      <c r="P37" s="25"/>
      <c r="Q37" s="25"/>
      <c r="R37" s="25">
        <v>9.25</v>
      </c>
      <c r="S37" s="25">
        <v>8.93</v>
      </c>
      <c r="T37" s="25">
        <v>9.25</v>
      </c>
      <c r="U37" s="25">
        <v>8.98</v>
      </c>
      <c r="V37" s="25">
        <v>9.25</v>
      </c>
      <c r="W37" s="25">
        <v>8.65</v>
      </c>
      <c r="X37" s="25">
        <v>9.25</v>
      </c>
      <c r="Y37" s="25">
        <v>8.0500000000000007</v>
      </c>
      <c r="Z37" s="25">
        <v>5.25</v>
      </c>
      <c r="AA37" s="25">
        <v>5.35</v>
      </c>
      <c r="AB37" s="25"/>
      <c r="AC37" s="25"/>
      <c r="AD37" s="25"/>
      <c r="AE37" s="25"/>
      <c r="AF37" s="25">
        <v>9.25</v>
      </c>
      <c r="AG37" s="25">
        <v>8.83</v>
      </c>
      <c r="AH37" s="25">
        <v>9.25</v>
      </c>
      <c r="AI37" s="25">
        <v>8.77</v>
      </c>
      <c r="AJ37" s="25">
        <v>9.25</v>
      </c>
      <c r="AK37" s="25">
        <v>8.4499999999999993</v>
      </c>
      <c r="AL37" s="25">
        <v>9.25</v>
      </c>
      <c r="AM37" s="25">
        <v>0</v>
      </c>
      <c r="AN37" s="25">
        <v>5.25</v>
      </c>
      <c r="AO37" s="25">
        <v>0</v>
      </c>
      <c r="AP37" s="25"/>
      <c r="AQ37" s="25"/>
      <c r="AR37" s="25"/>
      <c r="AS37" s="25"/>
      <c r="AT37" s="25">
        <v>9.25</v>
      </c>
      <c r="AU37" s="25">
        <v>8.6300000000000008</v>
      </c>
      <c r="AV37" s="25">
        <v>9.25</v>
      </c>
      <c r="AW37" s="25">
        <v>8.9</v>
      </c>
      <c r="AX37" s="25">
        <v>9.25</v>
      </c>
      <c r="AY37" s="25">
        <v>7.65</v>
      </c>
      <c r="AZ37" s="25">
        <v>9.25</v>
      </c>
      <c r="BA37" s="25">
        <v>9.0299999999999994</v>
      </c>
      <c r="BB37" s="25">
        <v>5.25</v>
      </c>
      <c r="BC37" s="25">
        <v>0</v>
      </c>
      <c r="BD37" s="25">
        <v>8</v>
      </c>
      <c r="BE37" s="25">
        <v>8.2799999999999994</v>
      </c>
      <c r="BF37" s="25"/>
      <c r="BG37" s="25"/>
      <c r="BH37" s="25">
        <v>9.25</v>
      </c>
      <c r="BI37" s="25">
        <v>8.7200000000000006</v>
      </c>
      <c r="BJ37" s="25">
        <v>9.25</v>
      </c>
      <c r="BK37" s="25">
        <v>8.93</v>
      </c>
      <c r="BL37" s="35">
        <v>9.25</v>
      </c>
      <c r="BM37" s="25">
        <v>8.82</v>
      </c>
      <c r="BN37" s="25">
        <v>9.25</v>
      </c>
      <c r="BO37" s="25">
        <v>9.02</v>
      </c>
      <c r="BP37" s="25">
        <v>5.25</v>
      </c>
      <c r="BQ37" s="25">
        <v>0</v>
      </c>
      <c r="BR37" s="25"/>
      <c r="BS37" s="25"/>
      <c r="BT37" s="39">
        <f t="shared" si="36"/>
        <v>42.25</v>
      </c>
      <c r="BU37" s="39">
        <f t="shared" si="37"/>
        <v>38.74</v>
      </c>
      <c r="BV37" s="39">
        <f t="shared" si="38"/>
        <v>42.25</v>
      </c>
      <c r="BW37" s="39">
        <f t="shared" si="39"/>
        <v>39.96</v>
      </c>
      <c r="BX37" s="39">
        <f t="shared" si="40"/>
        <v>42.25</v>
      </c>
      <c r="BY37" s="39">
        <f t="shared" si="41"/>
        <v>26.05</v>
      </c>
      <c r="BZ37" s="39">
        <f t="shared" si="42"/>
        <v>50.25</v>
      </c>
      <c r="CA37" s="39">
        <f t="shared" si="43"/>
        <v>42.49</v>
      </c>
      <c r="CB37" s="39">
        <f t="shared" si="44"/>
        <v>18.5</v>
      </c>
      <c r="CC37" s="39">
        <f t="shared" si="45"/>
        <v>17.649999999999999</v>
      </c>
      <c r="CD37" s="39">
        <f t="shared" si="32"/>
        <v>23.75</v>
      </c>
      <c r="CE37" s="39">
        <f t="shared" si="33"/>
        <v>17.84</v>
      </c>
      <c r="CF37" s="39">
        <f t="shared" si="34"/>
        <v>92.5</v>
      </c>
      <c r="CG37" s="39">
        <f t="shared" si="35"/>
        <v>77.98</v>
      </c>
      <c r="CH37" s="39"/>
      <c r="CI37" s="39">
        <f t="shared" si="46"/>
        <v>195.5</v>
      </c>
      <c r="CJ37" s="39">
        <f t="shared" si="47"/>
        <v>164.89</v>
      </c>
      <c r="CK37" s="39">
        <f t="shared" si="48"/>
        <v>-30.61</v>
      </c>
      <c r="CL37" s="43">
        <f t="shared" si="28"/>
        <v>0</v>
      </c>
      <c r="CM37" s="43">
        <f t="shared" si="29"/>
        <v>0</v>
      </c>
      <c r="CN37" s="43">
        <f t="shared" si="30"/>
        <v>0</v>
      </c>
      <c r="CO37" s="23" t="s">
        <v>47</v>
      </c>
      <c r="CP37" s="23" t="s">
        <v>75</v>
      </c>
    </row>
    <row r="38" spans="2:94" ht="24" customHeight="1">
      <c r="B38" s="23" t="s">
        <v>75</v>
      </c>
      <c r="C38" s="23" t="s">
        <v>48</v>
      </c>
      <c r="D38" s="25"/>
      <c r="E38" s="25"/>
      <c r="F38" s="25">
        <v>10</v>
      </c>
      <c r="G38" s="25">
        <v>9.73</v>
      </c>
      <c r="H38" s="25">
        <v>10</v>
      </c>
      <c r="I38" s="25">
        <v>9.83</v>
      </c>
      <c r="J38" s="25">
        <v>10</v>
      </c>
      <c r="K38" s="25">
        <v>10.050000000000001</v>
      </c>
      <c r="L38" s="25">
        <v>10</v>
      </c>
      <c r="M38" s="25">
        <v>9.8800000000000008</v>
      </c>
      <c r="N38" s="25"/>
      <c r="O38" s="25"/>
      <c r="P38" s="25"/>
      <c r="Q38" s="25"/>
      <c r="R38" s="25"/>
      <c r="S38" s="25"/>
      <c r="T38" s="25">
        <v>10</v>
      </c>
      <c r="U38" s="25">
        <v>9.67</v>
      </c>
      <c r="V38" s="25">
        <v>10</v>
      </c>
      <c r="W38" s="25">
        <v>9.65</v>
      </c>
      <c r="X38" s="25">
        <v>10</v>
      </c>
      <c r="Y38" s="25">
        <v>10.25</v>
      </c>
      <c r="Z38" s="25">
        <v>10</v>
      </c>
      <c r="AA38" s="25">
        <v>9.5</v>
      </c>
      <c r="AB38" s="25"/>
      <c r="AC38" s="25"/>
      <c r="AD38" s="25"/>
      <c r="AE38" s="25"/>
      <c r="AF38" s="25"/>
      <c r="AG38" s="25"/>
      <c r="AH38" s="25">
        <v>10</v>
      </c>
      <c r="AI38" s="25">
        <v>9.6199999999999992</v>
      </c>
      <c r="AJ38" s="25">
        <v>10</v>
      </c>
      <c r="AK38" s="25">
        <v>9.67</v>
      </c>
      <c r="AL38" s="25">
        <v>10</v>
      </c>
      <c r="AM38" s="25">
        <v>0</v>
      </c>
      <c r="AN38" s="25">
        <v>10</v>
      </c>
      <c r="AO38" s="25">
        <v>0</v>
      </c>
      <c r="AP38" s="25"/>
      <c r="AQ38" s="25"/>
      <c r="AR38" s="25"/>
      <c r="AS38" s="25"/>
      <c r="AT38" s="25"/>
      <c r="AU38" s="25"/>
      <c r="AV38" s="25">
        <v>10</v>
      </c>
      <c r="AW38" s="25">
        <v>7.1</v>
      </c>
      <c r="AX38" s="25">
        <v>10</v>
      </c>
      <c r="AY38" s="25">
        <v>9.75</v>
      </c>
      <c r="AZ38" s="25">
        <v>10</v>
      </c>
      <c r="BA38" s="25">
        <v>11.63</v>
      </c>
      <c r="BB38" s="25">
        <v>10</v>
      </c>
      <c r="BC38" s="25">
        <v>7.93</v>
      </c>
      <c r="BD38" s="25"/>
      <c r="BE38" s="25"/>
      <c r="BF38" s="25"/>
      <c r="BG38" s="25"/>
      <c r="BH38" s="25"/>
      <c r="BI38" s="25"/>
      <c r="BJ38" s="25">
        <v>10</v>
      </c>
      <c r="BK38" s="25">
        <v>10.18</v>
      </c>
      <c r="BL38" s="35">
        <v>10</v>
      </c>
      <c r="BM38" s="25">
        <v>0</v>
      </c>
      <c r="BN38" s="25">
        <v>10</v>
      </c>
      <c r="BO38" s="25">
        <v>9.9499999999999993</v>
      </c>
      <c r="BP38" s="25">
        <v>10</v>
      </c>
      <c r="BQ38" s="25">
        <v>0</v>
      </c>
      <c r="BR38" s="25"/>
      <c r="BS38" s="25"/>
      <c r="BT38" s="39">
        <f t="shared" si="36"/>
        <v>40</v>
      </c>
      <c r="BU38" s="39">
        <f t="shared" si="37"/>
        <v>39.49</v>
      </c>
      <c r="BV38" s="39">
        <f t="shared" si="38"/>
        <v>40</v>
      </c>
      <c r="BW38" s="39">
        <f t="shared" si="39"/>
        <v>39.07</v>
      </c>
      <c r="BX38" s="39">
        <f t="shared" si="40"/>
        <v>40</v>
      </c>
      <c r="BY38" s="39">
        <f t="shared" si="41"/>
        <v>19.29</v>
      </c>
      <c r="BZ38" s="39">
        <f t="shared" si="42"/>
        <v>40</v>
      </c>
      <c r="CA38" s="39">
        <f t="shared" si="43"/>
        <v>36.409999999999997</v>
      </c>
      <c r="CB38" s="39">
        <f t="shared" si="44"/>
        <v>10</v>
      </c>
      <c r="CC38" s="39">
        <f t="shared" si="45"/>
        <v>10.18</v>
      </c>
      <c r="CD38" s="39">
        <f t="shared" si="32"/>
        <v>30</v>
      </c>
      <c r="CE38" s="39">
        <f t="shared" si="33"/>
        <v>9.9499999999999993</v>
      </c>
      <c r="CF38" s="39">
        <f t="shared" si="34"/>
        <v>80</v>
      </c>
      <c r="CG38" s="39">
        <f t="shared" si="35"/>
        <v>56.54</v>
      </c>
      <c r="CH38" s="39"/>
      <c r="CI38" s="39">
        <f t="shared" si="46"/>
        <v>170</v>
      </c>
      <c r="CJ38" s="39">
        <f t="shared" si="47"/>
        <v>144.44</v>
      </c>
      <c r="CK38" s="39">
        <f t="shared" si="48"/>
        <v>-25.56</v>
      </c>
      <c r="CL38" s="43">
        <f t="shared" si="28"/>
        <v>0</v>
      </c>
      <c r="CM38" s="43">
        <f t="shared" si="29"/>
        <v>0</v>
      </c>
      <c r="CN38" s="43">
        <f t="shared" si="30"/>
        <v>0</v>
      </c>
      <c r="CO38" s="23" t="s">
        <v>48</v>
      </c>
      <c r="CP38" s="23" t="s">
        <v>75</v>
      </c>
    </row>
    <row r="39" spans="2:94" ht="24" customHeight="1">
      <c r="B39" s="26"/>
      <c r="C39" s="26"/>
      <c r="D39" s="25"/>
      <c r="E39" s="25"/>
      <c r="F39" s="25"/>
      <c r="G39" s="25"/>
      <c r="H39" s="25"/>
      <c r="I39" s="25"/>
      <c r="J39" s="25"/>
      <c r="K39" s="25"/>
      <c r="L39" s="25"/>
      <c r="M39" s="25"/>
      <c r="N39" s="25"/>
      <c r="O39" s="25"/>
      <c r="P39" s="25"/>
      <c r="Q39" s="25"/>
      <c r="R39" s="25"/>
      <c r="S39" s="25"/>
      <c r="T39" s="25"/>
      <c r="U39" s="25"/>
      <c r="V39" s="25"/>
      <c r="W39" s="25"/>
      <c r="X39" s="25"/>
      <c r="Y39" s="25"/>
      <c r="Z39" s="25"/>
      <c r="AA39" s="25"/>
      <c r="AB39" s="25"/>
      <c r="AC39" s="25"/>
      <c r="AD39" s="25"/>
      <c r="AE39" s="25"/>
      <c r="AF39" s="25"/>
      <c r="AG39" s="25"/>
      <c r="AH39" s="25"/>
      <c r="AI39" s="25"/>
      <c r="AJ39" s="25"/>
      <c r="AK39" s="25"/>
      <c r="AL39" s="25"/>
      <c r="AM39" s="25"/>
      <c r="AN39" s="25"/>
      <c r="AO39" s="25"/>
      <c r="AP39" s="25"/>
      <c r="AQ39" s="25"/>
      <c r="AR39" s="25"/>
      <c r="AS39" s="25"/>
      <c r="AT39" s="25"/>
      <c r="AU39" s="25"/>
      <c r="AV39" s="25"/>
      <c r="AW39" s="25"/>
      <c r="AX39" s="25"/>
      <c r="AY39" s="25"/>
      <c r="AZ39" s="25"/>
      <c r="BA39" s="25"/>
      <c r="BB39" s="25"/>
      <c r="BC39" s="25"/>
      <c r="BD39" s="25"/>
      <c r="BE39" s="25"/>
      <c r="BF39" s="25"/>
      <c r="BG39" s="25"/>
      <c r="BH39" s="25"/>
      <c r="BI39" s="25"/>
      <c r="BJ39" s="25"/>
      <c r="BK39" s="25"/>
      <c r="BL39" s="35"/>
      <c r="BM39" s="35"/>
      <c r="BN39" s="35"/>
      <c r="BO39" s="35"/>
      <c r="BP39" s="35"/>
      <c r="BQ39" s="35"/>
      <c r="BR39" s="35"/>
      <c r="BS39" s="35"/>
      <c r="BT39" s="39"/>
      <c r="BU39" s="39"/>
      <c r="BV39" s="39"/>
      <c r="BW39" s="39"/>
      <c r="BX39" s="39"/>
      <c r="BY39" s="39"/>
      <c r="BZ39" s="39"/>
      <c r="CA39" s="39"/>
      <c r="CB39" s="39"/>
      <c r="CC39" s="39"/>
      <c r="CD39" s="39"/>
      <c r="CE39" s="39"/>
      <c r="CF39" s="39"/>
      <c r="CG39" s="39"/>
      <c r="CH39" s="39"/>
      <c r="CI39" s="39"/>
      <c r="CJ39" s="39"/>
      <c r="CK39" s="39"/>
      <c r="CL39" s="43"/>
      <c r="CM39" s="43"/>
      <c r="CN39" s="43"/>
      <c r="CO39" s="26"/>
      <c r="CP39" s="26"/>
    </row>
    <row r="40" spans="2:94" ht="24" customHeight="1">
      <c r="B40" s="23"/>
      <c r="C40" s="23"/>
      <c r="D40" s="25"/>
      <c r="E40" s="27"/>
      <c r="F40" s="25"/>
      <c r="G40" s="27"/>
      <c r="H40" s="25"/>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36"/>
      <c r="BM40" s="36"/>
      <c r="BN40" s="36"/>
      <c r="BO40" s="36"/>
      <c r="BP40" s="36"/>
      <c r="BQ40" s="36"/>
      <c r="BR40" s="36"/>
      <c r="BS40" s="36"/>
      <c r="BT40" s="40"/>
      <c r="BU40" s="43"/>
      <c r="BV40" s="40"/>
      <c r="BW40" s="43"/>
      <c r="BX40" s="40"/>
      <c r="BY40" s="43"/>
      <c r="BZ40" s="40"/>
      <c r="CA40" s="43"/>
      <c r="CB40" s="40"/>
      <c r="CC40" s="43"/>
      <c r="CD40" s="43"/>
      <c r="CE40" s="43"/>
      <c r="CF40" s="43"/>
      <c r="CG40" s="43"/>
      <c r="CH40" s="43"/>
      <c r="CI40" s="40"/>
      <c r="CJ40" s="43"/>
      <c r="CK40" s="43"/>
      <c r="CL40" s="43">
        <f>COUNTIF($D40:$BK40,CL$5)</f>
        <v>0</v>
      </c>
      <c r="CM40" s="43"/>
      <c r="CN40" s="43">
        <f>COUNTIF($D40:$BK40,CN$5)</f>
        <v>0</v>
      </c>
      <c r="CO40" s="23"/>
      <c r="CP40" s="23"/>
    </row>
    <row r="41" spans="2:94" ht="12.75" customHeight="1">
      <c r="B41" s="28"/>
      <c r="C41" s="28" t="s">
        <v>76</v>
      </c>
    </row>
    <row r="42" spans="2:94" ht="12.75" customHeight="1">
      <c r="B42" s="28"/>
      <c r="C42" s="28" t="s">
        <v>77</v>
      </c>
    </row>
    <row r="43" spans="2:94" s="8" customFormat="1" ht="15.75">
      <c r="B43" s="28"/>
      <c r="C43" s="28" t="s">
        <v>78</v>
      </c>
    </row>
    <row r="44" spans="2:94" ht="12.75" customHeight="1">
      <c r="B44" s="28"/>
      <c r="C44" s="28" t="s">
        <v>79</v>
      </c>
      <c r="D44" s="21"/>
    </row>
    <row r="45" spans="2:94" ht="12.75" customHeight="1">
      <c r="B45" s="28"/>
      <c r="C45" s="28" t="s">
        <v>80</v>
      </c>
      <c r="D45" s="22"/>
    </row>
  </sheetData>
  <sortState xmlns:xlrd2="http://schemas.microsoft.com/office/spreadsheetml/2017/richdata2" ref="B12:CP17">
    <sortCondition ref="C12:C17"/>
  </sortState>
  <mergeCells count="8">
    <mergeCell ref="CO5:CO6"/>
    <mergeCell ref="CP5:CP6"/>
    <mergeCell ref="H2:V2"/>
    <mergeCell ref="CL4:CN4"/>
    <mergeCell ref="B4:B6"/>
    <mergeCell ref="CL5:CL6"/>
    <mergeCell ref="CM5:CM6"/>
    <mergeCell ref="CN5:CN6"/>
  </mergeCells>
  <conditionalFormatting sqref="BT4:CE4">
    <cfRule type="expression" dxfId="107" priority="55">
      <formula>BT$5=DAY(TODAY())</formula>
    </cfRule>
  </conditionalFormatting>
  <conditionalFormatting sqref="CF4">
    <cfRule type="expression" dxfId="106" priority="1">
      <formula>CF$5=DAY(TODAY())</formula>
    </cfRule>
  </conditionalFormatting>
  <conditionalFormatting sqref="BT5:BU5">
    <cfRule type="expression" dxfId="105" priority="138">
      <formula>BT$5=DAY(TODAY())</formula>
    </cfRule>
  </conditionalFormatting>
  <conditionalFormatting sqref="CD5:CE5">
    <cfRule type="expression" dxfId="104" priority="36">
      <formula>CD$5=DAY(TODAY())</formula>
    </cfRule>
  </conditionalFormatting>
  <conditionalFormatting sqref="CL5">
    <cfRule type="expression" dxfId="103" priority="125">
      <formula>CL$5=DAY(TODAY())</formula>
    </cfRule>
  </conditionalFormatting>
  <conditionalFormatting sqref="CM5">
    <cfRule type="expression" dxfId="102" priority="124">
      <formula>CM$5=DAY(TODAY())</formula>
    </cfRule>
  </conditionalFormatting>
  <conditionalFormatting sqref="BQ8">
    <cfRule type="expression" dxfId="101" priority="3">
      <formula>AND(BQ8=$C$2,$C$2&lt;&gt;"")</formula>
    </cfRule>
    <cfRule type="containsText" dxfId="100" priority="2" operator="containsText" text="W">
      <formula>NOT(ISERROR(SEARCH("W",BQ8)))</formula>
    </cfRule>
  </conditionalFormatting>
  <conditionalFormatting sqref="BF17">
    <cfRule type="containsText" dxfId="99" priority="58" operator="containsText" text="W">
      <formula>NOT(ISERROR(SEARCH("W",BF17)))</formula>
    </cfRule>
    <cfRule type="expression" dxfId="98" priority="59">
      <formula>AND(BF17=$C$2,$C$2&lt;&gt;"")</formula>
    </cfRule>
  </conditionalFormatting>
  <conditionalFormatting sqref="BH17">
    <cfRule type="containsText" dxfId="97" priority="56" operator="containsText" text="W">
      <formula>NOT(ISERROR(SEARCH("W",BH17)))</formula>
    </cfRule>
    <cfRule type="expression" dxfId="96" priority="57">
      <formula>AND(BH17=$C$2,$C$2&lt;&gt;"")</formula>
    </cfRule>
  </conditionalFormatting>
  <conditionalFormatting sqref="AV9:AV17">
    <cfRule type="containsText" dxfId="95" priority="99" operator="containsText" text="W">
      <formula>NOT(ISERROR(SEARCH("W",AV9)))</formula>
    </cfRule>
    <cfRule type="expression" dxfId="94" priority="114">
      <formula>AND(AV9=$C$2,$C$2&lt;&gt;"")</formula>
    </cfRule>
  </conditionalFormatting>
  <conditionalFormatting sqref="AX7:AX8">
    <cfRule type="containsText" dxfId="93" priority="68" operator="containsText" text="W">
      <formula>NOT(ISERROR(SEARCH("W",AX7)))</formula>
    </cfRule>
    <cfRule type="expression" dxfId="92" priority="83">
      <formula>AND(AX7=$C$2,$C$2&lt;&gt;"")</formula>
    </cfRule>
  </conditionalFormatting>
  <conditionalFormatting sqref="AX9:AX17">
    <cfRule type="containsText" dxfId="91" priority="98" operator="containsText" text="W">
      <formula>NOT(ISERROR(SEARCH("W",AX9)))</formula>
    </cfRule>
    <cfRule type="expression" dxfId="90" priority="113">
      <formula>AND(AX9=$C$2,$C$2&lt;&gt;"")</formula>
    </cfRule>
  </conditionalFormatting>
  <conditionalFormatting sqref="AZ7:AZ8">
    <cfRule type="containsText" dxfId="89" priority="67" operator="containsText" text="W">
      <formula>NOT(ISERROR(SEARCH("W",AZ7)))</formula>
    </cfRule>
    <cfRule type="expression" dxfId="88" priority="82">
      <formula>AND(AZ7=$C$2,$C$2&lt;&gt;"")</formula>
    </cfRule>
  </conditionalFormatting>
  <conditionalFormatting sqref="AZ9:AZ17">
    <cfRule type="containsText" dxfId="87" priority="97" operator="containsText" text="W">
      <formula>NOT(ISERROR(SEARCH("W",AZ9)))</formula>
    </cfRule>
    <cfRule type="expression" dxfId="86" priority="112">
      <formula>AND(AZ9=$C$2,$C$2&lt;&gt;"")</formula>
    </cfRule>
  </conditionalFormatting>
  <conditionalFormatting sqref="BB7:BB8">
    <cfRule type="containsText" dxfId="85" priority="66" operator="containsText" text="W">
      <formula>NOT(ISERROR(SEARCH("W",BB7)))</formula>
    </cfRule>
    <cfRule type="expression" dxfId="84" priority="81">
      <formula>AND(BB7=$C$2,$C$2&lt;&gt;"")</formula>
    </cfRule>
  </conditionalFormatting>
  <conditionalFormatting sqref="BB9:BB17">
    <cfRule type="containsText" dxfId="83" priority="96" operator="containsText" text="W">
      <formula>NOT(ISERROR(SEARCH("W",BB9)))</formula>
    </cfRule>
    <cfRule type="expression" dxfId="82" priority="111">
      <formula>AND(BB9=$C$2,$C$2&lt;&gt;"")</formula>
    </cfRule>
  </conditionalFormatting>
  <conditionalFormatting sqref="BD7:BD8">
    <cfRule type="containsText" dxfId="81" priority="65" operator="containsText" text="W">
      <formula>NOT(ISERROR(SEARCH("W",BD7)))</formula>
    </cfRule>
    <cfRule type="expression" dxfId="80" priority="80">
      <formula>AND(BD7=$C$2,$C$2&lt;&gt;"")</formula>
    </cfRule>
  </conditionalFormatting>
  <conditionalFormatting sqref="BD9:BD17">
    <cfRule type="containsText" dxfId="79" priority="95" operator="containsText" text="W">
      <formula>NOT(ISERROR(SEARCH("W",BD9)))</formula>
    </cfRule>
    <cfRule type="expression" dxfId="78" priority="110">
      <formula>AND(BD9=$C$2,$C$2&lt;&gt;"")</formula>
    </cfRule>
  </conditionalFormatting>
  <conditionalFormatting sqref="BF7:BF8">
    <cfRule type="containsText" dxfId="77" priority="64" operator="containsText" text="W">
      <formula>NOT(ISERROR(SEARCH("W",BF7)))</formula>
    </cfRule>
    <cfRule type="expression" dxfId="76" priority="79">
      <formula>AND(BF7=$C$2,$C$2&lt;&gt;"")</formula>
    </cfRule>
  </conditionalFormatting>
  <conditionalFormatting sqref="BF9:BF16">
    <cfRule type="containsText" dxfId="75" priority="94" operator="containsText" text="W">
      <formula>NOT(ISERROR(SEARCH("W",BF9)))</formula>
    </cfRule>
    <cfRule type="expression" dxfId="74" priority="109">
      <formula>AND(BF9=$C$2,$C$2&lt;&gt;"")</formula>
    </cfRule>
  </conditionalFormatting>
  <conditionalFormatting sqref="BH7:BH8">
    <cfRule type="containsText" dxfId="73" priority="63" operator="containsText" text="W">
      <formula>NOT(ISERROR(SEARCH("W",BH7)))</formula>
    </cfRule>
    <cfRule type="expression" dxfId="72" priority="78">
      <formula>AND(BH7=$C$2,$C$2&lt;&gt;"")</formula>
    </cfRule>
  </conditionalFormatting>
  <conditionalFormatting sqref="BH9:BH16">
    <cfRule type="containsText" dxfId="71" priority="93" operator="containsText" text="W">
      <formula>NOT(ISERROR(SEARCH("W",BH9)))</formula>
    </cfRule>
    <cfRule type="expression" dxfId="70" priority="108">
      <formula>AND(BH9=$C$2,$C$2&lt;&gt;"")</formula>
    </cfRule>
  </conditionalFormatting>
  <conditionalFormatting sqref="BJ9:BJ17">
    <cfRule type="containsText" dxfId="69" priority="92" operator="containsText" text="W">
      <formula>NOT(ISERROR(SEARCH("W",BJ9)))</formula>
    </cfRule>
    <cfRule type="expression" dxfId="68" priority="107">
      <formula>AND(BJ9=$C$2,$C$2&lt;&gt;"")</formula>
    </cfRule>
  </conditionalFormatting>
  <conditionalFormatting sqref="BL19:BL38">
    <cfRule type="containsText" dxfId="67" priority="53" operator="containsText" text="W">
      <formula>NOT(ISERROR(SEARCH("W",BL19)))</formula>
    </cfRule>
    <cfRule type="expression" dxfId="66" priority="54">
      <formula>AND(BL19=$C$2,$C$2&lt;&gt;"")</formula>
    </cfRule>
  </conditionalFormatting>
  <conditionalFormatting sqref="BV5:CC5 CF5:CK5">
    <cfRule type="expression" dxfId="65" priority="137">
      <formula>BV$5=DAY(TODAY())</formula>
    </cfRule>
  </conditionalFormatting>
  <conditionalFormatting sqref="D19:AV38 AX19:AX38 AZ19:AZ38 BB19:BB38 BD19:BD38 BF19:BF38 BH19:BH38 BJ19:BJ38 D39:BS40 D7:E17 F9:AG17">
    <cfRule type="containsText" dxfId="64" priority="151" operator="containsText" text="W">
      <formula>NOT(ISERROR(SEARCH("W",D7)))</formula>
    </cfRule>
    <cfRule type="expression" dxfId="63" priority="153">
      <formula>AND(D7=$C$2,$C$2&lt;&gt;"")</formula>
    </cfRule>
  </conditionalFormatting>
  <conditionalFormatting sqref="F7:AG8">
    <cfRule type="containsText" dxfId="62" priority="122" operator="containsText" text="W">
      <formula>NOT(ISERROR(SEARCH("W",F7)))</formula>
    </cfRule>
    <cfRule type="expression" dxfId="61" priority="123">
      <formula>AND(F7=$C$2,$C$2&lt;&gt;"")</formula>
    </cfRule>
  </conditionalFormatting>
  <conditionalFormatting sqref="AH7:AI8">
    <cfRule type="containsText" dxfId="60" priority="76" operator="containsText" text="W">
      <formula>NOT(ISERROR(SEARCH("W",AH7)))</formula>
    </cfRule>
    <cfRule type="expression" dxfId="59" priority="91">
      <formula>AND(AH7=$C$2,$C$2&lt;&gt;"")</formula>
    </cfRule>
  </conditionalFormatting>
  <conditionalFormatting sqref="AJ7:AK8">
    <cfRule type="containsText" dxfId="58" priority="75" operator="containsText" text="W">
      <formula>NOT(ISERROR(SEARCH("W",AJ7)))</formula>
    </cfRule>
    <cfRule type="expression" dxfId="57" priority="90">
      <formula>AND(AJ7=$C$2,$C$2&lt;&gt;"")</formula>
    </cfRule>
  </conditionalFormatting>
  <conditionalFormatting sqref="AL7:AM8">
    <cfRule type="containsText" dxfId="56" priority="74" operator="containsText" text="W">
      <formula>NOT(ISERROR(SEARCH("W",AL7)))</formula>
    </cfRule>
    <cfRule type="expression" dxfId="55" priority="89">
      <formula>AND(AL7=$C$2,$C$2&lt;&gt;"")</formula>
    </cfRule>
  </conditionalFormatting>
  <conditionalFormatting sqref="AN7:AO8">
    <cfRule type="containsText" dxfId="54" priority="73" operator="containsText" text="W">
      <formula>NOT(ISERROR(SEARCH("W",AN7)))</formula>
    </cfRule>
    <cfRule type="expression" dxfId="53" priority="88">
      <formula>AND(AN7=$C$2,$C$2&lt;&gt;"")</formula>
    </cfRule>
  </conditionalFormatting>
  <conditionalFormatting sqref="AP7:AQ8">
    <cfRule type="containsText" dxfId="52" priority="72" operator="containsText" text="W">
      <formula>NOT(ISERROR(SEARCH("W",AP7)))</formula>
    </cfRule>
    <cfRule type="expression" dxfId="51" priority="87">
      <formula>AND(AP7=$C$2,$C$2&lt;&gt;"")</formula>
    </cfRule>
  </conditionalFormatting>
  <conditionalFormatting sqref="AR7:AS8">
    <cfRule type="containsText" dxfId="50" priority="71" operator="containsText" text="W">
      <formula>NOT(ISERROR(SEARCH("W",AR7)))</formula>
    </cfRule>
    <cfRule type="expression" dxfId="49" priority="86">
      <formula>AND(AR7=$C$2,$C$2&lt;&gt;"")</formula>
    </cfRule>
  </conditionalFormatting>
  <conditionalFormatting sqref="AT7:AU8">
    <cfRule type="containsText" dxfId="48" priority="70" operator="containsText" text="W">
      <formula>NOT(ISERROR(SEARCH("W",AT7)))</formula>
    </cfRule>
    <cfRule type="expression" dxfId="47" priority="85">
      <formula>AND(AT7=$C$2,$C$2&lt;&gt;"")</formula>
    </cfRule>
  </conditionalFormatting>
  <conditionalFormatting sqref="AV7:AW7 AV8 AW8:AW17 AW19:AW38">
    <cfRule type="containsText" dxfId="46" priority="69" operator="containsText" text="W">
      <formula>NOT(ISERROR(SEARCH("W",AV7)))</formula>
    </cfRule>
    <cfRule type="expression" dxfId="45" priority="84">
      <formula>AND(AV7=$C$2,$C$2&lt;&gt;"")</formula>
    </cfRule>
  </conditionalFormatting>
  <conditionalFormatting sqref="AY7:AY17 AY19:AY38">
    <cfRule type="expression" dxfId="44" priority="35">
      <formula>AND(AY7=$C$2,$C$2&lt;&gt;"")</formula>
    </cfRule>
    <cfRule type="containsText" dxfId="43" priority="34" operator="containsText" text="W">
      <formula>NOT(ISERROR(SEARCH("W",AY7)))</formula>
    </cfRule>
  </conditionalFormatting>
  <conditionalFormatting sqref="BA7:BA17 BA19:BA38">
    <cfRule type="expression" dxfId="42" priority="31">
      <formula>AND(BA7=$C$2,$C$2&lt;&gt;"")</formula>
    </cfRule>
    <cfRule type="containsText" dxfId="41" priority="30" operator="containsText" text="W">
      <formula>NOT(ISERROR(SEARCH("W",BA7)))</formula>
    </cfRule>
  </conditionalFormatting>
  <conditionalFormatting sqref="BC7:BC17 BC19:BC38">
    <cfRule type="expression" dxfId="40" priority="27">
      <formula>AND(BC7=$C$2,$C$2&lt;&gt;"")</formula>
    </cfRule>
    <cfRule type="containsText" dxfId="39" priority="26" operator="containsText" text="W">
      <formula>NOT(ISERROR(SEARCH("W",BC7)))</formula>
    </cfRule>
  </conditionalFormatting>
  <conditionalFormatting sqref="BE7:BE17 BE19:BE38">
    <cfRule type="expression" dxfId="38" priority="25">
      <formula>AND(BE7=$C$2,$C$2&lt;&gt;"")</formula>
    </cfRule>
    <cfRule type="containsText" dxfId="37" priority="24" operator="containsText" text="W">
      <formula>NOT(ISERROR(SEARCH("W",BE7)))</formula>
    </cfRule>
  </conditionalFormatting>
  <conditionalFormatting sqref="BG7:BG17 BG19:BG38">
    <cfRule type="expression" dxfId="36" priority="23">
      <formula>AND(BG7=$C$2,$C$2&lt;&gt;"")</formula>
    </cfRule>
    <cfRule type="containsText" dxfId="35" priority="22" operator="containsText" text="W">
      <formula>NOT(ISERROR(SEARCH("W",BG7)))</formula>
    </cfRule>
  </conditionalFormatting>
  <conditionalFormatting sqref="BI7:BI17 BI19:BI38">
    <cfRule type="expression" dxfId="34" priority="21">
      <formula>AND(BI7=$C$2,$C$2&lt;&gt;"")</formula>
    </cfRule>
    <cfRule type="containsText" dxfId="33" priority="20" operator="containsText" text="W">
      <formula>NOT(ISERROR(SEARCH("W",BI7)))</formula>
    </cfRule>
  </conditionalFormatting>
  <conditionalFormatting sqref="BJ7:BJ8 BL7:BL17">
    <cfRule type="containsText" dxfId="32" priority="62" operator="containsText" text="W">
      <formula>NOT(ISERROR(SEARCH("W",BJ7)))</formula>
    </cfRule>
    <cfRule type="expression" dxfId="31" priority="77">
      <formula>AND(BJ7=$C$2,$C$2&lt;&gt;"")</formula>
    </cfRule>
  </conditionalFormatting>
  <conditionalFormatting sqref="BK7:BK17 BK19:BK38">
    <cfRule type="expression" dxfId="30" priority="19">
      <formula>AND(BK7=$C$2,$C$2&lt;&gt;"")</formula>
    </cfRule>
    <cfRule type="containsText" dxfId="29" priority="18" operator="containsText" text="W">
      <formula>NOT(ISERROR(SEARCH("W",BK7)))</formula>
    </cfRule>
  </conditionalFormatting>
  <conditionalFormatting sqref="BM7:BM17 BM19:BM38">
    <cfRule type="expression" dxfId="28" priority="17">
      <formula>AND(BM7=$C$2,$C$2&lt;&gt;"")</formula>
    </cfRule>
    <cfRule type="containsText" dxfId="27" priority="16" operator="containsText" text="W">
      <formula>NOT(ISERROR(SEARCH("W",BM7)))</formula>
    </cfRule>
  </conditionalFormatting>
  <conditionalFormatting sqref="BN7:BN17 BN19:BN38">
    <cfRule type="expression" dxfId="26" priority="9">
      <formula>AND(BN7=$C$2,$C$2&lt;&gt;"")</formula>
    </cfRule>
    <cfRule type="containsText" dxfId="25" priority="8" operator="containsText" text="W">
      <formula>NOT(ISERROR(SEARCH("W",BN7)))</formula>
    </cfRule>
  </conditionalFormatting>
  <conditionalFormatting sqref="BO7:BO17 BO19:BO38">
    <cfRule type="expression" dxfId="24" priority="15">
      <formula>AND(BO7=$C$2,$C$2&lt;&gt;"")</formula>
    </cfRule>
    <cfRule type="containsText" dxfId="23" priority="14" operator="containsText" text="W">
      <formula>NOT(ISERROR(SEARCH("W",BO7)))</formula>
    </cfRule>
  </conditionalFormatting>
  <conditionalFormatting sqref="BP7:BP17 BP19:BP38">
    <cfRule type="expression" dxfId="22" priority="7">
      <formula>AND(BP7=$C$2,$C$2&lt;&gt;"")</formula>
    </cfRule>
    <cfRule type="containsText" dxfId="21" priority="6" operator="containsText" text="W">
      <formula>NOT(ISERROR(SEARCH("W",BP7)))</formula>
    </cfRule>
  </conditionalFormatting>
  <conditionalFormatting sqref="BQ7 BQ9:BQ17 BQ19:BQ38">
    <cfRule type="expression" dxfId="20" priority="13">
      <formula>AND(BQ7=$C$2,$C$2&lt;&gt;"")</formula>
    </cfRule>
    <cfRule type="containsText" dxfId="19" priority="12" operator="containsText" text="W">
      <formula>NOT(ISERROR(SEARCH("W",BQ7)))</formula>
    </cfRule>
  </conditionalFormatting>
  <conditionalFormatting sqref="BR7:BR17 BR19:BR38">
    <cfRule type="expression" dxfId="18" priority="5">
      <formula>AND(BR7=$C$2,$C$2&lt;&gt;"")</formula>
    </cfRule>
    <cfRule type="containsText" dxfId="17" priority="4" operator="containsText" text="W">
      <formula>NOT(ISERROR(SEARCH("W",BR7)))</formula>
    </cfRule>
  </conditionalFormatting>
  <conditionalFormatting sqref="BS7:BS17 BS19:BS38">
    <cfRule type="expression" dxfId="16" priority="11">
      <formula>AND(BS7=$C$2,$C$2&lt;&gt;"")</formula>
    </cfRule>
    <cfRule type="containsText" dxfId="15" priority="10" operator="containsText" text="W">
      <formula>NOT(ISERROR(SEARCH("W",BS7)))</formula>
    </cfRule>
  </conditionalFormatting>
  <conditionalFormatting sqref="BU19:BU40 BY19:BY40 BW19:BW40 BW7:BW17 BY7:BY17 CA7:CA17 CC7:CC17 CF7:CH17 CA19:CA40 BU7:BU17 CC19:CC38 CF19:CG38 CC39:CG40 CH19:CH40">
    <cfRule type="cellIs" dxfId="14" priority="128" operator="greaterThan">
      <formula>39.59</formula>
    </cfRule>
  </conditionalFormatting>
  <conditionalFormatting sqref="AH9:AI17">
    <cfRule type="containsText" dxfId="13" priority="106" operator="containsText" text="W">
      <formula>NOT(ISERROR(SEARCH("W",AH9)))</formula>
    </cfRule>
    <cfRule type="expression" dxfId="12" priority="121">
      <formula>AND(AH9=$C$2,$C$2&lt;&gt;"")</formula>
    </cfRule>
  </conditionalFormatting>
  <conditionalFormatting sqref="AJ9:AK17">
    <cfRule type="containsText" dxfId="11" priority="105" operator="containsText" text="W">
      <formula>NOT(ISERROR(SEARCH("W",AJ9)))</formula>
    </cfRule>
    <cfRule type="expression" dxfId="10" priority="120">
      <formula>AND(AJ9=$C$2,$C$2&lt;&gt;"")</formula>
    </cfRule>
  </conditionalFormatting>
  <conditionalFormatting sqref="AL9:AM17">
    <cfRule type="containsText" dxfId="9" priority="104" operator="containsText" text="W">
      <formula>NOT(ISERROR(SEARCH("W",AL9)))</formula>
    </cfRule>
    <cfRule type="expression" dxfId="8" priority="119">
      <formula>AND(AL9=$C$2,$C$2&lt;&gt;"")</formula>
    </cfRule>
  </conditionalFormatting>
  <conditionalFormatting sqref="AN9:AO17">
    <cfRule type="containsText" dxfId="7" priority="103" operator="containsText" text="W">
      <formula>NOT(ISERROR(SEARCH("W",AN9)))</formula>
    </cfRule>
    <cfRule type="expression" dxfId="6" priority="118">
      <formula>AND(AN9=$C$2,$C$2&lt;&gt;"")</formula>
    </cfRule>
  </conditionalFormatting>
  <conditionalFormatting sqref="AP9:AQ17">
    <cfRule type="containsText" dxfId="5" priority="102" operator="containsText" text="W">
      <formula>NOT(ISERROR(SEARCH("W",AP9)))</formula>
    </cfRule>
    <cfRule type="expression" dxfId="4" priority="117">
      <formula>AND(AP9=$C$2,$C$2&lt;&gt;"")</formula>
    </cfRule>
  </conditionalFormatting>
  <conditionalFormatting sqref="AR9:AS17">
    <cfRule type="containsText" dxfId="3" priority="101" operator="containsText" text="W">
      <formula>NOT(ISERROR(SEARCH("W",AR9)))</formula>
    </cfRule>
    <cfRule type="expression" dxfId="2" priority="116">
      <formula>AND(AR9=$C$2,$C$2&lt;&gt;"")</formula>
    </cfRule>
  </conditionalFormatting>
  <conditionalFormatting sqref="AT9:AU17">
    <cfRule type="containsText" dxfId="1" priority="100" operator="containsText" text="W">
      <formula>NOT(ISERROR(SEARCH("W",AT9)))</formula>
    </cfRule>
    <cfRule type="expression" dxfId="0" priority="115">
      <formula>AND(AT9=$C$2,$C$2&lt;&gt;"")</formula>
    </cfRule>
  </conditionalFormatting>
  <dataValidations count="2">
    <dataValidation type="list" allowBlank="1" showInputMessage="1" showErrorMessage="1" sqref="C2" xr:uid="{00000000-0002-0000-0200-000000000000}">
      <formula1>$CL$5:$CN$5</formula1>
    </dataValidation>
    <dataValidation allowBlank="1" showInputMessage="1" showErrorMessage="1" sqref="BQ7 BQ8 BF17 BH17 F18 G18 H18 I18 J18 K18 L18 M18 N18 O18 P18 Q18 R18 S18 T18 U18 V18 W18 X18 Y18 Z18 AA18 AB18 AC18 AD18 AE18 AF18 AG18 AH18 AI18 AJ18 AK18 AL18 AM18 AN18 AO18 AP18 AQ18 AR18 AS18 AT18 AU18 AV18 AX18 AZ18 BB18 BD18 BF18 BH18 BJ18 BL18 R33 X33 D7:D20 D21:D38 E7:E20 E21:E38 F7:F8 F9:F17 F19:F20 F21:F38 G7:G8 G9:G17 G19:G20 G21:G38 H7:H8 H9:H17 H19:H20 H21:H38 I7:I8 I9:I17 I19:I20 I21:I38 J7:J8 J9:J17 J19:J20 J21:J38 K7:K8 K9:K17 K19:K20 K21:K38 L7:L8 L9:L17 L19:L20 L21:L38 M7:M8 M9:M17 M19:M20 M21:M38 N7:N8 N9:N17 N19:N20 N21:N38 O7:O8 O9:O17 O19:O20 O21:O38 P7:P8 P9:P17 P19:P20 P21:P38 Q7:Q8 Q9:Q17 Q19:Q20 Q21:Q38 R7:R8 R9:R17 R19:R20 R21:R32 R34:R38 S7:S8 S9:S17 S19:S20 S21:S38 T7:T8 T9:T17 T19:T20 T21:T38 U7:U8 U9:U17 U19:U20 U21:U38 V7:V8 V9:V17 V19:V20 V21:V38 W7:W8 W9:W17 W19:W20 W21:W38 X7:X8 X9:X17 X19:X20 X21:X32 X34:X38 Y7:Y8 Y9:Y17 Y19:Y20 Y21:Y38 Z7:Z8 Z9:Z17 Z19:Z20 Z21:Z38 AA7:AA8 AA9:AA17 AA19:AA20 AA21:AA38 AB7:AB8 AB9:AB17 AB19:AB20 AB21:AB38 AC7:AC8 AC9:AC17 AC19:AC20 AC21:AC38 AD7:AD8 AD9:AD17 AD19:AD20 AD21:AD38 AE7:AE8 AE9:AE17 AE19:AE20 AE21:AE38 AF7:AF8 AF9:AF17 AF19:AF20 AF21:AF38 AG7:AG8 AG9:AG17 AG19:AG20 AG21:AG38 AH7:AH8 AH9:AH17 AH19:AH20 AH21:AH38 AI7:AI8 AI9:AI17 AI19:AI20 AI21:AI38 AJ7:AJ8 AJ9:AJ17 AJ19:AJ20 AJ21:AJ38 AK7:AK8 AK9:AK17 AK19:AK20 AK21:AK38 AL7:AL8 AL9:AL17 AL19:AL20 AL21:AL38 AM7:AM8 AM9:AM17 AM19:AM20 AM21:AM38 AN7:AN8 AN9:AN17 AN19:AN20 AN21:AN38 AO7:AO8 AO9:AO17 AO19:AO20 AO21:AO38 AP7:AP8 AP9:AP17 AP19:AP20 AP21:AP38 AQ7:AQ8 AQ9:AQ17 AQ19:AQ20 AQ21:AQ38 AR7:AR8 AR9:AR17 AR19:AR20 AR21:AR38 AS7:AS8 AS9:AS17 AS19:AS20 AS21:AS38 AT7:AT8 AT9:AT17 AT19:AT20 AT21:AT38 AU7:AU8 AU9:AU17 AU19:AU20 AU21:AU38 AV7:AV8 AV9:AV17 AV19:AV20 AV21:AV38 AW7:AW38 AX7:AX8 AX9:AX17 AX19:AX20 AX21:AX38 AY7:AY38 AZ7:AZ8 AZ9:AZ17 AZ19:AZ20 AZ21:AZ38 BA7:BA38 BB7:BB8 BB9:BB17 BB19:BB20 BB21:BB38 BC7:BC38 BD7:BD8 BD9:BD17 BD19:BD20 BD21:BD38 BE7:BE38 BF7:BF8 BF9:BF16 BF19:BF20 BF21:BF38 BG7:BG38 BH7:BH8 BH9:BH16 BH19:BH20 BH21:BH38 BI7:BI38 BJ7:BJ8 BJ9:BJ17 BJ19:BJ20 BJ21:BJ38 BK7:BK38 BL7:BL17 BL19:BL38 BM7:BM38 BN7:BN38 BO7:BO38 BP7:BP38 BQ9:BQ38 BR7:BR38 BR39:BR40 BS7:BS38 BS39:BS40 BP39:BQ40 D39:BK40 BL39:BO40" xr:uid="{00000000-0002-0000-0200-000001000000}"/>
  </dataValidations>
  <pageMargins left="0.75" right="0.75" top="1" bottom="1" header="0.5" footer="0.5"/>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497"/>
  <sheetViews>
    <sheetView workbookViewId="0">
      <selection activeCell="E94" sqref="E94"/>
    </sheetView>
  </sheetViews>
  <sheetFormatPr defaultColWidth="9" defaultRowHeight="16.5"/>
  <cols>
    <col min="1" max="1" width="25.5" style="1" customWidth="1"/>
    <col min="2" max="2" width="9.125" style="1" customWidth="1"/>
    <col min="3" max="3" width="14.875" style="1" customWidth="1"/>
    <col min="4" max="4" width="11.25" style="1" customWidth="1"/>
    <col min="5" max="5" width="12.5" style="1" customWidth="1"/>
    <col min="6" max="6" width="9.125" style="1" customWidth="1"/>
  </cols>
  <sheetData>
    <row r="1" spans="1:6">
      <c r="A1" s="2" t="s">
        <v>13</v>
      </c>
      <c r="B1" s="2" t="s">
        <v>59</v>
      </c>
      <c r="C1" s="2" t="s">
        <v>81</v>
      </c>
      <c r="D1" s="2" t="s">
        <v>82</v>
      </c>
      <c r="E1" s="2" t="s">
        <v>83</v>
      </c>
      <c r="F1" s="2" t="s">
        <v>84</v>
      </c>
    </row>
    <row r="2" spans="1:6" hidden="1">
      <c r="A2" s="3" t="s">
        <v>19</v>
      </c>
      <c r="B2" s="4">
        <v>45383</v>
      </c>
      <c r="C2" s="3">
        <v>4</v>
      </c>
      <c r="D2" s="3">
        <v>4.22</v>
      </c>
      <c r="E2" s="1" t="s">
        <v>85</v>
      </c>
      <c r="F2" s="5" t="s">
        <v>86</v>
      </c>
    </row>
    <row r="3" spans="1:6" hidden="1">
      <c r="A3" s="3" t="s">
        <v>21</v>
      </c>
      <c r="B3" s="4">
        <v>45383</v>
      </c>
      <c r="C3" s="3">
        <v>12</v>
      </c>
      <c r="D3" s="3">
        <v>12.5</v>
      </c>
      <c r="E3" s="1" t="s">
        <v>85</v>
      </c>
      <c r="F3" s="5" t="s">
        <v>86</v>
      </c>
    </row>
    <row r="4" spans="1:6" hidden="1">
      <c r="A4" s="3" t="s">
        <v>22</v>
      </c>
      <c r="B4" s="4">
        <v>45383</v>
      </c>
      <c r="C4" s="3">
        <v>8</v>
      </c>
      <c r="D4" s="3">
        <v>8.5299999999999994</v>
      </c>
      <c r="E4" s="1" t="s">
        <v>85</v>
      </c>
      <c r="F4" s="5" t="s">
        <v>86</v>
      </c>
    </row>
    <row r="5" spans="1:6" hidden="1">
      <c r="A5" s="3" t="s">
        <v>24</v>
      </c>
      <c r="B5" s="4">
        <v>45383</v>
      </c>
      <c r="C5" s="3">
        <v>4</v>
      </c>
      <c r="D5" s="3">
        <v>4.28</v>
      </c>
      <c r="E5" s="1" t="s">
        <v>85</v>
      </c>
      <c r="F5" s="5" t="s">
        <v>86</v>
      </c>
    </row>
    <row r="6" spans="1:6" hidden="1">
      <c r="A6" s="3" t="s">
        <v>25</v>
      </c>
      <c r="B6" s="4">
        <v>45383</v>
      </c>
      <c r="C6" s="3">
        <v>8.5</v>
      </c>
      <c r="D6" s="3">
        <v>7.55</v>
      </c>
      <c r="E6" s="1" t="s">
        <v>85</v>
      </c>
      <c r="F6" s="5" t="s">
        <v>86</v>
      </c>
    </row>
    <row r="7" spans="1:6" hidden="1">
      <c r="A7" s="3" t="s">
        <v>27</v>
      </c>
      <c r="B7" s="4">
        <v>45383</v>
      </c>
      <c r="C7" s="3">
        <v>10</v>
      </c>
      <c r="D7" s="3">
        <v>3.3</v>
      </c>
      <c r="E7" s="1" t="s">
        <v>85</v>
      </c>
      <c r="F7" s="5" t="s">
        <v>86</v>
      </c>
    </row>
    <row r="8" spans="1:6" hidden="1">
      <c r="A8" s="3" t="s">
        <v>30</v>
      </c>
      <c r="B8" s="4">
        <v>45383</v>
      </c>
      <c r="C8" s="3">
        <v>8.75</v>
      </c>
      <c r="D8" s="3">
        <v>8.67</v>
      </c>
      <c r="E8" s="1" t="s">
        <v>85</v>
      </c>
      <c r="F8" s="5" t="s">
        <v>86</v>
      </c>
    </row>
    <row r="9" spans="1:6" hidden="1">
      <c r="A9" s="3" t="s">
        <v>32</v>
      </c>
      <c r="B9" s="4">
        <v>45383</v>
      </c>
      <c r="C9" s="3">
        <v>8</v>
      </c>
      <c r="D9" s="3">
        <v>0</v>
      </c>
      <c r="E9" s="1" t="s">
        <v>85</v>
      </c>
      <c r="F9" s="5" t="s">
        <v>86</v>
      </c>
    </row>
    <row r="10" spans="1:6" hidden="1">
      <c r="A10" s="3" t="s">
        <v>36</v>
      </c>
      <c r="B10" s="4">
        <v>45383</v>
      </c>
      <c r="C10" s="3">
        <v>8.75</v>
      </c>
      <c r="D10" s="3">
        <v>8.1</v>
      </c>
      <c r="E10" s="1" t="s">
        <v>85</v>
      </c>
      <c r="F10" s="5" t="s">
        <v>86</v>
      </c>
    </row>
    <row r="11" spans="1:6" hidden="1">
      <c r="A11" s="3" t="s">
        <v>38</v>
      </c>
      <c r="B11" s="4">
        <v>45383</v>
      </c>
      <c r="C11" s="3">
        <v>8.5</v>
      </c>
      <c r="D11" s="3">
        <v>10.48</v>
      </c>
      <c r="E11" s="1" t="s">
        <v>85</v>
      </c>
      <c r="F11" s="5" t="s">
        <v>86</v>
      </c>
    </row>
    <row r="12" spans="1:6" hidden="1">
      <c r="A12" s="3" t="s">
        <v>42</v>
      </c>
      <c r="B12" s="4">
        <v>45383</v>
      </c>
      <c r="C12" s="3">
        <v>12</v>
      </c>
      <c r="D12" s="3">
        <v>8.9499999999999993</v>
      </c>
      <c r="E12" s="1" t="s">
        <v>85</v>
      </c>
      <c r="F12" s="5" t="s">
        <v>86</v>
      </c>
    </row>
    <row r="13" spans="1:6" hidden="1">
      <c r="A13" s="3" t="s">
        <v>43</v>
      </c>
      <c r="B13" s="4">
        <v>45383</v>
      </c>
      <c r="C13" s="3">
        <v>3</v>
      </c>
      <c r="D13" s="3">
        <v>3.38</v>
      </c>
      <c r="E13" s="1" t="s">
        <v>85</v>
      </c>
      <c r="F13" s="5" t="s">
        <v>86</v>
      </c>
    </row>
    <row r="14" spans="1:6" hidden="1">
      <c r="A14" s="3" t="s">
        <v>47</v>
      </c>
      <c r="B14" s="4">
        <v>45383</v>
      </c>
      <c r="C14" s="3">
        <v>9.25</v>
      </c>
      <c r="D14" s="3">
        <v>8.5500000000000007</v>
      </c>
      <c r="E14" s="1" t="s">
        <v>85</v>
      </c>
      <c r="F14" s="5" t="s">
        <v>86</v>
      </c>
    </row>
    <row r="15" spans="1:6" hidden="1">
      <c r="A15" s="3" t="s">
        <v>18</v>
      </c>
      <c r="B15" s="4">
        <v>45384</v>
      </c>
      <c r="C15" s="3">
        <v>12</v>
      </c>
      <c r="D15" s="3">
        <v>7.42</v>
      </c>
      <c r="E15" s="1" t="s">
        <v>85</v>
      </c>
      <c r="F15" s="5" t="s">
        <v>86</v>
      </c>
    </row>
    <row r="16" spans="1:6" hidden="1">
      <c r="A16" s="3" t="s">
        <v>21</v>
      </c>
      <c r="B16" s="4">
        <v>45384</v>
      </c>
      <c r="C16" s="3">
        <v>12</v>
      </c>
      <c r="D16" s="3">
        <v>12.23</v>
      </c>
      <c r="E16" s="1" t="s">
        <v>85</v>
      </c>
      <c r="F16" s="5" t="s">
        <v>86</v>
      </c>
    </row>
    <row r="17" spans="1:6" hidden="1">
      <c r="A17" s="3" t="s">
        <v>22</v>
      </c>
      <c r="B17" s="4">
        <v>45384</v>
      </c>
      <c r="C17" s="3">
        <v>12.25</v>
      </c>
      <c r="D17" s="3">
        <v>11.6</v>
      </c>
      <c r="E17" s="1" t="s">
        <v>85</v>
      </c>
      <c r="F17" s="5" t="s">
        <v>86</v>
      </c>
    </row>
    <row r="18" spans="1:6" hidden="1">
      <c r="A18" s="3" t="s">
        <v>24</v>
      </c>
      <c r="B18" s="4">
        <v>45384</v>
      </c>
      <c r="C18" s="3">
        <v>0</v>
      </c>
      <c r="D18" s="3">
        <v>4.37</v>
      </c>
      <c r="E18" s="1" t="s">
        <v>85</v>
      </c>
      <c r="F18" s="5" t="s">
        <v>86</v>
      </c>
    </row>
    <row r="19" spans="1:6" hidden="1">
      <c r="A19" s="3" t="s">
        <v>25</v>
      </c>
      <c r="B19" s="4">
        <v>45384</v>
      </c>
      <c r="C19" s="3">
        <v>8.5</v>
      </c>
      <c r="D19" s="3">
        <v>9.33</v>
      </c>
      <c r="E19" s="1" t="s">
        <v>85</v>
      </c>
      <c r="F19" s="5" t="s">
        <v>86</v>
      </c>
    </row>
    <row r="20" spans="1:6" hidden="1">
      <c r="A20" s="3" t="s">
        <v>27</v>
      </c>
      <c r="B20" s="4">
        <v>45384</v>
      </c>
      <c r="C20" s="3">
        <v>10</v>
      </c>
      <c r="D20" s="3">
        <v>9.9</v>
      </c>
      <c r="E20" s="1" t="s">
        <v>85</v>
      </c>
      <c r="F20" s="5" t="s">
        <v>86</v>
      </c>
    </row>
    <row r="21" spans="1:6" hidden="1">
      <c r="A21" s="3" t="s">
        <v>28</v>
      </c>
      <c r="B21" s="4">
        <v>45384</v>
      </c>
      <c r="C21" s="3">
        <v>8.5</v>
      </c>
      <c r="D21" s="3">
        <v>8.7799999999999994</v>
      </c>
      <c r="E21" s="1" t="s">
        <v>85</v>
      </c>
      <c r="F21" s="5" t="s">
        <v>86</v>
      </c>
    </row>
    <row r="22" spans="1:6" hidden="1">
      <c r="A22" s="3" t="s">
        <v>29</v>
      </c>
      <c r="B22" s="4">
        <v>45384</v>
      </c>
      <c r="C22" s="3">
        <v>8.5</v>
      </c>
      <c r="D22" s="3">
        <v>8.33</v>
      </c>
      <c r="E22" s="1" t="s">
        <v>85</v>
      </c>
      <c r="F22" s="5" t="s">
        <v>86</v>
      </c>
    </row>
    <row r="23" spans="1:6" hidden="1">
      <c r="A23" s="3" t="s">
        <v>30</v>
      </c>
      <c r="B23" s="4">
        <v>45384</v>
      </c>
      <c r="C23" s="3">
        <v>8.75</v>
      </c>
      <c r="D23" s="3">
        <v>8</v>
      </c>
      <c r="E23" s="1" t="s">
        <v>85</v>
      </c>
      <c r="F23" s="5" t="s">
        <v>86</v>
      </c>
    </row>
    <row r="24" spans="1:6" hidden="1">
      <c r="A24" s="3" t="s">
        <v>32</v>
      </c>
      <c r="B24" s="4">
        <v>45384</v>
      </c>
      <c r="C24" s="3">
        <v>8</v>
      </c>
      <c r="D24" s="3">
        <v>0</v>
      </c>
      <c r="E24" s="1" t="s">
        <v>85</v>
      </c>
      <c r="F24" s="5" t="s">
        <v>86</v>
      </c>
    </row>
    <row r="25" spans="1:6" hidden="1">
      <c r="A25" s="3" t="s">
        <v>33</v>
      </c>
      <c r="B25" s="4">
        <v>45384</v>
      </c>
      <c r="C25" s="3">
        <v>0</v>
      </c>
      <c r="D25" s="3">
        <v>3.43</v>
      </c>
      <c r="E25" s="1" t="s">
        <v>85</v>
      </c>
      <c r="F25" s="5" t="s">
        <v>86</v>
      </c>
    </row>
    <row r="26" spans="1:6" hidden="1">
      <c r="A26" s="3" t="s">
        <v>35</v>
      </c>
      <c r="B26" s="4">
        <v>45384</v>
      </c>
      <c r="C26" s="3">
        <v>8</v>
      </c>
      <c r="D26" s="3">
        <v>7.87</v>
      </c>
      <c r="E26" s="1" t="s">
        <v>85</v>
      </c>
      <c r="F26" s="5" t="s">
        <v>86</v>
      </c>
    </row>
    <row r="27" spans="1:6" hidden="1">
      <c r="A27" s="3" t="s">
        <v>36</v>
      </c>
      <c r="B27" s="4">
        <v>45384</v>
      </c>
      <c r="C27" s="3">
        <v>8.75</v>
      </c>
      <c r="D27" s="3">
        <v>8.2200000000000006</v>
      </c>
      <c r="E27" s="1" t="s">
        <v>85</v>
      </c>
      <c r="F27" s="5" t="s">
        <v>86</v>
      </c>
    </row>
    <row r="28" spans="1:6" hidden="1">
      <c r="A28" s="3" t="s">
        <v>38</v>
      </c>
      <c r="B28" s="4">
        <v>45384</v>
      </c>
      <c r="C28" s="3">
        <v>9.5</v>
      </c>
      <c r="D28" s="3">
        <v>11.18</v>
      </c>
      <c r="E28" s="1" t="s">
        <v>85</v>
      </c>
      <c r="F28" s="5" t="s">
        <v>86</v>
      </c>
    </row>
    <row r="29" spans="1:6" hidden="1">
      <c r="A29" s="3" t="s">
        <v>42</v>
      </c>
      <c r="B29" s="4">
        <v>45384</v>
      </c>
      <c r="C29" s="3">
        <v>4</v>
      </c>
      <c r="D29" s="3">
        <v>4.42</v>
      </c>
      <c r="E29" s="1" t="s">
        <v>85</v>
      </c>
      <c r="F29" s="5" t="s">
        <v>86</v>
      </c>
    </row>
    <row r="30" spans="1:6" hidden="1">
      <c r="A30" s="3" t="s">
        <v>46</v>
      </c>
      <c r="B30" s="4">
        <v>45384</v>
      </c>
      <c r="C30" s="3">
        <v>10</v>
      </c>
      <c r="D30" s="3">
        <v>14.13</v>
      </c>
      <c r="E30" s="1" t="s">
        <v>85</v>
      </c>
      <c r="F30" s="5" t="s">
        <v>86</v>
      </c>
    </row>
    <row r="31" spans="1:6" hidden="1">
      <c r="A31" s="3" t="s">
        <v>47</v>
      </c>
      <c r="B31" s="4">
        <v>45384</v>
      </c>
      <c r="C31" s="3">
        <v>9.25</v>
      </c>
      <c r="D31" s="3">
        <v>8.82</v>
      </c>
      <c r="E31" s="1" t="s">
        <v>85</v>
      </c>
      <c r="F31" s="5" t="s">
        <v>86</v>
      </c>
    </row>
    <row r="32" spans="1:6" hidden="1">
      <c r="A32" s="3" t="s">
        <v>48</v>
      </c>
      <c r="B32" s="4">
        <v>45384</v>
      </c>
      <c r="C32" s="3">
        <v>10</v>
      </c>
      <c r="D32" s="3">
        <v>9.73</v>
      </c>
      <c r="E32" s="1" t="s">
        <v>85</v>
      </c>
      <c r="F32" s="5" t="s">
        <v>86</v>
      </c>
    </row>
    <row r="33" spans="1:6" hidden="1">
      <c r="A33" s="3" t="s">
        <v>18</v>
      </c>
      <c r="B33" s="4">
        <v>45385</v>
      </c>
      <c r="C33" s="3">
        <v>12</v>
      </c>
      <c r="D33" s="3">
        <v>12.87</v>
      </c>
      <c r="E33" s="1" t="s">
        <v>85</v>
      </c>
      <c r="F33" s="5" t="s">
        <v>86</v>
      </c>
    </row>
    <row r="34" spans="1:6" hidden="1">
      <c r="A34" s="3" t="s">
        <v>19</v>
      </c>
      <c r="B34" s="4">
        <v>45385</v>
      </c>
      <c r="C34" s="3">
        <v>4</v>
      </c>
      <c r="D34" s="3">
        <v>4.12</v>
      </c>
      <c r="E34" s="1" t="s">
        <v>85</v>
      </c>
      <c r="F34" s="5" t="s">
        <v>86</v>
      </c>
    </row>
    <row r="35" spans="1:6" hidden="1">
      <c r="A35" s="3" t="s">
        <v>22</v>
      </c>
      <c r="B35" s="4">
        <v>45385</v>
      </c>
      <c r="C35" s="3">
        <v>8</v>
      </c>
      <c r="D35" s="3">
        <v>8.02</v>
      </c>
      <c r="E35" s="1" t="s">
        <v>85</v>
      </c>
      <c r="F35" s="5" t="s">
        <v>86</v>
      </c>
    </row>
    <row r="36" spans="1:6" hidden="1">
      <c r="A36" s="3" t="s">
        <v>25</v>
      </c>
      <c r="B36" s="4">
        <v>45385</v>
      </c>
      <c r="C36" s="3">
        <v>8.5</v>
      </c>
      <c r="D36" s="3">
        <v>8.17</v>
      </c>
      <c r="E36" s="1" t="s">
        <v>85</v>
      </c>
      <c r="F36" s="5" t="s">
        <v>86</v>
      </c>
    </row>
    <row r="37" spans="1:6" hidden="1">
      <c r="A37" s="3" t="s">
        <v>26</v>
      </c>
      <c r="B37" s="4">
        <v>45385</v>
      </c>
      <c r="C37" s="3">
        <v>11</v>
      </c>
      <c r="D37" s="3">
        <v>11</v>
      </c>
      <c r="E37" s="1" t="s">
        <v>85</v>
      </c>
      <c r="F37" s="5" t="s">
        <v>86</v>
      </c>
    </row>
    <row r="38" spans="1:6" hidden="1">
      <c r="A38" s="3" t="s">
        <v>27</v>
      </c>
      <c r="B38" s="4">
        <v>45385</v>
      </c>
      <c r="C38" s="3">
        <v>0</v>
      </c>
      <c r="D38" s="3">
        <v>8.8699999999999992</v>
      </c>
      <c r="E38" s="1" t="s">
        <v>85</v>
      </c>
      <c r="F38" s="5" t="s">
        <v>86</v>
      </c>
    </row>
    <row r="39" spans="1:6" hidden="1">
      <c r="A39" s="3" t="s">
        <v>28</v>
      </c>
      <c r="B39" s="4">
        <v>45385</v>
      </c>
      <c r="C39" s="3">
        <v>8.5</v>
      </c>
      <c r="D39" s="3">
        <v>8.5500000000000007</v>
      </c>
      <c r="E39" s="1" t="s">
        <v>85</v>
      </c>
      <c r="F39" s="5" t="s">
        <v>86</v>
      </c>
    </row>
    <row r="40" spans="1:6" hidden="1">
      <c r="A40" s="3" t="s">
        <v>29</v>
      </c>
      <c r="B40" s="4">
        <v>45385</v>
      </c>
      <c r="C40" s="3">
        <v>8.5</v>
      </c>
      <c r="D40" s="3">
        <v>7.98</v>
      </c>
      <c r="E40" s="1" t="s">
        <v>85</v>
      </c>
      <c r="F40" s="5" t="s">
        <v>86</v>
      </c>
    </row>
    <row r="41" spans="1:6" hidden="1">
      <c r="A41" s="3" t="s">
        <v>30</v>
      </c>
      <c r="B41" s="4">
        <v>45385</v>
      </c>
      <c r="C41" s="3">
        <v>8.75</v>
      </c>
      <c r="D41" s="3">
        <v>9.07</v>
      </c>
      <c r="E41" s="1" t="s">
        <v>85</v>
      </c>
      <c r="F41" s="5" t="s">
        <v>86</v>
      </c>
    </row>
    <row r="42" spans="1:6" hidden="1">
      <c r="A42" s="3" t="s">
        <v>31</v>
      </c>
      <c r="B42" s="4">
        <v>45385</v>
      </c>
      <c r="C42" s="3">
        <v>6</v>
      </c>
      <c r="D42" s="3">
        <v>0</v>
      </c>
      <c r="E42" s="1" t="s">
        <v>85</v>
      </c>
      <c r="F42" s="5" t="s">
        <v>86</v>
      </c>
    </row>
    <row r="43" spans="1:6" hidden="1">
      <c r="A43" s="3" t="s">
        <v>33</v>
      </c>
      <c r="B43" s="4">
        <v>45385</v>
      </c>
      <c r="C43" s="3">
        <v>7</v>
      </c>
      <c r="D43" s="3">
        <v>6.05</v>
      </c>
      <c r="E43" s="1" t="s">
        <v>85</v>
      </c>
      <c r="F43" s="5" t="s">
        <v>86</v>
      </c>
    </row>
    <row r="44" spans="1:6" hidden="1">
      <c r="A44" s="3" t="s">
        <v>36</v>
      </c>
      <c r="B44" s="4">
        <v>45385</v>
      </c>
      <c r="C44" s="3">
        <v>8.75</v>
      </c>
      <c r="D44" s="3">
        <v>8.4700000000000006</v>
      </c>
      <c r="E44" s="1" t="s">
        <v>85</v>
      </c>
      <c r="F44" s="5" t="s">
        <v>86</v>
      </c>
    </row>
    <row r="45" spans="1:6" hidden="1">
      <c r="A45" s="3" t="s">
        <v>38</v>
      </c>
      <c r="B45" s="4">
        <v>45385</v>
      </c>
      <c r="C45" s="3">
        <v>9</v>
      </c>
      <c r="D45" s="3">
        <v>11.87</v>
      </c>
      <c r="E45" s="1" t="s">
        <v>85</v>
      </c>
      <c r="F45" s="5" t="s">
        <v>86</v>
      </c>
    </row>
    <row r="46" spans="1:6" hidden="1">
      <c r="A46" s="3" t="s">
        <v>40</v>
      </c>
      <c r="B46" s="4">
        <v>45385</v>
      </c>
      <c r="C46" s="3">
        <v>12</v>
      </c>
      <c r="D46" s="3">
        <v>12.35</v>
      </c>
      <c r="E46" s="1" t="s">
        <v>85</v>
      </c>
      <c r="F46" s="5" t="s">
        <v>86</v>
      </c>
    </row>
    <row r="47" spans="1:6" hidden="1">
      <c r="A47" s="3" t="s">
        <v>42</v>
      </c>
      <c r="B47" s="4">
        <v>45385</v>
      </c>
      <c r="C47" s="3">
        <v>12</v>
      </c>
      <c r="D47" s="3">
        <v>8.52</v>
      </c>
      <c r="E47" s="1" t="s">
        <v>85</v>
      </c>
      <c r="F47" s="5" t="s">
        <v>86</v>
      </c>
    </row>
    <row r="48" spans="1:6" hidden="1">
      <c r="A48" s="3" t="s">
        <v>43</v>
      </c>
      <c r="B48" s="4">
        <v>45385</v>
      </c>
      <c r="C48" s="3">
        <v>3</v>
      </c>
      <c r="D48" s="3">
        <v>3.02</v>
      </c>
      <c r="E48" s="1" t="s">
        <v>85</v>
      </c>
      <c r="F48" s="5" t="s">
        <v>86</v>
      </c>
    </row>
    <row r="49" spans="1:6" hidden="1">
      <c r="A49" s="3" t="s">
        <v>46</v>
      </c>
      <c r="B49" s="4">
        <v>45385</v>
      </c>
      <c r="C49" s="3">
        <v>10</v>
      </c>
      <c r="D49" s="3">
        <v>13.27</v>
      </c>
      <c r="E49" s="1" t="s">
        <v>85</v>
      </c>
      <c r="F49" s="5" t="s">
        <v>86</v>
      </c>
    </row>
    <row r="50" spans="1:6" hidden="1">
      <c r="A50" s="3" t="s">
        <v>47</v>
      </c>
      <c r="B50" s="4">
        <v>45385</v>
      </c>
      <c r="C50" s="3">
        <v>9.25</v>
      </c>
      <c r="D50" s="3">
        <v>8.27</v>
      </c>
      <c r="E50" s="1" t="s">
        <v>85</v>
      </c>
      <c r="F50" s="5" t="s">
        <v>86</v>
      </c>
    </row>
    <row r="51" spans="1:6" hidden="1">
      <c r="A51" s="3" t="s">
        <v>48</v>
      </c>
      <c r="B51" s="4">
        <v>45385</v>
      </c>
      <c r="C51" s="3">
        <v>10</v>
      </c>
      <c r="D51" s="3">
        <v>9.83</v>
      </c>
      <c r="E51" s="1" t="s">
        <v>85</v>
      </c>
      <c r="F51" s="5" t="s">
        <v>86</v>
      </c>
    </row>
    <row r="52" spans="1:6" hidden="1">
      <c r="A52" s="3" t="s">
        <v>18</v>
      </c>
      <c r="B52" s="4">
        <v>45386</v>
      </c>
      <c r="C52" s="3">
        <v>12</v>
      </c>
      <c r="D52" s="3">
        <v>10.52</v>
      </c>
      <c r="E52" s="1" t="s">
        <v>85</v>
      </c>
      <c r="F52" s="5" t="s">
        <v>86</v>
      </c>
    </row>
    <row r="53" spans="1:6" hidden="1">
      <c r="A53" s="3" t="s">
        <v>21</v>
      </c>
      <c r="B53" s="4">
        <v>45386</v>
      </c>
      <c r="C53" s="3">
        <v>12</v>
      </c>
      <c r="D53" s="3">
        <v>12.5</v>
      </c>
      <c r="E53" s="1" t="s">
        <v>85</v>
      </c>
      <c r="F53" s="5" t="s">
        <v>86</v>
      </c>
    </row>
    <row r="54" spans="1:6" hidden="1">
      <c r="A54" s="3" t="s">
        <v>22</v>
      </c>
      <c r="B54" s="4">
        <v>45386</v>
      </c>
      <c r="C54" s="3">
        <v>12.25</v>
      </c>
      <c r="D54" s="3">
        <v>12.1</v>
      </c>
      <c r="E54" s="1" t="s">
        <v>85</v>
      </c>
      <c r="F54" s="5" t="s">
        <v>86</v>
      </c>
    </row>
    <row r="55" spans="1:6" hidden="1">
      <c r="A55" s="3" t="s">
        <v>25</v>
      </c>
      <c r="B55" s="4">
        <v>45386</v>
      </c>
      <c r="C55" s="3">
        <v>8.5</v>
      </c>
      <c r="D55" s="3">
        <v>8.82</v>
      </c>
      <c r="E55" s="1" t="s">
        <v>85</v>
      </c>
      <c r="F55" s="5" t="s">
        <v>86</v>
      </c>
    </row>
    <row r="56" spans="1:6" hidden="1">
      <c r="A56" s="3" t="s">
        <v>26</v>
      </c>
      <c r="B56" s="4">
        <v>45386</v>
      </c>
      <c r="C56" s="3">
        <v>11</v>
      </c>
      <c r="D56" s="3">
        <v>11</v>
      </c>
      <c r="E56" s="1" t="s">
        <v>85</v>
      </c>
      <c r="F56" s="5" t="s">
        <v>86</v>
      </c>
    </row>
    <row r="57" spans="1:6" hidden="1">
      <c r="A57" s="3" t="s">
        <v>27</v>
      </c>
      <c r="B57" s="4">
        <v>45386</v>
      </c>
      <c r="C57" s="3">
        <v>10</v>
      </c>
      <c r="D57" s="3">
        <v>9.9700000000000006</v>
      </c>
      <c r="E57" s="1" t="s">
        <v>85</v>
      </c>
      <c r="F57" s="5" t="s">
        <v>86</v>
      </c>
    </row>
    <row r="58" spans="1:6" hidden="1">
      <c r="A58" s="3" t="s">
        <v>28</v>
      </c>
      <c r="B58" s="4">
        <v>45386</v>
      </c>
      <c r="C58" s="3">
        <v>8.5</v>
      </c>
      <c r="D58" s="3">
        <v>8.17</v>
      </c>
      <c r="E58" s="1" t="s">
        <v>85</v>
      </c>
      <c r="F58" s="5" t="s">
        <v>86</v>
      </c>
    </row>
    <row r="59" spans="1:6" hidden="1">
      <c r="A59" s="3" t="s">
        <v>29</v>
      </c>
      <c r="B59" s="4">
        <v>45386</v>
      </c>
      <c r="C59" s="3">
        <v>8.5</v>
      </c>
      <c r="D59" s="3">
        <v>8.18</v>
      </c>
      <c r="E59" s="1" t="s">
        <v>85</v>
      </c>
      <c r="F59" s="5" t="s">
        <v>86</v>
      </c>
    </row>
    <row r="60" spans="1:6" hidden="1">
      <c r="A60" s="3" t="s">
        <v>30</v>
      </c>
      <c r="B60" s="4">
        <v>45386</v>
      </c>
      <c r="C60" s="3">
        <v>8.75</v>
      </c>
      <c r="D60" s="3">
        <v>8.3000000000000007</v>
      </c>
      <c r="E60" s="1" t="s">
        <v>85</v>
      </c>
      <c r="F60" s="5" t="s">
        <v>86</v>
      </c>
    </row>
    <row r="61" spans="1:6" hidden="1">
      <c r="A61" s="3" t="s">
        <v>32</v>
      </c>
      <c r="B61" s="4">
        <v>45386</v>
      </c>
      <c r="C61" s="3">
        <v>8</v>
      </c>
      <c r="D61" s="3">
        <v>0</v>
      </c>
      <c r="E61" s="1" t="s">
        <v>85</v>
      </c>
      <c r="F61" s="5" t="s">
        <v>86</v>
      </c>
    </row>
    <row r="62" spans="1:6" hidden="1">
      <c r="A62" s="3" t="s">
        <v>36</v>
      </c>
      <c r="B62" s="4">
        <v>45386</v>
      </c>
      <c r="C62" s="3">
        <v>8.75</v>
      </c>
      <c r="D62" s="3">
        <v>7.92</v>
      </c>
      <c r="E62" s="1" t="s">
        <v>85</v>
      </c>
      <c r="F62" s="5" t="s">
        <v>86</v>
      </c>
    </row>
    <row r="63" spans="1:6" hidden="1">
      <c r="A63" s="3" t="s">
        <v>38</v>
      </c>
      <c r="B63" s="4">
        <v>45386</v>
      </c>
      <c r="C63" s="3">
        <v>9.5</v>
      </c>
      <c r="D63" s="3">
        <v>11.8</v>
      </c>
      <c r="E63" s="1" t="s">
        <v>85</v>
      </c>
      <c r="F63" s="5" t="s">
        <v>86</v>
      </c>
    </row>
    <row r="64" spans="1:6" hidden="1">
      <c r="A64" s="3" t="s">
        <v>41</v>
      </c>
      <c r="B64" s="4">
        <v>45386</v>
      </c>
      <c r="C64" s="3">
        <v>3</v>
      </c>
      <c r="D64" s="3">
        <v>3.38</v>
      </c>
      <c r="E64" s="1" t="s">
        <v>85</v>
      </c>
      <c r="F64" s="5" t="s">
        <v>86</v>
      </c>
    </row>
    <row r="65" spans="1:6" hidden="1">
      <c r="A65" s="3" t="s">
        <v>42</v>
      </c>
      <c r="B65" s="4">
        <v>45386</v>
      </c>
      <c r="C65" s="3">
        <v>12</v>
      </c>
      <c r="D65" s="3">
        <v>0</v>
      </c>
      <c r="E65" s="1" t="s">
        <v>85</v>
      </c>
      <c r="F65" s="5" t="s">
        <v>86</v>
      </c>
    </row>
    <row r="66" spans="1:6" hidden="1">
      <c r="A66" s="3" t="s">
        <v>43</v>
      </c>
      <c r="B66" s="4">
        <v>45386</v>
      </c>
      <c r="C66" s="3">
        <v>3</v>
      </c>
      <c r="D66" s="3">
        <v>3.38</v>
      </c>
      <c r="E66" s="1" t="s">
        <v>85</v>
      </c>
      <c r="F66" s="5" t="s">
        <v>86</v>
      </c>
    </row>
    <row r="67" spans="1:6" hidden="1">
      <c r="A67" s="3" t="s">
        <v>46</v>
      </c>
      <c r="B67" s="4">
        <v>45386</v>
      </c>
      <c r="C67" s="3">
        <v>10</v>
      </c>
      <c r="D67" s="3">
        <v>13.42</v>
      </c>
      <c r="E67" s="1" t="s">
        <v>85</v>
      </c>
      <c r="F67" s="5" t="s">
        <v>86</v>
      </c>
    </row>
    <row r="68" spans="1:6" hidden="1">
      <c r="A68" s="3" t="s">
        <v>47</v>
      </c>
      <c r="B68" s="4">
        <v>45386</v>
      </c>
      <c r="C68" s="3">
        <v>9.25</v>
      </c>
      <c r="D68" s="3">
        <v>8.58</v>
      </c>
      <c r="E68" s="1" t="s">
        <v>85</v>
      </c>
      <c r="F68" s="5" t="s">
        <v>86</v>
      </c>
    </row>
    <row r="69" spans="1:6" hidden="1">
      <c r="A69" s="3" t="s">
        <v>48</v>
      </c>
      <c r="B69" s="4">
        <v>45386</v>
      </c>
      <c r="C69" s="3">
        <v>10</v>
      </c>
      <c r="D69" s="3">
        <v>10.050000000000001</v>
      </c>
      <c r="E69" s="1" t="s">
        <v>85</v>
      </c>
      <c r="F69" s="5" t="s">
        <v>86</v>
      </c>
    </row>
    <row r="70" spans="1:6" hidden="1">
      <c r="A70" s="3" t="s">
        <v>22</v>
      </c>
      <c r="B70" s="4">
        <v>45387</v>
      </c>
      <c r="C70" s="3">
        <v>12.25</v>
      </c>
      <c r="D70" s="3">
        <v>11.62</v>
      </c>
      <c r="E70" s="1" t="s">
        <v>85</v>
      </c>
      <c r="F70" s="5" t="s">
        <v>86</v>
      </c>
    </row>
    <row r="71" spans="1:6" hidden="1">
      <c r="A71" s="3" t="s">
        <v>24</v>
      </c>
      <c r="B71" s="4">
        <v>45387</v>
      </c>
      <c r="C71" s="3">
        <v>8.5</v>
      </c>
      <c r="D71" s="3">
        <v>8.25</v>
      </c>
      <c r="E71" s="1" t="s">
        <v>85</v>
      </c>
      <c r="F71" s="5" t="s">
        <v>86</v>
      </c>
    </row>
    <row r="72" spans="1:6" hidden="1">
      <c r="A72" s="3" t="s">
        <v>25</v>
      </c>
      <c r="B72" s="4">
        <v>45387</v>
      </c>
      <c r="C72" s="3">
        <v>8.5</v>
      </c>
      <c r="D72" s="3">
        <v>8.3000000000000007</v>
      </c>
      <c r="E72" s="1" t="s">
        <v>85</v>
      </c>
      <c r="F72" s="5" t="s">
        <v>86</v>
      </c>
    </row>
    <row r="73" spans="1:6" hidden="1">
      <c r="A73" s="3" t="s">
        <v>26</v>
      </c>
      <c r="B73" s="4">
        <v>45387</v>
      </c>
      <c r="C73" s="3">
        <v>8</v>
      </c>
      <c r="D73" s="3">
        <v>8</v>
      </c>
      <c r="E73" s="1" t="s">
        <v>85</v>
      </c>
      <c r="F73" s="5" t="s">
        <v>86</v>
      </c>
    </row>
    <row r="74" spans="1:6" hidden="1">
      <c r="A74" s="3" t="s">
        <v>28</v>
      </c>
      <c r="B74" s="4">
        <v>45387</v>
      </c>
      <c r="C74" s="3">
        <v>8.5</v>
      </c>
      <c r="D74" s="3">
        <v>8.18</v>
      </c>
      <c r="E74" s="1" t="s">
        <v>85</v>
      </c>
      <c r="F74" s="5" t="s">
        <v>86</v>
      </c>
    </row>
    <row r="75" spans="1:6" hidden="1">
      <c r="A75" s="3" t="s">
        <v>29</v>
      </c>
      <c r="B75" s="4">
        <v>45387</v>
      </c>
      <c r="C75" s="3">
        <v>8.5</v>
      </c>
      <c r="D75" s="3">
        <v>8.08</v>
      </c>
      <c r="E75" s="1" t="s">
        <v>85</v>
      </c>
      <c r="F75" s="5" t="s">
        <v>86</v>
      </c>
    </row>
    <row r="76" spans="1:6" hidden="1">
      <c r="A76" s="3" t="s">
        <v>30</v>
      </c>
      <c r="B76" s="4">
        <v>45387</v>
      </c>
      <c r="C76" s="3">
        <v>8.75</v>
      </c>
      <c r="D76" s="3">
        <v>9.0299999999999994</v>
      </c>
      <c r="E76" s="1" t="s">
        <v>85</v>
      </c>
      <c r="F76" s="5" t="s">
        <v>86</v>
      </c>
    </row>
    <row r="77" spans="1:6" hidden="1">
      <c r="A77" s="3" t="s">
        <v>31</v>
      </c>
      <c r="B77" s="4">
        <v>45387</v>
      </c>
      <c r="C77" s="3">
        <v>6</v>
      </c>
      <c r="D77" s="3">
        <v>0</v>
      </c>
      <c r="E77" s="1" t="s">
        <v>85</v>
      </c>
      <c r="F77" s="5" t="s">
        <v>86</v>
      </c>
    </row>
    <row r="78" spans="1:6" hidden="1">
      <c r="A78" s="3" t="s">
        <v>33</v>
      </c>
      <c r="B78" s="4">
        <v>45387</v>
      </c>
      <c r="C78" s="3">
        <v>7</v>
      </c>
      <c r="D78" s="3">
        <v>6.72</v>
      </c>
      <c r="E78" s="1" t="s">
        <v>85</v>
      </c>
      <c r="F78" s="5" t="s">
        <v>86</v>
      </c>
    </row>
    <row r="79" spans="1:6" hidden="1">
      <c r="A79" s="3" t="s">
        <v>35</v>
      </c>
      <c r="B79" s="4">
        <v>45387</v>
      </c>
      <c r="C79" s="3">
        <v>12</v>
      </c>
      <c r="D79" s="3">
        <v>11.8</v>
      </c>
      <c r="E79" s="1" t="s">
        <v>85</v>
      </c>
      <c r="F79" s="5" t="s">
        <v>86</v>
      </c>
    </row>
    <row r="80" spans="1:6" hidden="1">
      <c r="A80" s="3" t="s">
        <v>36</v>
      </c>
      <c r="B80" s="4">
        <v>45387</v>
      </c>
      <c r="C80" s="3">
        <v>8.75</v>
      </c>
      <c r="D80" s="3">
        <v>7.9</v>
      </c>
      <c r="E80" s="1" t="s">
        <v>85</v>
      </c>
      <c r="F80" s="5" t="s">
        <v>86</v>
      </c>
    </row>
    <row r="81" spans="1:6" hidden="1">
      <c r="A81" s="3" t="s">
        <v>38</v>
      </c>
      <c r="B81" s="4">
        <v>45387</v>
      </c>
      <c r="C81" s="3">
        <v>5</v>
      </c>
      <c r="D81" s="3">
        <v>7.78</v>
      </c>
      <c r="E81" s="1" t="s">
        <v>85</v>
      </c>
      <c r="F81" s="5" t="s">
        <v>86</v>
      </c>
    </row>
    <row r="82" spans="1:6" hidden="1">
      <c r="A82" s="3" t="s">
        <v>40</v>
      </c>
      <c r="B82" s="4">
        <v>45387</v>
      </c>
      <c r="C82" s="3">
        <v>12</v>
      </c>
      <c r="D82" s="3">
        <v>12.25</v>
      </c>
      <c r="E82" s="1" t="s">
        <v>85</v>
      </c>
      <c r="F82" s="5" t="s">
        <v>86</v>
      </c>
    </row>
    <row r="83" spans="1:6" hidden="1">
      <c r="A83" s="3" t="s">
        <v>46</v>
      </c>
      <c r="B83" s="4">
        <v>45387</v>
      </c>
      <c r="C83" s="3">
        <v>10</v>
      </c>
      <c r="D83" s="3">
        <v>12.87</v>
      </c>
      <c r="E83" s="1" t="s">
        <v>85</v>
      </c>
      <c r="F83" s="5" t="s">
        <v>86</v>
      </c>
    </row>
    <row r="84" spans="1:6" hidden="1">
      <c r="A84" s="3" t="s">
        <v>47</v>
      </c>
      <c r="B84" s="4">
        <v>45387</v>
      </c>
      <c r="C84" s="3">
        <v>5.25</v>
      </c>
      <c r="D84" s="3">
        <v>4.5199999999999996</v>
      </c>
      <c r="E84" s="1" t="s">
        <v>85</v>
      </c>
      <c r="F84" s="5" t="s">
        <v>86</v>
      </c>
    </row>
    <row r="85" spans="1:6" hidden="1">
      <c r="A85" s="3" t="s">
        <v>48</v>
      </c>
      <c r="B85" s="4">
        <v>45387</v>
      </c>
      <c r="C85" s="3">
        <v>10</v>
      </c>
      <c r="D85" s="3">
        <v>9.8800000000000008</v>
      </c>
      <c r="E85" s="1" t="s">
        <v>85</v>
      </c>
      <c r="F85" s="5" t="s">
        <v>86</v>
      </c>
    </row>
    <row r="86" spans="1:6" hidden="1">
      <c r="A86" s="3" t="s">
        <v>19</v>
      </c>
      <c r="B86" s="4">
        <v>45388</v>
      </c>
      <c r="C86" s="3">
        <v>8</v>
      </c>
      <c r="D86" s="3">
        <v>5.68</v>
      </c>
      <c r="E86" s="1" t="s">
        <v>85</v>
      </c>
      <c r="F86" s="5" t="s">
        <v>86</v>
      </c>
    </row>
    <row r="87" spans="1:6" hidden="1">
      <c r="A87" s="3" t="s">
        <v>20</v>
      </c>
      <c r="B87" s="4">
        <v>45388</v>
      </c>
      <c r="C87" s="3">
        <v>8</v>
      </c>
      <c r="D87" s="3">
        <v>8.52</v>
      </c>
      <c r="E87" s="1" t="s">
        <v>85</v>
      </c>
      <c r="F87" s="5" t="s">
        <v>86</v>
      </c>
    </row>
    <row r="88" spans="1:6" hidden="1">
      <c r="A88" s="3" t="s">
        <v>22</v>
      </c>
      <c r="B88" s="4">
        <v>45388</v>
      </c>
      <c r="C88" s="3">
        <v>0</v>
      </c>
      <c r="D88" s="3">
        <v>8.75</v>
      </c>
      <c r="E88" s="1" t="s">
        <v>85</v>
      </c>
      <c r="F88" s="5" t="s">
        <v>86</v>
      </c>
    </row>
    <row r="89" spans="1:6" hidden="1">
      <c r="A89" s="3" t="s">
        <v>24</v>
      </c>
      <c r="B89" s="4">
        <v>45388</v>
      </c>
      <c r="C89" s="3">
        <v>8</v>
      </c>
      <c r="D89" s="3">
        <v>5.95</v>
      </c>
      <c r="E89" s="1" t="s">
        <v>85</v>
      </c>
      <c r="F89" s="5" t="s">
        <v>86</v>
      </c>
    </row>
    <row r="90" spans="1:6" hidden="1">
      <c r="A90" s="3" t="s">
        <v>26</v>
      </c>
      <c r="B90" s="4">
        <v>45388</v>
      </c>
      <c r="C90" s="3">
        <v>6</v>
      </c>
      <c r="D90" s="3">
        <v>6</v>
      </c>
      <c r="E90" s="1" t="s">
        <v>85</v>
      </c>
      <c r="F90" s="5" t="s">
        <v>86</v>
      </c>
    </row>
    <row r="91" spans="1:6" hidden="1">
      <c r="A91" s="3" t="s">
        <v>27</v>
      </c>
      <c r="B91" s="4">
        <v>45388</v>
      </c>
      <c r="C91" s="3">
        <v>8</v>
      </c>
      <c r="D91" s="3">
        <v>8.02</v>
      </c>
      <c r="E91" s="1" t="s">
        <v>85</v>
      </c>
      <c r="F91" s="5" t="s">
        <v>86</v>
      </c>
    </row>
    <row r="92" spans="1:6" hidden="1">
      <c r="A92" s="3" t="s">
        <v>34</v>
      </c>
      <c r="B92" s="4">
        <v>45388</v>
      </c>
      <c r="C92" s="3">
        <v>8</v>
      </c>
      <c r="D92" s="3">
        <v>8.1300000000000008</v>
      </c>
      <c r="E92" s="1" t="s">
        <v>85</v>
      </c>
      <c r="F92" s="5" t="s">
        <v>86</v>
      </c>
    </row>
    <row r="93" spans="1:6" hidden="1">
      <c r="A93" s="3" t="s">
        <v>44</v>
      </c>
      <c r="B93" s="4">
        <v>45388</v>
      </c>
      <c r="C93" s="3">
        <v>8</v>
      </c>
      <c r="D93" s="3">
        <v>0</v>
      </c>
      <c r="E93" s="1" t="s">
        <v>85</v>
      </c>
      <c r="F93" s="5" t="s">
        <v>86</v>
      </c>
    </row>
    <row r="94" spans="1:6">
      <c r="A94" s="3" t="s">
        <v>19</v>
      </c>
      <c r="B94" s="4">
        <v>45389</v>
      </c>
      <c r="C94" s="3">
        <v>8</v>
      </c>
      <c r="D94" s="3">
        <v>8.57</v>
      </c>
      <c r="E94" s="1" t="s">
        <v>87</v>
      </c>
      <c r="F94" s="5" t="s">
        <v>86</v>
      </c>
    </row>
    <row r="95" spans="1:6">
      <c r="A95" s="3" t="s">
        <v>23</v>
      </c>
      <c r="B95" s="4">
        <v>45389</v>
      </c>
      <c r="C95" s="3">
        <v>8</v>
      </c>
      <c r="D95" s="3">
        <v>8.08</v>
      </c>
      <c r="E95" s="1" t="s">
        <v>87</v>
      </c>
      <c r="F95" s="5" t="s">
        <v>86</v>
      </c>
    </row>
    <row r="96" spans="1:6">
      <c r="A96" s="3" t="s">
        <v>35</v>
      </c>
      <c r="B96" s="4">
        <v>45389</v>
      </c>
      <c r="C96" s="3">
        <v>8</v>
      </c>
      <c r="D96" s="3">
        <v>7.68</v>
      </c>
      <c r="E96" s="1" t="s">
        <v>87</v>
      </c>
      <c r="F96" s="5" t="s">
        <v>86</v>
      </c>
    </row>
    <row r="97" spans="1:6">
      <c r="A97" s="3" t="s">
        <v>37</v>
      </c>
      <c r="B97" s="4">
        <v>45389</v>
      </c>
      <c r="C97" s="3">
        <v>8</v>
      </c>
      <c r="D97" s="3">
        <v>8.3699999999999992</v>
      </c>
      <c r="E97" s="1" t="s">
        <v>87</v>
      </c>
      <c r="F97" s="5" t="s">
        <v>86</v>
      </c>
    </row>
    <row r="98" spans="1:6">
      <c r="A98" s="3" t="s">
        <v>39</v>
      </c>
      <c r="B98" s="4">
        <v>45389</v>
      </c>
      <c r="C98" s="3">
        <v>0</v>
      </c>
      <c r="D98" s="3">
        <v>1</v>
      </c>
      <c r="E98" s="1" t="s">
        <v>87</v>
      </c>
      <c r="F98" s="5" t="s">
        <v>86</v>
      </c>
    </row>
    <row r="99" spans="1:6">
      <c r="A99" s="3" t="s">
        <v>19</v>
      </c>
      <c r="B99" s="4">
        <v>45390</v>
      </c>
      <c r="C99" s="3">
        <v>4</v>
      </c>
      <c r="D99" s="3">
        <v>4.2699999999999996</v>
      </c>
      <c r="E99" s="1" t="s">
        <v>87</v>
      </c>
      <c r="F99" s="5" t="s">
        <v>88</v>
      </c>
    </row>
    <row r="100" spans="1:6">
      <c r="A100" s="3" t="s">
        <v>22</v>
      </c>
      <c r="B100" s="4">
        <v>45390</v>
      </c>
      <c r="C100" s="3">
        <v>8</v>
      </c>
      <c r="D100" s="3">
        <v>0</v>
      </c>
      <c r="E100" s="1" t="s">
        <v>87</v>
      </c>
      <c r="F100" s="5" t="s">
        <v>88</v>
      </c>
    </row>
    <row r="101" spans="1:6">
      <c r="A101" s="3" t="s">
        <v>24</v>
      </c>
      <c r="B101" s="4">
        <v>45390</v>
      </c>
      <c r="C101" s="3">
        <v>4</v>
      </c>
      <c r="D101" s="3">
        <v>11.8</v>
      </c>
      <c r="E101" s="1" t="s">
        <v>87</v>
      </c>
      <c r="F101" s="5" t="s">
        <v>88</v>
      </c>
    </row>
    <row r="102" spans="1:6">
      <c r="A102" s="3" t="s">
        <v>25</v>
      </c>
      <c r="B102" s="4">
        <v>45390</v>
      </c>
      <c r="C102" s="3">
        <v>8.5</v>
      </c>
      <c r="D102" s="3">
        <v>8.2200000000000006</v>
      </c>
      <c r="E102" s="1" t="s">
        <v>87</v>
      </c>
      <c r="F102" s="5" t="s">
        <v>88</v>
      </c>
    </row>
    <row r="103" spans="1:6">
      <c r="A103" s="3" t="s">
        <v>26</v>
      </c>
      <c r="B103" s="4">
        <v>45390</v>
      </c>
      <c r="C103" s="3">
        <v>8</v>
      </c>
      <c r="D103" s="3">
        <v>0</v>
      </c>
      <c r="E103" s="1" t="s">
        <v>87</v>
      </c>
      <c r="F103" s="5" t="s">
        <v>88</v>
      </c>
    </row>
    <row r="104" spans="1:6">
      <c r="A104" s="3" t="s">
        <v>27</v>
      </c>
      <c r="B104" s="4">
        <v>45390</v>
      </c>
      <c r="C104" s="3">
        <v>10</v>
      </c>
      <c r="D104" s="3">
        <v>8.9</v>
      </c>
      <c r="E104" s="1" t="s">
        <v>87</v>
      </c>
      <c r="F104" s="5" t="s">
        <v>88</v>
      </c>
    </row>
    <row r="105" spans="1:6">
      <c r="A105" s="3" t="s">
        <v>28</v>
      </c>
      <c r="B105" s="4">
        <v>45390</v>
      </c>
      <c r="C105" s="3">
        <v>8.5</v>
      </c>
      <c r="D105" s="3">
        <v>7.5</v>
      </c>
      <c r="E105" s="1" t="s">
        <v>87</v>
      </c>
      <c r="F105" s="5" t="s">
        <v>88</v>
      </c>
    </row>
    <row r="106" spans="1:6">
      <c r="A106" s="3" t="s">
        <v>29</v>
      </c>
      <c r="B106" s="4">
        <v>45390</v>
      </c>
      <c r="C106" s="3">
        <v>8.5</v>
      </c>
      <c r="D106" s="3">
        <v>7.92</v>
      </c>
      <c r="E106" s="1" t="s">
        <v>87</v>
      </c>
      <c r="F106" s="5" t="s">
        <v>88</v>
      </c>
    </row>
    <row r="107" spans="1:6">
      <c r="A107" s="3" t="s">
        <v>30</v>
      </c>
      <c r="B107" s="4">
        <v>45390</v>
      </c>
      <c r="C107" s="3">
        <v>8.75</v>
      </c>
      <c r="D107" s="3">
        <v>8.5500000000000007</v>
      </c>
      <c r="E107" s="1" t="s">
        <v>87</v>
      </c>
      <c r="F107" s="5" t="s">
        <v>88</v>
      </c>
    </row>
    <row r="108" spans="1:6">
      <c r="A108" s="3" t="s">
        <v>32</v>
      </c>
      <c r="B108" s="4">
        <v>45390</v>
      </c>
      <c r="C108" s="3">
        <v>8</v>
      </c>
      <c r="D108" s="3">
        <v>0</v>
      </c>
      <c r="E108" s="1" t="s">
        <v>87</v>
      </c>
      <c r="F108" s="5" t="s">
        <v>88</v>
      </c>
    </row>
    <row r="109" spans="1:6">
      <c r="A109" s="3" t="s">
        <v>36</v>
      </c>
      <c r="B109" s="4">
        <v>45390</v>
      </c>
      <c r="C109" s="3">
        <v>8.75</v>
      </c>
      <c r="D109" s="3">
        <v>7.83</v>
      </c>
      <c r="E109" s="1" t="s">
        <v>87</v>
      </c>
      <c r="F109" s="5" t="s">
        <v>88</v>
      </c>
    </row>
    <row r="110" spans="1:6">
      <c r="A110" s="3" t="s">
        <v>38</v>
      </c>
      <c r="B110" s="4">
        <v>45390</v>
      </c>
      <c r="C110" s="3">
        <v>9.5</v>
      </c>
      <c r="D110" s="3">
        <v>11.32</v>
      </c>
      <c r="E110" s="1" t="s">
        <v>87</v>
      </c>
      <c r="F110" s="5" t="s">
        <v>88</v>
      </c>
    </row>
    <row r="111" spans="1:6">
      <c r="A111" s="3" t="s">
        <v>40</v>
      </c>
      <c r="B111" s="4">
        <v>45390</v>
      </c>
      <c r="C111" s="3">
        <v>12</v>
      </c>
      <c r="D111" s="3">
        <v>12.32</v>
      </c>
      <c r="E111" s="1" t="s">
        <v>87</v>
      </c>
      <c r="F111" s="5" t="s">
        <v>88</v>
      </c>
    </row>
    <row r="112" spans="1:6">
      <c r="A112" s="3" t="s">
        <v>43</v>
      </c>
      <c r="B112" s="4">
        <v>45390</v>
      </c>
      <c r="C112" s="3">
        <v>3</v>
      </c>
      <c r="D112" s="3">
        <v>3.23</v>
      </c>
      <c r="E112" s="1" t="s">
        <v>87</v>
      </c>
      <c r="F112" s="5" t="s">
        <v>88</v>
      </c>
    </row>
    <row r="113" spans="1:6">
      <c r="A113" s="3" t="s">
        <v>45</v>
      </c>
      <c r="B113" s="4">
        <v>45390</v>
      </c>
      <c r="C113" s="3">
        <v>8.75</v>
      </c>
      <c r="D113" s="3">
        <v>0</v>
      </c>
      <c r="E113" s="1" t="s">
        <v>87</v>
      </c>
      <c r="F113" s="5" t="s">
        <v>88</v>
      </c>
    </row>
    <row r="114" spans="1:6">
      <c r="A114" s="3" t="s">
        <v>47</v>
      </c>
      <c r="B114" s="4">
        <v>45390</v>
      </c>
      <c r="C114" s="3">
        <v>9.25</v>
      </c>
      <c r="D114" s="3">
        <v>8.93</v>
      </c>
      <c r="E114" s="1" t="s">
        <v>87</v>
      </c>
      <c r="F114" s="5" t="s">
        <v>88</v>
      </c>
    </row>
    <row r="115" spans="1:6">
      <c r="A115" s="3" t="s">
        <v>18</v>
      </c>
      <c r="B115" s="4">
        <v>45391</v>
      </c>
      <c r="C115" s="3">
        <v>12</v>
      </c>
      <c r="D115" s="3">
        <v>12.55</v>
      </c>
      <c r="E115" s="1" t="s">
        <v>87</v>
      </c>
      <c r="F115" s="5" t="s">
        <v>88</v>
      </c>
    </row>
    <row r="116" spans="1:6">
      <c r="A116" s="3" t="s">
        <v>21</v>
      </c>
      <c r="B116" s="4">
        <v>45391</v>
      </c>
      <c r="C116" s="3">
        <v>12</v>
      </c>
      <c r="D116" s="3">
        <v>12.23</v>
      </c>
      <c r="E116" s="1" t="s">
        <v>87</v>
      </c>
      <c r="F116" s="5" t="s">
        <v>88</v>
      </c>
    </row>
    <row r="117" spans="1:6">
      <c r="A117" s="3" t="s">
        <v>22</v>
      </c>
      <c r="B117" s="4">
        <v>45391</v>
      </c>
      <c r="C117" s="3">
        <v>12.25</v>
      </c>
      <c r="D117" s="3">
        <v>11.73</v>
      </c>
      <c r="E117" s="1" t="s">
        <v>87</v>
      </c>
      <c r="F117" s="5" t="s">
        <v>88</v>
      </c>
    </row>
    <row r="118" spans="1:6">
      <c r="A118" s="3" t="s">
        <v>25</v>
      </c>
      <c r="B118" s="4">
        <v>45391</v>
      </c>
      <c r="C118" s="3">
        <v>8.5</v>
      </c>
      <c r="D118" s="3">
        <v>8.17</v>
      </c>
      <c r="E118" s="1" t="s">
        <v>87</v>
      </c>
      <c r="F118" s="5" t="s">
        <v>88</v>
      </c>
    </row>
    <row r="119" spans="1:6">
      <c r="A119" s="3" t="s">
        <v>26</v>
      </c>
      <c r="B119" s="4">
        <v>45391</v>
      </c>
      <c r="C119" s="3">
        <v>8</v>
      </c>
      <c r="D119" s="3">
        <v>0</v>
      </c>
      <c r="E119" s="1" t="s">
        <v>87</v>
      </c>
      <c r="F119" s="5" t="s">
        <v>88</v>
      </c>
    </row>
    <row r="120" spans="1:6">
      <c r="A120" s="3" t="s">
        <v>27</v>
      </c>
      <c r="B120" s="4">
        <v>45391</v>
      </c>
      <c r="C120" s="3">
        <v>10</v>
      </c>
      <c r="D120" s="3">
        <v>9.42</v>
      </c>
      <c r="E120" s="1" t="s">
        <v>87</v>
      </c>
      <c r="F120" s="5" t="s">
        <v>88</v>
      </c>
    </row>
    <row r="121" spans="1:6">
      <c r="A121" s="3" t="s">
        <v>28</v>
      </c>
      <c r="B121" s="4">
        <v>45391</v>
      </c>
      <c r="C121" s="3">
        <v>8.5</v>
      </c>
      <c r="D121" s="3">
        <v>7.85</v>
      </c>
      <c r="E121" s="1" t="s">
        <v>87</v>
      </c>
      <c r="F121" s="5" t="s">
        <v>88</v>
      </c>
    </row>
    <row r="122" spans="1:6">
      <c r="A122" s="3" t="s">
        <v>29</v>
      </c>
      <c r="B122" s="4">
        <v>45391</v>
      </c>
      <c r="C122" s="3">
        <v>8.5</v>
      </c>
      <c r="D122" s="3">
        <v>7.82</v>
      </c>
      <c r="E122" s="1" t="s">
        <v>87</v>
      </c>
      <c r="F122" s="5" t="s">
        <v>88</v>
      </c>
    </row>
    <row r="123" spans="1:6">
      <c r="A123" s="3" t="s">
        <v>30</v>
      </c>
      <c r="B123" s="4">
        <v>45391</v>
      </c>
      <c r="C123" s="3">
        <v>8.75</v>
      </c>
      <c r="D123" s="3">
        <v>8.25</v>
      </c>
      <c r="E123" s="1" t="s">
        <v>87</v>
      </c>
      <c r="F123" s="5" t="s">
        <v>88</v>
      </c>
    </row>
    <row r="124" spans="1:6">
      <c r="A124" s="3" t="s">
        <v>32</v>
      </c>
      <c r="B124" s="4">
        <v>45391</v>
      </c>
      <c r="C124" s="3">
        <v>8</v>
      </c>
      <c r="D124" s="3">
        <v>0</v>
      </c>
      <c r="E124" s="1" t="s">
        <v>87</v>
      </c>
      <c r="F124" s="5" t="s">
        <v>88</v>
      </c>
    </row>
    <row r="125" spans="1:6">
      <c r="A125" s="3" t="s">
        <v>33</v>
      </c>
      <c r="B125" s="4">
        <v>45391</v>
      </c>
      <c r="C125" s="3">
        <v>0</v>
      </c>
      <c r="D125" s="3">
        <v>3.55</v>
      </c>
      <c r="E125" s="1" t="s">
        <v>87</v>
      </c>
      <c r="F125" s="5" t="s">
        <v>88</v>
      </c>
    </row>
    <row r="126" spans="1:6">
      <c r="A126" s="3" t="s">
        <v>35</v>
      </c>
      <c r="B126" s="4">
        <v>45391</v>
      </c>
      <c r="C126" s="3">
        <v>8</v>
      </c>
      <c r="D126" s="3">
        <v>8.43</v>
      </c>
      <c r="E126" s="1" t="s">
        <v>87</v>
      </c>
      <c r="F126" s="5" t="s">
        <v>88</v>
      </c>
    </row>
    <row r="127" spans="1:6">
      <c r="A127" s="3" t="s">
        <v>36</v>
      </c>
      <c r="B127" s="4">
        <v>45391</v>
      </c>
      <c r="C127" s="3">
        <v>5.25</v>
      </c>
      <c r="D127" s="3">
        <v>5.33</v>
      </c>
      <c r="E127" s="1" t="s">
        <v>87</v>
      </c>
      <c r="F127" s="5" t="s">
        <v>88</v>
      </c>
    </row>
    <row r="128" spans="1:6">
      <c r="A128" s="3" t="s">
        <v>38</v>
      </c>
      <c r="B128" s="4">
        <v>45391</v>
      </c>
      <c r="C128" s="3">
        <v>9.5</v>
      </c>
      <c r="D128" s="3">
        <v>10.38</v>
      </c>
      <c r="E128" s="1" t="s">
        <v>87</v>
      </c>
      <c r="F128" s="5" t="s">
        <v>88</v>
      </c>
    </row>
    <row r="129" spans="1:6">
      <c r="A129" s="3" t="s">
        <v>42</v>
      </c>
      <c r="B129" s="4">
        <v>45391</v>
      </c>
      <c r="C129" s="3">
        <v>4</v>
      </c>
      <c r="D129" s="3">
        <v>4.2699999999999996</v>
      </c>
      <c r="E129" s="1" t="s">
        <v>87</v>
      </c>
      <c r="F129" s="5" t="s">
        <v>88</v>
      </c>
    </row>
    <row r="130" spans="1:6">
      <c r="A130" s="3" t="s">
        <v>45</v>
      </c>
      <c r="B130" s="4">
        <v>45391</v>
      </c>
      <c r="C130" s="3">
        <v>8.75</v>
      </c>
      <c r="D130" s="3">
        <v>0</v>
      </c>
      <c r="E130" s="1" t="s">
        <v>87</v>
      </c>
      <c r="F130" s="5" t="s">
        <v>88</v>
      </c>
    </row>
    <row r="131" spans="1:6">
      <c r="A131" s="3" t="s">
        <v>46</v>
      </c>
      <c r="B131" s="4">
        <v>45391</v>
      </c>
      <c r="C131" s="3">
        <v>10</v>
      </c>
      <c r="D131" s="3">
        <v>13.07</v>
      </c>
      <c r="E131" s="1" t="s">
        <v>87</v>
      </c>
      <c r="F131" s="5" t="s">
        <v>88</v>
      </c>
    </row>
    <row r="132" spans="1:6">
      <c r="A132" s="3" t="s">
        <v>47</v>
      </c>
      <c r="B132" s="4">
        <v>45391</v>
      </c>
      <c r="C132" s="3">
        <v>9.25</v>
      </c>
      <c r="D132" s="3">
        <v>8.98</v>
      </c>
      <c r="E132" s="1" t="s">
        <v>87</v>
      </c>
      <c r="F132" s="5" t="s">
        <v>88</v>
      </c>
    </row>
    <row r="133" spans="1:6">
      <c r="A133" s="3" t="s">
        <v>48</v>
      </c>
      <c r="B133" s="4">
        <v>45391</v>
      </c>
      <c r="C133" s="3">
        <v>10</v>
      </c>
      <c r="D133" s="3">
        <v>9.67</v>
      </c>
      <c r="E133" s="1" t="s">
        <v>87</v>
      </c>
      <c r="F133" s="5" t="s">
        <v>88</v>
      </c>
    </row>
    <row r="134" spans="1:6">
      <c r="A134" s="3" t="s">
        <v>18</v>
      </c>
      <c r="B134" s="4">
        <v>45392</v>
      </c>
      <c r="C134" s="3">
        <v>12</v>
      </c>
      <c r="D134" s="3">
        <v>0</v>
      </c>
      <c r="E134" s="1" t="s">
        <v>87</v>
      </c>
      <c r="F134" s="5" t="s">
        <v>88</v>
      </c>
    </row>
    <row r="135" spans="1:6">
      <c r="A135" s="3" t="s">
        <v>19</v>
      </c>
      <c r="B135" s="4">
        <v>45392</v>
      </c>
      <c r="C135" s="3">
        <v>4</v>
      </c>
      <c r="D135" s="3">
        <v>4.13</v>
      </c>
      <c r="E135" s="1" t="s">
        <v>87</v>
      </c>
      <c r="F135" s="5" t="s">
        <v>88</v>
      </c>
    </row>
    <row r="136" spans="1:6">
      <c r="A136" s="3" t="s">
        <v>22</v>
      </c>
      <c r="B136" s="4">
        <v>45392</v>
      </c>
      <c r="C136" s="3">
        <v>8</v>
      </c>
      <c r="D136" s="3">
        <v>8.1999999999999993</v>
      </c>
      <c r="E136" s="1" t="s">
        <v>87</v>
      </c>
      <c r="F136" s="5" t="s">
        <v>88</v>
      </c>
    </row>
    <row r="137" spans="1:6">
      <c r="A137" s="3" t="s">
        <v>25</v>
      </c>
      <c r="B137" s="4">
        <v>45392</v>
      </c>
      <c r="C137" s="3">
        <v>8.5</v>
      </c>
      <c r="D137" s="3">
        <v>8.17</v>
      </c>
      <c r="E137" s="1" t="s">
        <v>87</v>
      </c>
      <c r="F137" s="5" t="s">
        <v>88</v>
      </c>
    </row>
    <row r="138" spans="1:6">
      <c r="A138" s="3" t="s">
        <v>26</v>
      </c>
      <c r="B138" s="4">
        <v>45392</v>
      </c>
      <c r="C138" s="3">
        <v>6</v>
      </c>
      <c r="D138" s="3">
        <v>0</v>
      </c>
      <c r="E138" s="1" t="s">
        <v>87</v>
      </c>
      <c r="F138" s="5" t="s">
        <v>88</v>
      </c>
    </row>
    <row r="139" spans="1:6">
      <c r="A139" s="3" t="s">
        <v>27</v>
      </c>
      <c r="B139" s="4">
        <v>45392</v>
      </c>
      <c r="C139" s="3">
        <v>10</v>
      </c>
      <c r="D139" s="3">
        <v>8.3699999999999992</v>
      </c>
      <c r="E139" s="1" t="s">
        <v>87</v>
      </c>
      <c r="F139" s="5" t="s">
        <v>88</v>
      </c>
    </row>
    <row r="140" spans="1:6">
      <c r="A140" s="3" t="s">
        <v>28</v>
      </c>
      <c r="B140" s="4">
        <v>45392</v>
      </c>
      <c r="C140" s="3">
        <v>8.5</v>
      </c>
      <c r="D140" s="3">
        <v>7.97</v>
      </c>
      <c r="E140" s="1" t="s">
        <v>87</v>
      </c>
      <c r="F140" s="5" t="s">
        <v>88</v>
      </c>
    </row>
    <row r="141" spans="1:6">
      <c r="A141" s="3" t="s">
        <v>29</v>
      </c>
      <c r="B141" s="4">
        <v>45392</v>
      </c>
      <c r="C141" s="3">
        <v>8.5</v>
      </c>
      <c r="D141" s="3">
        <v>8.75</v>
      </c>
      <c r="E141" s="1" t="s">
        <v>87</v>
      </c>
      <c r="F141" s="5" t="s">
        <v>88</v>
      </c>
    </row>
    <row r="142" spans="1:6">
      <c r="A142" s="3" t="s">
        <v>30</v>
      </c>
      <c r="B142" s="4">
        <v>45392</v>
      </c>
      <c r="C142" s="3">
        <v>8.75</v>
      </c>
      <c r="D142" s="3">
        <v>8.48</v>
      </c>
      <c r="E142" s="1" t="s">
        <v>87</v>
      </c>
      <c r="F142" s="5" t="s">
        <v>88</v>
      </c>
    </row>
    <row r="143" spans="1:6">
      <c r="A143" s="3" t="s">
        <v>31</v>
      </c>
      <c r="B143" s="4">
        <v>45392</v>
      </c>
      <c r="C143" s="3">
        <v>6</v>
      </c>
      <c r="D143" s="3">
        <v>0</v>
      </c>
      <c r="E143" s="1" t="s">
        <v>87</v>
      </c>
      <c r="F143" s="5" t="s">
        <v>88</v>
      </c>
    </row>
    <row r="144" spans="1:6">
      <c r="A144" s="3" t="s">
        <v>33</v>
      </c>
      <c r="B144" s="4">
        <v>45392</v>
      </c>
      <c r="C144" s="3">
        <v>7</v>
      </c>
      <c r="D144" s="3">
        <v>7.12</v>
      </c>
      <c r="E144" s="1" t="s">
        <v>87</v>
      </c>
      <c r="F144" s="5" t="s">
        <v>88</v>
      </c>
    </row>
    <row r="145" spans="1:6">
      <c r="A145" s="3" t="s">
        <v>36</v>
      </c>
      <c r="B145" s="4">
        <v>45392</v>
      </c>
      <c r="C145" s="3">
        <v>8.75</v>
      </c>
      <c r="D145" s="3">
        <v>7.85</v>
      </c>
      <c r="E145" s="1" t="s">
        <v>87</v>
      </c>
      <c r="F145" s="5" t="s">
        <v>88</v>
      </c>
    </row>
    <row r="146" spans="1:6">
      <c r="A146" s="3" t="s">
        <v>38</v>
      </c>
      <c r="B146" s="4">
        <v>45392</v>
      </c>
      <c r="C146" s="3">
        <v>9</v>
      </c>
      <c r="D146" s="3">
        <v>11.6</v>
      </c>
      <c r="E146" s="1" t="s">
        <v>87</v>
      </c>
      <c r="F146" s="5" t="s">
        <v>88</v>
      </c>
    </row>
    <row r="147" spans="1:6">
      <c r="A147" s="3" t="s">
        <v>40</v>
      </c>
      <c r="B147" s="4">
        <v>45392</v>
      </c>
      <c r="C147" s="3">
        <v>12</v>
      </c>
      <c r="D147" s="3">
        <v>12.08</v>
      </c>
      <c r="E147" s="1" t="s">
        <v>87</v>
      </c>
      <c r="F147" s="5" t="s">
        <v>88</v>
      </c>
    </row>
    <row r="148" spans="1:6">
      <c r="A148" s="3" t="s">
        <v>42</v>
      </c>
      <c r="B148" s="4">
        <v>45392</v>
      </c>
      <c r="C148" s="3">
        <v>12</v>
      </c>
      <c r="D148" s="3">
        <v>11.57</v>
      </c>
      <c r="E148" s="1" t="s">
        <v>87</v>
      </c>
      <c r="F148" s="5" t="s">
        <v>88</v>
      </c>
    </row>
    <row r="149" spans="1:6">
      <c r="A149" s="3" t="s">
        <v>43</v>
      </c>
      <c r="B149" s="4">
        <v>45392</v>
      </c>
      <c r="C149" s="3">
        <v>3</v>
      </c>
      <c r="D149" s="3">
        <v>3.27</v>
      </c>
      <c r="E149" s="1" t="s">
        <v>87</v>
      </c>
      <c r="F149" s="5" t="s">
        <v>88</v>
      </c>
    </row>
    <row r="150" spans="1:6">
      <c r="A150" s="3" t="s">
        <v>45</v>
      </c>
      <c r="B150" s="4">
        <v>45392</v>
      </c>
      <c r="C150" s="3">
        <v>8.75</v>
      </c>
      <c r="D150" s="3">
        <v>0</v>
      </c>
      <c r="E150" s="1" t="s">
        <v>87</v>
      </c>
      <c r="F150" s="5" t="s">
        <v>88</v>
      </c>
    </row>
    <row r="151" spans="1:6">
      <c r="A151" s="3" t="s">
        <v>46</v>
      </c>
      <c r="B151" s="4">
        <v>45392</v>
      </c>
      <c r="C151" s="3">
        <v>10</v>
      </c>
      <c r="D151" s="3">
        <v>13.3</v>
      </c>
      <c r="E151" s="1" t="s">
        <v>87</v>
      </c>
      <c r="F151" s="5" t="s">
        <v>88</v>
      </c>
    </row>
    <row r="152" spans="1:6">
      <c r="A152" s="3" t="s">
        <v>47</v>
      </c>
      <c r="B152" s="4">
        <v>45392</v>
      </c>
      <c r="C152" s="3">
        <v>9.25</v>
      </c>
      <c r="D152" s="3">
        <v>8.65</v>
      </c>
      <c r="E152" s="1" t="s">
        <v>87</v>
      </c>
      <c r="F152" s="5" t="s">
        <v>88</v>
      </c>
    </row>
    <row r="153" spans="1:6">
      <c r="A153" s="3" t="s">
        <v>48</v>
      </c>
      <c r="B153" s="4">
        <v>45392</v>
      </c>
      <c r="C153" s="3">
        <v>10</v>
      </c>
      <c r="D153" s="3">
        <v>9.65</v>
      </c>
      <c r="E153" s="1" t="s">
        <v>87</v>
      </c>
      <c r="F153" s="5" t="s">
        <v>88</v>
      </c>
    </row>
    <row r="154" spans="1:6">
      <c r="A154" s="3" t="s">
        <v>18</v>
      </c>
      <c r="B154" s="4">
        <v>45393</v>
      </c>
      <c r="C154" s="3">
        <v>12</v>
      </c>
      <c r="D154" s="3">
        <v>0</v>
      </c>
      <c r="E154" s="1" t="s">
        <v>87</v>
      </c>
      <c r="F154" s="5" t="s">
        <v>88</v>
      </c>
    </row>
    <row r="155" spans="1:6">
      <c r="A155" s="3" t="s">
        <v>21</v>
      </c>
      <c r="B155" s="4">
        <v>45393</v>
      </c>
      <c r="C155" s="3">
        <v>12</v>
      </c>
      <c r="D155" s="3">
        <v>12.07</v>
      </c>
      <c r="E155" s="1" t="s">
        <v>87</v>
      </c>
      <c r="F155" s="5" t="s">
        <v>88</v>
      </c>
    </row>
    <row r="156" spans="1:6">
      <c r="A156" s="3" t="s">
        <v>22</v>
      </c>
      <c r="B156" s="4">
        <v>45393</v>
      </c>
      <c r="C156" s="3">
        <v>12.25</v>
      </c>
      <c r="D156" s="3">
        <v>11.78</v>
      </c>
      <c r="E156" s="1" t="s">
        <v>87</v>
      </c>
      <c r="F156" s="5" t="s">
        <v>88</v>
      </c>
    </row>
    <row r="157" spans="1:6">
      <c r="A157" s="3" t="s">
        <v>25</v>
      </c>
      <c r="B157" s="4">
        <v>45393</v>
      </c>
      <c r="C157" s="3">
        <v>8.5</v>
      </c>
      <c r="D157" s="3">
        <v>8.17</v>
      </c>
      <c r="E157" s="1" t="s">
        <v>87</v>
      </c>
      <c r="F157" s="5" t="s">
        <v>88</v>
      </c>
    </row>
    <row r="158" spans="1:6">
      <c r="A158" s="3" t="s">
        <v>26</v>
      </c>
      <c r="B158" s="4">
        <v>45393</v>
      </c>
      <c r="C158" s="3">
        <v>11</v>
      </c>
      <c r="D158" s="3">
        <v>0</v>
      </c>
      <c r="E158" s="1" t="s">
        <v>87</v>
      </c>
      <c r="F158" s="5" t="s">
        <v>88</v>
      </c>
    </row>
    <row r="159" spans="1:6">
      <c r="A159" s="3" t="s">
        <v>27</v>
      </c>
      <c r="B159" s="4">
        <v>45393</v>
      </c>
      <c r="C159" s="3">
        <v>10</v>
      </c>
      <c r="D159" s="3">
        <v>8.52</v>
      </c>
      <c r="E159" s="1" t="s">
        <v>87</v>
      </c>
      <c r="F159" s="5" t="s">
        <v>88</v>
      </c>
    </row>
    <row r="160" spans="1:6">
      <c r="A160" s="3" t="s">
        <v>28</v>
      </c>
      <c r="B160" s="4">
        <v>45393</v>
      </c>
      <c r="C160" s="3">
        <v>8.5</v>
      </c>
      <c r="D160" s="3">
        <v>8.67</v>
      </c>
      <c r="E160" s="1" t="s">
        <v>87</v>
      </c>
      <c r="F160" s="5" t="s">
        <v>88</v>
      </c>
    </row>
    <row r="161" spans="1:6">
      <c r="A161" s="3" t="s">
        <v>29</v>
      </c>
      <c r="B161" s="4">
        <v>45393</v>
      </c>
      <c r="C161" s="3">
        <v>8.5</v>
      </c>
      <c r="D161" s="3">
        <v>8.25</v>
      </c>
      <c r="E161" s="1" t="s">
        <v>87</v>
      </c>
      <c r="F161" s="5" t="s">
        <v>88</v>
      </c>
    </row>
    <row r="162" spans="1:6">
      <c r="A162" s="3" t="s">
        <v>30</v>
      </c>
      <c r="B162" s="4">
        <v>45393</v>
      </c>
      <c r="C162" s="3">
        <v>8.75</v>
      </c>
      <c r="D162" s="3">
        <v>8.42</v>
      </c>
      <c r="E162" s="1" t="s">
        <v>87</v>
      </c>
      <c r="F162" s="5" t="s">
        <v>88</v>
      </c>
    </row>
    <row r="163" spans="1:6">
      <c r="A163" s="3" t="s">
        <v>32</v>
      </c>
      <c r="B163" s="4">
        <v>45393</v>
      </c>
      <c r="C163" s="3">
        <v>8</v>
      </c>
      <c r="D163" s="3">
        <v>0</v>
      </c>
      <c r="E163" s="1" t="s">
        <v>87</v>
      </c>
      <c r="F163" s="5" t="s">
        <v>88</v>
      </c>
    </row>
    <row r="164" spans="1:6">
      <c r="A164" s="3" t="s">
        <v>35</v>
      </c>
      <c r="B164" s="4">
        <v>45393</v>
      </c>
      <c r="C164" s="3">
        <v>0</v>
      </c>
      <c r="D164" s="3">
        <v>9.1999999999999993</v>
      </c>
      <c r="E164" s="1" t="s">
        <v>87</v>
      </c>
      <c r="F164" s="5" t="s">
        <v>88</v>
      </c>
    </row>
    <row r="165" spans="1:6">
      <c r="A165" s="3" t="s">
        <v>36</v>
      </c>
      <c r="B165" s="4">
        <v>45393</v>
      </c>
      <c r="C165" s="3">
        <v>8.75</v>
      </c>
      <c r="D165" s="3">
        <v>8.18</v>
      </c>
      <c r="E165" s="1" t="s">
        <v>87</v>
      </c>
      <c r="F165" s="5" t="s">
        <v>88</v>
      </c>
    </row>
    <row r="166" spans="1:6">
      <c r="A166" s="3" t="s">
        <v>38</v>
      </c>
      <c r="B166" s="4">
        <v>45393</v>
      </c>
      <c r="C166" s="3">
        <v>9.5</v>
      </c>
      <c r="D166" s="3">
        <v>8.27</v>
      </c>
      <c r="E166" s="1" t="s">
        <v>87</v>
      </c>
      <c r="F166" s="5" t="s">
        <v>88</v>
      </c>
    </row>
    <row r="167" spans="1:6">
      <c r="A167" s="3" t="s">
        <v>41</v>
      </c>
      <c r="B167" s="4">
        <v>45393</v>
      </c>
      <c r="C167" s="3">
        <v>3</v>
      </c>
      <c r="D167" s="3">
        <v>3.2</v>
      </c>
      <c r="E167" s="1" t="s">
        <v>87</v>
      </c>
      <c r="F167" s="5" t="s">
        <v>88</v>
      </c>
    </row>
    <row r="168" spans="1:6">
      <c r="A168" s="3" t="s">
        <v>42</v>
      </c>
      <c r="B168" s="4">
        <v>45393</v>
      </c>
      <c r="C168" s="3">
        <v>0</v>
      </c>
      <c r="D168" s="3">
        <v>8.6300000000000008</v>
      </c>
      <c r="E168" s="1" t="s">
        <v>87</v>
      </c>
      <c r="F168" s="5" t="s">
        <v>88</v>
      </c>
    </row>
    <row r="169" spans="1:6">
      <c r="A169" s="3" t="s">
        <v>43</v>
      </c>
      <c r="B169" s="4">
        <v>45393</v>
      </c>
      <c r="C169" s="3">
        <v>3</v>
      </c>
      <c r="D169" s="3">
        <v>3.02</v>
      </c>
      <c r="E169" s="1" t="s">
        <v>87</v>
      </c>
      <c r="F169" s="5" t="s">
        <v>88</v>
      </c>
    </row>
    <row r="170" spans="1:6">
      <c r="A170" s="3" t="s">
        <v>45</v>
      </c>
      <c r="B170" s="4">
        <v>45393</v>
      </c>
      <c r="C170" s="3">
        <v>8.75</v>
      </c>
      <c r="D170" s="3">
        <v>0</v>
      </c>
      <c r="E170" s="1" t="s">
        <v>87</v>
      </c>
      <c r="F170" s="5" t="s">
        <v>88</v>
      </c>
    </row>
    <row r="171" spans="1:6">
      <c r="A171" s="3" t="s">
        <v>46</v>
      </c>
      <c r="B171" s="4">
        <v>45393</v>
      </c>
      <c r="C171" s="3">
        <v>10</v>
      </c>
      <c r="D171" s="3">
        <v>13.15</v>
      </c>
      <c r="E171" s="1" t="s">
        <v>87</v>
      </c>
      <c r="F171" s="5" t="s">
        <v>88</v>
      </c>
    </row>
    <row r="172" spans="1:6">
      <c r="A172" s="3" t="s">
        <v>47</v>
      </c>
      <c r="B172" s="4">
        <v>45393</v>
      </c>
      <c r="C172" s="3">
        <v>9.25</v>
      </c>
      <c r="D172" s="3">
        <v>8.0500000000000007</v>
      </c>
      <c r="E172" s="1" t="s">
        <v>87</v>
      </c>
      <c r="F172" s="5" t="s">
        <v>88</v>
      </c>
    </row>
    <row r="173" spans="1:6">
      <c r="A173" s="3" t="s">
        <v>48</v>
      </c>
      <c r="B173" s="4">
        <v>45393</v>
      </c>
      <c r="C173" s="3">
        <v>10</v>
      </c>
      <c r="D173" s="3">
        <v>10.25</v>
      </c>
      <c r="E173" s="1" t="s">
        <v>87</v>
      </c>
      <c r="F173" s="5" t="s">
        <v>88</v>
      </c>
    </row>
    <row r="174" spans="1:6">
      <c r="A174" s="3" t="s">
        <v>22</v>
      </c>
      <c r="B174" s="4">
        <v>45394</v>
      </c>
      <c r="C174" s="3">
        <v>12.25</v>
      </c>
      <c r="D174" s="3">
        <v>11.65</v>
      </c>
      <c r="E174" s="1" t="s">
        <v>87</v>
      </c>
      <c r="F174" s="5" t="s">
        <v>88</v>
      </c>
    </row>
    <row r="175" spans="1:6">
      <c r="A175" s="3" t="s">
        <v>24</v>
      </c>
      <c r="B175" s="4">
        <v>45394</v>
      </c>
      <c r="C175" s="3">
        <v>8.5</v>
      </c>
      <c r="D175" s="3">
        <v>8.82</v>
      </c>
      <c r="E175" s="1" t="s">
        <v>87</v>
      </c>
      <c r="F175" s="5" t="s">
        <v>88</v>
      </c>
    </row>
    <row r="176" spans="1:6">
      <c r="A176" s="3" t="s">
        <v>25</v>
      </c>
      <c r="B176" s="4">
        <v>45394</v>
      </c>
      <c r="C176" s="3">
        <v>8.5</v>
      </c>
      <c r="D176" s="3">
        <v>8.15</v>
      </c>
      <c r="E176" s="1" t="s">
        <v>87</v>
      </c>
      <c r="F176" s="5" t="s">
        <v>88</v>
      </c>
    </row>
    <row r="177" spans="1:6">
      <c r="A177" s="3" t="s">
        <v>26</v>
      </c>
      <c r="B177" s="4">
        <v>45394</v>
      </c>
      <c r="C177" s="3">
        <v>8</v>
      </c>
      <c r="D177" s="3">
        <v>0</v>
      </c>
      <c r="E177" s="1" t="s">
        <v>87</v>
      </c>
      <c r="F177" s="5" t="s">
        <v>88</v>
      </c>
    </row>
    <row r="178" spans="1:6">
      <c r="A178" s="3" t="s">
        <v>28</v>
      </c>
      <c r="B178" s="4">
        <v>45394</v>
      </c>
      <c r="C178" s="3">
        <v>8.5</v>
      </c>
      <c r="D178" s="3">
        <v>8.18</v>
      </c>
      <c r="E178" s="1" t="s">
        <v>87</v>
      </c>
      <c r="F178" s="5" t="s">
        <v>88</v>
      </c>
    </row>
    <row r="179" spans="1:6">
      <c r="A179" s="3" t="s">
        <v>29</v>
      </c>
      <c r="B179" s="4">
        <v>45394</v>
      </c>
      <c r="C179" s="3">
        <v>8.5</v>
      </c>
      <c r="D179" s="3">
        <v>8.33</v>
      </c>
      <c r="E179" s="1" t="s">
        <v>87</v>
      </c>
      <c r="F179" s="5" t="s">
        <v>88</v>
      </c>
    </row>
    <row r="180" spans="1:6">
      <c r="A180" s="3" t="s">
        <v>30</v>
      </c>
      <c r="B180" s="4">
        <v>45394</v>
      </c>
      <c r="C180" s="3">
        <v>8.75</v>
      </c>
      <c r="D180" s="3">
        <v>8.23</v>
      </c>
      <c r="E180" s="1" t="s">
        <v>87</v>
      </c>
      <c r="F180" s="5" t="s">
        <v>88</v>
      </c>
    </row>
    <row r="181" spans="1:6">
      <c r="A181" s="3" t="s">
        <v>31</v>
      </c>
      <c r="B181" s="4">
        <v>45394</v>
      </c>
      <c r="C181" s="3">
        <v>6</v>
      </c>
      <c r="D181" s="3">
        <v>0</v>
      </c>
      <c r="E181" s="1" t="s">
        <v>87</v>
      </c>
      <c r="F181" s="5" t="s">
        <v>88</v>
      </c>
    </row>
    <row r="182" spans="1:6">
      <c r="A182" s="3" t="s">
        <v>33</v>
      </c>
      <c r="B182" s="4">
        <v>45394</v>
      </c>
      <c r="C182" s="3">
        <v>7</v>
      </c>
      <c r="D182" s="3">
        <v>5.87</v>
      </c>
      <c r="E182" s="1" t="s">
        <v>87</v>
      </c>
      <c r="F182" s="5" t="s">
        <v>88</v>
      </c>
    </row>
    <row r="183" spans="1:6">
      <c r="A183" s="3" t="s">
        <v>35</v>
      </c>
      <c r="B183" s="4">
        <v>45394</v>
      </c>
      <c r="C183" s="3">
        <v>12</v>
      </c>
      <c r="D183" s="3">
        <v>12.45</v>
      </c>
      <c r="E183" s="1" t="s">
        <v>87</v>
      </c>
      <c r="F183" s="5" t="s">
        <v>88</v>
      </c>
    </row>
    <row r="184" spans="1:6">
      <c r="A184" s="3" t="s">
        <v>36</v>
      </c>
      <c r="B184" s="4">
        <v>45394</v>
      </c>
      <c r="C184" s="3">
        <v>8.75</v>
      </c>
      <c r="D184" s="3">
        <v>8.85</v>
      </c>
      <c r="E184" s="1" t="s">
        <v>87</v>
      </c>
      <c r="F184" s="5" t="s">
        <v>88</v>
      </c>
    </row>
    <row r="185" spans="1:6">
      <c r="A185" s="3" t="s">
        <v>38</v>
      </c>
      <c r="B185" s="4">
        <v>45394</v>
      </c>
      <c r="C185" s="3">
        <v>5</v>
      </c>
      <c r="D185" s="3">
        <v>5.65</v>
      </c>
      <c r="E185" s="1" t="s">
        <v>87</v>
      </c>
      <c r="F185" s="5" t="s">
        <v>88</v>
      </c>
    </row>
    <row r="186" spans="1:6">
      <c r="A186" s="3" t="s">
        <v>40</v>
      </c>
      <c r="B186" s="4">
        <v>45394</v>
      </c>
      <c r="C186" s="3">
        <v>12</v>
      </c>
      <c r="D186" s="3">
        <v>12.17</v>
      </c>
      <c r="E186" s="1" t="s">
        <v>87</v>
      </c>
      <c r="F186" s="5" t="s">
        <v>88</v>
      </c>
    </row>
    <row r="187" spans="1:6">
      <c r="A187" s="3" t="s">
        <v>45</v>
      </c>
      <c r="B187" s="4">
        <v>45394</v>
      </c>
      <c r="C187" s="3">
        <v>8.75</v>
      </c>
      <c r="D187" s="3">
        <v>0</v>
      </c>
      <c r="E187" s="1" t="s">
        <v>87</v>
      </c>
      <c r="F187" s="5" t="s">
        <v>88</v>
      </c>
    </row>
    <row r="188" spans="1:6">
      <c r="A188" s="3" t="s">
        <v>46</v>
      </c>
      <c r="B188" s="4">
        <v>45394</v>
      </c>
      <c r="C188" s="3">
        <v>10</v>
      </c>
      <c r="D188" s="3">
        <v>13.15</v>
      </c>
      <c r="E188" s="1" t="s">
        <v>87</v>
      </c>
      <c r="F188" s="5" t="s">
        <v>88</v>
      </c>
    </row>
    <row r="189" spans="1:6">
      <c r="A189" s="3" t="s">
        <v>47</v>
      </c>
      <c r="B189" s="4">
        <v>45394</v>
      </c>
      <c r="C189" s="3">
        <v>5.25</v>
      </c>
      <c r="D189" s="3">
        <v>5.35</v>
      </c>
      <c r="E189" s="1" t="s">
        <v>87</v>
      </c>
      <c r="F189" s="5" t="s">
        <v>88</v>
      </c>
    </row>
    <row r="190" spans="1:6">
      <c r="A190" s="3" t="s">
        <v>48</v>
      </c>
      <c r="B190" s="4">
        <v>45394</v>
      </c>
      <c r="C190" s="3">
        <v>10</v>
      </c>
      <c r="D190" s="3">
        <v>9.5</v>
      </c>
      <c r="E190" s="1" t="s">
        <v>87</v>
      </c>
      <c r="F190" s="5" t="s">
        <v>88</v>
      </c>
    </row>
    <row r="191" spans="1:6">
      <c r="A191" s="3" t="s">
        <v>19</v>
      </c>
      <c r="B191" s="4">
        <v>45395</v>
      </c>
      <c r="C191" s="3">
        <v>8</v>
      </c>
      <c r="D191" s="3">
        <v>8.6199999999999992</v>
      </c>
      <c r="E191" s="1" t="s">
        <v>87</v>
      </c>
      <c r="F191" s="5" t="s">
        <v>88</v>
      </c>
    </row>
    <row r="192" spans="1:6">
      <c r="A192" s="3" t="s">
        <v>21</v>
      </c>
      <c r="B192" s="4">
        <v>45395</v>
      </c>
      <c r="C192" s="3">
        <v>8</v>
      </c>
      <c r="D192" s="3">
        <v>8.5</v>
      </c>
      <c r="E192" s="1" t="s">
        <v>87</v>
      </c>
      <c r="F192" s="5" t="s">
        <v>88</v>
      </c>
    </row>
    <row r="193" spans="1:6">
      <c r="A193" s="3" t="s">
        <v>24</v>
      </c>
      <c r="B193" s="4">
        <v>45395</v>
      </c>
      <c r="C193" s="3">
        <v>8</v>
      </c>
      <c r="D193" s="3">
        <v>7.65</v>
      </c>
      <c r="E193" s="1" t="s">
        <v>87</v>
      </c>
      <c r="F193" s="5" t="s">
        <v>88</v>
      </c>
    </row>
    <row r="194" spans="1:6">
      <c r="A194" s="3" t="s">
        <v>43</v>
      </c>
      <c r="B194" s="4">
        <v>45395</v>
      </c>
      <c r="C194" s="3">
        <v>0</v>
      </c>
      <c r="D194" s="3">
        <v>8.4700000000000006</v>
      </c>
      <c r="E194" s="1" t="s">
        <v>87</v>
      </c>
      <c r="F194" s="5" t="s">
        <v>88</v>
      </c>
    </row>
    <row r="195" spans="1:6">
      <c r="A195" s="3" t="s">
        <v>19</v>
      </c>
      <c r="B195" s="4">
        <v>45396</v>
      </c>
      <c r="C195" s="3">
        <v>8</v>
      </c>
      <c r="D195" s="3">
        <v>8.67</v>
      </c>
      <c r="E195" s="1" t="s">
        <v>87</v>
      </c>
      <c r="F195" s="5" t="s">
        <v>88</v>
      </c>
    </row>
    <row r="196" spans="1:6">
      <c r="A196" s="3" t="s">
        <v>20</v>
      </c>
      <c r="B196" s="4">
        <v>45396</v>
      </c>
      <c r="C196" s="3">
        <v>8</v>
      </c>
      <c r="D196" s="3">
        <v>7.67</v>
      </c>
      <c r="E196" s="1" t="s">
        <v>87</v>
      </c>
      <c r="F196" s="5" t="s">
        <v>88</v>
      </c>
    </row>
    <row r="197" spans="1:6">
      <c r="A197" s="3" t="s">
        <v>35</v>
      </c>
      <c r="B197" s="4">
        <v>45396</v>
      </c>
      <c r="C197" s="3">
        <v>8</v>
      </c>
      <c r="D197" s="3">
        <v>7.82</v>
      </c>
      <c r="E197" s="1" t="s">
        <v>87</v>
      </c>
      <c r="F197" s="5" t="s">
        <v>88</v>
      </c>
    </row>
    <row r="198" spans="1:6">
      <c r="A198" s="3" t="s">
        <v>37</v>
      </c>
      <c r="B198" s="4">
        <v>45396</v>
      </c>
      <c r="C198" s="3">
        <v>8</v>
      </c>
      <c r="D198" s="3">
        <v>8.3000000000000007</v>
      </c>
      <c r="E198" s="1" t="s">
        <v>87</v>
      </c>
      <c r="F198" s="5" t="s">
        <v>88</v>
      </c>
    </row>
    <row r="199" spans="1:6">
      <c r="A199" s="3" t="s">
        <v>19</v>
      </c>
      <c r="B199" s="4">
        <v>45397</v>
      </c>
      <c r="C199" s="3">
        <v>4</v>
      </c>
      <c r="D199" s="3">
        <v>4.05</v>
      </c>
      <c r="E199" s="1" t="s">
        <v>87</v>
      </c>
      <c r="F199" s="5" t="s">
        <v>89</v>
      </c>
    </row>
    <row r="200" spans="1:6">
      <c r="A200" s="3" t="s">
        <v>22</v>
      </c>
      <c r="B200" s="4">
        <v>45397</v>
      </c>
      <c r="C200" s="3">
        <v>8</v>
      </c>
      <c r="D200" s="3">
        <v>8.17</v>
      </c>
      <c r="E200" s="1" t="s">
        <v>87</v>
      </c>
      <c r="F200" s="5" t="s">
        <v>89</v>
      </c>
    </row>
    <row r="201" spans="1:6">
      <c r="A201" s="3" t="s">
        <v>24</v>
      </c>
      <c r="B201" s="4">
        <v>45397</v>
      </c>
      <c r="C201" s="3">
        <v>4</v>
      </c>
      <c r="D201" s="3">
        <v>3.68</v>
      </c>
      <c r="E201" s="1" t="s">
        <v>87</v>
      </c>
      <c r="F201" s="5" t="s">
        <v>89</v>
      </c>
    </row>
    <row r="202" spans="1:6">
      <c r="A202" s="3" t="s">
        <v>25</v>
      </c>
      <c r="B202" s="4">
        <v>45397</v>
      </c>
      <c r="C202" s="3">
        <v>8.5</v>
      </c>
      <c r="D202" s="3">
        <v>8.02</v>
      </c>
      <c r="E202" s="1" t="s">
        <v>87</v>
      </c>
      <c r="F202" s="5" t="s">
        <v>89</v>
      </c>
    </row>
    <row r="203" spans="1:6">
      <c r="A203" s="3" t="s">
        <v>27</v>
      </c>
      <c r="B203" s="4">
        <v>45397</v>
      </c>
      <c r="C203" s="3">
        <v>10</v>
      </c>
      <c r="D203" s="3">
        <v>9.33</v>
      </c>
      <c r="E203" s="1" t="s">
        <v>87</v>
      </c>
      <c r="F203" s="5" t="s">
        <v>89</v>
      </c>
    </row>
    <row r="204" spans="1:6">
      <c r="A204" s="3" t="s">
        <v>28</v>
      </c>
      <c r="B204" s="4">
        <v>45397</v>
      </c>
      <c r="C204" s="3">
        <v>8.5</v>
      </c>
      <c r="D204" s="3">
        <v>8.6</v>
      </c>
      <c r="E204" s="1" t="s">
        <v>87</v>
      </c>
      <c r="F204" s="5" t="s">
        <v>89</v>
      </c>
    </row>
    <row r="205" spans="1:6">
      <c r="A205" s="3" t="s">
        <v>29</v>
      </c>
      <c r="B205" s="4">
        <v>45397</v>
      </c>
      <c r="C205" s="3">
        <v>8.5</v>
      </c>
      <c r="D205" s="3">
        <v>8.08</v>
      </c>
      <c r="E205" s="1" t="s">
        <v>87</v>
      </c>
      <c r="F205" s="5" t="s">
        <v>89</v>
      </c>
    </row>
    <row r="206" spans="1:6">
      <c r="A206" s="3" t="s">
        <v>30</v>
      </c>
      <c r="B206" s="4">
        <v>45397</v>
      </c>
      <c r="C206" s="3">
        <v>8.75</v>
      </c>
      <c r="D206" s="3">
        <v>8.43</v>
      </c>
      <c r="E206" s="1" t="s">
        <v>87</v>
      </c>
      <c r="F206" s="5" t="s">
        <v>89</v>
      </c>
    </row>
    <row r="207" spans="1:6">
      <c r="A207" s="3" t="s">
        <v>32</v>
      </c>
      <c r="B207" s="4">
        <v>45397</v>
      </c>
      <c r="C207" s="3">
        <v>8</v>
      </c>
      <c r="D207" s="3">
        <v>0</v>
      </c>
      <c r="E207" s="1" t="s">
        <v>87</v>
      </c>
      <c r="F207" s="5" t="s">
        <v>89</v>
      </c>
    </row>
    <row r="208" spans="1:6">
      <c r="A208" s="3" t="s">
        <v>36</v>
      </c>
      <c r="B208" s="4">
        <v>45397</v>
      </c>
      <c r="C208" s="3">
        <v>8.75</v>
      </c>
      <c r="D208" s="3">
        <v>8.07</v>
      </c>
      <c r="E208" s="1" t="s">
        <v>87</v>
      </c>
      <c r="F208" s="5" t="s">
        <v>89</v>
      </c>
    </row>
    <row r="209" spans="1:6">
      <c r="A209" s="3" t="s">
        <v>38</v>
      </c>
      <c r="B209" s="4">
        <v>45397</v>
      </c>
      <c r="C209" s="3">
        <v>9.5</v>
      </c>
      <c r="D209" s="3">
        <v>11.25</v>
      </c>
      <c r="E209" s="1" t="s">
        <v>87</v>
      </c>
      <c r="F209" s="5" t="s">
        <v>89</v>
      </c>
    </row>
    <row r="210" spans="1:6">
      <c r="A210" s="3" t="s">
        <v>40</v>
      </c>
      <c r="B210" s="4">
        <v>45397</v>
      </c>
      <c r="C210" s="3">
        <v>12</v>
      </c>
      <c r="D210" s="3">
        <v>12.08</v>
      </c>
      <c r="E210" s="1" t="s">
        <v>87</v>
      </c>
      <c r="F210" s="5" t="s">
        <v>89</v>
      </c>
    </row>
    <row r="211" spans="1:6">
      <c r="A211" s="3" t="s">
        <v>42</v>
      </c>
      <c r="B211" s="4">
        <v>45397</v>
      </c>
      <c r="C211" s="3">
        <v>12</v>
      </c>
      <c r="D211" s="3">
        <v>9.8699999999999992</v>
      </c>
      <c r="E211" s="1" t="s">
        <v>87</v>
      </c>
      <c r="F211" s="5" t="s">
        <v>89</v>
      </c>
    </row>
    <row r="212" spans="1:6">
      <c r="A212" s="3" t="s">
        <v>43</v>
      </c>
      <c r="B212" s="4">
        <v>45397</v>
      </c>
      <c r="C212" s="3">
        <v>3</v>
      </c>
      <c r="D212" s="3">
        <v>3.22</v>
      </c>
      <c r="E212" s="1" t="s">
        <v>87</v>
      </c>
      <c r="F212" s="5" t="s">
        <v>89</v>
      </c>
    </row>
    <row r="213" spans="1:6">
      <c r="A213" s="3" t="s">
        <v>45</v>
      </c>
      <c r="B213" s="4">
        <v>45397</v>
      </c>
      <c r="C213" s="3">
        <v>8.75</v>
      </c>
      <c r="D213" s="3">
        <v>0</v>
      </c>
      <c r="E213" s="1" t="s">
        <v>87</v>
      </c>
      <c r="F213" s="5" t="s">
        <v>89</v>
      </c>
    </row>
    <row r="214" spans="1:6">
      <c r="A214" s="3" t="s">
        <v>47</v>
      </c>
      <c r="B214" s="4">
        <v>45397</v>
      </c>
      <c r="C214" s="3">
        <v>9.25</v>
      </c>
      <c r="D214" s="3">
        <v>8.83</v>
      </c>
      <c r="E214" s="1" t="s">
        <v>87</v>
      </c>
      <c r="F214" s="5" t="s">
        <v>89</v>
      </c>
    </row>
    <row r="215" spans="1:6">
      <c r="A215" s="3" t="s">
        <v>18</v>
      </c>
      <c r="B215" s="4">
        <v>45398</v>
      </c>
      <c r="C215" s="3">
        <v>12</v>
      </c>
      <c r="D215" s="3">
        <v>12.62</v>
      </c>
      <c r="E215" s="1" t="s">
        <v>87</v>
      </c>
      <c r="F215" s="5" t="s">
        <v>89</v>
      </c>
    </row>
    <row r="216" spans="1:6">
      <c r="A216" s="3" t="s">
        <v>21</v>
      </c>
      <c r="B216" s="4">
        <v>45398</v>
      </c>
      <c r="C216" s="3">
        <v>12</v>
      </c>
      <c r="D216" s="3">
        <v>12.5</v>
      </c>
      <c r="E216" s="1" t="s">
        <v>87</v>
      </c>
      <c r="F216" s="5" t="s">
        <v>89</v>
      </c>
    </row>
    <row r="217" spans="1:6">
      <c r="A217" s="3" t="s">
        <v>22</v>
      </c>
      <c r="B217" s="4">
        <v>45398</v>
      </c>
      <c r="C217" s="3">
        <v>12.25</v>
      </c>
      <c r="D217" s="3">
        <v>11.92</v>
      </c>
      <c r="E217" s="1" t="s">
        <v>87</v>
      </c>
      <c r="F217" s="5" t="s">
        <v>89</v>
      </c>
    </row>
    <row r="218" spans="1:6">
      <c r="A218" s="3" t="s">
        <v>25</v>
      </c>
      <c r="B218" s="4">
        <v>45398</v>
      </c>
      <c r="C218" s="3">
        <v>8.5</v>
      </c>
      <c r="D218" s="3">
        <v>8.2200000000000006</v>
      </c>
      <c r="E218" s="1" t="s">
        <v>87</v>
      </c>
      <c r="F218" s="5" t="s">
        <v>89</v>
      </c>
    </row>
    <row r="219" spans="1:6">
      <c r="A219" s="3" t="s">
        <v>26</v>
      </c>
      <c r="B219" s="4">
        <v>45398</v>
      </c>
      <c r="C219" s="3">
        <v>11</v>
      </c>
      <c r="D219" s="3">
        <v>0</v>
      </c>
      <c r="E219" s="1" t="s">
        <v>87</v>
      </c>
      <c r="F219" s="5" t="s">
        <v>89</v>
      </c>
    </row>
    <row r="220" spans="1:6">
      <c r="A220" s="3" t="s">
        <v>27</v>
      </c>
      <c r="B220" s="4">
        <v>45398</v>
      </c>
      <c r="C220" s="3">
        <v>10</v>
      </c>
      <c r="D220" s="3">
        <v>0</v>
      </c>
      <c r="E220" s="1" t="s">
        <v>87</v>
      </c>
      <c r="F220" s="5" t="s">
        <v>89</v>
      </c>
    </row>
    <row r="221" spans="1:6">
      <c r="A221" s="3" t="s">
        <v>28</v>
      </c>
      <c r="B221" s="4">
        <v>45398</v>
      </c>
      <c r="C221" s="3">
        <v>8.5</v>
      </c>
      <c r="D221" s="3">
        <v>8.4499999999999993</v>
      </c>
      <c r="E221" s="1" t="s">
        <v>87</v>
      </c>
      <c r="F221" s="5" t="s">
        <v>89</v>
      </c>
    </row>
    <row r="222" spans="1:6">
      <c r="A222" s="3" t="s">
        <v>29</v>
      </c>
      <c r="B222" s="4">
        <v>45398</v>
      </c>
      <c r="C222" s="3">
        <v>8.5</v>
      </c>
      <c r="D222" s="3">
        <v>8.18</v>
      </c>
      <c r="E222" s="1" t="s">
        <v>87</v>
      </c>
      <c r="F222" s="5" t="s">
        <v>89</v>
      </c>
    </row>
    <row r="223" spans="1:6">
      <c r="A223" s="3" t="s">
        <v>30</v>
      </c>
      <c r="B223" s="4">
        <v>45398</v>
      </c>
      <c r="C223" s="3">
        <v>8.75</v>
      </c>
      <c r="D223" s="3">
        <v>7.82</v>
      </c>
      <c r="E223" s="1" t="s">
        <v>87</v>
      </c>
      <c r="F223" s="5" t="s">
        <v>89</v>
      </c>
    </row>
    <row r="224" spans="1:6">
      <c r="A224" s="3" t="s">
        <v>32</v>
      </c>
      <c r="B224" s="4">
        <v>45398</v>
      </c>
      <c r="C224" s="3">
        <v>8</v>
      </c>
      <c r="D224" s="3">
        <v>0</v>
      </c>
      <c r="E224" s="1" t="s">
        <v>87</v>
      </c>
      <c r="F224" s="5" t="s">
        <v>89</v>
      </c>
    </row>
    <row r="225" spans="1:6">
      <c r="A225" s="3" t="s">
        <v>33</v>
      </c>
      <c r="B225" s="4">
        <v>45398</v>
      </c>
      <c r="C225" s="3">
        <v>0</v>
      </c>
      <c r="D225" s="3">
        <v>3.82</v>
      </c>
      <c r="E225" s="1" t="s">
        <v>87</v>
      </c>
      <c r="F225" s="5" t="s">
        <v>89</v>
      </c>
    </row>
    <row r="226" spans="1:6">
      <c r="A226" s="3" t="s">
        <v>35</v>
      </c>
      <c r="B226" s="4">
        <v>45398</v>
      </c>
      <c r="C226" s="3">
        <v>8</v>
      </c>
      <c r="D226" s="3">
        <v>6.58</v>
      </c>
      <c r="E226" s="1" t="s">
        <v>87</v>
      </c>
      <c r="F226" s="5" t="s">
        <v>89</v>
      </c>
    </row>
    <row r="227" spans="1:6">
      <c r="A227" s="3" t="s">
        <v>36</v>
      </c>
      <c r="B227" s="4">
        <v>45398</v>
      </c>
      <c r="C227" s="3">
        <v>8.75</v>
      </c>
      <c r="D227" s="3">
        <v>8.23</v>
      </c>
      <c r="E227" s="1" t="s">
        <v>87</v>
      </c>
      <c r="F227" s="5" t="s">
        <v>89</v>
      </c>
    </row>
    <row r="228" spans="1:6">
      <c r="A228" s="3" t="s">
        <v>38</v>
      </c>
      <c r="B228" s="4">
        <v>45398</v>
      </c>
      <c r="C228" s="3">
        <v>9.5</v>
      </c>
      <c r="D228" s="3">
        <v>10.82</v>
      </c>
      <c r="E228" s="1" t="s">
        <v>87</v>
      </c>
      <c r="F228" s="5" t="s">
        <v>89</v>
      </c>
    </row>
    <row r="229" spans="1:6">
      <c r="A229" s="3" t="s">
        <v>42</v>
      </c>
      <c r="B229" s="4">
        <v>45398</v>
      </c>
      <c r="C229" s="3">
        <v>4</v>
      </c>
      <c r="D229" s="3">
        <v>4</v>
      </c>
      <c r="E229" s="1" t="s">
        <v>87</v>
      </c>
      <c r="F229" s="5" t="s">
        <v>89</v>
      </c>
    </row>
    <row r="230" spans="1:6">
      <c r="A230" s="3" t="s">
        <v>45</v>
      </c>
      <c r="B230" s="4">
        <v>45398</v>
      </c>
      <c r="C230" s="3">
        <v>8.75</v>
      </c>
      <c r="D230" s="3">
        <v>0</v>
      </c>
      <c r="E230" s="1" t="s">
        <v>87</v>
      </c>
      <c r="F230" s="5" t="s">
        <v>89</v>
      </c>
    </row>
    <row r="231" spans="1:6">
      <c r="A231" s="3" t="s">
        <v>46</v>
      </c>
      <c r="B231" s="4">
        <v>45398</v>
      </c>
      <c r="C231" s="3">
        <v>10</v>
      </c>
      <c r="D231" s="3">
        <v>12.85</v>
      </c>
      <c r="E231" s="1" t="s">
        <v>87</v>
      </c>
      <c r="F231" s="5" t="s">
        <v>89</v>
      </c>
    </row>
    <row r="232" spans="1:6">
      <c r="A232" s="3" t="s">
        <v>47</v>
      </c>
      <c r="B232" s="4">
        <v>45398</v>
      </c>
      <c r="C232" s="3">
        <v>9.25</v>
      </c>
      <c r="D232" s="3">
        <v>8.77</v>
      </c>
      <c r="E232" s="1" t="s">
        <v>87</v>
      </c>
      <c r="F232" s="5" t="s">
        <v>89</v>
      </c>
    </row>
    <row r="233" spans="1:6">
      <c r="A233" s="3" t="s">
        <v>48</v>
      </c>
      <c r="B233" s="4">
        <v>45398</v>
      </c>
      <c r="C233" s="3">
        <v>10</v>
      </c>
      <c r="D233" s="3">
        <v>9.6199999999999992</v>
      </c>
      <c r="E233" s="1" t="s">
        <v>87</v>
      </c>
      <c r="F233" s="5" t="s">
        <v>89</v>
      </c>
    </row>
    <row r="234" spans="1:6">
      <c r="A234" s="3" t="s">
        <v>18</v>
      </c>
      <c r="B234" s="4">
        <v>45399</v>
      </c>
      <c r="C234" s="3">
        <v>12</v>
      </c>
      <c r="D234" s="3">
        <v>12.73</v>
      </c>
      <c r="E234" s="1" t="s">
        <v>87</v>
      </c>
      <c r="F234" s="5" t="s">
        <v>89</v>
      </c>
    </row>
    <row r="235" spans="1:6">
      <c r="A235" s="3" t="s">
        <v>19</v>
      </c>
      <c r="B235" s="4">
        <v>45399</v>
      </c>
      <c r="C235" s="3">
        <v>4</v>
      </c>
      <c r="D235" s="3">
        <v>4.1500000000000004</v>
      </c>
      <c r="E235" s="1" t="s">
        <v>87</v>
      </c>
      <c r="F235" s="5" t="s">
        <v>89</v>
      </c>
    </row>
    <row r="236" spans="1:6">
      <c r="A236" s="3" t="s">
        <v>22</v>
      </c>
      <c r="B236" s="4">
        <v>45399</v>
      </c>
      <c r="C236" s="3">
        <v>8</v>
      </c>
      <c r="D236" s="3">
        <v>8.48</v>
      </c>
      <c r="E236" s="1" t="s">
        <v>87</v>
      </c>
      <c r="F236" s="5" t="s">
        <v>89</v>
      </c>
    </row>
    <row r="237" spans="1:6">
      <c r="A237" s="3" t="s">
        <v>25</v>
      </c>
      <c r="B237" s="4">
        <v>45399</v>
      </c>
      <c r="C237" s="3">
        <v>8.5</v>
      </c>
      <c r="D237" s="3">
        <v>8.6199999999999992</v>
      </c>
      <c r="E237" s="1" t="s">
        <v>87</v>
      </c>
      <c r="F237" s="5" t="s">
        <v>89</v>
      </c>
    </row>
    <row r="238" spans="1:6">
      <c r="A238" s="3" t="s">
        <v>26</v>
      </c>
      <c r="B238" s="4">
        <v>45399</v>
      </c>
      <c r="C238" s="3">
        <v>11</v>
      </c>
      <c r="D238" s="3">
        <v>0</v>
      </c>
      <c r="E238" s="1" t="s">
        <v>87</v>
      </c>
      <c r="F238" s="5" t="s">
        <v>89</v>
      </c>
    </row>
    <row r="239" spans="1:6">
      <c r="A239" s="3" t="s">
        <v>27</v>
      </c>
      <c r="B239" s="4">
        <v>45399</v>
      </c>
      <c r="C239" s="3">
        <v>0</v>
      </c>
      <c r="D239" s="3">
        <v>23.47</v>
      </c>
      <c r="E239" s="1" t="s">
        <v>87</v>
      </c>
      <c r="F239" s="5" t="s">
        <v>89</v>
      </c>
    </row>
    <row r="240" spans="1:6">
      <c r="A240" s="3" t="s">
        <v>28</v>
      </c>
      <c r="B240" s="4">
        <v>45399</v>
      </c>
      <c r="C240" s="3">
        <v>8.5</v>
      </c>
      <c r="D240" s="3">
        <v>0</v>
      </c>
      <c r="E240" s="1" t="s">
        <v>87</v>
      </c>
      <c r="F240" s="5" t="s">
        <v>89</v>
      </c>
    </row>
    <row r="241" spans="1:6">
      <c r="A241" s="3" t="s">
        <v>29</v>
      </c>
      <c r="B241" s="4">
        <v>45399</v>
      </c>
      <c r="C241" s="3">
        <v>8.5</v>
      </c>
      <c r="D241" s="3">
        <v>8.0299999999999994</v>
      </c>
      <c r="E241" s="1" t="s">
        <v>87</v>
      </c>
      <c r="F241" s="5" t="s">
        <v>89</v>
      </c>
    </row>
    <row r="242" spans="1:6">
      <c r="A242" s="3" t="s">
        <v>30</v>
      </c>
      <c r="B242" s="4">
        <v>45399</v>
      </c>
      <c r="C242" s="3">
        <v>8.75</v>
      </c>
      <c r="D242" s="3">
        <v>0</v>
      </c>
      <c r="E242" s="1" t="s">
        <v>87</v>
      </c>
      <c r="F242" s="5" t="s">
        <v>89</v>
      </c>
    </row>
    <row r="243" spans="1:6">
      <c r="A243" s="3" t="s">
        <v>31</v>
      </c>
      <c r="B243" s="4">
        <v>45399</v>
      </c>
      <c r="C243" s="3">
        <v>6</v>
      </c>
      <c r="D243" s="3">
        <v>0</v>
      </c>
      <c r="E243" s="1" t="s">
        <v>87</v>
      </c>
      <c r="F243" s="5" t="s">
        <v>89</v>
      </c>
    </row>
    <row r="244" spans="1:6">
      <c r="A244" s="3" t="s">
        <v>33</v>
      </c>
      <c r="B244" s="4">
        <v>45399</v>
      </c>
      <c r="C244" s="3">
        <v>7</v>
      </c>
      <c r="D244" s="3">
        <v>7.3</v>
      </c>
      <c r="E244" s="1" t="s">
        <v>87</v>
      </c>
      <c r="F244" s="5" t="s">
        <v>89</v>
      </c>
    </row>
    <row r="245" spans="1:6">
      <c r="A245" s="3" t="s">
        <v>36</v>
      </c>
      <c r="B245" s="4">
        <v>45399</v>
      </c>
      <c r="C245" s="3">
        <v>8.75</v>
      </c>
      <c r="D245" s="3">
        <v>8.52</v>
      </c>
      <c r="E245" s="1" t="s">
        <v>87</v>
      </c>
      <c r="F245" s="5" t="s">
        <v>89</v>
      </c>
    </row>
    <row r="246" spans="1:6">
      <c r="A246" s="3" t="s">
        <v>38</v>
      </c>
      <c r="B246" s="4">
        <v>45399</v>
      </c>
      <c r="C246" s="3">
        <v>9</v>
      </c>
      <c r="D246" s="3">
        <v>8.8000000000000007</v>
      </c>
      <c r="E246" s="1" t="s">
        <v>87</v>
      </c>
      <c r="F246" s="5" t="s">
        <v>89</v>
      </c>
    </row>
    <row r="247" spans="1:6">
      <c r="A247" s="3" t="s">
        <v>40</v>
      </c>
      <c r="B247" s="4">
        <v>45399</v>
      </c>
      <c r="C247" s="3">
        <v>12</v>
      </c>
      <c r="D247" s="3">
        <v>12.03</v>
      </c>
      <c r="E247" s="1" t="s">
        <v>87</v>
      </c>
      <c r="F247" s="5" t="s">
        <v>89</v>
      </c>
    </row>
    <row r="248" spans="1:6">
      <c r="A248" s="3" t="s">
        <v>42</v>
      </c>
      <c r="B248" s="4">
        <v>45399</v>
      </c>
      <c r="C248" s="3">
        <v>12</v>
      </c>
      <c r="D248" s="3">
        <v>11.75</v>
      </c>
      <c r="E248" s="1" t="s">
        <v>87</v>
      </c>
      <c r="F248" s="5" t="s">
        <v>89</v>
      </c>
    </row>
    <row r="249" spans="1:6">
      <c r="A249" s="3" t="s">
        <v>43</v>
      </c>
      <c r="B249" s="4">
        <v>45399</v>
      </c>
      <c r="C249" s="3">
        <v>3</v>
      </c>
      <c r="D249" s="3">
        <v>2.98</v>
      </c>
      <c r="E249" s="1" t="s">
        <v>87</v>
      </c>
      <c r="F249" s="5" t="s">
        <v>89</v>
      </c>
    </row>
    <row r="250" spans="1:6">
      <c r="A250" s="3" t="s">
        <v>45</v>
      </c>
      <c r="B250" s="4">
        <v>45399</v>
      </c>
      <c r="C250" s="3">
        <v>8.75</v>
      </c>
      <c r="D250" s="3">
        <v>0</v>
      </c>
      <c r="E250" s="1" t="s">
        <v>87</v>
      </c>
      <c r="F250" s="5" t="s">
        <v>89</v>
      </c>
    </row>
    <row r="251" spans="1:6">
      <c r="A251" s="3" t="s">
        <v>46</v>
      </c>
      <c r="B251" s="4">
        <v>45399</v>
      </c>
      <c r="C251" s="3">
        <v>10</v>
      </c>
      <c r="D251" s="3">
        <v>12.28</v>
      </c>
      <c r="E251" s="1" t="s">
        <v>87</v>
      </c>
      <c r="F251" s="5" t="s">
        <v>89</v>
      </c>
    </row>
    <row r="252" spans="1:6">
      <c r="A252" s="3" t="s">
        <v>47</v>
      </c>
      <c r="B252" s="4">
        <v>45399</v>
      </c>
      <c r="C252" s="3">
        <v>9.25</v>
      </c>
      <c r="D252" s="3">
        <v>8.4499999999999993</v>
      </c>
      <c r="E252" s="1" t="s">
        <v>87</v>
      </c>
      <c r="F252" s="5" t="s">
        <v>89</v>
      </c>
    </row>
    <row r="253" spans="1:6">
      <c r="A253" s="3" t="s">
        <v>48</v>
      </c>
      <c r="B253" s="4">
        <v>45399</v>
      </c>
      <c r="C253" s="3">
        <v>10</v>
      </c>
      <c r="D253" s="3">
        <v>9.67</v>
      </c>
      <c r="E253" s="1" t="s">
        <v>87</v>
      </c>
      <c r="F253" s="5" t="s">
        <v>89</v>
      </c>
    </row>
    <row r="254" spans="1:6">
      <c r="A254" s="3" t="s">
        <v>21</v>
      </c>
      <c r="B254" s="4">
        <v>45400</v>
      </c>
      <c r="C254" s="3">
        <v>12</v>
      </c>
      <c r="D254" s="3">
        <v>0</v>
      </c>
      <c r="E254" s="1" t="s">
        <v>87</v>
      </c>
      <c r="F254" s="5" t="s">
        <v>89</v>
      </c>
    </row>
    <row r="255" spans="1:6">
      <c r="A255" s="3" t="s">
        <v>22</v>
      </c>
      <c r="B255" s="4">
        <v>45400</v>
      </c>
      <c r="C255" s="3">
        <v>12.25</v>
      </c>
      <c r="D255" s="3">
        <v>0</v>
      </c>
      <c r="E255" s="1" t="s">
        <v>87</v>
      </c>
      <c r="F255" s="5" t="s">
        <v>89</v>
      </c>
    </row>
    <row r="256" spans="1:6">
      <c r="A256" s="3" t="s">
        <v>25</v>
      </c>
      <c r="B256" s="4">
        <v>45400</v>
      </c>
      <c r="C256" s="3">
        <v>8.5</v>
      </c>
      <c r="D256" s="3">
        <v>0</v>
      </c>
      <c r="E256" s="1" t="s">
        <v>87</v>
      </c>
      <c r="F256" s="5" t="s">
        <v>89</v>
      </c>
    </row>
    <row r="257" spans="1:6">
      <c r="A257" s="3" t="s">
        <v>26</v>
      </c>
      <c r="B257" s="4">
        <v>45400</v>
      </c>
      <c r="C257" s="3">
        <v>11</v>
      </c>
      <c r="D257" s="3">
        <v>0</v>
      </c>
      <c r="E257" s="1" t="s">
        <v>87</v>
      </c>
      <c r="F257" s="5" t="s">
        <v>89</v>
      </c>
    </row>
    <row r="258" spans="1:6">
      <c r="A258" s="3" t="s">
        <v>27</v>
      </c>
      <c r="B258" s="4">
        <v>45400</v>
      </c>
      <c r="C258" s="3">
        <v>10</v>
      </c>
      <c r="D258" s="3">
        <v>0</v>
      </c>
      <c r="E258" s="1" t="s">
        <v>87</v>
      </c>
      <c r="F258" s="5" t="s">
        <v>89</v>
      </c>
    </row>
    <row r="259" spans="1:6">
      <c r="A259" s="3" t="s">
        <v>28</v>
      </c>
      <c r="B259" s="4">
        <v>45400</v>
      </c>
      <c r="C259" s="3">
        <v>8.5</v>
      </c>
      <c r="D259" s="3">
        <v>0</v>
      </c>
      <c r="E259" s="1" t="s">
        <v>87</v>
      </c>
      <c r="F259" s="5" t="s">
        <v>89</v>
      </c>
    </row>
    <row r="260" spans="1:6">
      <c r="A260" s="3" t="s">
        <v>29</v>
      </c>
      <c r="B260" s="4">
        <v>45400</v>
      </c>
      <c r="C260" s="3">
        <v>8.5</v>
      </c>
      <c r="D260" s="3">
        <v>0</v>
      </c>
      <c r="E260" s="1" t="s">
        <v>87</v>
      </c>
      <c r="F260" s="5" t="s">
        <v>89</v>
      </c>
    </row>
    <row r="261" spans="1:6">
      <c r="A261" s="3" t="s">
        <v>30</v>
      </c>
      <c r="B261" s="4">
        <v>45400</v>
      </c>
      <c r="C261" s="3">
        <v>8.75</v>
      </c>
      <c r="D261" s="3">
        <v>0</v>
      </c>
      <c r="E261" s="1" t="s">
        <v>87</v>
      </c>
      <c r="F261" s="5" t="s">
        <v>89</v>
      </c>
    </row>
    <row r="262" spans="1:6">
      <c r="A262" s="3" t="s">
        <v>32</v>
      </c>
      <c r="B262" s="4">
        <v>45400</v>
      </c>
      <c r="C262" s="3">
        <v>8</v>
      </c>
      <c r="D262" s="3">
        <v>0</v>
      </c>
      <c r="E262" s="1" t="s">
        <v>87</v>
      </c>
      <c r="F262" s="5" t="s">
        <v>89</v>
      </c>
    </row>
    <row r="263" spans="1:6">
      <c r="A263" s="3" t="s">
        <v>36</v>
      </c>
      <c r="B263" s="4">
        <v>45400</v>
      </c>
      <c r="C263" s="3">
        <v>8.75</v>
      </c>
      <c r="D263" s="3">
        <v>0</v>
      </c>
      <c r="E263" s="1" t="s">
        <v>87</v>
      </c>
      <c r="F263" s="5" t="s">
        <v>89</v>
      </c>
    </row>
    <row r="264" spans="1:6">
      <c r="A264" s="3" t="s">
        <v>38</v>
      </c>
      <c r="B264" s="4">
        <v>45400</v>
      </c>
      <c r="C264" s="3">
        <v>9.5</v>
      </c>
      <c r="D264" s="3">
        <v>0</v>
      </c>
      <c r="E264" s="1" t="s">
        <v>87</v>
      </c>
      <c r="F264" s="5" t="s">
        <v>89</v>
      </c>
    </row>
    <row r="265" spans="1:6">
      <c r="A265" s="3" t="s">
        <v>41</v>
      </c>
      <c r="B265" s="4">
        <v>45400</v>
      </c>
      <c r="C265" s="3">
        <v>3</v>
      </c>
      <c r="D265" s="3">
        <v>0</v>
      </c>
      <c r="E265" s="1" t="s">
        <v>87</v>
      </c>
      <c r="F265" s="5" t="s">
        <v>89</v>
      </c>
    </row>
    <row r="266" spans="1:6">
      <c r="A266" s="3" t="s">
        <v>42</v>
      </c>
      <c r="B266" s="4">
        <v>45400</v>
      </c>
      <c r="C266" s="3">
        <v>12</v>
      </c>
      <c r="D266" s="3">
        <v>0</v>
      </c>
      <c r="E266" s="1" t="s">
        <v>87</v>
      </c>
      <c r="F266" s="5" t="s">
        <v>89</v>
      </c>
    </row>
    <row r="267" spans="1:6">
      <c r="A267" s="3" t="s">
        <v>43</v>
      </c>
      <c r="B267" s="4">
        <v>45400</v>
      </c>
      <c r="C267" s="3">
        <v>3</v>
      </c>
      <c r="D267" s="3">
        <v>0</v>
      </c>
      <c r="E267" s="1" t="s">
        <v>87</v>
      </c>
      <c r="F267" s="5" t="s">
        <v>89</v>
      </c>
    </row>
    <row r="268" spans="1:6">
      <c r="A268" s="3" t="s">
        <v>45</v>
      </c>
      <c r="B268" s="4">
        <v>45400</v>
      </c>
      <c r="C268" s="3">
        <v>8.75</v>
      </c>
      <c r="D268" s="3">
        <v>0</v>
      </c>
      <c r="E268" s="1" t="s">
        <v>87</v>
      </c>
      <c r="F268" s="5" t="s">
        <v>89</v>
      </c>
    </row>
    <row r="269" spans="1:6">
      <c r="A269" s="3" t="s">
        <v>46</v>
      </c>
      <c r="B269" s="4">
        <v>45400</v>
      </c>
      <c r="C269" s="3">
        <v>10</v>
      </c>
      <c r="D269" s="3">
        <v>0</v>
      </c>
      <c r="E269" s="1" t="s">
        <v>87</v>
      </c>
      <c r="F269" s="5" t="s">
        <v>89</v>
      </c>
    </row>
    <row r="270" spans="1:6">
      <c r="A270" s="3" t="s">
        <v>47</v>
      </c>
      <c r="B270" s="4">
        <v>45400</v>
      </c>
      <c r="C270" s="3">
        <v>9.25</v>
      </c>
      <c r="D270" s="3">
        <v>0</v>
      </c>
      <c r="E270" s="1" t="s">
        <v>87</v>
      </c>
      <c r="F270" s="5" t="s">
        <v>89</v>
      </c>
    </row>
    <row r="271" spans="1:6">
      <c r="A271" s="1" t="s">
        <v>48</v>
      </c>
      <c r="B271" s="4">
        <v>45400</v>
      </c>
      <c r="C271" s="1">
        <v>10</v>
      </c>
      <c r="D271" s="1">
        <v>0</v>
      </c>
      <c r="E271" s="1" t="s">
        <v>87</v>
      </c>
      <c r="F271" s="5" t="s">
        <v>89</v>
      </c>
    </row>
    <row r="272" spans="1:6">
      <c r="A272" s="1" t="s">
        <v>18</v>
      </c>
      <c r="B272" s="4">
        <v>45401</v>
      </c>
      <c r="C272" s="1">
        <v>12</v>
      </c>
      <c r="D272" s="1">
        <v>0</v>
      </c>
      <c r="E272" s="1" t="s">
        <v>87</v>
      </c>
      <c r="F272" s="5" t="s">
        <v>89</v>
      </c>
    </row>
    <row r="273" spans="1:6">
      <c r="A273" s="1" t="s">
        <v>21</v>
      </c>
      <c r="B273" s="4">
        <v>45401</v>
      </c>
      <c r="C273" s="1">
        <v>12</v>
      </c>
      <c r="D273" s="1">
        <v>0</v>
      </c>
      <c r="E273" s="1" t="s">
        <v>87</v>
      </c>
      <c r="F273" s="5" t="s">
        <v>89</v>
      </c>
    </row>
    <row r="274" spans="1:6">
      <c r="A274" s="1" t="s">
        <v>22</v>
      </c>
      <c r="B274" s="4">
        <v>45401</v>
      </c>
      <c r="C274" s="1">
        <v>12.25</v>
      </c>
      <c r="D274" s="1">
        <v>0</v>
      </c>
      <c r="E274" s="1" t="s">
        <v>87</v>
      </c>
      <c r="F274" s="5" t="s">
        <v>89</v>
      </c>
    </row>
    <row r="275" spans="1:6">
      <c r="A275" s="1" t="s">
        <v>24</v>
      </c>
      <c r="B275" s="4">
        <v>45401</v>
      </c>
      <c r="C275" s="1">
        <v>8.5</v>
      </c>
      <c r="D275" s="1">
        <v>0</v>
      </c>
      <c r="E275" s="1" t="s">
        <v>87</v>
      </c>
      <c r="F275" s="5" t="s">
        <v>89</v>
      </c>
    </row>
    <row r="276" spans="1:6">
      <c r="A276" s="1" t="s">
        <v>25</v>
      </c>
      <c r="B276" s="4">
        <v>45401</v>
      </c>
      <c r="C276" s="1">
        <v>8.5</v>
      </c>
      <c r="D276" s="1">
        <v>0</v>
      </c>
      <c r="E276" s="1" t="s">
        <v>87</v>
      </c>
      <c r="F276" s="5" t="s">
        <v>89</v>
      </c>
    </row>
    <row r="277" spans="1:6">
      <c r="A277" s="1" t="s">
        <v>26</v>
      </c>
      <c r="B277" s="4">
        <v>45401</v>
      </c>
      <c r="C277" s="1">
        <v>8</v>
      </c>
      <c r="D277" s="1">
        <v>0</v>
      </c>
      <c r="E277" s="1" t="s">
        <v>87</v>
      </c>
      <c r="F277" s="5" t="s">
        <v>89</v>
      </c>
    </row>
    <row r="278" spans="1:6">
      <c r="A278" s="1" t="s">
        <v>28</v>
      </c>
      <c r="B278" s="4">
        <v>45401</v>
      </c>
      <c r="C278" s="1">
        <v>8.5</v>
      </c>
      <c r="D278" s="1">
        <v>0</v>
      </c>
      <c r="E278" s="1" t="s">
        <v>87</v>
      </c>
      <c r="F278" s="5" t="s">
        <v>89</v>
      </c>
    </row>
    <row r="279" spans="1:6">
      <c r="A279" s="1" t="s">
        <v>29</v>
      </c>
      <c r="B279" s="4">
        <v>45401</v>
      </c>
      <c r="C279" s="1">
        <v>8.5</v>
      </c>
      <c r="D279" s="1">
        <v>0</v>
      </c>
      <c r="E279" s="1" t="s">
        <v>87</v>
      </c>
      <c r="F279" s="5" t="s">
        <v>89</v>
      </c>
    </row>
    <row r="280" spans="1:6">
      <c r="A280" s="1" t="s">
        <v>30</v>
      </c>
      <c r="B280" s="4">
        <v>45401</v>
      </c>
      <c r="C280" s="1">
        <v>8.75</v>
      </c>
      <c r="D280" s="1">
        <v>0</v>
      </c>
      <c r="E280" s="1" t="s">
        <v>87</v>
      </c>
      <c r="F280" s="5" t="s">
        <v>89</v>
      </c>
    </row>
    <row r="281" spans="1:6">
      <c r="A281" s="1" t="s">
        <v>31</v>
      </c>
      <c r="B281" s="4">
        <v>45401</v>
      </c>
      <c r="C281" s="1">
        <v>6</v>
      </c>
      <c r="D281" s="1">
        <v>0</v>
      </c>
      <c r="E281" s="1" t="s">
        <v>87</v>
      </c>
      <c r="F281" s="5" t="s">
        <v>89</v>
      </c>
    </row>
    <row r="282" spans="1:6">
      <c r="A282" s="1" t="s">
        <v>33</v>
      </c>
      <c r="B282" s="4">
        <v>45401</v>
      </c>
      <c r="C282" s="1">
        <v>7</v>
      </c>
      <c r="D282" s="1">
        <v>0</v>
      </c>
      <c r="E282" s="1" t="s">
        <v>87</v>
      </c>
      <c r="F282" s="5" t="s">
        <v>89</v>
      </c>
    </row>
    <row r="283" spans="1:6">
      <c r="A283" s="1" t="s">
        <v>35</v>
      </c>
      <c r="B283" s="4">
        <v>45401</v>
      </c>
      <c r="C283" s="1">
        <v>12</v>
      </c>
      <c r="D283" s="1">
        <v>0</v>
      </c>
      <c r="E283" s="1" t="s">
        <v>87</v>
      </c>
      <c r="F283" s="5" t="s">
        <v>89</v>
      </c>
    </row>
    <row r="284" spans="1:6">
      <c r="A284" s="1" t="s">
        <v>36</v>
      </c>
      <c r="B284" s="4">
        <v>45401</v>
      </c>
      <c r="C284" s="1">
        <v>8.75</v>
      </c>
      <c r="D284" s="1">
        <v>0</v>
      </c>
      <c r="E284" s="1" t="s">
        <v>87</v>
      </c>
      <c r="F284" s="5" t="s">
        <v>89</v>
      </c>
    </row>
    <row r="285" spans="1:6">
      <c r="A285" s="1" t="s">
        <v>38</v>
      </c>
      <c r="B285" s="4">
        <v>45401</v>
      </c>
      <c r="C285" s="1">
        <v>5</v>
      </c>
      <c r="D285" s="1">
        <v>0</v>
      </c>
      <c r="E285" s="1" t="s">
        <v>87</v>
      </c>
      <c r="F285" s="5" t="s">
        <v>89</v>
      </c>
    </row>
    <row r="286" spans="1:6">
      <c r="A286" s="1" t="s">
        <v>45</v>
      </c>
      <c r="B286" s="4">
        <v>45401</v>
      </c>
      <c r="C286" s="1">
        <v>8.75</v>
      </c>
      <c r="D286" s="1">
        <v>0</v>
      </c>
      <c r="E286" s="1" t="s">
        <v>87</v>
      </c>
      <c r="F286" s="5" t="s">
        <v>89</v>
      </c>
    </row>
    <row r="287" spans="1:6">
      <c r="A287" s="1" t="s">
        <v>46</v>
      </c>
      <c r="B287" s="4">
        <v>45401</v>
      </c>
      <c r="C287" s="1">
        <v>10</v>
      </c>
      <c r="D287" s="1">
        <v>0</v>
      </c>
      <c r="E287" s="1" t="s">
        <v>87</v>
      </c>
      <c r="F287" s="5" t="s">
        <v>89</v>
      </c>
    </row>
    <row r="288" spans="1:6">
      <c r="A288" s="1" t="s">
        <v>47</v>
      </c>
      <c r="B288" s="4">
        <v>45401</v>
      </c>
      <c r="C288" s="1">
        <v>5.25</v>
      </c>
      <c r="D288" s="1">
        <v>0</v>
      </c>
      <c r="E288" s="1" t="s">
        <v>87</v>
      </c>
      <c r="F288" s="5" t="s">
        <v>89</v>
      </c>
    </row>
    <row r="289" spans="1:6">
      <c r="A289" s="1" t="s">
        <v>48</v>
      </c>
      <c r="B289" s="4">
        <v>45401</v>
      </c>
      <c r="C289" s="1">
        <v>10</v>
      </c>
      <c r="D289" s="1">
        <v>0</v>
      </c>
      <c r="E289" s="1" t="s">
        <v>87</v>
      </c>
      <c r="F289" s="5" t="s">
        <v>89</v>
      </c>
    </row>
    <row r="290" spans="1:6">
      <c r="A290" s="1" t="s">
        <v>19</v>
      </c>
      <c r="B290" s="4">
        <v>45402</v>
      </c>
      <c r="C290" s="1">
        <v>8</v>
      </c>
      <c r="D290" s="1">
        <v>0</v>
      </c>
      <c r="E290" s="1" t="s">
        <v>87</v>
      </c>
      <c r="F290" s="5" t="s">
        <v>89</v>
      </c>
    </row>
    <row r="291" spans="1:6">
      <c r="A291" s="1" t="s">
        <v>23</v>
      </c>
      <c r="B291" s="4">
        <v>45402</v>
      </c>
      <c r="C291" s="1">
        <v>8</v>
      </c>
      <c r="D291" s="1">
        <v>0</v>
      </c>
      <c r="E291" s="1" t="s">
        <v>87</v>
      </c>
      <c r="F291" s="5" t="s">
        <v>89</v>
      </c>
    </row>
    <row r="292" spans="1:6">
      <c r="A292" s="1" t="s">
        <v>24</v>
      </c>
      <c r="B292" s="4">
        <v>45402</v>
      </c>
      <c r="C292" s="1">
        <v>8</v>
      </c>
      <c r="D292" s="1">
        <v>0</v>
      </c>
      <c r="E292" s="1" t="s">
        <v>87</v>
      </c>
      <c r="F292" s="5" t="s">
        <v>89</v>
      </c>
    </row>
    <row r="293" spans="1:6">
      <c r="A293" s="1" t="s">
        <v>40</v>
      </c>
      <c r="B293" s="4">
        <v>45402</v>
      </c>
      <c r="C293" s="1">
        <v>8</v>
      </c>
      <c r="D293" s="1">
        <v>0</v>
      </c>
      <c r="E293" s="1" t="s">
        <v>87</v>
      </c>
      <c r="F293" s="5" t="s">
        <v>89</v>
      </c>
    </row>
    <row r="294" spans="1:6">
      <c r="A294" s="1" t="s">
        <v>44</v>
      </c>
      <c r="B294" s="4">
        <v>45402</v>
      </c>
      <c r="C294" s="1">
        <v>8</v>
      </c>
      <c r="D294" s="1">
        <v>0</v>
      </c>
      <c r="E294" s="1" t="s">
        <v>87</v>
      </c>
      <c r="F294" s="5" t="s">
        <v>89</v>
      </c>
    </row>
    <row r="295" spans="1:6" hidden="1">
      <c r="A295" s="1" t="s">
        <v>37</v>
      </c>
      <c r="B295" s="4">
        <v>45403</v>
      </c>
      <c r="C295" s="1">
        <v>8</v>
      </c>
      <c r="D295" s="1">
        <v>8.5500000000000007</v>
      </c>
      <c r="E295" s="1" t="s">
        <v>90</v>
      </c>
      <c r="F295" s="5" t="s">
        <v>89</v>
      </c>
    </row>
    <row r="296" spans="1:6" hidden="1">
      <c r="A296" s="1" t="s">
        <v>40</v>
      </c>
      <c r="B296" s="4">
        <v>45403</v>
      </c>
      <c r="C296" s="1">
        <v>8</v>
      </c>
      <c r="D296" s="1">
        <v>8.23</v>
      </c>
      <c r="E296" s="1" t="s">
        <v>90</v>
      </c>
      <c r="F296" s="5" t="s">
        <v>89</v>
      </c>
    </row>
    <row r="297" spans="1:6" hidden="1">
      <c r="A297" s="1" t="s">
        <v>19</v>
      </c>
      <c r="B297" s="4">
        <v>45403</v>
      </c>
      <c r="C297" s="1">
        <v>8</v>
      </c>
      <c r="D297" s="1">
        <v>8.7200000000000006</v>
      </c>
      <c r="E297" s="1" t="s">
        <v>90</v>
      </c>
      <c r="F297" s="5" t="s">
        <v>89</v>
      </c>
    </row>
    <row r="298" spans="1:6" hidden="1">
      <c r="A298" s="1" t="s">
        <v>35</v>
      </c>
      <c r="B298" s="4">
        <v>45403</v>
      </c>
      <c r="C298" s="1">
        <v>8</v>
      </c>
      <c r="D298" s="1">
        <v>7.75</v>
      </c>
      <c r="E298" s="1" t="s">
        <v>90</v>
      </c>
      <c r="F298" s="5" t="s">
        <v>89</v>
      </c>
    </row>
    <row r="299" spans="1:6" hidden="1">
      <c r="A299" s="1" t="s">
        <v>23</v>
      </c>
      <c r="B299" s="4">
        <v>45403</v>
      </c>
      <c r="C299" s="1">
        <v>8</v>
      </c>
      <c r="D299" s="1">
        <v>8.58</v>
      </c>
      <c r="E299" s="1" t="s">
        <v>90</v>
      </c>
      <c r="F299" s="5" t="s">
        <v>89</v>
      </c>
    </row>
    <row r="300" spans="1:6" hidden="1">
      <c r="A300" s="1" t="s">
        <v>22</v>
      </c>
      <c r="B300" s="4">
        <v>45404</v>
      </c>
      <c r="C300" s="1">
        <v>8</v>
      </c>
      <c r="D300" s="1">
        <v>8.5</v>
      </c>
      <c r="E300" s="1" t="s">
        <v>90</v>
      </c>
      <c r="F300" s="6" t="s">
        <v>91</v>
      </c>
    </row>
    <row r="301" spans="1:6" hidden="1">
      <c r="A301" s="1" t="s">
        <v>29</v>
      </c>
      <c r="B301" s="4">
        <v>45404</v>
      </c>
      <c r="C301" s="1">
        <v>8.5</v>
      </c>
      <c r="D301" s="1">
        <v>8.6999999999999993</v>
      </c>
      <c r="E301" s="1" t="s">
        <v>90</v>
      </c>
      <c r="F301" s="6" t="s">
        <v>91</v>
      </c>
    </row>
    <row r="302" spans="1:6" hidden="1">
      <c r="A302" s="1" t="s">
        <v>45</v>
      </c>
      <c r="B302" s="4">
        <v>45404</v>
      </c>
      <c r="C302" s="1">
        <v>8.75</v>
      </c>
      <c r="D302" s="1">
        <v>0</v>
      </c>
      <c r="E302" s="1" t="s">
        <v>90</v>
      </c>
      <c r="F302" s="6" t="s">
        <v>91</v>
      </c>
    </row>
    <row r="303" spans="1:6" hidden="1">
      <c r="A303" s="1" t="s">
        <v>27</v>
      </c>
      <c r="B303" s="4">
        <v>45404</v>
      </c>
      <c r="C303" s="1">
        <v>10</v>
      </c>
      <c r="D303" s="1">
        <v>10.57</v>
      </c>
      <c r="E303" s="1" t="s">
        <v>90</v>
      </c>
      <c r="F303" s="6" t="s">
        <v>91</v>
      </c>
    </row>
    <row r="304" spans="1:6" hidden="1">
      <c r="A304" s="1" t="s">
        <v>38</v>
      </c>
      <c r="B304" s="4">
        <v>45404</v>
      </c>
      <c r="C304" s="1">
        <v>9.5</v>
      </c>
      <c r="D304" s="1">
        <v>10.199999999999999</v>
      </c>
      <c r="E304" s="1" t="s">
        <v>90</v>
      </c>
      <c r="F304" s="6" t="s">
        <v>91</v>
      </c>
    </row>
    <row r="305" spans="1:6" hidden="1">
      <c r="A305" s="1" t="s">
        <v>36</v>
      </c>
      <c r="B305" s="4">
        <v>45404</v>
      </c>
      <c r="C305" s="1">
        <v>8.75</v>
      </c>
      <c r="D305" s="1">
        <v>8.3800000000000008</v>
      </c>
      <c r="E305" s="1" t="s">
        <v>90</v>
      </c>
      <c r="F305" s="6" t="s">
        <v>91</v>
      </c>
    </row>
    <row r="306" spans="1:6" hidden="1">
      <c r="A306" s="1" t="s">
        <v>32</v>
      </c>
      <c r="B306" s="4">
        <v>45404</v>
      </c>
      <c r="C306" s="1">
        <v>8</v>
      </c>
      <c r="D306" s="1">
        <v>0</v>
      </c>
      <c r="E306" s="1" t="s">
        <v>90</v>
      </c>
      <c r="F306" s="6" t="s">
        <v>91</v>
      </c>
    </row>
    <row r="307" spans="1:6" hidden="1">
      <c r="A307" s="1" t="s">
        <v>30</v>
      </c>
      <c r="B307" s="4">
        <v>45404</v>
      </c>
      <c r="C307" s="1">
        <v>8.75</v>
      </c>
      <c r="D307" s="1">
        <v>11.97</v>
      </c>
      <c r="E307" s="1" t="s">
        <v>90</v>
      </c>
      <c r="F307" s="6" t="s">
        <v>91</v>
      </c>
    </row>
    <row r="308" spans="1:6" hidden="1">
      <c r="A308" s="1" t="s">
        <v>43</v>
      </c>
      <c r="B308" s="4">
        <v>45404</v>
      </c>
      <c r="C308" s="1">
        <v>3</v>
      </c>
      <c r="D308" s="1">
        <v>3.38</v>
      </c>
      <c r="E308" s="1" t="s">
        <v>90</v>
      </c>
      <c r="F308" s="6" t="s">
        <v>91</v>
      </c>
    </row>
    <row r="309" spans="1:6" hidden="1">
      <c r="A309" s="1" t="s">
        <v>19</v>
      </c>
      <c r="B309" s="4">
        <v>45404</v>
      </c>
      <c r="C309" s="1">
        <v>4</v>
      </c>
      <c r="D309" s="1">
        <v>0</v>
      </c>
      <c r="E309" s="1" t="s">
        <v>90</v>
      </c>
      <c r="F309" s="6" t="s">
        <v>91</v>
      </c>
    </row>
    <row r="310" spans="1:6" hidden="1">
      <c r="A310" s="1" t="s">
        <v>47</v>
      </c>
      <c r="B310" s="4">
        <v>45404</v>
      </c>
      <c r="C310" s="1">
        <v>9.25</v>
      </c>
      <c r="D310" s="1">
        <v>8.6300000000000008</v>
      </c>
      <c r="E310" s="1" t="s">
        <v>90</v>
      </c>
      <c r="F310" s="6" t="s">
        <v>91</v>
      </c>
    </row>
    <row r="311" spans="1:6" hidden="1">
      <c r="A311" s="1" t="s">
        <v>24</v>
      </c>
      <c r="B311" s="4">
        <v>45404</v>
      </c>
      <c r="C311" s="1">
        <v>4</v>
      </c>
      <c r="D311" s="1">
        <v>4.53</v>
      </c>
      <c r="E311" s="1" t="s">
        <v>90</v>
      </c>
      <c r="F311" s="6" t="s">
        <v>91</v>
      </c>
    </row>
    <row r="312" spans="1:6" hidden="1">
      <c r="A312" s="1" t="s">
        <v>42</v>
      </c>
      <c r="B312" s="4">
        <v>45404</v>
      </c>
      <c r="C312" s="1">
        <v>12</v>
      </c>
      <c r="D312" s="1">
        <v>10</v>
      </c>
      <c r="E312" s="1" t="s">
        <v>90</v>
      </c>
      <c r="F312" s="6" t="s">
        <v>91</v>
      </c>
    </row>
    <row r="313" spans="1:6" hidden="1">
      <c r="A313" s="1" t="s">
        <v>28</v>
      </c>
      <c r="B313" s="4">
        <v>45404</v>
      </c>
      <c r="C313" s="1">
        <v>8.5</v>
      </c>
      <c r="D313" s="1">
        <v>8.42</v>
      </c>
      <c r="E313" s="1" t="s">
        <v>90</v>
      </c>
      <c r="F313" s="6" t="s">
        <v>91</v>
      </c>
    </row>
    <row r="314" spans="1:6" hidden="1">
      <c r="A314" s="1" t="s">
        <v>21</v>
      </c>
      <c r="B314" s="4">
        <v>45404</v>
      </c>
      <c r="C314" s="1">
        <v>12</v>
      </c>
      <c r="D314" s="1">
        <v>12.68</v>
      </c>
      <c r="E314" s="1" t="s">
        <v>90</v>
      </c>
      <c r="F314" s="6" t="s">
        <v>91</v>
      </c>
    </row>
    <row r="315" spans="1:6" hidden="1">
      <c r="A315" s="1" t="s">
        <v>25</v>
      </c>
      <c r="B315" s="4">
        <v>45404</v>
      </c>
      <c r="C315" s="1">
        <v>8.5</v>
      </c>
      <c r="D315" s="1">
        <v>8.2200000000000006</v>
      </c>
      <c r="E315" s="1" t="s">
        <v>90</v>
      </c>
      <c r="F315" s="6" t="s">
        <v>91</v>
      </c>
    </row>
    <row r="316" spans="1:6" hidden="1">
      <c r="A316" s="1" t="s">
        <v>22</v>
      </c>
      <c r="B316" s="4">
        <v>45405</v>
      </c>
      <c r="C316" s="1">
        <v>12.25</v>
      </c>
      <c r="D316" s="1">
        <v>10.5</v>
      </c>
      <c r="E316" s="1" t="s">
        <v>90</v>
      </c>
      <c r="F316" s="6" t="s">
        <v>91</v>
      </c>
    </row>
    <row r="317" spans="1:6" hidden="1">
      <c r="A317" s="1" t="s">
        <v>29</v>
      </c>
      <c r="B317" s="4">
        <v>45405</v>
      </c>
      <c r="C317" s="1">
        <v>8.5</v>
      </c>
      <c r="D317" s="1">
        <v>7.85</v>
      </c>
      <c r="E317" s="1" t="s">
        <v>90</v>
      </c>
      <c r="F317" s="6" t="s">
        <v>91</v>
      </c>
    </row>
    <row r="318" spans="1:6" hidden="1">
      <c r="A318" s="1" t="s">
        <v>45</v>
      </c>
      <c r="B318" s="4">
        <v>45405</v>
      </c>
      <c r="C318" s="1">
        <v>8.75</v>
      </c>
      <c r="D318" s="1">
        <v>0</v>
      </c>
      <c r="E318" s="1" t="s">
        <v>90</v>
      </c>
      <c r="F318" s="6" t="s">
        <v>91</v>
      </c>
    </row>
    <row r="319" spans="1:6" hidden="1">
      <c r="A319" s="1" t="s">
        <v>26</v>
      </c>
      <c r="B319" s="4">
        <v>45405</v>
      </c>
      <c r="C319" s="1">
        <v>11</v>
      </c>
      <c r="D319" s="1">
        <v>0</v>
      </c>
      <c r="E319" s="1" t="s">
        <v>90</v>
      </c>
      <c r="F319" s="6" t="s">
        <v>91</v>
      </c>
    </row>
    <row r="320" spans="1:6" hidden="1">
      <c r="A320" s="1" t="s">
        <v>27</v>
      </c>
      <c r="B320" s="4">
        <v>45405</v>
      </c>
      <c r="C320" s="1">
        <v>10</v>
      </c>
      <c r="D320" s="1">
        <v>9.32</v>
      </c>
      <c r="E320" s="1" t="s">
        <v>90</v>
      </c>
      <c r="F320" s="6" t="s">
        <v>91</v>
      </c>
    </row>
    <row r="321" spans="1:6" hidden="1">
      <c r="A321" s="1" t="s">
        <v>38</v>
      </c>
      <c r="B321" s="4">
        <v>45405</v>
      </c>
      <c r="C321" s="1">
        <v>9.5</v>
      </c>
      <c r="D321" s="1">
        <v>10.88</v>
      </c>
      <c r="E321" s="1" t="s">
        <v>90</v>
      </c>
      <c r="F321" s="6" t="s">
        <v>91</v>
      </c>
    </row>
    <row r="322" spans="1:6" hidden="1">
      <c r="A322" s="1" t="s">
        <v>48</v>
      </c>
      <c r="B322" s="4">
        <v>45405</v>
      </c>
      <c r="C322" s="1">
        <v>10</v>
      </c>
      <c r="D322" s="1">
        <v>7.1</v>
      </c>
      <c r="E322" s="1" t="s">
        <v>90</v>
      </c>
      <c r="F322" s="6" t="s">
        <v>91</v>
      </c>
    </row>
    <row r="323" spans="1:6" hidden="1">
      <c r="A323" s="1" t="s">
        <v>36</v>
      </c>
      <c r="B323" s="4">
        <v>45405</v>
      </c>
      <c r="C323" s="1">
        <v>8.75</v>
      </c>
      <c r="D323" s="1">
        <v>8.1999999999999993</v>
      </c>
      <c r="E323" s="1" t="s">
        <v>90</v>
      </c>
      <c r="F323" s="6" t="s">
        <v>91</v>
      </c>
    </row>
    <row r="324" spans="1:6" hidden="1">
      <c r="A324" s="1" t="s">
        <v>32</v>
      </c>
      <c r="B324" s="4">
        <v>45405</v>
      </c>
      <c r="C324" s="1">
        <v>8</v>
      </c>
      <c r="D324" s="1">
        <v>0</v>
      </c>
      <c r="E324" s="1" t="s">
        <v>90</v>
      </c>
      <c r="F324" s="6" t="s">
        <v>91</v>
      </c>
    </row>
    <row r="325" spans="1:6" hidden="1">
      <c r="A325" s="1" t="s">
        <v>46</v>
      </c>
      <c r="B325" s="4">
        <v>45405</v>
      </c>
      <c r="C325" s="1">
        <v>10</v>
      </c>
      <c r="D325" s="1">
        <v>12</v>
      </c>
      <c r="E325" s="1" t="s">
        <v>90</v>
      </c>
      <c r="F325" s="6" t="s">
        <v>91</v>
      </c>
    </row>
    <row r="326" spans="1:6" hidden="1">
      <c r="A326" s="1" t="s">
        <v>30</v>
      </c>
      <c r="B326" s="4">
        <v>45405</v>
      </c>
      <c r="C326" s="1">
        <v>8.75</v>
      </c>
      <c r="D326" s="1">
        <v>8.67</v>
      </c>
      <c r="E326" s="1" t="s">
        <v>90</v>
      </c>
      <c r="F326" s="6" t="s">
        <v>91</v>
      </c>
    </row>
    <row r="327" spans="1:6" hidden="1">
      <c r="A327" s="1" t="s">
        <v>35</v>
      </c>
      <c r="B327" s="4">
        <v>45405</v>
      </c>
      <c r="C327" s="1">
        <v>8</v>
      </c>
      <c r="D327" s="1">
        <v>8.6300000000000008</v>
      </c>
      <c r="E327" s="1" t="s">
        <v>90</v>
      </c>
      <c r="F327" s="6" t="s">
        <v>91</v>
      </c>
    </row>
    <row r="328" spans="1:6" hidden="1">
      <c r="A328" s="1" t="s">
        <v>47</v>
      </c>
      <c r="B328" s="4">
        <v>45405</v>
      </c>
      <c r="C328" s="1">
        <v>9.25</v>
      </c>
      <c r="D328" s="1">
        <v>8.9</v>
      </c>
      <c r="E328" s="1" t="s">
        <v>90</v>
      </c>
      <c r="F328" s="6" t="s">
        <v>91</v>
      </c>
    </row>
    <row r="329" spans="1:6" hidden="1">
      <c r="A329" s="1" t="s">
        <v>18</v>
      </c>
      <c r="B329" s="4">
        <v>45405</v>
      </c>
      <c r="C329" s="1">
        <v>12</v>
      </c>
      <c r="D329" s="1">
        <v>10.6</v>
      </c>
      <c r="E329" s="1" t="s">
        <v>90</v>
      </c>
      <c r="F329" s="6" t="s">
        <v>91</v>
      </c>
    </row>
    <row r="330" spans="1:6" hidden="1">
      <c r="A330" s="1" t="s">
        <v>42</v>
      </c>
      <c r="B330" s="4">
        <v>45405</v>
      </c>
      <c r="C330" s="1">
        <v>4</v>
      </c>
      <c r="D330" s="1">
        <v>4.2</v>
      </c>
      <c r="E330" s="1" t="s">
        <v>90</v>
      </c>
      <c r="F330" s="6" t="s">
        <v>91</v>
      </c>
    </row>
    <row r="331" spans="1:6" hidden="1">
      <c r="A331" s="1" t="s">
        <v>28</v>
      </c>
      <c r="B331" s="4">
        <v>45405</v>
      </c>
      <c r="C331" s="1">
        <v>8.5</v>
      </c>
      <c r="D331" s="1">
        <v>7.93</v>
      </c>
      <c r="E331" s="1" t="s">
        <v>90</v>
      </c>
      <c r="F331" s="6" t="s">
        <v>91</v>
      </c>
    </row>
    <row r="332" spans="1:6" hidden="1">
      <c r="A332" s="1" t="s">
        <v>21</v>
      </c>
      <c r="B332" s="4">
        <v>45405</v>
      </c>
      <c r="C332" s="1">
        <v>12</v>
      </c>
      <c r="D332" s="1">
        <v>0</v>
      </c>
      <c r="E332" s="1" t="s">
        <v>90</v>
      </c>
      <c r="F332" s="6" t="s">
        <v>91</v>
      </c>
    </row>
    <row r="333" spans="1:6" hidden="1">
      <c r="A333" s="1" t="s">
        <v>33</v>
      </c>
      <c r="B333" s="4">
        <v>45405</v>
      </c>
      <c r="C333" s="1">
        <v>0</v>
      </c>
      <c r="D333" s="1">
        <v>3.65</v>
      </c>
      <c r="E333" s="1" t="s">
        <v>90</v>
      </c>
      <c r="F333" s="6" t="s">
        <v>91</v>
      </c>
    </row>
    <row r="334" spans="1:6" hidden="1">
      <c r="A334" s="1" t="s">
        <v>25</v>
      </c>
      <c r="B334" s="4">
        <v>45405</v>
      </c>
      <c r="C334" s="1">
        <v>8.5</v>
      </c>
      <c r="D334" s="1">
        <v>8.5</v>
      </c>
      <c r="E334" s="1" t="s">
        <v>90</v>
      </c>
      <c r="F334" s="6" t="s">
        <v>91</v>
      </c>
    </row>
    <row r="335" spans="1:6" hidden="1">
      <c r="A335" s="1" t="s">
        <v>22</v>
      </c>
      <c r="B335" s="4">
        <v>45406</v>
      </c>
      <c r="C335" s="1">
        <v>8</v>
      </c>
      <c r="D335" s="1">
        <v>7.97</v>
      </c>
      <c r="E335" s="1" t="s">
        <v>90</v>
      </c>
      <c r="F335" s="6" t="s">
        <v>91</v>
      </c>
    </row>
    <row r="336" spans="1:6" hidden="1">
      <c r="A336" s="1" t="s">
        <v>29</v>
      </c>
      <c r="B336" s="4">
        <v>45406</v>
      </c>
      <c r="C336" s="1">
        <v>8.5</v>
      </c>
      <c r="D336" s="1">
        <v>6.65</v>
      </c>
      <c r="E336" s="1" t="s">
        <v>90</v>
      </c>
      <c r="F336" s="6" t="s">
        <v>91</v>
      </c>
    </row>
    <row r="337" spans="1:6" hidden="1">
      <c r="A337" s="1" t="s">
        <v>45</v>
      </c>
      <c r="B337" s="4">
        <v>45406</v>
      </c>
      <c r="C337" s="1">
        <v>8.75</v>
      </c>
      <c r="D337" s="1">
        <v>0</v>
      </c>
      <c r="E337" s="1" t="s">
        <v>90</v>
      </c>
      <c r="F337" s="6" t="s">
        <v>91</v>
      </c>
    </row>
    <row r="338" spans="1:6" hidden="1">
      <c r="A338" s="1" t="s">
        <v>26</v>
      </c>
      <c r="B338" s="4">
        <v>45406</v>
      </c>
      <c r="C338" s="1">
        <v>11</v>
      </c>
      <c r="D338" s="1">
        <v>0</v>
      </c>
      <c r="E338" s="1" t="s">
        <v>90</v>
      </c>
      <c r="F338" s="6" t="s">
        <v>91</v>
      </c>
    </row>
    <row r="339" spans="1:6" hidden="1">
      <c r="A339" s="1" t="s">
        <v>27</v>
      </c>
      <c r="B339" s="4">
        <v>45406</v>
      </c>
      <c r="C339" s="1">
        <v>10</v>
      </c>
      <c r="D339" s="1">
        <v>8.6199999999999992</v>
      </c>
      <c r="E339" s="1" t="s">
        <v>90</v>
      </c>
      <c r="F339" s="6" t="s">
        <v>91</v>
      </c>
    </row>
    <row r="340" spans="1:6" hidden="1">
      <c r="A340" s="1" t="s">
        <v>38</v>
      </c>
      <c r="B340" s="4">
        <v>45406</v>
      </c>
      <c r="C340" s="1">
        <v>9</v>
      </c>
      <c r="D340" s="1">
        <v>9.27</v>
      </c>
      <c r="E340" s="1" t="s">
        <v>90</v>
      </c>
      <c r="F340" s="6" t="s">
        <v>91</v>
      </c>
    </row>
    <row r="341" spans="1:6" hidden="1">
      <c r="A341" s="1" t="s">
        <v>48</v>
      </c>
      <c r="B341" s="4">
        <v>45406</v>
      </c>
      <c r="C341" s="1">
        <v>10</v>
      </c>
      <c r="D341" s="1">
        <v>9.75</v>
      </c>
      <c r="E341" s="1" t="s">
        <v>90</v>
      </c>
      <c r="F341" s="6" t="s">
        <v>91</v>
      </c>
    </row>
    <row r="342" spans="1:6" hidden="1">
      <c r="A342" s="1" t="s">
        <v>36</v>
      </c>
      <c r="B342" s="4">
        <v>45406</v>
      </c>
      <c r="C342" s="1">
        <v>8.75</v>
      </c>
      <c r="D342" s="1">
        <v>8.4700000000000006</v>
      </c>
      <c r="E342" s="1" t="s">
        <v>90</v>
      </c>
      <c r="F342" s="6" t="s">
        <v>91</v>
      </c>
    </row>
    <row r="343" spans="1:6" hidden="1">
      <c r="A343" s="1" t="s">
        <v>46</v>
      </c>
      <c r="B343" s="4">
        <v>45406</v>
      </c>
      <c r="C343" s="1">
        <v>10</v>
      </c>
      <c r="D343" s="1">
        <v>12.9</v>
      </c>
      <c r="E343" s="1" t="s">
        <v>90</v>
      </c>
      <c r="F343" s="6" t="s">
        <v>91</v>
      </c>
    </row>
    <row r="344" spans="1:6" hidden="1">
      <c r="A344" s="1" t="s">
        <v>40</v>
      </c>
      <c r="B344" s="4">
        <v>45406</v>
      </c>
      <c r="C344" s="1">
        <v>12</v>
      </c>
      <c r="D344" s="1">
        <v>12.02</v>
      </c>
      <c r="E344" s="1" t="s">
        <v>90</v>
      </c>
      <c r="F344" s="6" t="s">
        <v>91</v>
      </c>
    </row>
    <row r="345" spans="1:6" hidden="1">
      <c r="A345" s="1" t="s">
        <v>30</v>
      </c>
      <c r="B345" s="4">
        <v>45406</v>
      </c>
      <c r="C345" s="1">
        <v>8.75</v>
      </c>
      <c r="D345" s="1">
        <v>8.4499999999999993</v>
      </c>
      <c r="E345" s="1" t="s">
        <v>90</v>
      </c>
      <c r="F345" s="6" t="s">
        <v>91</v>
      </c>
    </row>
    <row r="346" spans="1:6" hidden="1">
      <c r="A346" s="1" t="s">
        <v>43</v>
      </c>
      <c r="B346" s="4">
        <v>45406</v>
      </c>
      <c r="C346" s="1">
        <v>3</v>
      </c>
      <c r="D346" s="1">
        <v>3.22</v>
      </c>
      <c r="E346" s="1" t="s">
        <v>90</v>
      </c>
      <c r="F346" s="6" t="s">
        <v>91</v>
      </c>
    </row>
    <row r="347" spans="1:6" hidden="1">
      <c r="A347" s="1" t="s">
        <v>19</v>
      </c>
      <c r="B347" s="4">
        <v>45406</v>
      </c>
      <c r="C347" s="1">
        <v>4</v>
      </c>
      <c r="D347" s="1">
        <v>4.0999999999999996</v>
      </c>
      <c r="E347" s="1" t="s">
        <v>90</v>
      </c>
      <c r="F347" s="6" t="s">
        <v>91</v>
      </c>
    </row>
    <row r="348" spans="1:6" hidden="1">
      <c r="A348" s="1" t="s">
        <v>47</v>
      </c>
      <c r="B348" s="4">
        <v>45406</v>
      </c>
      <c r="C348" s="1">
        <v>9.25</v>
      </c>
      <c r="D348" s="1">
        <v>7.65</v>
      </c>
      <c r="E348" s="1" t="s">
        <v>90</v>
      </c>
      <c r="F348" s="6" t="s">
        <v>91</v>
      </c>
    </row>
    <row r="349" spans="1:6" hidden="1">
      <c r="A349" s="1" t="s">
        <v>18</v>
      </c>
      <c r="B349" s="4">
        <v>45406</v>
      </c>
      <c r="C349" s="1">
        <v>12</v>
      </c>
      <c r="D349" s="1">
        <v>12.52</v>
      </c>
      <c r="E349" s="1" t="s">
        <v>90</v>
      </c>
      <c r="F349" s="6" t="s">
        <v>91</v>
      </c>
    </row>
    <row r="350" spans="1:6" hidden="1">
      <c r="A350" s="1" t="s">
        <v>42</v>
      </c>
      <c r="B350" s="4">
        <v>45406</v>
      </c>
      <c r="C350" s="1">
        <v>12</v>
      </c>
      <c r="D350" s="1">
        <v>11.58</v>
      </c>
      <c r="E350" s="1" t="s">
        <v>90</v>
      </c>
      <c r="F350" s="6" t="s">
        <v>91</v>
      </c>
    </row>
    <row r="351" spans="1:6" hidden="1">
      <c r="A351" s="1" t="s">
        <v>31</v>
      </c>
      <c r="B351" s="4">
        <v>45406</v>
      </c>
      <c r="C351" s="1">
        <v>6</v>
      </c>
      <c r="D351" s="1">
        <v>0</v>
      </c>
      <c r="E351" s="1" t="s">
        <v>90</v>
      </c>
      <c r="F351" s="6" t="s">
        <v>91</v>
      </c>
    </row>
    <row r="352" spans="1:6" hidden="1">
      <c r="A352" s="1" t="s">
        <v>28</v>
      </c>
      <c r="B352" s="4">
        <v>45406</v>
      </c>
      <c r="C352" s="1">
        <v>8.5</v>
      </c>
      <c r="D352" s="1">
        <v>0</v>
      </c>
      <c r="E352" s="1" t="s">
        <v>90</v>
      </c>
      <c r="F352" s="6" t="s">
        <v>91</v>
      </c>
    </row>
    <row r="353" spans="1:6" hidden="1">
      <c r="A353" s="1" t="s">
        <v>33</v>
      </c>
      <c r="B353" s="4">
        <v>45406</v>
      </c>
      <c r="C353" s="1">
        <v>7</v>
      </c>
      <c r="D353" s="1">
        <v>6.27</v>
      </c>
      <c r="E353" s="1" t="s">
        <v>90</v>
      </c>
      <c r="F353" s="6" t="s">
        <v>91</v>
      </c>
    </row>
    <row r="354" spans="1:6" hidden="1">
      <c r="A354" s="1" t="s">
        <v>25</v>
      </c>
      <c r="B354" s="4">
        <v>45406</v>
      </c>
      <c r="C354" s="1">
        <v>8.5</v>
      </c>
      <c r="D354" s="1">
        <v>8.1999999999999993</v>
      </c>
      <c r="E354" s="1" t="s">
        <v>90</v>
      </c>
      <c r="F354" s="6" t="s">
        <v>91</v>
      </c>
    </row>
    <row r="355" spans="1:6" hidden="1">
      <c r="A355" s="1" t="s">
        <v>22</v>
      </c>
      <c r="B355" s="4">
        <v>45407</v>
      </c>
      <c r="C355" s="1">
        <v>12.25</v>
      </c>
      <c r="D355" s="1">
        <v>11.4</v>
      </c>
      <c r="E355" s="1" t="s">
        <v>90</v>
      </c>
      <c r="F355" s="6" t="s">
        <v>91</v>
      </c>
    </row>
    <row r="356" spans="1:6" hidden="1">
      <c r="A356" s="1" t="s">
        <v>29</v>
      </c>
      <c r="B356" s="4">
        <v>45407</v>
      </c>
      <c r="C356" s="1">
        <v>8.5</v>
      </c>
      <c r="D356" s="1">
        <v>7.9</v>
      </c>
      <c r="E356" s="1" t="s">
        <v>90</v>
      </c>
      <c r="F356" s="6" t="s">
        <v>91</v>
      </c>
    </row>
    <row r="357" spans="1:6" hidden="1">
      <c r="A357" s="1" t="s">
        <v>41</v>
      </c>
      <c r="B357" s="4">
        <v>45407</v>
      </c>
      <c r="C357" s="1">
        <v>3</v>
      </c>
      <c r="D357" s="1">
        <v>3.02</v>
      </c>
      <c r="E357" s="1" t="s">
        <v>90</v>
      </c>
      <c r="F357" s="6" t="s">
        <v>91</v>
      </c>
    </row>
    <row r="358" spans="1:6" hidden="1">
      <c r="A358" s="1" t="s">
        <v>45</v>
      </c>
      <c r="B358" s="4">
        <v>45407</v>
      </c>
      <c r="C358" s="1">
        <v>8.75</v>
      </c>
      <c r="D358" s="1">
        <v>0</v>
      </c>
      <c r="E358" s="1" t="s">
        <v>90</v>
      </c>
      <c r="F358" s="6" t="s">
        <v>91</v>
      </c>
    </row>
    <row r="359" spans="1:6" hidden="1">
      <c r="A359" s="1" t="s">
        <v>26</v>
      </c>
      <c r="B359" s="4">
        <v>45407</v>
      </c>
      <c r="C359" s="1">
        <v>11</v>
      </c>
      <c r="D359" s="1">
        <v>0</v>
      </c>
      <c r="E359" s="1" t="s">
        <v>90</v>
      </c>
      <c r="F359" s="6" t="s">
        <v>91</v>
      </c>
    </row>
    <row r="360" spans="1:6" hidden="1">
      <c r="A360" s="1" t="s">
        <v>27</v>
      </c>
      <c r="B360" s="4">
        <v>45407</v>
      </c>
      <c r="C360" s="1">
        <v>10</v>
      </c>
      <c r="D360" s="1">
        <v>10</v>
      </c>
      <c r="E360" s="1" t="s">
        <v>90</v>
      </c>
      <c r="F360" s="6" t="s">
        <v>91</v>
      </c>
    </row>
    <row r="361" spans="1:6" hidden="1">
      <c r="A361" s="1" t="s">
        <v>38</v>
      </c>
      <c r="B361" s="4">
        <v>45407</v>
      </c>
      <c r="C361" s="1">
        <v>9.5</v>
      </c>
      <c r="D361" s="1">
        <v>11.48</v>
      </c>
      <c r="E361" s="1" t="s">
        <v>90</v>
      </c>
      <c r="F361" s="6" t="s">
        <v>91</v>
      </c>
    </row>
    <row r="362" spans="1:6" hidden="1">
      <c r="A362" s="1" t="s">
        <v>48</v>
      </c>
      <c r="B362" s="4">
        <v>45407</v>
      </c>
      <c r="C362" s="1">
        <v>10</v>
      </c>
      <c r="D362" s="1">
        <v>11.63</v>
      </c>
      <c r="E362" s="1" t="s">
        <v>90</v>
      </c>
      <c r="F362" s="6" t="s">
        <v>91</v>
      </c>
    </row>
    <row r="363" spans="1:6" hidden="1">
      <c r="A363" s="1" t="s">
        <v>36</v>
      </c>
      <c r="B363" s="4">
        <v>45407</v>
      </c>
      <c r="C363" s="1">
        <v>8.75</v>
      </c>
      <c r="D363" s="1">
        <v>8.25</v>
      </c>
      <c r="E363" s="1" t="s">
        <v>90</v>
      </c>
      <c r="F363" s="6" t="s">
        <v>91</v>
      </c>
    </row>
    <row r="364" spans="1:6" hidden="1">
      <c r="A364" s="1" t="s">
        <v>32</v>
      </c>
      <c r="B364" s="4">
        <v>45407</v>
      </c>
      <c r="C364" s="1">
        <v>8</v>
      </c>
      <c r="D364" s="1">
        <v>0</v>
      </c>
      <c r="E364" s="1" t="s">
        <v>90</v>
      </c>
      <c r="F364" s="6" t="s">
        <v>91</v>
      </c>
    </row>
    <row r="365" spans="1:6" hidden="1">
      <c r="A365" s="1" t="s">
        <v>46</v>
      </c>
      <c r="B365" s="4">
        <v>45407</v>
      </c>
      <c r="C365" s="1">
        <v>10</v>
      </c>
      <c r="D365" s="1">
        <v>12.8</v>
      </c>
      <c r="E365" s="1" t="s">
        <v>90</v>
      </c>
      <c r="F365" s="6" t="s">
        <v>91</v>
      </c>
    </row>
    <row r="366" spans="1:6" hidden="1">
      <c r="A366" s="1" t="s">
        <v>30</v>
      </c>
      <c r="B366" s="4">
        <v>45407</v>
      </c>
      <c r="C366" s="1">
        <v>8.75</v>
      </c>
      <c r="D366" s="1">
        <v>8.4700000000000006</v>
      </c>
      <c r="E366" s="1" t="s">
        <v>90</v>
      </c>
      <c r="F366" s="6" t="s">
        <v>91</v>
      </c>
    </row>
    <row r="367" spans="1:6" hidden="1">
      <c r="A367" s="1" t="s">
        <v>43</v>
      </c>
      <c r="B367" s="4">
        <v>45407</v>
      </c>
      <c r="C367" s="1">
        <v>3</v>
      </c>
      <c r="D367" s="1">
        <v>0</v>
      </c>
      <c r="E367" s="1" t="s">
        <v>90</v>
      </c>
      <c r="F367" s="6" t="s">
        <v>91</v>
      </c>
    </row>
    <row r="368" spans="1:6" hidden="1">
      <c r="A368" s="1" t="s">
        <v>47</v>
      </c>
      <c r="B368" s="4">
        <v>45407</v>
      </c>
      <c r="C368" s="1">
        <v>9.25</v>
      </c>
      <c r="D368" s="1">
        <v>9.0299999999999994</v>
      </c>
      <c r="E368" s="1" t="s">
        <v>90</v>
      </c>
      <c r="F368" s="6" t="s">
        <v>91</v>
      </c>
    </row>
    <row r="369" spans="1:6" hidden="1">
      <c r="A369" s="1" t="s">
        <v>18</v>
      </c>
      <c r="B369" s="4">
        <v>45407</v>
      </c>
      <c r="C369" s="1">
        <v>0</v>
      </c>
      <c r="D369" s="1">
        <v>10.4</v>
      </c>
      <c r="E369" s="1" t="s">
        <v>90</v>
      </c>
      <c r="F369" s="6" t="s">
        <v>91</v>
      </c>
    </row>
    <row r="370" spans="1:6" hidden="1">
      <c r="A370" s="1" t="s">
        <v>42</v>
      </c>
      <c r="B370" s="4">
        <v>45407</v>
      </c>
      <c r="C370" s="1">
        <v>12</v>
      </c>
      <c r="D370" s="1">
        <v>8.43</v>
      </c>
      <c r="E370" s="1" t="s">
        <v>90</v>
      </c>
      <c r="F370" s="6" t="s">
        <v>91</v>
      </c>
    </row>
    <row r="371" spans="1:6" hidden="1">
      <c r="A371" s="1" t="s">
        <v>28</v>
      </c>
      <c r="B371" s="4">
        <v>45407</v>
      </c>
      <c r="C371" s="1">
        <v>8.5</v>
      </c>
      <c r="D371" s="1">
        <v>0</v>
      </c>
      <c r="E371" s="1" t="s">
        <v>90</v>
      </c>
      <c r="F371" s="6" t="s">
        <v>91</v>
      </c>
    </row>
    <row r="372" spans="1:6" hidden="1">
      <c r="A372" s="1" t="s">
        <v>21</v>
      </c>
      <c r="B372" s="4">
        <v>45407</v>
      </c>
      <c r="C372" s="1">
        <v>12</v>
      </c>
      <c r="D372" s="1">
        <v>12.08</v>
      </c>
      <c r="E372" s="1" t="s">
        <v>90</v>
      </c>
      <c r="F372" s="6" t="s">
        <v>91</v>
      </c>
    </row>
    <row r="373" spans="1:6" hidden="1">
      <c r="A373" s="1" t="s">
        <v>25</v>
      </c>
      <c r="B373" s="4">
        <v>45407</v>
      </c>
      <c r="C373" s="1">
        <v>8.5</v>
      </c>
      <c r="D373" s="1">
        <v>8.32</v>
      </c>
      <c r="E373" s="1" t="s">
        <v>90</v>
      </c>
      <c r="F373" s="6" t="s">
        <v>91</v>
      </c>
    </row>
    <row r="374" spans="1:6" hidden="1">
      <c r="A374" s="1" t="s">
        <v>22</v>
      </c>
      <c r="B374" s="4">
        <v>45408</v>
      </c>
      <c r="C374" s="1">
        <v>12.25</v>
      </c>
      <c r="D374" s="1">
        <v>12.22</v>
      </c>
      <c r="E374" s="1" t="s">
        <v>90</v>
      </c>
      <c r="F374" s="6" t="s">
        <v>91</v>
      </c>
    </row>
    <row r="375" spans="1:6" hidden="1">
      <c r="A375" s="1" t="s">
        <v>29</v>
      </c>
      <c r="B375" s="4">
        <v>45408</v>
      </c>
      <c r="C375" s="1">
        <v>8.5</v>
      </c>
      <c r="D375" s="1">
        <v>8</v>
      </c>
      <c r="E375" s="1" t="s">
        <v>90</v>
      </c>
      <c r="F375" s="6" t="s">
        <v>91</v>
      </c>
    </row>
    <row r="376" spans="1:6" hidden="1">
      <c r="A376" s="1" t="s">
        <v>45</v>
      </c>
      <c r="B376" s="4">
        <v>45408</v>
      </c>
      <c r="C376" s="1">
        <v>8.75</v>
      </c>
      <c r="D376" s="1">
        <v>0</v>
      </c>
      <c r="E376" s="1" t="s">
        <v>90</v>
      </c>
      <c r="F376" s="6" t="s">
        <v>91</v>
      </c>
    </row>
    <row r="377" spans="1:6" hidden="1">
      <c r="A377" s="1" t="s">
        <v>26</v>
      </c>
      <c r="B377" s="4">
        <v>45408</v>
      </c>
      <c r="C377" s="1">
        <v>8</v>
      </c>
      <c r="D377" s="1">
        <v>0</v>
      </c>
      <c r="E377" s="1" t="s">
        <v>90</v>
      </c>
      <c r="F377" s="6" t="s">
        <v>91</v>
      </c>
    </row>
    <row r="378" spans="1:6" hidden="1">
      <c r="A378" s="1" t="s">
        <v>48</v>
      </c>
      <c r="B378" s="4">
        <v>45408</v>
      </c>
      <c r="C378" s="1">
        <v>10</v>
      </c>
      <c r="D378" s="1">
        <v>7.93</v>
      </c>
      <c r="E378" s="1" t="s">
        <v>90</v>
      </c>
      <c r="F378" s="6" t="s">
        <v>91</v>
      </c>
    </row>
    <row r="379" spans="1:6" hidden="1">
      <c r="A379" s="1" t="s">
        <v>36</v>
      </c>
      <c r="B379" s="4">
        <v>45408</v>
      </c>
      <c r="C379" s="1">
        <v>8.75</v>
      </c>
      <c r="D379" s="1">
        <v>7.97</v>
      </c>
      <c r="E379" s="1" t="s">
        <v>90</v>
      </c>
      <c r="F379" s="6" t="s">
        <v>91</v>
      </c>
    </row>
    <row r="380" spans="1:6" hidden="1">
      <c r="A380" s="1" t="s">
        <v>46</v>
      </c>
      <c r="B380" s="4">
        <v>45408</v>
      </c>
      <c r="C380" s="1">
        <v>10</v>
      </c>
      <c r="D380" s="1">
        <v>13.7</v>
      </c>
      <c r="E380" s="1" t="s">
        <v>90</v>
      </c>
      <c r="F380" s="6" t="s">
        <v>91</v>
      </c>
    </row>
    <row r="381" spans="1:6" hidden="1">
      <c r="A381" s="1" t="s">
        <v>40</v>
      </c>
      <c r="B381" s="4">
        <v>45408</v>
      </c>
      <c r="C381" s="1">
        <v>12</v>
      </c>
      <c r="D381" s="1">
        <v>0</v>
      </c>
      <c r="E381" s="1" t="s">
        <v>90</v>
      </c>
      <c r="F381" s="6" t="s">
        <v>91</v>
      </c>
    </row>
    <row r="382" spans="1:6" hidden="1">
      <c r="A382" s="1" t="s">
        <v>30</v>
      </c>
      <c r="B382" s="4">
        <v>45408</v>
      </c>
      <c r="C382" s="1">
        <v>8.75</v>
      </c>
      <c r="D382" s="1">
        <v>8.3000000000000007</v>
      </c>
      <c r="E382" s="1" t="s">
        <v>90</v>
      </c>
      <c r="F382" s="6" t="s">
        <v>91</v>
      </c>
    </row>
    <row r="383" spans="1:6" hidden="1">
      <c r="A383" s="1" t="s">
        <v>35</v>
      </c>
      <c r="B383" s="4">
        <v>45408</v>
      </c>
      <c r="C383" s="1">
        <v>12</v>
      </c>
      <c r="D383" s="1">
        <v>12.53</v>
      </c>
      <c r="E383" s="1" t="s">
        <v>90</v>
      </c>
      <c r="F383" s="6" t="s">
        <v>91</v>
      </c>
    </row>
    <row r="384" spans="1:6" hidden="1">
      <c r="A384" s="1" t="s">
        <v>47</v>
      </c>
      <c r="B384" s="4">
        <v>45408</v>
      </c>
      <c r="C384" s="1">
        <v>5.25</v>
      </c>
      <c r="D384" s="1">
        <v>0</v>
      </c>
      <c r="E384" s="1" t="s">
        <v>90</v>
      </c>
      <c r="F384" s="6" t="s">
        <v>91</v>
      </c>
    </row>
    <row r="385" spans="1:6" hidden="1">
      <c r="A385" s="1" t="s">
        <v>24</v>
      </c>
      <c r="B385" s="4">
        <v>45408</v>
      </c>
      <c r="C385" s="1">
        <v>8.5</v>
      </c>
      <c r="D385" s="1">
        <v>4.8499999999999996</v>
      </c>
      <c r="E385" s="1" t="s">
        <v>90</v>
      </c>
      <c r="F385" s="6" t="s">
        <v>91</v>
      </c>
    </row>
    <row r="386" spans="1:6" hidden="1">
      <c r="A386" s="1" t="s">
        <v>18</v>
      </c>
      <c r="B386" s="4">
        <v>45408</v>
      </c>
      <c r="C386" s="1">
        <v>12</v>
      </c>
      <c r="D386" s="1">
        <v>0</v>
      </c>
      <c r="E386" s="1" t="s">
        <v>90</v>
      </c>
      <c r="F386" s="6" t="s">
        <v>91</v>
      </c>
    </row>
    <row r="387" spans="1:6" hidden="1">
      <c r="A387" s="1" t="s">
        <v>31</v>
      </c>
      <c r="B387" s="4">
        <v>45408</v>
      </c>
      <c r="C387" s="1">
        <v>6</v>
      </c>
      <c r="D387" s="1">
        <v>0</v>
      </c>
      <c r="E387" s="1" t="s">
        <v>90</v>
      </c>
      <c r="F387" s="6" t="s">
        <v>91</v>
      </c>
    </row>
    <row r="388" spans="1:6" hidden="1">
      <c r="A388" s="1" t="s">
        <v>28</v>
      </c>
      <c r="B388" s="4">
        <v>45408</v>
      </c>
      <c r="C388" s="1">
        <v>8.5</v>
      </c>
      <c r="D388" s="1">
        <v>8.08</v>
      </c>
      <c r="E388" s="1" t="s">
        <v>90</v>
      </c>
      <c r="F388" s="6" t="s">
        <v>91</v>
      </c>
    </row>
    <row r="389" spans="1:6" hidden="1">
      <c r="A389" s="1" t="s">
        <v>33</v>
      </c>
      <c r="B389" s="4">
        <v>45408</v>
      </c>
      <c r="C389" s="1">
        <v>7</v>
      </c>
      <c r="D389" s="1">
        <v>5.97</v>
      </c>
      <c r="E389" s="1" t="s">
        <v>90</v>
      </c>
      <c r="F389" s="6" t="s">
        <v>91</v>
      </c>
    </row>
    <row r="390" spans="1:6" hidden="1">
      <c r="A390" s="1" t="s">
        <v>25</v>
      </c>
      <c r="B390" s="4">
        <v>45408</v>
      </c>
      <c r="C390" s="1">
        <v>8.5</v>
      </c>
      <c r="D390" s="1">
        <v>7.52</v>
      </c>
      <c r="E390" s="1" t="s">
        <v>90</v>
      </c>
      <c r="F390" s="6" t="s">
        <v>91</v>
      </c>
    </row>
    <row r="391" spans="1:6" hidden="1">
      <c r="A391" s="1" t="s">
        <v>43</v>
      </c>
      <c r="B391" s="4">
        <v>45409</v>
      </c>
      <c r="C391" s="1">
        <v>8</v>
      </c>
      <c r="D391" s="1">
        <v>8.35</v>
      </c>
      <c r="E391" s="1" t="s">
        <v>90</v>
      </c>
      <c r="F391" s="6" t="s">
        <v>91</v>
      </c>
    </row>
    <row r="392" spans="1:6" hidden="1">
      <c r="A392" s="1" t="s">
        <v>19</v>
      </c>
      <c r="B392" s="4">
        <v>45409</v>
      </c>
      <c r="C392" s="1">
        <v>8</v>
      </c>
      <c r="D392" s="1">
        <v>8.6</v>
      </c>
      <c r="E392" s="1" t="s">
        <v>90</v>
      </c>
      <c r="F392" s="6" t="s">
        <v>91</v>
      </c>
    </row>
    <row r="393" spans="1:6" hidden="1">
      <c r="A393" s="1" t="s">
        <v>39</v>
      </c>
      <c r="B393" s="4">
        <v>45409</v>
      </c>
      <c r="C393" s="1">
        <v>8</v>
      </c>
      <c r="D393" s="1">
        <v>7.05</v>
      </c>
      <c r="E393" s="1" t="s">
        <v>90</v>
      </c>
      <c r="F393" s="6" t="s">
        <v>91</v>
      </c>
    </row>
    <row r="394" spans="1:6" hidden="1">
      <c r="A394" s="1" t="s">
        <v>47</v>
      </c>
      <c r="B394" s="4">
        <v>45409</v>
      </c>
      <c r="C394" s="1">
        <v>8</v>
      </c>
      <c r="D394" s="1">
        <v>8.2799999999999994</v>
      </c>
      <c r="E394" s="1" t="s">
        <v>90</v>
      </c>
      <c r="F394" s="6" t="s">
        <v>91</v>
      </c>
    </row>
    <row r="395" spans="1:6" hidden="1">
      <c r="A395" s="1" t="s">
        <v>42</v>
      </c>
      <c r="B395" s="4">
        <v>45409</v>
      </c>
      <c r="C395" s="1">
        <v>0</v>
      </c>
      <c r="D395" s="1">
        <v>1.98</v>
      </c>
      <c r="E395" s="1" t="s">
        <v>90</v>
      </c>
      <c r="F395" s="6" t="s">
        <v>91</v>
      </c>
    </row>
    <row r="396" spans="1:6" hidden="1">
      <c r="A396" s="1" t="s">
        <v>37</v>
      </c>
      <c r="B396" s="4">
        <v>45410</v>
      </c>
      <c r="C396" s="1">
        <v>8</v>
      </c>
      <c r="D396" s="1">
        <v>8.67</v>
      </c>
      <c r="E396" s="1" t="s">
        <v>90</v>
      </c>
      <c r="F396" s="6" t="s">
        <v>91</v>
      </c>
    </row>
    <row r="397" spans="1:6" hidden="1">
      <c r="A397" s="1" t="s">
        <v>19</v>
      </c>
      <c r="B397" s="4">
        <v>45410</v>
      </c>
      <c r="C397" s="1">
        <v>8</v>
      </c>
      <c r="D397" s="1">
        <v>8.6</v>
      </c>
      <c r="E397" s="1" t="s">
        <v>90</v>
      </c>
      <c r="F397" s="6" t="s">
        <v>91</v>
      </c>
    </row>
    <row r="398" spans="1:6" hidden="1">
      <c r="A398" s="1" t="s">
        <v>35</v>
      </c>
      <c r="B398" s="4">
        <v>45410</v>
      </c>
      <c r="C398" s="1">
        <v>8</v>
      </c>
      <c r="D398" s="1">
        <v>0</v>
      </c>
      <c r="E398" s="1" t="s">
        <v>90</v>
      </c>
      <c r="F398" s="6" t="s">
        <v>91</v>
      </c>
    </row>
    <row r="399" spans="1:6" hidden="1">
      <c r="A399" s="1" t="s">
        <v>20</v>
      </c>
      <c r="B399" s="4">
        <v>45410</v>
      </c>
      <c r="C399" s="1">
        <v>8</v>
      </c>
      <c r="D399" s="1">
        <v>8.1</v>
      </c>
      <c r="E399" s="1" t="s">
        <v>90</v>
      </c>
      <c r="F399" s="6" t="s">
        <v>91</v>
      </c>
    </row>
    <row r="400" spans="1:6" hidden="1">
      <c r="A400" s="1" t="s">
        <v>22</v>
      </c>
      <c r="B400" s="4">
        <v>45411</v>
      </c>
      <c r="C400" s="1">
        <v>8</v>
      </c>
      <c r="D400" s="1">
        <v>8.43</v>
      </c>
      <c r="E400" s="1" t="s">
        <v>90</v>
      </c>
      <c r="F400" s="6" t="s">
        <v>92</v>
      </c>
    </row>
    <row r="401" spans="1:6" hidden="1">
      <c r="A401" s="1" t="s">
        <v>29</v>
      </c>
      <c r="B401" s="4">
        <v>45411</v>
      </c>
      <c r="C401" s="1">
        <v>0</v>
      </c>
      <c r="D401" s="1">
        <v>8.25</v>
      </c>
      <c r="E401" s="1" t="s">
        <v>90</v>
      </c>
      <c r="F401" s="6" t="s">
        <v>92</v>
      </c>
    </row>
    <row r="402" spans="1:6" hidden="1">
      <c r="A402" s="1" t="s">
        <v>45</v>
      </c>
      <c r="B402" s="4">
        <v>45411</v>
      </c>
      <c r="C402" s="1">
        <v>8.75</v>
      </c>
      <c r="D402" s="1">
        <v>0</v>
      </c>
      <c r="E402" s="1" t="s">
        <v>90</v>
      </c>
      <c r="F402" s="6" t="s">
        <v>92</v>
      </c>
    </row>
    <row r="403" spans="1:6" hidden="1">
      <c r="A403" s="1" t="s">
        <v>26</v>
      </c>
      <c r="B403" s="4">
        <v>45411</v>
      </c>
      <c r="C403" s="1">
        <v>8</v>
      </c>
      <c r="D403" s="1">
        <v>0</v>
      </c>
      <c r="E403" s="1" t="s">
        <v>90</v>
      </c>
      <c r="F403" s="6" t="s">
        <v>92</v>
      </c>
    </row>
    <row r="404" spans="1:6" hidden="1">
      <c r="A404" s="1" t="s">
        <v>27</v>
      </c>
      <c r="B404" s="4">
        <v>45411</v>
      </c>
      <c r="C404" s="1">
        <v>10</v>
      </c>
      <c r="D404" s="1">
        <v>10.15</v>
      </c>
      <c r="E404" s="1" t="s">
        <v>90</v>
      </c>
      <c r="F404" s="6" t="s">
        <v>92</v>
      </c>
    </row>
    <row r="405" spans="1:6" hidden="1">
      <c r="A405" s="1" t="s">
        <v>38</v>
      </c>
      <c r="B405" s="4">
        <v>45411</v>
      </c>
      <c r="C405" s="1">
        <v>9.5</v>
      </c>
      <c r="D405" s="1">
        <v>11.72</v>
      </c>
      <c r="E405" s="1" t="s">
        <v>90</v>
      </c>
      <c r="F405" s="6" t="s">
        <v>92</v>
      </c>
    </row>
    <row r="406" spans="1:6" hidden="1">
      <c r="A406" s="1" t="s">
        <v>36</v>
      </c>
      <c r="B406" s="4">
        <v>45411</v>
      </c>
      <c r="C406" s="1">
        <v>8.75</v>
      </c>
      <c r="D406" s="1">
        <v>8.1300000000000008</v>
      </c>
      <c r="E406" s="1" t="s">
        <v>90</v>
      </c>
      <c r="F406" s="6" t="s">
        <v>92</v>
      </c>
    </row>
    <row r="407" spans="1:6" hidden="1">
      <c r="A407" s="1" t="s">
        <v>32</v>
      </c>
      <c r="B407" s="4">
        <v>45411</v>
      </c>
      <c r="C407" s="1">
        <v>8</v>
      </c>
      <c r="D407" s="1">
        <v>0</v>
      </c>
      <c r="E407" s="1" t="s">
        <v>90</v>
      </c>
      <c r="F407" s="6" t="s">
        <v>92</v>
      </c>
    </row>
    <row r="408" spans="1:6" hidden="1">
      <c r="A408" s="1" t="s">
        <v>30</v>
      </c>
      <c r="B408" s="4">
        <v>45411</v>
      </c>
      <c r="C408" s="1">
        <v>8.75</v>
      </c>
      <c r="D408" s="1">
        <v>8.5</v>
      </c>
      <c r="E408" s="1" t="s">
        <v>90</v>
      </c>
      <c r="F408" s="6" t="s">
        <v>92</v>
      </c>
    </row>
    <row r="409" spans="1:6" hidden="1">
      <c r="A409" s="1" t="s">
        <v>43</v>
      </c>
      <c r="B409" s="4">
        <v>45411</v>
      </c>
      <c r="C409" s="1">
        <v>3</v>
      </c>
      <c r="D409" s="1">
        <v>3.47</v>
      </c>
      <c r="E409" s="1" t="s">
        <v>90</v>
      </c>
      <c r="F409" s="6" t="s">
        <v>92</v>
      </c>
    </row>
    <row r="410" spans="1:6" hidden="1">
      <c r="A410" s="1" t="s">
        <v>19</v>
      </c>
      <c r="B410" s="4">
        <v>45411</v>
      </c>
      <c r="C410" s="1">
        <v>4</v>
      </c>
      <c r="D410" s="1">
        <v>3.93</v>
      </c>
      <c r="E410" s="1" t="s">
        <v>90</v>
      </c>
      <c r="F410" s="6" t="s">
        <v>92</v>
      </c>
    </row>
    <row r="411" spans="1:6" hidden="1">
      <c r="A411" s="1" t="s">
        <v>47</v>
      </c>
      <c r="B411" s="4">
        <v>45411</v>
      </c>
      <c r="C411" s="1">
        <v>9.25</v>
      </c>
      <c r="D411" s="1">
        <v>8.7200000000000006</v>
      </c>
      <c r="E411" s="1" t="s">
        <v>90</v>
      </c>
      <c r="F411" s="6" t="s">
        <v>92</v>
      </c>
    </row>
    <row r="412" spans="1:6" hidden="1">
      <c r="A412" s="1" t="s">
        <v>24</v>
      </c>
      <c r="B412" s="4">
        <v>45411</v>
      </c>
      <c r="C412" s="1">
        <v>4</v>
      </c>
      <c r="D412" s="1">
        <v>6.27</v>
      </c>
      <c r="E412" s="1" t="s">
        <v>90</v>
      </c>
      <c r="F412" s="6" t="s">
        <v>92</v>
      </c>
    </row>
    <row r="413" spans="1:6" hidden="1">
      <c r="A413" s="1" t="s">
        <v>42</v>
      </c>
      <c r="B413" s="4">
        <v>45411</v>
      </c>
      <c r="C413" s="1">
        <v>12</v>
      </c>
      <c r="D413" s="1">
        <v>11.53</v>
      </c>
      <c r="E413" s="1" t="s">
        <v>90</v>
      </c>
      <c r="F413" s="6" t="s">
        <v>92</v>
      </c>
    </row>
    <row r="414" spans="1:6" hidden="1">
      <c r="A414" s="1" t="s">
        <v>28</v>
      </c>
      <c r="B414" s="4">
        <v>45411</v>
      </c>
      <c r="C414" s="1">
        <v>8.5</v>
      </c>
      <c r="D414" s="1">
        <v>8.18</v>
      </c>
      <c r="E414" s="1" t="s">
        <v>90</v>
      </c>
      <c r="F414" s="6" t="s">
        <v>92</v>
      </c>
    </row>
    <row r="415" spans="1:6" hidden="1">
      <c r="A415" s="1" t="s">
        <v>21</v>
      </c>
      <c r="B415" s="4">
        <v>45411</v>
      </c>
      <c r="C415" s="1">
        <v>12</v>
      </c>
      <c r="D415" s="1">
        <v>12.12</v>
      </c>
      <c r="E415" s="1" t="s">
        <v>90</v>
      </c>
      <c r="F415" s="6" t="s">
        <v>92</v>
      </c>
    </row>
    <row r="416" spans="1:6" hidden="1">
      <c r="A416" s="1" t="s">
        <v>25</v>
      </c>
      <c r="B416" s="4">
        <v>45411</v>
      </c>
      <c r="C416" s="1">
        <v>8.5</v>
      </c>
      <c r="D416" s="1">
        <v>8.17</v>
      </c>
      <c r="E416" s="1" t="s">
        <v>90</v>
      </c>
      <c r="F416" s="6" t="s">
        <v>92</v>
      </c>
    </row>
    <row r="417" spans="1:6" hidden="1">
      <c r="A417" s="1" t="s">
        <v>22</v>
      </c>
      <c r="B417" s="4">
        <v>45412</v>
      </c>
      <c r="C417" s="1">
        <v>12.25</v>
      </c>
      <c r="D417" s="1">
        <v>11.68</v>
      </c>
      <c r="E417" s="1" t="s">
        <v>90</v>
      </c>
      <c r="F417" s="6" t="s">
        <v>92</v>
      </c>
    </row>
    <row r="418" spans="1:6" hidden="1">
      <c r="A418" s="1" t="s">
        <v>29</v>
      </c>
      <c r="B418" s="4">
        <v>45412</v>
      </c>
      <c r="C418" s="1">
        <v>8.5</v>
      </c>
      <c r="D418" s="1">
        <v>8.1300000000000008</v>
      </c>
      <c r="E418" s="1" t="s">
        <v>90</v>
      </c>
      <c r="F418" s="6" t="s">
        <v>92</v>
      </c>
    </row>
    <row r="419" spans="1:6" hidden="1">
      <c r="A419" s="1" t="s">
        <v>45</v>
      </c>
      <c r="B419" s="4">
        <v>45412</v>
      </c>
      <c r="C419" s="1">
        <v>8.75</v>
      </c>
      <c r="D419" s="1">
        <v>0</v>
      </c>
      <c r="E419" s="1" t="s">
        <v>90</v>
      </c>
      <c r="F419" s="6" t="s">
        <v>92</v>
      </c>
    </row>
    <row r="420" spans="1:6" hidden="1">
      <c r="A420" s="1" t="s">
        <v>26</v>
      </c>
      <c r="B420" s="4">
        <v>45412</v>
      </c>
      <c r="C420" s="1">
        <v>11</v>
      </c>
      <c r="D420" s="1">
        <v>0</v>
      </c>
      <c r="E420" s="1" t="s">
        <v>90</v>
      </c>
      <c r="F420" s="6" t="s">
        <v>92</v>
      </c>
    </row>
    <row r="421" spans="1:6" hidden="1">
      <c r="A421" s="1" t="s">
        <v>27</v>
      </c>
      <c r="B421" s="4">
        <v>45412</v>
      </c>
      <c r="C421" s="1">
        <v>10</v>
      </c>
      <c r="D421" s="1">
        <v>9.9499999999999993</v>
      </c>
      <c r="E421" s="1" t="s">
        <v>90</v>
      </c>
      <c r="F421" s="6" t="s">
        <v>92</v>
      </c>
    </row>
    <row r="422" spans="1:6" hidden="1">
      <c r="A422" s="1" t="s">
        <v>38</v>
      </c>
      <c r="B422" s="4">
        <v>45412</v>
      </c>
      <c r="C422" s="1">
        <v>9.5</v>
      </c>
      <c r="D422" s="1">
        <v>9.43</v>
      </c>
      <c r="E422" s="1" t="s">
        <v>90</v>
      </c>
      <c r="F422" s="6" t="s">
        <v>92</v>
      </c>
    </row>
    <row r="423" spans="1:6" hidden="1">
      <c r="A423" s="1" t="s">
        <v>48</v>
      </c>
      <c r="B423" s="4">
        <v>45412</v>
      </c>
      <c r="C423" s="1">
        <v>10</v>
      </c>
      <c r="D423" s="1">
        <v>10.18</v>
      </c>
      <c r="E423" s="1" t="s">
        <v>90</v>
      </c>
      <c r="F423" s="6" t="s">
        <v>92</v>
      </c>
    </row>
    <row r="424" spans="1:6" hidden="1">
      <c r="A424" s="1" t="s">
        <v>36</v>
      </c>
      <c r="B424" s="4">
        <v>45412</v>
      </c>
      <c r="C424" s="1">
        <v>8.75</v>
      </c>
      <c r="D424" s="1">
        <v>8.1999999999999993</v>
      </c>
      <c r="E424" s="1" t="s">
        <v>90</v>
      </c>
      <c r="F424" s="6" t="s">
        <v>92</v>
      </c>
    </row>
    <row r="425" spans="1:6" hidden="1">
      <c r="A425" s="1" t="s">
        <v>32</v>
      </c>
      <c r="B425" s="4">
        <v>45412</v>
      </c>
      <c r="C425" s="1">
        <v>8</v>
      </c>
      <c r="D425" s="1">
        <v>0</v>
      </c>
      <c r="E425" s="1" t="s">
        <v>90</v>
      </c>
      <c r="F425" s="6" t="s">
        <v>92</v>
      </c>
    </row>
    <row r="426" spans="1:6" hidden="1">
      <c r="A426" s="1" t="s">
        <v>46</v>
      </c>
      <c r="B426" s="4">
        <v>45412</v>
      </c>
      <c r="C426" s="1">
        <v>10</v>
      </c>
      <c r="D426" s="1">
        <v>13.22</v>
      </c>
      <c r="E426" s="1" t="s">
        <v>90</v>
      </c>
      <c r="F426" s="6" t="s">
        <v>92</v>
      </c>
    </row>
    <row r="427" spans="1:6" hidden="1">
      <c r="A427" s="1" t="s">
        <v>40</v>
      </c>
      <c r="B427" s="4">
        <v>45412</v>
      </c>
      <c r="C427" s="1">
        <v>12</v>
      </c>
      <c r="D427" s="1">
        <v>12.08</v>
      </c>
      <c r="E427" s="1" t="s">
        <v>90</v>
      </c>
      <c r="F427" s="6" t="s">
        <v>92</v>
      </c>
    </row>
    <row r="428" spans="1:6" hidden="1">
      <c r="A428" s="1" t="s">
        <v>30</v>
      </c>
      <c r="B428" s="4">
        <v>45412</v>
      </c>
      <c r="C428" s="1">
        <v>8.75</v>
      </c>
      <c r="D428" s="1">
        <v>8.1999999999999993</v>
      </c>
      <c r="E428" s="1" t="s">
        <v>90</v>
      </c>
      <c r="F428" s="6" t="s">
        <v>92</v>
      </c>
    </row>
    <row r="429" spans="1:6" hidden="1">
      <c r="A429" s="1" t="s">
        <v>35</v>
      </c>
      <c r="B429" s="4">
        <v>45412</v>
      </c>
      <c r="C429" s="1">
        <v>8</v>
      </c>
      <c r="D429" s="1">
        <v>8.25</v>
      </c>
      <c r="E429" s="1" t="s">
        <v>90</v>
      </c>
      <c r="F429" s="6" t="s">
        <v>92</v>
      </c>
    </row>
    <row r="430" spans="1:6" hidden="1">
      <c r="A430" s="1" t="s">
        <v>47</v>
      </c>
      <c r="B430" s="4">
        <v>45412</v>
      </c>
      <c r="C430" s="1">
        <v>9.25</v>
      </c>
      <c r="D430" s="1">
        <v>8.93</v>
      </c>
      <c r="E430" s="1" t="s">
        <v>90</v>
      </c>
      <c r="F430" s="6" t="s">
        <v>92</v>
      </c>
    </row>
    <row r="431" spans="1:6" hidden="1">
      <c r="A431" s="1" t="s">
        <v>18</v>
      </c>
      <c r="B431" s="4">
        <v>45412</v>
      </c>
      <c r="C431" s="1">
        <v>12</v>
      </c>
      <c r="D431" s="1">
        <v>12.5</v>
      </c>
      <c r="E431" s="1" t="s">
        <v>90</v>
      </c>
      <c r="F431" s="6" t="s">
        <v>92</v>
      </c>
    </row>
    <row r="432" spans="1:6" hidden="1">
      <c r="A432" s="1" t="s">
        <v>42</v>
      </c>
      <c r="B432" s="4">
        <v>45412</v>
      </c>
      <c r="C432" s="1">
        <v>4</v>
      </c>
      <c r="D432" s="1">
        <v>4.18</v>
      </c>
      <c r="E432" s="1" t="s">
        <v>90</v>
      </c>
      <c r="F432" s="6" t="s">
        <v>92</v>
      </c>
    </row>
    <row r="433" spans="1:6" hidden="1">
      <c r="A433" s="1" t="s">
        <v>28</v>
      </c>
      <c r="B433" s="4">
        <v>45412</v>
      </c>
      <c r="C433" s="1">
        <v>8.5</v>
      </c>
      <c r="D433" s="1">
        <v>47.48</v>
      </c>
      <c r="E433" s="1" t="s">
        <v>90</v>
      </c>
      <c r="F433" s="6" t="s">
        <v>92</v>
      </c>
    </row>
    <row r="434" spans="1:6" hidden="1">
      <c r="A434" s="1" t="s">
        <v>25</v>
      </c>
      <c r="B434" s="4">
        <v>45412</v>
      </c>
      <c r="C434" s="1">
        <v>8.5</v>
      </c>
      <c r="D434" s="1">
        <v>8.2799999999999994</v>
      </c>
      <c r="E434" s="1" t="s">
        <v>90</v>
      </c>
      <c r="F434" s="6" t="s">
        <v>92</v>
      </c>
    </row>
    <row r="435" spans="1:6" hidden="1">
      <c r="A435" s="1" t="s">
        <v>22</v>
      </c>
      <c r="B435" s="4">
        <v>45413</v>
      </c>
      <c r="C435" s="1">
        <v>8</v>
      </c>
      <c r="D435" s="1">
        <v>8.33</v>
      </c>
      <c r="E435" s="1" t="s">
        <v>90</v>
      </c>
      <c r="F435" s="6" t="s">
        <v>93</v>
      </c>
    </row>
    <row r="436" spans="1:6" hidden="1">
      <c r="A436" s="1" t="s">
        <v>29</v>
      </c>
      <c r="B436" s="4">
        <v>45413</v>
      </c>
      <c r="C436" s="1">
        <v>8.5</v>
      </c>
      <c r="D436" s="1">
        <v>8.18</v>
      </c>
      <c r="E436" s="1" t="s">
        <v>90</v>
      </c>
      <c r="F436" s="6" t="s">
        <v>93</v>
      </c>
    </row>
    <row r="437" spans="1:6" hidden="1">
      <c r="A437" s="1" t="s">
        <v>45</v>
      </c>
      <c r="B437" s="4">
        <v>45413</v>
      </c>
      <c r="C437" s="1">
        <v>8.75</v>
      </c>
      <c r="D437" s="1">
        <v>0</v>
      </c>
      <c r="E437" s="1" t="s">
        <v>90</v>
      </c>
      <c r="F437" s="6" t="s">
        <v>93</v>
      </c>
    </row>
    <row r="438" spans="1:6" hidden="1">
      <c r="A438" s="1" t="s">
        <v>26</v>
      </c>
      <c r="B438" s="4">
        <v>45413</v>
      </c>
      <c r="C438" s="1">
        <v>11</v>
      </c>
      <c r="D438" s="1">
        <v>0</v>
      </c>
      <c r="E438" s="1" t="s">
        <v>90</v>
      </c>
      <c r="F438" s="6" t="s">
        <v>93</v>
      </c>
    </row>
    <row r="439" spans="1:6" hidden="1">
      <c r="A439" s="1" t="s">
        <v>27</v>
      </c>
      <c r="B439" s="4">
        <v>45413</v>
      </c>
      <c r="C439" s="1">
        <v>0</v>
      </c>
      <c r="D439" s="1">
        <v>8.65</v>
      </c>
      <c r="E439" s="1" t="s">
        <v>90</v>
      </c>
      <c r="F439" s="6" t="s">
        <v>93</v>
      </c>
    </row>
    <row r="440" spans="1:6" hidden="1">
      <c r="A440" s="1" t="s">
        <v>38</v>
      </c>
      <c r="B440" s="4">
        <v>45413</v>
      </c>
      <c r="C440" s="1">
        <v>9</v>
      </c>
      <c r="D440" s="1">
        <v>9.57</v>
      </c>
      <c r="E440" s="1" t="s">
        <v>90</v>
      </c>
      <c r="F440" s="6" t="s">
        <v>93</v>
      </c>
    </row>
    <row r="441" spans="1:6" hidden="1">
      <c r="A441" s="1" t="s">
        <v>48</v>
      </c>
      <c r="B441" s="4">
        <v>45413</v>
      </c>
      <c r="C441" s="1">
        <v>10</v>
      </c>
      <c r="D441" s="1">
        <v>0</v>
      </c>
      <c r="E441" s="1" t="s">
        <v>90</v>
      </c>
      <c r="F441" s="6" t="s">
        <v>93</v>
      </c>
    </row>
    <row r="442" spans="1:6" hidden="1">
      <c r="A442" s="1" t="s">
        <v>36</v>
      </c>
      <c r="B442" s="4">
        <v>45413</v>
      </c>
      <c r="C442" s="1">
        <v>8.75</v>
      </c>
      <c r="D442" s="1">
        <v>8.4</v>
      </c>
      <c r="E442" s="1" t="s">
        <v>90</v>
      </c>
      <c r="F442" s="6" t="s">
        <v>93</v>
      </c>
    </row>
    <row r="443" spans="1:6" hidden="1">
      <c r="A443" s="1" t="s">
        <v>46</v>
      </c>
      <c r="B443" s="4">
        <v>45413</v>
      </c>
      <c r="C443" s="1">
        <v>10</v>
      </c>
      <c r="D443" s="1">
        <v>0</v>
      </c>
      <c r="E443" s="1" t="s">
        <v>90</v>
      </c>
      <c r="F443" s="6" t="s">
        <v>93</v>
      </c>
    </row>
    <row r="444" spans="1:6" hidden="1">
      <c r="A444" s="1" t="s">
        <v>30</v>
      </c>
      <c r="B444" s="4">
        <v>45413</v>
      </c>
      <c r="C444" s="1">
        <v>8.75</v>
      </c>
      <c r="D444" s="1">
        <v>8.7200000000000006</v>
      </c>
      <c r="E444" s="1" t="s">
        <v>90</v>
      </c>
      <c r="F444" s="6" t="s">
        <v>93</v>
      </c>
    </row>
    <row r="445" spans="1:6" hidden="1">
      <c r="A445" s="1" t="s">
        <v>43</v>
      </c>
      <c r="B445" s="4">
        <v>45413</v>
      </c>
      <c r="C445" s="1">
        <v>3</v>
      </c>
      <c r="D445" s="1">
        <v>2.82</v>
      </c>
      <c r="E445" s="1" t="s">
        <v>90</v>
      </c>
      <c r="F445" s="6" t="s">
        <v>93</v>
      </c>
    </row>
    <row r="446" spans="1:6" hidden="1">
      <c r="A446" s="1" t="s">
        <v>19</v>
      </c>
      <c r="B446" s="4">
        <v>45413</v>
      </c>
      <c r="C446" s="1">
        <v>4</v>
      </c>
      <c r="D446" s="1">
        <v>4.13</v>
      </c>
      <c r="E446" s="1" t="s">
        <v>90</v>
      </c>
      <c r="F446" s="6" t="s">
        <v>93</v>
      </c>
    </row>
    <row r="447" spans="1:6" hidden="1">
      <c r="A447" s="1" t="s">
        <v>47</v>
      </c>
      <c r="B447" s="4">
        <v>45413</v>
      </c>
      <c r="C447" s="1">
        <v>9.25</v>
      </c>
      <c r="D447" s="1">
        <v>8.82</v>
      </c>
      <c r="E447" s="1" t="s">
        <v>90</v>
      </c>
      <c r="F447" s="6" t="s">
        <v>93</v>
      </c>
    </row>
    <row r="448" spans="1:6" hidden="1">
      <c r="A448" s="1" t="s">
        <v>18</v>
      </c>
      <c r="B448" s="4">
        <v>45413</v>
      </c>
      <c r="C448" s="1">
        <v>12</v>
      </c>
      <c r="D448" s="1">
        <v>12.77</v>
      </c>
      <c r="E448" s="1" t="s">
        <v>90</v>
      </c>
      <c r="F448" s="6" t="s">
        <v>93</v>
      </c>
    </row>
    <row r="449" spans="1:6" hidden="1">
      <c r="A449" s="1" t="s">
        <v>42</v>
      </c>
      <c r="B449" s="4">
        <v>45413</v>
      </c>
      <c r="C449" s="1">
        <v>12</v>
      </c>
      <c r="D449" s="1">
        <v>11.58</v>
      </c>
      <c r="E449" s="1" t="s">
        <v>90</v>
      </c>
      <c r="F449" s="6" t="s">
        <v>93</v>
      </c>
    </row>
    <row r="450" spans="1:6" hidden="1">
      <c r="A450" s="1" t="s">
        <v>31</v>
      </c>
      <c r="B450" s="4">
        <v>45413</v>
      </c>
      <c r="C450" s="1">
        <v>6</v>
      </c>
      <c r="D450" s="1">
        <v>0</v>
      </c>
      <c r="E450" s="1" t="s">
        <v>90</v>
      </c>
      <c r="F450" s="6" t="s">
        <v>93</v>
      </c>
    </row>
    <row r="451" spans="1:6" hidden="1">
      <c r="A451" s="1" t="s">
        <v>28</v>
      </c>
      <c r="B451" s="4">
        <v>45413</v>
      </c>
      <c r="C451" s="1">
        <v>8.5</v>
      </c>
      <c r="D451" s="1">
        <v>0</v>
      </c>
      <c r="E451" s="1" t="s">
        <v>90</v>
      </c>
      <c r="F451" s="6" t="s">
        <v>93</v>
      </c>
    </row>
    <row r="452" spans="1:6" hidden="1">
      <c r="A452" s="1" t="s">
        <v>21</v>
      </c>
      <c r="B452" s="4">
        <v>45413</v>
      </c>
      <c r="C452" s="1">
        <v>12</v>
      </c>
      <c r="D452" s="1">
        <v>12.08</v>
      </c>
      <c r="E452" s="1" t="s">
        <v>90</v>
      </c>
      <c r="F452" s="6" t="s">
        <v>93</v>
      </c>
    </row>
    <row r="453" spans="1:6" hidden="1">
      <c r="A453" s="1" t="s">
        <v>33</v>
      </c>
      <c r="B453" s="4">
        <v>45413</v>
      </c>
      <c r="C453" s="1">
        <v>7</v>
      </c>
      <c r="D453" s="1">
        <v>6.4</v>
      </c>
      <c r="E453" s="1" t="s">
        <v>90</v>
      </c>
      <c r="F453" s="6" t="s">
        <v>93</v>
      </c>
    </row>
    <row r="454" spans="1:6" hidden="1">
      <c r="A454" s="1" t="s">
        <v>25</v>
      </c>
      <c r="B454" s="4">
        <v>45413</v>
      </c>
      <c r="C454" s="1">
        <v>8.5</v>
      </c>
      <c r="D454" s="1">
        <v>8.2799999999999994</v>
      </c>
      <c r="E454" s="1" t="s">
        <v>90</v>
      </c>
      <c r="F454" s="6" t="s">
        <v>93</v>
      </c>
    </row>
    <row r="455" spans="1:6" hidden="1">
      <c r="A455" s="1" t="s">
        <v>22</v>
      </c>
      <c r="B455" s="4">
        <v>45414</v>
      </c>
      <c r="C455" s="1">
        <v>12.25</v>
      </c>
      <c r="D455" s="1">
        <v>11.78</v>
      </c>
      <c r="E455" s="1" t="s">
        <v>90</v>
      </c>
      <c r="F455" s="6" t="s">
        <v>93</v>
      </c>
    </row>
    <row r="456" spans="1:6" hidden="1">
      <c r="A456" s="1" t="s">
        <v>29</v>
      </c>
      <c r="B456" s="4">
        <v>45414</v>
      </c>
      <c r="C456" s="1">
        <v>8.5</v>
      </c>
      <c r="D456" s="1">
        <v>8.6</v>
      </c>
      <c r="E456" s="1" t="s">
        <v>90</v>
      </c>
      <c r="F456" s="6" t="s">
        <v>93</v>
      </c>
    </row>
    <row r="457" spans="1:6" hidden="1">
      <c r="A457" s="1" t="s">
        <v>41</v>
      </c>
      <c r="B457" s="4">
        <v>45414</v>
      </c>
      <c r="C457" s="1">
        <v>3</v>
      </c>
      <c r="D457" s="1">
        <v>3.35</v>
      </c>
      <c r="E457" s="1" t="s">
        <v>90</v>
      </c>
      <c r="F457" s="6" t="s">
        <v>93</v>
      </c>
    </row>
    <row r="458" spans="1:6" hidden="1">
      <c r="A458" s="1" t="s">
        <v>45</v>
      </c>
      <c r="B458" s="4">
        <v>45414</v>
      </c>
      <c r="C458" s="1">
        <v>8.75</v>
      </c>
      <c r="D458" s="1">
        <v>0</v>
      </c>
      <c r="E458" s="1" t="s">
        <v>90</v>
      </c>
      <c r="F458" s="6" t="s">
        <v>93</v>
      </c>
    </row>
    <row r="459" spans="1:6" hidden="1">
      <c r="A459" s="1" t="s">
        <v>26</v>
      </c>
      <c r="B459" s="4">
        <v>45414</v>
      </c>
      <c r="C459" s="1">
        <v>11</v>
      </c>
      <c r="D459" s="1">
        <v>0</v>
      </c>
      <c r="E459" s="1" t="s">
        <v>90</v>
      </c>
      <c r="F459" s="6" t="s">
        <v>93</v>
      </c>
    </row>
    <row r="460" spans="1:6" hidden="1">
      <c r="A460" s="1" t="s">
        <v>27</v>
      </c>
      <c r="B460" s="4">
        <v>45414</v>
      </c>
      <c r="C460" s="1">
        <v>10</v>
      </c>
      <c r="D460" s="1">
        <v>0</v>
      </c>
      <c r="E460" s="1" t="s">
        <v>90</v>
      </c>
      <c r="F460" s="6" t="s">
        <v>93</v>
      </c>
    </row>
    <row r="461" spans="1:6" hidden="1">
      <c r="A461" s="1" t="s">
        <v>38</v>
      </c>
      <c r="B461" s="4">
        <v>45414</v>
      </c>
      <c r="C461" s="1">
        <v>9.5</v>
      </c>
      <c r="D461" s="1">
        <v>11.43</v>
      </c>
      <c r="E461" s="1" t="s">
        <v>90</v>
      </c>
      <c r="F461" s="6" t="s">
        <v>93</v>
      </c>
    </row>
    <row r="462" spans="1:6" hidden="1">
      <c r="A462" s="1" t="s">
        <v>48</v>
      </c>
      <c r="B462" s="4">
        <v>45414</v>
      </c>
      <c r="C462" s="1">
        <v>10</v>
      </c>
      <c r="D462" s="1">
        <v>9.9499999999999993</v>
      </c>
      <c r="E462" s="1" t="s">
        <v>90</v>
      </c>
      <c r="F462" s="6" t="s">
        <v>93</v>
      </c>
    </row>
    <row r="463" spans="1:6" hidden="1">
      <c r="A463" s="1" t="s">
        <v>36</v>
      </c>
      <c r="B463" s="4">
        <v>45414</v>
      </c>
      <c r="C463" s="1">
        <v>8.75</v>
      </c>
      <c r="D463" s="1">
        <v>8.1300000000000008</v>
      </c>
      <c r="E463" s="1" t="s">
        <v>90</v>
      </c>
      <c r="F463" s="6" t="s">
        <v>93</v>
      </c>
    </row>
    <row r="464" spans="1:6" hidden="1">
      <c r="A464" s="1" t="s">
        <v>32</v>
      </c>
      <c r="B464" s="4">
        <v>45414</v>
      </c>
      <c r="C464" s="1">
        <v>8</v>
      </c>
      <c r="D464" s="1">
        <v>0</v>
      </c>
      <c r="E464" s="1" t="s">
        <v>90</v>
      </c>
      <c r="F464" s="6" t="s">
        <v>93</v>
      </c>
    </row>
    <row r="465" spans="1:6" hidden="1">
      <c r="A465" s="1" t="s">
        <v>46</v>
      </c>
      <c r="B465" s="4">
        <v>45414</v>
      </c>
      <c r="C465" s="1">
        <v>10</v>
      </c>
      <c r="D465" s="1">
        <v>13.12</v>
      </c>
      <c r="E465" s="1" t="s">
        <v>90</v>
      </c>
      <c r="F465" s="6" t="s">
        <v>93</v>
      </c>
    </row>
    <row r="466" spans="1:6" hidden="1">
      <c r="A466" s="1" t="s">
        <v>40</v>
      </c>
      <c r="B466" s="4">
        <v>45414</v>
      </c>
      <c r="C466" s="1">
        <v>12</v>
      </c>
      <c r="D466" s="1">
        <v>12.43</v>
      </c>
      <c r="E466" s="1" t="s">
        <v>90</v>
      </c>
      <c r="F466" s="6" t="s">
        <v>93</v>
      </c>
    </row>
    <row r="467" spans="1:6" hidden="1">
      <c r="A467" s="1" t="s">
        <v>30</v>
      </c>
      <c r="B467" s="4">
        <v>45414</v>
      </c>
      <c r="C467" s="1">
        <v>8.75</v>
      </c>
      <c r="D467" s="1">
        <v>8.15</v>
      </c>
      <c r="E467" s="1" t="s">
        <v>90</v>
      </c>
      <c r="F467" s="6" t="s">
        <v>93</v>
      </c>
    </row>
    <row r="468" spans="1:6" hidden="1">
      <c r="A468" s="1" t="s">
        <v>43</v>
      </c>
      <c r="B468" s="4">
        <v>45414</v>
      </c>
      <c r="C468" s="1">
        <v>3</v>
      </c>
      <c r="D468" s="1">
        <v>3.17</v>
      </c>
      <c r="E468" s="1" t="s">
        <v>90</v>
      </c>
      <c r="F468" s="6" t="s">
        <v>93</v>
      </c>
    </row>
    <row r="469" spans="1:6" hidden="1">
      <c r="A469" s="1" t="s">
        <v>47</v>
      </c>
      <c r="B469" s="4">
        <v>45414</v>
      </c>
      <c r="C469" s="1">
        <v>9.25</v>
      </c>
      <c r="D469" s="1">
        <v>9.02</v>
      </c>
      <c r="E469" s="1" t="s">
        <v>90</v>
      </c>
      <c r="F469" s="6" t="s">
        <v>93</v>
      </c>
    </row>
    <row r="470" spans="1:6" hidden="1">
      <c r="A470" s="1" t="s">
        <v>18</v>
      </c>
      <c r="B470" s="4">
        <v>45414</v>
      </c>
      <c r="C470" s="1">
        <v>9</v>
      </c>
      <c r="D470" s="1">
        <v>10.52</v>
      </c>
      <c r="E470" s="1" t="s">
        <v>90</v>
      </c>
      <c r="F470" s="6" t="s">
        <v>93</v>
      </c>
    </row>
    <row r="471" spans="1:6" hidden="1">
      <c r="A471" s="1" t="s">
        <v>42</v>
      </c>
      <c r="B471" s="4">
        <v>45414</v>
      </c>
      <c r="C471" s="1">
        <v>12</v>
      </c>
      <c r="D471" s="1">
        <v>8.3699999999999992</v>
      </c>
      <c r="E471" s="1" t="s">
        <v>90</v>
      </c>
      <c r="F471" s="6" t="s">
        <v>93</v>
      </c>
    </row>
    <row r="472" spans="1:6" hidden="1">
      <c r="A472" s="1" t="s">
        <v>28</v>
      </c>
      <c r="B472" s="4">
        <v>45414</v>
      </c>
      <c r="C472" s="1">
        <v>8.5</v>
      </c>
      <c r="D472" s="1">
        <v>4.07</v>
      </c>
      <c r="E472" s="1" t="s">
        <v>90</v>
      </c>
      <c r="F472" s="6" t="s">
        <v>93</v>
      </c>
    </row>
    <row r="473" spans="1:6" hidden="1">
      <c r="A473" s="1" t="s">
        <v>25</v>
      </c>
      <c r="B473" s="4">
        <v>45414</v>
      </c>
      <c r="C473" s="1">
        <v>8.5</v>
      </c>
      <c r="D473" s="1">
        <v>8.58</v>
      </c>
      <c r="E473" s="1" t="s">
        <v>90</v>
      </c>
      <c r="F473" s="6" t="s">
        <v>93</v>
      </c>
    </row>
    <row r="474" spans="1:6" hidden="1">
      <c r="A474" s="1" t="s">
        <v>22</v>
      </c>
      <c r="B474" s="4">
        <v>45415</v>
      </c>
      <c r="C474" s="1">
        <v>12.25</v>
      </c>
      <c r="D474" s="1">
        <v>0</v>
      </c>
      <c r="E474" s="1" t="s">
        <v>90</v>
      </c>
      <c r="F474" s="6" t="s">
        <v>93</v>
      </c>
    </row>
    <row r="475" spans="1:6" hidden="1">
      <c r="A475" s="1" t="s">
        <v>29</v>
      </c>
      <c r="B475" s="4">
        <v>45415</v>
      </c>
      <c r="C475" s="1">
        <v>3.5</v>
      </c>
      <c r="D475" s="1">
        <v>0</v>
      </c>
      <c r="E475" s="1" t="s">
        <v>90</v>
      </c>
      <c r="F475" s="6" t="s">
        <v>93</v>
      </c>
    </row>
    <row r="476" spans="1:6" hidden="1">
      <c r="A476" s="1" t="s">
        <v>45</v>
      </c>
      <c r="B476" s="4">
        <v>45415</v>
      </c>
      <c r="C476" s="1">
        <v>8.75</v>
      </c>
      <c r="D476" s="1">
        <v>0</v>
      </c>
      <c r="E476" s="1" t="s">
        <v>90</v>
      </c>
      <c r="F476" s="6" t="s">
        <v>93</v>
      </c>
    </row>
    <row r="477" spans="1:6" hidden="1">
      <c r="A477" s="1" t="s">
        <v>26</v>
      </c>
      <c r="B477" s="4">
        <v>45415</v>
      </c>
      <c r="C477" s="1">
        <v>11</v>
      </c>
      <c r="D477" s="1">
        <v>0</v>
      </c>
      <c r="E477" s="1" t="s">
        <v>90</v>
      </c>
      <c r="F477" s="6" t="s">
        <v>93</v>
      </c>
    </row>
    <row r="478" spans="1:6" hidden="1">
      <c r="A478" s="1" t="s">
        <v>38</v>
      </c>
      <c r="B478" s="4">
        <v>45415</v>
      </c>
      <c r="C478" s="1">
        <v>5</v>
      </c>
      <c r="D478" s="1">
        <v>0</v>
      </c>
      <c r="E478" s="1" t="s">
        <v>90</v>
      </c>
      <c r="F478" s="6" t="s">
        <v>93</v>
      </c>
    </row>
    <row r="479" spans="1:6" hidden="1">
      <c r="A479" s="1" t="s">
        <v>48</v>
      </c>
      <c r="B479" s="4">
        <v>45415</v>
      </c>
      <c r="C479" s="1">
        <v>10</v>
      </c>
      <c r="D479" s="1">
        <v>0</v>
      </c>
      <c r="E479" s="1" t="s">
        <v>90</v>
      </c>
      <c r="F479" s="6" t="s">
        <v>93</v>
      </c>
    </row>
    <row r="480" spans="1:6" hidden="1">
      <c r="A480" s="1" t="s">
        <v>36</v>
      </c>
      <c r="B480" s="4">
        <v>45415</v>
      </c>
      <c r="C480" s="1">
        <v>8.75</v>
      </c>
      <c r="D480" s="1">
        <v>0</v>
      </c>
      <c r="E480" s="1" t="s">
        <v>90</v>
      </c>
      <c r="F480" s="6" t="s">
        <v>93</v>
      </c>
    </row>
    <row r="481" spans="1:6" hidden="1">
      <c r="A481" s="1" t="s">
        <v>46</v>
      </c>
      <c r="B481" s="4">
        <v>45415</v>
      </c>
      <c r="C481" s="1">
        <v>10</v>
      </c>
      <c r="D481" s="1">
        <v>0</v>
      </c>
      <c r="E481" s="1" t="s">
        <v>90</v>
      </c>
      <c r="F481" s="6" t="s">
        <v>93</v>
      </c>
    </row>
    <row r="482" spans="1:6" hidden="1">
      <c r="A482" s="1" t="s">
        <v>30</v>
      </c>
      <c r="B482" s="4">
        <v>45415</v>
      </c>
      <c r="C482" s="1">
        <v>8.75</v>
      </c>
      <c r="D482" s="1">
        <v>0</v>
      </c>
      <c r="E482" s="1" t="s">
        <v>90</v>
      </c>
      <c r="F482" s="6" t="s">
        <v>93</v>
      </c>
    </row>
    <row r="483" spans="1:6" hidden="1">
      <c r="A483" s="1" t="s">
        <v>35</v>
      </c>
      <c r="B483" s="4">
        <v>45415</v>
      </c>
      <c r="C483" s="1">
        <v>12</v>
      </c>
      <c r="D483" s="1">
        <v>0</v>
      </c>
      <c r="E483" s="1" t="s">
        <v>90</v>
      </c>
      <c r="F483" s="6" t="s">
        <v>93</v>
      </c>
    </row>
    <row r="484" spans="1:6" hidden="1">
      <c r="A484" s="1" t="s">
        <v>47</v>
      </c>
      <c r="B484" s="4">
        <v>45415</v>
      </c>
      <c r="C484" s="1">
        <v>5.25</v>
      </c>
      <c r="D484" s="1">
        <v>0</v>
      </c>
      <c r="E484" s="1" t="s">
        <v>90</v>
      </c>
      <c r="F484" s="6" t="s">
        <v>93</v>
      </c>
    </row>
    <row r="485" spans="1:6" hidden="1">
      <c r="A485" s="1" t="s">
        <v>24</v>
      </c>
      <c r="B485" s="4">
        <v>45415</v>
      </c>
      <c r="C485" s="1">
        <v>8.5</v>
      </c>
      <c r="D485" s="1">
        <v>0</v>
      </c>
      <c r="E485" s="1" t="s">
        <v>90</v>
      </c>
      <c r="F485" s="6" t="s">
        <v>93</v>
      </c>
    </row>
    <row r="486" spans="1:6" hidden="1">
      <c r="A486" s="1" t="s">
        <v>31</v>
      </c>
      <c r="B486" s="4">
        <v>45415</v>
      </c>
      <c r="C486" s="1">
        <v>6</v>
      </c>
      <c r="D486" s="1">
        <v>0</v>
      </c>
      <c r="E486" s="1" t="s">
        <v>90</v>
      </c>
      <c r="F486" s="6" t="s">
        <v>93</v>
      </c>
    </row>
    <row r="487" spans="1:6" hidden="1">
      <c r="A487" s="1" t="s">
        <v>28</v>
      </c>
      <c r="B487" s="4">
        <v>45415</v>
      </c>
      <c r="C487" s="1">
        <v>8.5</v>
      </c>
      <c r="D487" s="1">
        <v>0</v>
      </c>
      <c r="E487" s="1" t="s">
        <v>90</v>
      </c>
      <c r="F487" s="6" t="s">
        <v>93</v>
      </c>
    </row>
    <row r="488" spans="1:6" hidden="1">
      <c r="A488" s="1" t="s">
        <v>21</v>
      </c>
      <c r="B488" s="4">
        <v>45415</v>
      </c>
      <c r="C488" s="1">
        <v>12</v>
      </c>
      <c r="D488" s="1">
        <v>0</v>
      </c>
      <c r="E488" s="1" t="s">
        <v>90</v>
      </c>
      <c r="F488" s="6" t="s">
        <v>93</v>
      </c>
    </row>
    <row r="489" spans="1:6" hidden="1">
      <c r="A489" s="1" t="s">
        <v>33</v>
      </c>
      <c r="B489" s="4">
        <v>45415</v>
      </c>
      <c r="C489" s="1">
        <v>7</v>
      </c>
      <c r="D489" s="1">
        <v>0</v>
      </c>
      <c r="E489" s="1" t="s">
        <v>90</v>
      </c>
      <c r="F489" s="6" t="s">
        <v>93</v>
      </c>
    </row>
    <row r="490" spans="1:6" hidden="1">
      <c r="A490" s="1" t="s">
        <v>25</v>
      </c>
      <c r="B490" s="4">
        <v>45415</v>
      </c>
      <c r="C490" s="1">
        <v>8.5</v>
      </c>
      <c r="D490" s="1">
        <v>0</v>
      </c>
      <c r="E490" s="1" t="s">
        <v>90</v>
      </c>
      <c r="F490" s="6" t="s">
        <v>93</v>
      </c>
    </row>
    <row r="491" spans="1:6" hidden="1">
      <c r="A491" s="1" t="s">
        <v>26</v>
      </c>
      <c r="B491" s="4">
        <v>45416</v>
      </c>
      <c r="C491" s="1">
        <v>6</v>
      </c>
      <c r="D491" s="1">
        <v>0</v>
      </c>
      <c r="E491" s="1" t="s">
        <v>90</v>
      </c>
      <c r="F491" s="6" t="s">
        <v>93</v>
      </c>
    </row>
    <row r="492" spans="1:6" hidden="1">
      <c r="A492" s="1" t="s">
        <v>27</v>
      </c>
      <c r="B492" s="4">
        <v>45416</v>
      </c>
      <c r="C492" s="1">
        <v>6</v>
      </c>
      <c r="D492" s="1">
        <v>0</v>
      </c>
      <c r="E492" s="1" t="s">
        <v>90</v>
      </c>
      <c r="F492" s="6" t="s">
        <v>93</v>
      </c>
    </row>
    <row r="493" spans="1:6" hidden="1">
      <c r="A493" s="1" t="s">
        <v>34</v>
      </c>
      <c r="B493" s="4">
        <v>45416</v>
      </c>
      <c r="C493" s="1">
        <v>7</v>
      </c>
      <c r="D493" s="1">
        <v>0</v>
      </c>
      <c r="E493" s="1" t="s">
        <v>90</v>
      </c>
      <c r="F493" s="6" t="s">
        <v>93</v>
      </c>
    </row>
    <row r="494" spans="1:6" hidden="1">
      <c r="A494" s="1" t="s">
        <v>19</v>
      </c>
      <c r="B494" s="4">
        <v>45416</v>
      </c>
      <c r="C494" s="1">
        <v>8</v>
      </c>
      <c r="D494" s="1">
        <v>0</v>
      </c>
      <c r="E494" s="1" t="s">
        <v>90</v>
      </c>
      <c r="F494" s="6" t="s">
        <v>93</v>
      </c>
    </row>
    <row r="495" spans="1:6" hidden="1">
      <c r="A495" s="1" t="s">
        <v>44</v>
      </c>
      <c r="B495" s="4">
        <v>45416</v>
      </c>
      <c r="C495" s="1">
        <v>8</v>
      </c>
      <c r="D495" s="1">
        <v>0</v>
      </c>
      <c r="E495" s="1" t="s">
        <v>90</v>
      </c>
      <c r="F495" s="6" t="s">
        <v>93</v>
      </c>
    </row>
    <row r="496" spans="1:6" hidden="1">
      <c r="A496" s="1" t="s">
        <v>24</v>
      </c>
      <c r="B496" s="4">
        <v>45416</v>
      </c>
      <c r="C496" s="1">
        <v>8</v>
      </c>
      <c r="D496" s="1">
        <v>0</v>
      </c>
      <c r="E496" s="1" t="s">
        <v>90</v>
      </c>
      <c r="F496" s="6" t="s">
        <v>93</v>
      </c>
    </row>
    <row r="497" spans="1:6" hidden="1">
      <c r="A497" s="1" t="s">
        <v>21</v>
      </c>
      <c r="B497" s="4">
        <v>45416</v>
      </c>
      <c r="C497" s="1">
        <v>8</v>
      </c>
      <c r="D497" s="1">
        <v>0</v>
      </c>
      <c r="E497" s="1" t="s">
        <v>90</v>
      </c>
      <c r="F497" s="6" t="s">
        <v>93</v>
      </c>
    </row>
  </sheetData>
  <autoFilter ref="A1:F497" xr:uid="{00000000-0009-0000-0000-000003000000}">
    <filterColumn colId="4">
      <filters>
        <filter val="04.07 - 04.20"/>
      </filters>
    </filterColumn>
  </autoFilter>
  <sortState xmlns:xlrd2="http://schemas.microsoft.com/office/spreadsheetml/2017/richdata2" ref="I2:I33">
    <sortCondition ref="I2"/>
  </sortState>
  <pageMargins left="0.75" right="0.75" top="1" bottom="1" header="0.5" footer="0.5"/>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C59F61A9409247B5EEB28ADD0AD809" ma:contentTypeVersion="14" ma:contentTypeDescription="Create a new document." ma:contentTypeScope="" ma:versionID="96bf0c3103f641eefb3b234833ae2e63">
  <xsd:schema xmlns:xsd="http://www.w3.org/2001/XMLSchema" xmlns:xs="http://www.w3.org/2001/XMLSchema" xmlns:p="http://schemas.microsoft.com/office/2006/metadata/properties" xmlns:ns2="a600667e-3b52-420d-b928-1bc4032a5cd7" xmlns:ns3="39d7df78-d4d8-4164-8707-67b60a5655d7" targetNamespace="http://schemas.microsoft.com/office/2006/metadata/properties" ma:root="true" ma:fieldsID="8b156bb3fecf9a2c94e9069465851a42" ns2:_="" ns3:_="">
    <xsd:import namespace="a600667e-3b52-420d-b928-1bc4032a5cd7"/>
    <xsd:import namespace="39d7df78-d4d8-4164-8707-67b60a5655d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00667e-3b52-420d-b928-1bc4032a5cd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04220df-b03d-47c0-811c-25a30ab4548c" ma:termSetId="09814cd3-568e-fe90-9814-8d621ff8fb84" ma:anchorId="fba54fb3-c3e1-fe81-a776-ca4b69148c4d" ma:open="true" ma:isKeyword="false">
      <xsd:complexType>
        <xsd:sequence>
          <xsd:element ref="pc:Terms" minOccurs="0" maxOccurs="1"/>
        </xsd:sequence>
      </xsd:complex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9d7df78-d4d8-4164-8707-67b60a5655d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51939bc3-610d-46fb-a271-7d8db5d32e7e}" ma:internalName="TaxCatchAll" ma:showField="CatchAllData" ma:web="39d7df78-d4d8-4164-8707-67b60a5655d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a600667e-3b52-420d-b928-1bc4032a5cd7">
      <Terms xmlns="http://schemas.microsoft.com/office/infopath/2007/PartnerControls"/>
    </lcf76f155ced4ddcb4097134ff3c332f>
    <TaxCatchAll xmlns="39d7df78-d4d8-4164-8707-67b60a5655d7" xsi:nil="true"/>
  </documentManagement>
</p:properties>
</file>

<file path=customXml/itemProps1.xml><?xml version="1.0" encoding="utf-8"?>
<ds:datastoreItem xmlns:ds="http://schemas.openxmlformats.org/officeDocument/2006/customXml" ds:itemID="{7373EF2F-AE3B-4A5E-AEB1-4835A2681414}"/>
</file>

<file path=customXml/itemProps2.xml><?xml version="1.0" encoding="utf-8"?>
<ds:datastoreItem xmlns:ds="http://schemas.openxmlformats.org/officeDocument/2006/customXml" ds:itemID="{812827AB-FBA1-4BF8-B181-4BE27F1F74CA}"/>
</file>

<file path=customXml/itemProps3.xml><?xml version="1.0" encoding="utf-8"?>
<ds:datastoreItem xmlns:ds="http://schemas.openxmlformats.org/officeDocument/2006/customXml" ds:itemID="{A8FDBC0A-069B-4A5F-9982-F4FEE1C1AA71}"/>
</file>

<file path=docProps/app.xml><?xml version="1.0" encoding="utf-8"?>
<Properties xmlns="http://schemas.openxmlformats.org/officeDocument/2006/extended-properties" xmlns:vt="http://schemas.openxmlformats.org/officeDocument/2006/docPropsVTypes">
  <Application>Microsoft Excel Online</Application>
  <Manager>QYuser</Manager>
  <Company>DOCER</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QQ398657610</dc:title>
  <dc:subject> </dc:subject>
  <dc:creator>琪一</dc:creator>
  <cp:keywords> </cp:keywords>
  <dc:description> </dc:description>
  <cp:lastModifiedBy/>
  <cp:revision/>
  <dcterms:created xsi:type="dcterms:W3CDTF">2019-04-24T12:34:00Z</dcterms:created>
  <dcterms:modified xsi:type="dcterms:W3CDTF">2024-05-10T08:48:27Z</dcterms:modified>
  <cp:category>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1033-12.2.0.16731</vt:lpwstr>
  </property>
  <property fmtid="{D5CDD505-2E9C-101B-9397-08002B2CF9AE}" pid="3" name="ICV">
    <vt:lpwstr>52AB3E0D3BE64017B591E5CD2A7D2396_13</vt:lpwstr>
  </property>
  <property fmtid="{D5CDD505-2E9C-101B-9397-08002B2CF9AE}" pid="4" name="ContentTypeId">
    <vt:lpwstr>0x01010004C59F61A9409247B5EEB28ADD0AD809</vt:lpwstr>
  </property>
  <property fmtid="{D5CDD505-2E9C-101B-9397-08002B2CF9AE}" pid="5" name="MediaServiceImageTags">
    <vt:lpwstr/>
  </property>
</Properties>
</file>