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fcbf0fe29d15ca/Documents/Personal/My Personal Projects/GitHub/exceldashboards/benfords_law/"/>
    </mc:Choice>
  </mc:AlternateContent>
  <xr:revisionPtr revIDLastSave="11" documentId="102_{C5646DCF-B194-B94C-8FB0-AECAB034212C}" xr6:coauthVersionLast="47" xr6:coauthVersionMax="47" xr10:uidLastSave="{0103F994-40C6-3F47-97B1-EE84B978E0BF}"/>
  <bookViews>
    <workbookView xWindow="0" yWindow="500" windowWidth="25600" windowHeight="14040" xr2:uid="{28713F73-9A2D-5748-B52C-B855DA83CA93}"/>
  </bookViews>
  <sheets>
    <sheet name="Benford La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L9" i="1" l="1"/>
  <c r="L10" i="1"/>
  <c r="L11" i="1"/>
  <c r="L8" i="1"/>
  <c r="L12" i="1"/>
  <c r="L13" i="1"/>
  <c r="L14" i="1"/>
  <c r="L15" i="1"/>
  <c r="L16" i="1"/>
  <c r="C7" i="1"/>
  <c r="E10" i="1"/>
  <c r="E11" i="1"/>
  <c r="J11" i="1" l="1"/>
  <c r="L17" i="1"/>
  <c r="J13" i="1"/>
  <c r="J15" i="1"/>
  <c r="J14" i="1"/>
  <c r="J8" i="1"/>
  <c r="J16" i="1"/>
  <c r="J9" i="1"/>
  <c r="J12" i="1"/>
  <c r="J10" i="1"/>
  <c r="J17" i="1" l="1"/>
  <c r="K11" i="1" s="1"/>
  <c r="M11" i="1" s="1"/>
  <c r="K16" i="1" l="1"/>
  <c r="M16" i="1" s="1"/>
  <c r="K12" i="1"/>
  <c r="M12" i="1" s="1"/>
  <c r="K8" i="1"/>
  <c r="M8" i="1" s="1"/>
  <c r="K15" i="1"/>
  <c r="M15" i="1" s="1"/>
  <c r="K13" i="1"/>
  <c r="M13" i="1" s="1"/>
  <c r="K14" i="1"/>
  <c r="M14" i="1" s="1"/>
  <c r="K10" i="1"/>
  <c r="M10" i="1" s="1"/>
  <c r="K9" i="1"/>
  <c r="M9" i="1" s="1"/>
  <c r="I5" i="1" l="1"/>
  <c r="K17" i="1"/>
  <c r="M17" i="1"/>
</calcChain>
</file>

<file path=xl/sharedStrings.xml><?xml version="1.0" encoding="utf-8"?>
<sst xmlns="http://schemas.openxmlformats.org/spreadsheetml/2006/main" count="243" uniqueCount="241">
  <si>
    <t xml:space="preserve"> Country</t>
  </si>
  <si>
    <t>Cases</t>
  </si>
  <si>
    <t>Deaths</t>
  </si>
  <si>
    <t>United States of America</t>
  </si>
  <si>
    <t>Brazil</t>
  </si>
  <si>
    <t>India</t>
  </si>
  <si>
    <t>Russian Federation</t>
  </si>
  <si>
    <t>South Africa</t>
  </si>
  <si>
    <t>Mexico</t>
  </si>
  <si>
    <t>Peru</t>
  </si>
  <si>
    <t>Chile</t>
  </si>
  <si>
    <t>Colombia</t>
  </si>
  <si>
    <t>Iran (Islamic Republic of)</t>
  </si>
  <si>
    <t>Spain</t>
  </si>
  <si>
    <t>The United Kingdom</t>
  </si>
  <si>
    <t>Saudi Arabia</t>
  </si>
  <si>
    <t>Pakistan</t>
  </si>
  <si>
    <t>Bangladesh</t>
  </si>
  <si>
    <t>Italy</t>
  </si>
  <si>
    <t>Turkey</t>
  </si>
  <si>
    <t>Argentina</t>
  </si>
  <si>
    <t>Germany</t>
  </si>
  <si>
    <t>France</t>
  </si>
  <si>
    <t>Iraq</t>
  </si>
  <si>
    <t>Philippines</t>
  </si>
  <si>
    <t>Indonesia</t>
  </si>
  <si>
    <t>Canada</t>
  </si>
  <si>
    <t>Qatar</t>
  </si>
  <si>
    <t>Kazakhstan</t>
  </si>
  <si>
    <t>Egypt</t>
  </si>
  <si>
    <t>Ecuador</t>
  </si>
  <si>
    <t>China</t>
  </si>
  <si>
    <t>Bolivia (Plurinational State of)</t>
  </si>
  <si>
    <t>Sweden</t>
  </si>
  <si>
    <t>Oman</t>
  </si>
  <si>
    <t>Israel</t>
  </si>
  <si>
    <t>Ukraine</t>
  </si>
  <si>
    <t>Dominican Republic</t>
  </si>
  <si>
    <t>Belgium</t>
  </si>
  <si>
    <t>Panama</t>
  </si>
  <si>
    <t>Kuwait</t>
  </si>
  <si>
    <t>Belarus</t>
  </si>
  <si>
    <t>United Arab Emirates</t>
  </si>
  <si>
    <t>Romania</t>
  </si>
  <si>
    <t>Netherlands</t>
  </si>
  <si>
    <t>Guatemala</t>
  </si>
  <si>
    <t>Singapore</t>
  </si>
  <si>
    <t>Portugal</t>
  </si>
  <si>
    <t>Poland</t>
  </si>
  <si>
    <t>Honduras</t>
  </si>
  <si>
    <t>Nigeria</t>
  </si>
  <si>
    <t>Japan</t>
  </si>
  <si>
    <t>Bahrain</t>
  </si>
  <si>
    <t>Armenia</t>
  </si>
  <si>
    <t>Ghana</t>
  </si>
  <si>
    <t>Kyrgyzstan</t>
  </si>
  <si>
    <t>Afghanistan</t>
  </si>
  <si>
    <t>Switzerland</t>
  </si>
  <si>
    <t>Algeria</t>
  </si>
  <si>
    <t>Azerbaijan</t>
  </si>
  <si>
    <t>Morocco</t>
  </si>
  <si>
    <t>Uzbekistan</t>
  </si>
  <si>
    <t>Serbia</t>
  </si>
  <si>
    <t>Republic of Moldova</t>
  </si>
  <si>
    <t>Ireland</t>
  </si>
  <si>
    <t>Kenya</t>
  </si>
  <si>
    <t>Venezuela (Bolivarian Republic of)</t>
  </si>
  <si>
    <t>Nepal</t>
  </si>
  <si>
    <t>Austria</t>
  </si>
  <si>
    <t>Ethiopia</t>
  </si>
  <si>
    <t>Costa Rica</t>
  </si>
  <si>
    <t>Puerto Rico</t>
  </si>
  <si>
    <t>Australia</t>
  </si>
  <si>
    <t>El Salvador</t>
  </si>
  <si>
    <t>Czechia</t>
  </si>
  <si>
    <t>Cameroon</t>
  </si>
  <si>
    <t>occupied Palestinian territory, including east Jerusalem</t>
  </si>
  <si>
    <t>Republic of Korea</t>
  </si>
  <si>
    <t>Denmark</t>
  </si>
  <si>
    <t>Bosnia and Herzegovina</t>
  </si>
  <si>
    <t>Bulgaria</t>
  </si>
  <si>
    <t>Madagascar</t>
  </si>
  <si>
    <t>Sudan</t>
  </si>
  <si>
    <t>North Macedonia</t>
  </si>
  <si>
    <t>Senegal</t>
  </si>
  <si>
    <t>Kosovo[1]</t>
  </si>
  <si>
    <t>Norway</t>
  </si>
  <si>
    <t>Democratic Republic of the Congo</t>
  </si>
  <si>
    <t>Malaysia</t>
  </si>
  <si>
    <t>French Guiana</t>
  </si>
  <si>
    <t>Gabon</t>
  </si>
  <si>
    <t>Guinea</t>
  </si>
  <si>
    <t>Tajikistan</t>
  </si>
  <si>
    <t>Haiti</t>
  </si>
  <si>
    <t>Finland</t>
  </si>
  <si>
    <t>Zambia</t>
  </si>
  <si>
    <t>Luxembourg</t>
  </si>
  <si>
    <t>Mauritania</t>
  </si>
  <si>
    <t>Paraguay</t>
  </si>
  <si>
    <t>Albania</t>
  </si>
  <si>
    <t>Lebanon</t>
  </si>
  <si>
    <t>Croatia</t>
  </si>
  <si>
    <t>Djibouti</t>
  </si>
  <si>
    <t>Greece</t>
  </si>
  <si>
    <t>Libya</t>
  </si>
  <si>
    <t>Equatorial Guinea</t>
  </si>
  <si>
    <t>Maldives</t>
  </si>
  <si>
    <t>Central African Republic</t>
  </si>
  <si>
    <t>Hungary</t>
  </si>
  <si>
    <t>Malawi</t>
  </si>
  <si>
    <t>Zimbabwe</t>
  </si>
  <si>
    <t>Congo</t>
  </si>
  <si>
    <t>Montenegro</t>
  </si>
  <si>
    <t>Thailand</t>
  </si>
  <si>
    <t>Nicaragua</t>
  </si>
  <si>
    <t>Somalia</t>
  </si>
  <si>
    <t>Mayotte</t>
  </si>
  <si>
    <t>Eswatini</t>
  </si>
  <si>
    <t>Sri Lanka</t>
  </si>
  <si>
    <t>Cuba</t>
  </si>
  <si>
    <t>Namibia</t>
  </si>
  <si>
    <t>Cabo Verde</t>
  </si>
  <si>
    <t>Mali</t>
  </si>
  <si>
    <t>Slovakia</t>
  </si>
  <si>
    <t>South Sudan</t>
  </si>
  <si>
    <t>Slovenia</t>
  </si>
  <si>
    <t>Mozambique</t>
  </si>
  <si>
    <t>Lithuania</t>
  </si>
  <si>
    <t>Estonia</t>
  </si>
  <si>
    <t>Rwanda</t>
  </si>
  <si>
    <t>Suriname</t>
  </si>
  <si>
    <t>Guinea-Bissau</t>
  </si>
  <si>
    <t>Iceland</t>
  </si>
  <si>
    <t>Benin</t>
  </si>
  <si>
    <t>Sierra Leone</t>
  </si>
  <si>
    <t>Yemen</t>
  </si>
  <si>
    <t>Tunisia</t>
  </si>
  <si>
    <t>Angola</t>
  </si>
  <si>
    <t>Uruguay</t>
  </si>
  <si>
    <t>Latvia</t>
  </si>
  <si>
    <t>Uganda</t>
  </si>
  <si>
    <t>Jordan</t>
  </si>
  <si>
    <t>Liberia</t>
  </si>
  <si>
    <t>New Zealand</t>
  </si>
  <si>
    <t>Georgia</t>
  </si>
  <si>
    <t>Cyprus</t>
  </si>
  <si>
    <t>Burkina Faso</t>
  </si>
  <si>
    <t>Niger</t>
  </si>
  <si>
    <t>Gambia</t>
  </si>
  <si>
    <t>Syrian Arab Republic</t>
  </si>
  <si>
    <t>Togo</t>
  </si>
  <si>
    <t>Jamaica</t>
  </si>
  <si>
    <t>Andorra</t>
  </si>
  <si>
    <t>Chad</t>
  </si>
  <si>
    <t>Malta</t>
  </si>
  <si>
    <t>Sao Tome and Principe</t>
  </si>
  <si>
    <t>Botswana</t>
  </si>
  <si>
    <t>Viet Nam</t>
  </si>
  <si>
    <t>Bahamas</t>
  </si>
  <si>
    <t>Lesotho</t>
  </si>
  <si>
    <t>Other</t>
  </si>
  <si>
    <t>San Marino</t>
  </si>
  <si>
    <t>Guyana</t>
  </si>
  <si>
    <t>United States Virgin Islands</t>
  </si>
  <si>
    <t>United Republic of Tanzania</t>
  </si>
  <si>
    <t>Guam</t>
  </si>
  <si>
    <t>Burundi</t>
  </si>
  <si>
    <t>Comoros</t>
  </si>
  <si>
    <t>Myanmar</t>
  </si>
  <si>
    <t>Jersey</t>
  </si>
  <si>
    <t>Mauritius</t>
  </si>
  <si>
    <t>Isle of Man</t>
  </si>
  <si>
    <t>Mongolia</t>
  </si>
  <si>
    <t>Faroe Islands</t>
  </si>
  <si>
    <t>Eritrea</t>
  </si>
  <si>
    <t>Guadeloupe</t>
  </si>
  <si>
    <t>Martinique</t>
  </si>
  <si>
    <t>Aruba</t>
  </si>
  <si>
    <t>Guernsey</t>
  </si>
  <si>
    <t>Cambodia</t>
  </si>
  <si>
    <t>Trinidad and Tobago</t>
  </si>
  <si>
    <t>Cayman Islands</t>
  </si>
  <si>
    <t>Gibraltar</t>
  </si>
  <si>
    <t>Papua New Guinea</t>
  </si>
  <si>
    <t>Sint Maarten</t>
  </si>
  <si>
    <t>Bermuda</t>
  </si>
  <si>
    <t>Brunei Darussalam</t>
  </si>
  <si>
    <t>Turks and Caicos Islands</t>
  </si>
  <si>
    <t>Barbados</t>
  </si>
  <si>
    <t>Seychelles</t>
  </si>
  <si>
    <t>Belize</t>
  </si>
  <si>
    <t>Bhutan</t>
  </si>
  <si>
    <t>Monaco</t>
  </si>
  <si>
    <t>Antigua and Barbuda</t>
  </si>
  <si>
    <t>Liechtenstein</t>
  </si>
  <si>
    <t>French Polynesia</t>
  </si>
  <si>
    <t>Saint Vincent and the Grenadines</t>
  </si>
  <si>
    <t>Saint Martin</t>
  </si>
  <si>
    <t>Northern Mariana Islands (Commonwealth of the)</t>
  </si>
  <si>
    <t>Fiji</t>
  </si>
  <si>
    <t>Saint Lucia</t>
  </si>
  <si>
    <t>Timor-Leste</t>
  </si>
  <si>
    <t>Grenada</t>
  </si>
  <si>
    <t>New Caledonia</t>
  </si>
  <si>
    <t>Lao People's Democratic Republic</t>
  </si>
  <si>
    <t>Dominica</t>
  </si>
  <si>
    <t>Saint Kitts and Nevis</t>
  </si>
  <si>
    <t>Greenland</t>
  </si>
  <si>
    <t>Bonaire, Sint Eustatius and Saba</t>
  </si>
  <si>
    <t>Falkland Islands (Malvinas)</t>
  </si>
  <si>
    <t>Montserrat</t>
  </si>
  <si>
    <t>Holy See</t>
  </si>
  <si>
    <t>British Virgin Islands</t>
  </si>
  <si>
    <t>Saint Pierre and Miquelon</t>
  </si>
  <si>
    <t>Anguilla</t>
  </si>
  <si>
    <t>Leading Digit</t>
  </si>
  <si>
    <t>Data Analyzed</t>
  </si>
  <si>
    <t>No. of data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</si>
  <si>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</si>
  <si>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</si>
  <si>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</si>
  <si>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</si>
  <si>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</si>
  <si>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</si>
  <si>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</si>
  <si>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</si>
  <si>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</si>
  <si>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Leading Digit Word</t>
  </si>
  <si>
    <t>No. of instance</t>
  </si>
  <si>
    <t>Actual %</t>
  </si>
  <si>
    <t>Expected %</t>
  </si>
  <si>
    <t>Difference</t>
  </si>
  <si>
    <t>Total</t>
  </si>
  <si>
    <t>Chi-square Test</t>
  </si>
  <si>
    <t>Leading Digit to highlight</t>
  </si>
  <si>
    <r>
      <rPr>
        <b/>
        <sz val="16"/>
        <color theme="1"/>
        <rFont val="Calibri"/>
        <family val="2"/>
        <scheme val="minor"/>
      </rPr>
      <t xml:space="preserve">Disclaimer: </t>
    </r>
    <r>
      <rPr>
        <sz val="16"/>
        <color theme="1"/>
        <rFont val="Calibri"/>
        <family val="2"/>
        <scheme val="minor"/>
      </rPr>
      <t>Excel was based on https://office-watch.com/2012/benfords-law-and-excel/</t>
    </r>
  </si>
  <si>
    <t>C√¥te d‚ÄôIvoire</t>
  </si>
  <si>
    <t>R√©union</t>
  </si>
  <si>
    <t>Cura√ßao</t>
  </si>
  <si>
    <t>Saint Barth√©lemy</t>
  </si>
  <si>
    <t>Benford's Law on WHO COVID-19 cumulative cases and deaths per country as of 22 Aug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</si>
</sst>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1" applyNumberFormat="1" applyFont="1"/>
    <xf numFmtId="164" fontId="0" fillId="0" borderId="5" xfId="1" applyNumberFormat="1" applyFont="1" applyBorder="1"/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top"/>
    </xf>
    <xf numFmtId="0" fontId="0" fillId="0" borderId="1" xfId="0" applyBorder="1"/>
    <xf numFmtId="10" fontId="0" fillId="0" borderId="1" xfId="2" applyNumberFormat="1" applyFont="1" applyBorder="1"/>
    <xf numFmtId="43" fontId="0" fillId="0" borderId="1" xfId="1" applyFont="1" applyBorder="1"/>
    <xf numFmtId="0" fontId="0" fillId="0" borderId="7" xfId="0" applyBorder="1"/>
    <xf numFmtId="10" fontId="0" fillId="0" borderId="7" xfId="2" applyNumberFormat="1" applyFont="1" applyBorder="1"/>
    <xf numFmtId="43" fontId="0" fillId="0" borderId="7" xfId="1" applyFont="1" applyBorder="1"/>
    <xf numFmtId="0" fontId="3" fillId="0" borderId="6" xfId="0" applyFont="1" applyBorder="1"/>
    <xf numFmtId="10" fontId="3" fillId="0" borderId="6" xfId="2" applyNumberFormat="1" applyFont="1" applyBorder="1"/>
    <xf numFmtId="43" fontId="3" fillId="0" borderId="6" xfId="0" applyNumberFormat="1" applyFont="1" applyBorder="1"/>
    <xf numFmtId="0" fontId="2" fillId="2" borderId="1" xfId="0" applyFont="1" applyFill="1" applyBorder="1"/>
    <xf numFmtId="0" fontId="0" fillId="0" borderId="2" xfId="0" applyBorder="1"/>
    <xf numFmtId="165" fontId="0" fillId="0" borderId="3" xfId="0" applyNumberFormat="1" applyBorder="1"/>
    <xf numFmtId="0" fontId="0" fillId="0" borderId="1" xfId="0" quotePrefix="1" applyBorder="1"/>
    <xf numFmtId="164" fontId="0" fillId="3" borderId="3" xfId="1" applyNumberFormat="1" applyFont="1" applyFill="1" applyBorder="1" applyAlignment="1">
      <alignment horizontal="right" vertical="top"/>
    </xf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center" vertical="top"/>
    </xf>
    <xf numFmtId="0" fontId="3" fillId="0" borderId="2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6" fillId="0" borderId="0" xfId="0" applyFont="1"/>
  </cellXfs>
  <cellStyles count="3">
    <cellStyle name="Comma" xfId="1" builtinId="3"/>
    <cellStyle name="Normal" xfId="0" builtinId="0"/>
    <cellStyle name="Per cent" xfId="2" builtinId="5"/>
  </cellStyles>
  <dxfs count="8">
    <dxf>
      <font>
        <b val="0"/>
        <i val="0"/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 val="0"/>
        <i val="0"/>
        <color auto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</dxf>
    <dxf>
      <numFmt numFmtId="0" formatCode="General"/>
      <alignment horizontal="center" vertical="top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5829486831388E-2"/>
          <c:y val="5.0925925925925923E-2"/>
          <c:w val="0.8925371074305366"/>
          <c:h val="0.8108851036477583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'Benford Law'!$K$7</c:f>
              <c:strCache>
                <c:ptCount val="1"/>
                <c:pt idx="0">
                  <c:v>Actual %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'Benford Law'!$I$8:$I$16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'Benford Law'!$K$8:$K$16</c:f>
              <c:numCache>
                <c:formatCode>0.00%</c:formatCode>
                <c:ptCount val="9"/>
                <c:pt idx="0">
                  <c:v>0.32124352331606215</c:v>
                </c:pt>
                <c:pt idx="1">
                  <c:v>0.13989637305699482</c:v>
                </c:pt>
                <c:pt idx="2">
                  <c:v>0.11398963730569948</c:v>
                </c:pt>
                <c:pt idx="3">
                  <c:v>6.2176165803108807E-2</c:v>
                </c:pt>
                <c:pt idx="4">
                  <c:v>0.10880829015544041</c:v>
                </c:pt>
                <c:pt idx="5">
                  <c:v>0.11917098445595854</c:v>
                </c:pt>
                <c:pt idx="6">
                  <c:v>3.6269430051813469E-2</c:v>
                </c:pt>
                <c:pt idx="7">
                  <c:v>5.6994818652849742E-2</c:v>
                </c:pt>
                <c:pt idx="8">
                  <c:v>4.145077720207254E-2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E1-8245-8198-87B6007DA69D}"/>
            </c:ext>
          </c:extLst>
        </c:ser>
        <c:ser>
          <c:idx val="3"/>
          <c:order val="1"/>
          <c:tx>
            <c:strRef>
              <c:f>'Benford Law'!$L$7</c:f>
              <c:strCache>
                <c:ptCount val="1"/>
                <c:pt idx="0">
                  <c:v>Expected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'Benford Law'!$I$8:$I$16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'Benford Law'!$L$8:$L$16</c:f>
              <c:numCache>
                <c:formatCode>0.00%</c:formatCode>
                <c:ptCount val="9"/>
                <c:pt idx="0">
                  <c:v>0.3010299956639812</c:v>
                </c:pt>
                <c:pt idx="1">
                  <c:v>0.17609125905568124</c:v>
                </c:pt>
                <c:pt idx="2">
                  <c:v>0.12493873660829993</c:v>
                </c:pt>
                <c:pt idx="3">
                  <c:v>9.691001300805642E-2</c:v>
                </c:pt>
                <c:pt idx="4">
                  <c:v>7.9181246047624818E-2</c:v>
                </c:pt>
                <c:pt idx="5">
                  <c:v>6.6946789630613221E-2</c:v>
                </c:pt>
                <c:pt idx="6">
                  <c:v>5.7991946977686733E-2</c:v>
                </c:pt>
                <c:pt idx="7">
                  <c:v>5.1152522447381291E-2</c:v>
                </c:pt>
                <c:pt idx="8">
                  <c:v>4.5757490560675143E-2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E1-8245-8198-87B6007DA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060671824"/>
        <c:axId val="1074949376"/>
      </c:barChart>
      <c:scatterChart>
        <c:scatterStyle val="smoothMarker"/>
        <c:varyColors val="0"/>
        <c:ser>
          <c:idx val="0"/>
          <c:order val="2"/>
          <c:tx>
            <c:v>Expected % point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'Benford Law'!$I$8:$I$16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'Benford Law'!$L$8:$L$16</c:f>
              <c:numCache>
                <c:formatCode>0.00%</c:formatCode>
                <c:ptCount val="9"/>
                <c:pt idx="0">
                  <c:v>0.3010299956639812</c:v>
                </c:pt>
                <c:pt idx="1">
                  <c:v>0.17609125905568124</c:v>
                </c:pt>
                <c:pt idx="2">
                  <c:v>0.12493873660829993</c:v>
                </c:pt>
                <c:pt idx="3">
                  <c:v>9.691001300805642E-2</c:v>
                </c:pt>
                <c:pt idx="4">
                  <c:v>7.9181246047624818E-2</c:v>
                </c:pt>
                <c:pt idx="5">
                  <c:v>6.6946789630613221E-2</c:v>
                </c:pt>
                <c:pt idx="6">
                  <c:v>5.7991946977686733E-2</c:v>
                </c:pt>
                <c:pt idx="7">
                  <c:v>5.1152522447381291E-2</c:v>
                </c:pt>
                <c:pt idx="8">
                  <c:v>4.5757490560675143E-2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4E1-8245-8198-87B6007DA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671824"/>
        <c:axId val="1074949376"/>
      </c:scatterChart>
      <c:catAx>
        <c:axId val="106067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Leading Digit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949376"/>
        <c:crosses val="autoZero"/>
        <c:auto val="1"/>
        <c:lblAlgn val="ctr"/>
        <c:lblOffset val="100"/>
        <c:noMultiLvlLbl val="0"/>
      </c:catAx>
      <c:valAx>
        <c:axId val="1074949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%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67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67172753190333978"/>
          <c:y val="9.585338291046952E-2"/>
          <c:w val="0.26861390171056204"/>
          <c:h val="0.11247995042286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17</xdr:row>
      <xdr:rowOff>165100</xdr:rowOff>
    </xdr:from>
    <xdr:to>
      <xdr:col>16</xdr:col>
      <xdr:colOff>114300</xdr:colOff>
      <xdr:row>34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C3921B-98A8-E442-B83B-10A64E4C8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389995-13CF-7E4B-BD76-EDE304FA0673}" name="Data" displayName="Data" ref="B9:E225" totalsRowShown="0" headerRowDxfId="7">
  <autoFilter ref="B9:E225" xr:uid="{D200FFC1-B49D-B54A-8B64-B5E6A0BDDB0A}"/>
  <sortState xmlns:xlrd2="http://schemas.microsoft.com/office/spreadsheetml/2017/richdata2" ref="B10:E11">
    <sortCondition descending="1" ref="C10"/>
  </sortState>
  <tableColumns count="4">
    <tableColumn id="1" xr3:uid="{F2956A40-EF19-5148-8005-B40E317E499D}" name=" Country"/>
    <tableColumn id="2" xr3:uid="{B92991BA-B451-E342-8CA5-BB57125BA5ED}" name="Cases" dataDxfId="6" dataCellStyle="Comma"/>
    <tableColumn id="3" xr3:uid="{56CF5456-2521-C245-A31F-88BD207B21B7}" name="Deaths" dataDxfId="5" dataCellStyle="Comma"/>
    <tableColumn id="4" xr3:uid="{5DEFA434-B314-9E44-AA77-692BB7118636}" name="Leading Digit" dataDxfId="4">
      <calculatedColumnFormula>LEFT(INDEX(Data[[#This Row],[Cases]:[Deaths]],MATCH($C$5,Data[[#Headers],[Cases]:[Deaths]],0)),1)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97389-766B-2349-8297-DB628D0B6E79}">
  <dimension ref="B3:M225"/>
  <sheetViews>
    <sheetView showGridLines="0" tabSelected="1" topLeftCell="A3" workbookViewId="0">
      <selection activeCell="I8" sqref="I8"/>
    </sheetView>
  </sheetViews>
  <sheetFormatPr baseColWidth="10" defaultColWidth="10.83203125" defaultRowHeight="16" x14ac:dyDescent="0.2"/>
  <cols>
    <col min="1" max="1" width="3.83203125" customWidth="1"/>
    <col min="2" max="2" width="47.33203125" bestFit="1" customWidth="1"/>
    <col min="3" max="3" width="13" style="1" bestFit="1" customWidth="1"/>
    <col min="4" max="4" width="11.5" style="1" bestFit="1" customWidth="1"/>
    <col min="5" max="5" width="16.83203125" style="3" customWidth="1"/>
    <col min="8" max="8" width="17" bestFit="1" customWidth="1"/>
    <col min="9" max="9" width="12.6640625" bestFit="1" customWidth="1"/>
    <col min="10" max="10" width="13.5" bestFit="1" customWidth="1"/>
    <col min="15" max="15" width="13.83203125" bestFit="1" customWidth="1"/>
  </cols>
  <sheetData>
    <row r="3" spans="2:13" ht="21" x14ac:dyDescent="0.25">
      <c r="B3" s="23" t="s">
        <v>240</v>
      </c>
      <c r="H3" t="s">
        <v>235</v>
      </c>
    </row>
    <row r="5" spans="2:13" x14ac:dyDescent="0.2">
      <c r="B5" s="21" t="s">
        <v>216</v>
      </c>
      <c r="C5" s="18" t="s">
        <v>2</v>
      </c>
      <c r="H5" s="15" t="s">
        <v>233</v>
      </c>
      <c r="I5" s="16">
        <f>_xlfn.CHISQ.TEST(K8:K16,L8:L16)</f>
        <v>0.99999987906750021</v>
      </c>
    </row>
    <row r="6" spans="2:13" x14ac:dyDescent="0.2">
      <c r="B6" s="21" t="s">
        <v>234</v>
      </c>
      <c r="C6" s="18">
        <v>4</v>
      </c>
    </row>
    <row r="7" spans="2:13" x14ac:dyDescent="0.2">
      <c r="B7" s="22" t="s">
        <v>217</v>
      </c>
      <c r="C7" s="2">
        <f>COUNTA(Data[[ Country]])</f>
        <v>216</v>
      </c>
      <c r="H7" s="14" t="s">
        <v>227</v>
      </c>
      <c r="I7" s="14" t="s">
        <v>215</v>
      </c>
      <c r="J7" s="14" t="s">
        <v>228</v>
      </c>
      <c r="K7" s="14" t="s">
        <v>229</v>
      </c>
      <c r="L7" s="14" t="s">
        <v>230</v>
      </c>
      <c r="M7" s="14" t="s">
        <v>231</v>
      </c>
    </row>
    <row r="8" spans="2:13" x14ac:dyDescent="0.2">
      <c r="B8" s="19"/>
      <c r="H8" s="5" t="s">
        <v>218</v>
      </c>
      <c r="I8" s="5">
        <v>1</v>
      </c>
      <c r="J8" s="5">
        <f>COUNTIFS(Data[Leading Digit],$I8)</f>
        <v>62</v>
      </c>
      <c r="K8" s="6">
        <f>IFERROR(J8/$J$17,"")</f>
        <v>0.32124352331606215</v>
      </c>
      <c r="L8" s="6">
        <f>LOG10(1/$I8+1)</f>
        <v>0.3010299956639812</v>
      </c>
      <c r="M8" s="7">
        <f>K8-L8</f>
        <v>2.0213527652080954E-2</v>
      </c>
    </row>
    <row r="9" spans="2:13" x14ac:dyDescent="0.2">
      <c r="B9" s="4" t="s">
        <v>0</v>
      </c>
      <c r="C9" s="20" t="s">
        <v>1</v>
      </c>
      <c r="D9" s="20" t="s">
        <v>2</v>
      </c>
      <c r="E9" s="4" t="s">
        <v>215</v>
      </c>
      <c r="H9" s="5" t="s">
        <v>219</v>
      </c>
      <c r="I9" s="5">
        <v>2</v>
      </c>
      <c r="J9" s="5">
        <f>COUNTIFS(Data[Leading Digit],$I9)</f>
        <v>27</v>
      </c>
      <c r="K9" s="6">
        <f t="shared" ref="K9:K16" si="0">IFERROR(J9/$J$17,"")</f>
        <v>0.13989637305699482</v>
      </c>
      <c r="L9" s="6">
        <f t="shared" ref="L9:L16" si="1">LOG10(1/$I9+1)</f>
        <v>0.17609125905568124</v>
      </c>
      <c r="M9" s="7">
        <f t="shared" ref="M9:M16" si="2">K9-L9</f>
        <v>-3.6194885998686421E-2</v>
      </c>
    </row>
    <row r="10" spans="2:13" x14ac:dyDescent="0.2">
      <c r="B10" t="s">
        <v>3</v>
      </c>
      <c r="C10" s="1">
        <v>5521257</v>
      </c>
      <c r="D10" s="1">
        <v>173098</v>
      </c>
      <c r="E10" s="4" t="str">
        <f>LEFT(INDEX(Data[[#This Row],[Cases]:[Deaths]],MATCH($C$5,Data[[#Headers],[Cases]:[Deaths]],0)),1)</f>
        <v>1</v>
      </c>
      <c r="H10" s="5" t="s">
        <v>220</v>
      </c>
      <c r="I10" s="5">
        <v>3</v>
      </c>
      <c r="J10" s="5">
        <f>COUNTIFS(Data[Leading Digit],$I10)</f>
        <v>22</v>
      </c>
      <c r="K10" s="6">
        <f t="shared" si="0"/>
        <v>0.11398963730569948</v>
      </c>
      <c r="L10" s="6">
        <f t="shared" si="1"/>
        <v>0.12493873660829993</v>
      </c>
      <c r="M10" s="7">
        <f t="shared" si="2"/>
        <v>-1.0949099302600449E-2</v>
      </c>
    </row>
    <row r="11" spans="2:13" x14ac:dyDescent="0.2">
      <c r="B11" t="s">
        <v>4</v>
      </c>
      <c r="C11" s="1">
        <v>3501975</v>
      </c>
      <c r="D11" s="1">
        <v>112304</v>
      </c>
      <c r="E11" s="4" t="str">
        <f>LEFT(INDEX(Data[[#This Row],[Cases]:[Deaths]],MATCH($C$5,Data[[#Headers],[Cases]:[Deaths]],0)),1)</f>
        <v>1</v>
      </c>
      <c r="H11" s="5" t="s">
        <v>221</v>
      </c>
      <c r="I11" s="17">
        <v>4</v>
      </c>
      <c r="J11" s="5">
        <f>COUNTIFS(Data[Leading Digit],$I11)</f>
        <v>12</v>
      </c>
      <c r="K11" s="6">
        <f t="shared" si="0"/>
        <v>6.2176165803108807E-2</v>
      </c>
      <c r="L11" s="6">
        <f t="shared" si="1"/>
        <v>9.691001300805642E-2</v>
      </c>
      <c r="M11" s="7">
        <f t="shared" si="2"/>
        <v>-3.4733847204947613E-2</v>
      </c>
    </row>
    <row r="12" spans="2:13" x14ac:dyDescent="0.2">
      <c r="B12" t="s">
        <v>5</v>
      </c>
      <c r="C12" s="1">
        <v>2975701</v>
      </c>
      <c r="D12" s="1">
        <v>55794</v>
      </c>
      <c r="E12" s="4" t="str">
        <f>LEFT(INDEX(Data[[#This Row],[Cases]:[Deaths]],MATCH($C$5,Data[[#Headers],[Cases]:[Deaths]],0)),1)</f>
        <v>5</v>
      </c>
      <c r="H12" s="5" t="s">
        <v>222</v>
      </c>
      <c r="I12" s="5">
        <v>5</v>
      </c>
      <c r="J12" s="5">
        <f>COUNTIFS(Data[Leading Digit],$I12)</f>
        <v>21</v>
      </c>
      <c r="K12" s="6">
        <f t="shared" si="0"/>
        <v>0.10880829015544041</v>
      </c>
      <c r="L12" s="6">
        <f t="shared" si="1"/>
        <v>7.9181246047624818E-2</v>
      </c>
      <c r="M12" s="7">
        <f t="shared" si="2"/>
        <v>2.9627044107815595E-2</v>
      </c>
    </row>
    <row r="13" spans="2:13" x14ac:dyDescent="0.2">
      <c r="B13" t="s">
        <v>6</v>
      </c>
      <c r="C13" s="1">
        <v>951897</v>
      </c>
      <c r="D13" s="1">
        <v>16310</v>
      </c>
      <c r="E13" s="4" t="str">
        <f>LEFT(INDEX(Data[[#This Row],[Cases]:[Deaths]],MATCH($C$5,Data[[#Headers],[Cases]:[Deaths]],0)),1)</f>
        <v>1</v>
      </c>
      <c r="H13" s="5" t="s">
        <v>223</v>
      </c>
      <c r="I13" s="5">
        <v>6</v>
      </c>
      <c r="J13" s="5">
        <f>COUNTIFS(Data[Leading Digit],$I13)</f>
        <v>23</v>
      </c>
      <c r="K13" s="6">
        <f t="shared" si="0"/>
        <v>0.11917098445595854</v>
      </c>
      <c r="L13" s="6">
        <f t="shared" si="1"/>
        <v>6.6946789630613221E-2</v>
      </c>
      <c r="M13" s="7">
        <f t="shared" si="2"/>
        <v>5.2224194825345321E-2</v>
      </c>
    </row>
    <row r="14" spans="2:13" x14ac:dyDescent="0.2">
      <c r="B14" t="s">
        <v>7</v>
      </c>
      <c r="C14" s="1">
        <v>603338</v>
      </c>
      <c r="D14" s="1">
        <v>12843</v>
      </c>
      <c r="E14" s="4" t="str">
        <f>LEFT(INDEX(Data[[#This Row],[Cases]:[Deaths]],MATCH($C$5,Data[[#Headers],[Cases]:[Deaths]],0)),1)</f>
        <v>1</v>
      </c>
      <c r="H14" s="5" t="s">
        <v>224</v>
      </c>
      <c r="I14" s="5">
        <v>7</v>
      </c>
      <c r="J14" s="5">
        <f>COUNTIFS(Data[Leading Digit],$I14)</f>
        <v>7</v>
      </c>
      <c r="K14" s="6">
        <f t="shared" si="0"/>
        <v>3.6269430051813469E-2</v>
      </c>
      <c r="L14" s="6">
        <f t="shared" si="1"/>
        <v>5.7991946977686733E-2</v>
      </c>
      <c r="M14" s="7">
        <f t="shared" si="2"/>
        <v>-2.1722516925873264E-2</v>
      </c>
    </row>
    <row r="15" spans="2:13" x14ac:dyDescent="0.2">
      <c r="B15" t="s">
        <v>9</v>
      </c>
      <c r="C15" s="1">
        <v>567059</v>
      </c>
      <c r="D15" s="1">
        <v>27034</v>
      </c>
      <c r="E15" s="4" t="str">
        <f>LEFT(INDEX(Data[[#This Row],[Cases]:[Deaths]],MATCH($C$5,Data[[#Headers],[Cases]:[Deaths]],0)),1)</f>
        <v>2</v>
      </c>
      <c r="H15" s="5" t="s">
        <v>225</v>
      </c>
      <c r="I15" s="5">
        <v>8</v>
      </c>
      <c r="J15" s="5">
        <f>COUNTIFS(Data[Leading Digit],$I15)</f>
        <v>11</v>
      </c>
      <c r="K15" s="6">
        <f t="shared" si="0"/>
        <v>5.6994818652849742E-2</v>
      </c>
      <c r="L15" s="6">
        <f t="shared" si="1"/>
        <v>5.1152522447381291E-2</v>
      </c>
      <c r="M15" s="7">
        <f t="shared" si="2"/>
        <v>5.8422962054684516E-3</v>
      </c>
    </row>
    <row r="16" spans="2:13" ht="17" thickBot="1" x14ac:dyDescent="0.25">
      <c r="B16" t="s">
        <v>8</v>
      </c>
      <c r="C16" s="1">
        <v>543806</v>
      </c>
      <c r="D16" s="1">
        <v>59106</v>
      </c>
      <c r="E16" s="4" t="str">
        <f>LEFT(INDEX(Data[[#This Row],[Cases]:[Deaths]],MATCH($C$5,Data[[#Headers],[Cases]:[Deaths]],0)),1)</f>
        <v>5</v>
      </c>
      <c r="H16" s="8" t="s">
        <v>226</v>
      </c>
      <c r="I16" s="8">
        <v>9</v>
      </c>
      <c r="J16" s="8">
        <f>COUNTIFS(Data[Leading Digit],$I16)</f>
        <v>8</v>
      </c>
      <c r="K16" s="9">
        <f t="shared" si="0"/>
        <v>4.145077720207254E-2</v>
      </c>
      <c r="L16" s="9">
        <f t="shared" si="1"/>
        <v>4.5757490560675143E-2</v>
      </c>
      <c r="M16" s="10">
        <f t="shared" si="2"/>
        <v>-4.3067133586026027E-3</v>
      </c>
    </row>
    <row r="17" spans="2:13" ht="18" thickTop="1" thickBot="1" x14ac:dyDescent="0.25">
      <c r="B17" t="s">
        <v>11</v>
      </c>
      <c r="C17" s="1">
        <v>513719</v>
      </c>
      <c r="D17" s="1">
        <v>16183</v>
      </c>
      <c r="E17" s="4" t="str">
        <f>LEFT(INDEX(Data[[#This Row],[Cases]:[Deaths]],MATCH($C$5,Data[[#Headers],[Cases]:[Deaths]],0)),1)</f>
        <v>1</v>
      </c>
      <c r="H17" s="11" t="s">
        <v>232</v>
      </c>
      <c r="I17" s="11"/>
      <c r="J17" s="11">
        <f>SUM(J8:J16)</f>
        <v>193</v>
      </c>
      <c r="K17" s="12">
        <f>SUM(K8:K16)</f>
        <v>1</v>
      </c>
      <c r="L17" s="12">
        <f>SUM(L8:L16)</f>
        <v>1</v>
      </c>
      <c r="M17" s="13">
        <f>SUM(M8:M16)</f>
        <v>-2.7755575615628914E-17</v>
      </c>
    </row>
    <row r="18" spans="2:13" ht="17" thickTop="1" x14ac:dyDescent="0.2">
      <c r="B18" t="s">
        <v>10</v>
      </c>
      <c r="C18" s="1">
        <v>393769</v>
      </c>
      <c r="D18" s="1">
        <v>10723</v>
      </c>
      <c r="E18" s="4" t="str">
        <f>LEFT(INDEX(Data[[#This Row],[Cases]:[Deaths]],MATCH($C$5,Data[[#Headers],[Cases]:[Deaths]],0)),1)</f>
        <v>1</v>
      </c>
    </row>
    <row r="19" spans="2:13" x14ac:dyDescent="0.2">
      <c r="B19" t="s">
        <v>13</v>
      </c>
      <c r="C19" s="1">
        <v>386054</v>
      </c>
      <c r="D19" s="1">
        <v>28838</v>
      </c>
      <c r="E19" s="4" t="str">
        <f>LEFT(INDEX(Data[[#This Row],[Cases]:[Deaths]],MATCH($C$5,Data[[#Headers],[Cases]:[Deaths]],0)),1)</f>
        <v>2</v>
      </c>
    </row>
    <row r="20" spans="2:13" x14ac:dyDescent="0.2">
      <c r="B20" t="s">
        <v>12</v>
      </c>
      <c r="C20" s="1">
        <v>354764</v>
      </c>
      <c r="D20" s="1">
        <v>20376</v>
      </c>
      <c r="E20" s="4" t="str">
        <f>LEFT(INDEX(Data[[#This Row],[Cases]:[Deaths]],MATCH($C$5,Data[[#Headers],[Cases]:[Deaths]],0)),1)</f>
        <v>2</v>
      </c>
    </row>
    <row r="21" spans="2:13" x14ac:dyDescent="0.2">
      <c r="B21" t="s">
        <v>14</v>
      </c>
      <c r="C21" s="1">
        <v>323317</v>
      </c>
      <c r="D21" s="1">
        <v>41405</v>
      </c>
      <c r="E21" s="4" t="str">
        <f>LEFT(INDEX(Data[[#This Row],[Cases]:[Deaths]],MATCH($C$5,Data[[#Headers],[Cases]:[Deaths]],0)),1)</f>
        <v>4</v>
      </c>
    </row>
    <row r="22" spans="2:13" x14ac:dyDescent="0.2">
      <c r="B22" t="s">
        <v>20</v>
      </c>
      <c r="C22" s="1">
        <v>320884</v>
      </c>
      <c r="D22" s="1">
        <v>6567</v>
      </c>
      <c r="E22" s="4" t="str">
        <f>LEFT(INDEX(Data[[#This Row],[Cases]:[Deaths]],MATCH($C$5,Data[[#Headers],[Cases]:[Deaths]],0)),1)</f>
        <v>6</v>
      </c>
    </row>
    <row r="23" spans="2:13" x14ac:dyDescent="0.2">
      <c r="B23" t="s">
        <v>15</v>
      </c>
      <c r="C23" s="1">
        <v>305186</v>
      </c>
      <c r="D23" s="1">
        <v>3580</v>
      </c>
      <c r="E23" s="4" t="str">
        <f>LEFT(INDEX(Data[[#This Row],[Cases]:[Deaths]],MATCH($C$5,Data[[#Headers],[Cases]:[Deaths]],0)),1)</f>
        <v>3</v>
      </c>
    </row>
    <row r="24" spans="2:13" x14ac:dyDescent="0.2">
      <c r="B24" t="s">
        <v>16</v>
      </c>
      <c r="C24" s="1">
        <v>292174</v>
      </c>
      <c r="D24" s="1">
        <v>6229</v>
      </c>
      <c r="E24" s="4" t="str">
        <f>LEFT(INDEX(Data[[#This Row],[Cases]:[Deaths]],MATCH($C$5,Data[[#Headers],[Cases]:[Deaths]],0)),1)</f>
        <v>6</v>
      </c>
    </row>
    <row r="25" spans="2:13" x14ac:dyDescent="0.2">
      <c r="B25" t="s">
        <v>17</v>
      </c>
      <c r="C25" s="1">
        <v>290360</v>
      </c>
      <c r="D25" s="1">
        <v>3861</v>
      </c>
      <c r="E25" s="4" t="str">
        <f>LEFT(INDEX(Data[[#This Row],[Cases]:[Deaths]],MATCH($C$5,Data[[#Headers],[Cases]:[Deaths]],0)),1)</f>
        <v>3</v>
      </c>
    </row>
    <row r="26" spans="2:13" x14ac:dyDescent="0.2">
      <c r="B26" t="s">
        <v>18</v>
      </c>
      <c r="C26" s="1">
        <v>257065</v>
      </c>
      <c r="D26" s="1">
        <v>35427</v>
      </c>
      <c r="E26" s="4" t="str">
        <f>LEFT(INDEX(Data[[#This Row],[Cases]:[Deaths]],MATCH($C$5,Data[[#Headers],[Cases]:[Deaths]],0)),1)</f>
        <v>3</v>
      </c>
    </row>
    <row r="27" spans="2:13" x14ac:dyDescent="0.2">
      <c r="B27" t="s">
        <v>19</v>
      </c>
      <c r="C27" s="1">
        <v>255723</v>
      </c>
      <c r="D27" s="1">
        <v>6080</v>
      </c>
      <c r="E27" s="4" t="str">
        <f>LEFT(INDEX(Data[[#This Row],[Cases]:[Deaths]],MATCH($C$5,Data[[#Headers],[Cases]:[Deaths]],0)),1)</f>
        <v>6</v>
      </c>
    </row>
    <row r="28" spans="2:13" x14ac:dyDescent="0.2">
      <c r="B28" t="s">
        <v>21</v>
      </c>
      <c r="C28" s="1">
        <v>232082</v>
      </c>
      <c r="D28" s="1">
        <v>9267</v>
      </c>
      <c r="E28" s="4" t="str">
        <f>LEFT(INDEX(Data[[#This Row],[Cases]:[Deaths]],MATCH($C$5,Data[[#Headers],[Cases]:[Deaths]],0)),1)</f>
        <v>9</v>
      </c>
    </row>
    <row r="29" spans="2:13" x14ac:dyDescent="0.2">
      <c r="B29" t="s">
        <v>22</v>
      </c>
      <c r="C29" s="1">
        <v>220309</v>
      </c>
      <c r="D29" s="1">
        <v>30368</v>
      </c>
      <c r="E29" s="4" t="str">
        <f>LEFT(INDEX(Data[[#This Row],[Cases]:[Deaths]],MATCH($C$5,Data[[#Headers],[Cases]:[Deaths]],0)),1)</f>
        <v>3</v>
      </c>
    </row>
    <row r="30" spans="2:13" x14ac:dyDescent="0.2">
      <c r="B30" t="s">
        <v>23</v>
      </c>
      <c r="C30" s="1">
        <v>197085</v>
      </c>
      <c r="D30" s="1">
        <v>6283</v>
      </c>
      <c r="E30" s="4" t="str">
        <f>LEFT(INDEX(Data[[#This Row],[Cases]:[Deaths]],MATCH($C$5,Data[[#Headers],[Cases]:[Deaths]],0)),1)</f>
        <v>6</v>
      </c>
    </row>
    <row r="31" spans="2:13" x14ac:dyDescent="0.2">
      <c r="B31" t="s">
        <v>24</v>
      </c>
      <c r="C31" s="1">
        <v>182365</v>
      </c>
      <c r="D31" s="1">
        <v>2940</v>
      </c>
      <c r="E31" s="4" t="str">
        <f>LEFT(INDEX(Data[[#This Row],[Cases]:[Deaths]],MATCH($C$5,Data[[#Headers],[Cases]:[Deaths]],0)),1)</f>
        <v>2</v>
      </c>
    </row>
    <row r="32" spans="2:13" x14ac:dyDescent="0.2">
      <c r="B32" t="s">
        <v>25</v>
      </c>
      <c r="C32" s="1">
        <v>149408</v>
      </c>
      <c r="D32" s="1">
        <v>6500</v>
      </c>
      <c r="E32" s="4" t="str">
        <f>LEFT(INDEX(Data[[#This Row],[Cases]:[Deaths]],MATCH($C$5,Data[[#Headers],[Cases]:[Deaths]],0)),1)</f>
        <v>6</v>
      </c>
    </row>
    <row r="33" spans="2:5" x14ac:dyDescent="0.2">
      <c r="B33" t="s">
        <v>28</v>
      </c>
      <c r="C33" s="1">
        <v>126243</v>
      </c>
      <c r="D33" s="1">
        <v>1633</v>
      </c>
      <c r="E33" s="4" t="str">
        <f>LEFT(INDEX(Data[[#This Row],[Cases]:[Deaths]],MATCH($C$5,Data[[#Headers],[Cases]:[Deaths]],0)),1)</f>
        <v>1</v>
      </c>
    </row>
    <row r="34" spans="2:5" x14ac:dyDescent="0.2">
      <c r="B34" t="s">
        <v>26</v>
      </c>
      <c r="C34" s="1">
        <v>123873</v>
      </c>
      <c r="D34" s="1">
        <v>9054</v>
      </c>
      <c r="E34" s="4" t="str">
        <f>LEFT(INDEX(Data[[#This Row],[Cases]:[Deaths]],MATCH($C$5,Data[[#Headers],[Cases]:[Deaths]],0)),1)</f>
        <v>9</v>
      </c>
    </row>
    <row r="35" spans="2:5" x14ac:dyDescent="0.2">
      <c r="B35" t="s">
        <v>27</v>
      </c>
      <c r="C35" s="1">
        <v>116481</v>
      </c>
      <c r="D35" s="1">
        <v>193</v>
      </c>
      <c r="E35" s="4" t="str">
        <f>LEFT(INDEX(Data[[#This Row],[Cases]:[Deaths]],MATCH($C$5,Data[[#Headers],[Cases]:[Deaths]],0)),1)</f>
        <v>1</v>
      </c>
    </row>
    <row r="36" spans="2:5" x14ac:dyDescent="0.2">
      <c r="B36" t="s">
        <v>30</v>
      </c>
      <c r="C36" s="1">
        <v>106481</v>
      </c>
      <c r="D36" s="1">
        <v>6248</v>
      </c>
      <c r="E36" s="4" t="str">
        <f>LEFT(INDEX(Data[[#This Row],[Cases]:[Deaths]],MATCH($C$5,Data[[#Headers],[Cases]:[Deaths]],0)),1)</f>
        <v>6</v>
      </c>
    </row>
    <row r="37" spans="2:5" x14ac:dyDescent="0.2">
      <c r="B37" t="s">
        <v>32</v>
      </c>
      <c r="C37" s="1">
        <v>106065</v>
      </c>
      <c r="D37" s="1">
        <v>4305</v>
      </c>
      <c r="E37" s="4" t="str">
        <f>LEFT(INDEX(Data[[#This Row],[Cases]:[Deaths]],MATCH($C$5,Data[[#Headers],[Cases]:[Deaths]],0)),1)</f>
        <v>4</v>
      </c>
    </row>
    <row r="38" spans="2:5" x14ac:dyDescent="0.2">
      <c r="B38" t="s">
        <v>36</v>
      </c>
      <c r="C38" s="1">
        <v>102971</v>
      </c>
      <c r="D38" s="1">
        <v>2244</v>
      </c>
      <c r="E38" s="4" t="str">
        <f>LEFT(INDEX(Data[[#This Row],[Cases]:[Deaths]],MATCH($C$5,Data[[#Headers],[Cases]:[Deaths]],0)),1)</f>
        <v>2</v>
      </c>
    </row>
    <row r="39" spans="2:5" x14ac:dyDescent="0.2">
      <c r="B39" t="s">
        <v>35</v>
      </c>
      <c r="C39" s="1">
        <v>99827</v>
      </c>
      <c r="D39" s="1">
        <v>798</v>
      </c>
      <c r="E39" s="4" t="str">
        <f>LEFT(INDEX(Data[[#This Row],[Cases]:[Deaths]],MATCH($C$5,Data[[#Headers],[Cases]:[Deaths]],0)),1)</f>
        <v>7</v>
      </c>
    </row>
    <row r="40" spans="2:5" x14ac:dyDescent="0.2">
      <c r="B40" t="s">
        <v>29</v>
      </c>
      <c r="C40" s="1">
        <v>97148</v>
      </c>
      <c r="D40" s="1">
        <v>5231</v>
      </c>
      <c r="E40" s="4" t="str">
        <f>LEFT(INDEX(Data[[#This Row],[Cases]:[Deaths]],MATCH($C$5,Data[[#Headers],[Cases]:[Deaths]],0)),1)</f>
        <v>5</v>
      </c>
    </row>
    <row r="41" spans="2:5" x14ac:dyDescent="0.2">
      <c r="B41" t="s">
        <v>31</v>
      </c>
      <c r="C41" s="1">
        <v>90103</v>
      </c>
      <c r="D41" s="1">
        <v>4716</v>
      </c>
      <c r="E41" s="4" t="str">
        <f>LEFT(INDEX(Data[[#This Row],[Cases]:[Deaths]],MATCH($C$5,Data[[#Headers],[Cases]:[Deaths]],0)),1)</f>
        <v>4</v>
      </c>
    </row>
    <row r="42" spans="2:5" x14ac:dyDescent="0.2">
      <c r="B42" t="s">
        <v>37</v>
      </c>
      <c r="C42" s="1">
        <v>89867</v>
      </c>
      <c r="D42" s="1">
        <v>1533</v>
      </c>
      <c r="E42" s="4" t="str">
        <f>LEFT(INDEX(Data[[#This Row],[Cases]:[Deaths]],MATCH($C$5,Data[[#Headers],[Cases]:[Deaths]],0)),1)</f>
        <v>1</v>
      </c>
    </row>
    <row r="43" spans="2:5" x14ac:dyDescent="0.2">
      <c r="B43" t="s">
        <v>33</v>
      </c>
      <c r="C43" s="1">
        <v>86068</v>
      </c>
      <c r="D43" s="1">
        <v>5810</v>
      </c>
      <c r="E43" s="4" t="str">
        <f>LEFT(INDEX(Data[[#This Row],[Cases]:[Deaths]],MATCH($C$5,Data[[#Headers],[Cases]:[Deaths]],0)),1)</f>
        <v>5</v>
      </c>
    </row>
    <row r="44" spans="2:5" x14ac:dyDescent="0.2">
      <c r="B44" t="s">
        <v>39</v>
      </c>
      <c r="C44" s="1">
        <v>83855</v>
      </c>
      <c r="D44" s="1">
        <v>1844</v>
      </c>
      <c r="E44" s="4" t="str">
        <f>LEFT(INDEX(Data[[#This Row],[Cases]:[Deaths]],MATCH($C$5,Data[[#Headers],[Cases]:[Deaths]],0)),1)</f>
        <v>1</v>
      </c>
    </row>
    <row r="45" spans="2:5" x14ac:dyDescent="0.2">
      <c r="B45" t="s">
        <v>34</v>
      </c>
      <c r="C45" s="1">
        <v>83769</v>
      </c>
      <c r="D45" s="1">
        <v>609</v>
      </c>
      <c r="E45" s="4" t="str">
        <f>LEFT(INDEX(Data[[#This Row],[Cases]:[Deaths]],MATCH($C$5,Data[[#Headers],[Cases]:[Deaths]],0)),1)</f>
        <v>6</v>
      </c>
    </row>
    <row r="46" spans="2:5" x14ac:dyDescent="0.2">
      <c r="B46" t="s">
        <v>38</v>
      </c>
      <c r="C46" s="1">
        <v>80800</v>
      </c>
      <c r="D46" s="1">
        <v>9985</v>
      </c>
      <c r="E46" s="4" t="str">
        <f>LEFT(INDEX(Data[[#This Row],[Cases]:[Deaths]],MATCH($C$5,Data[[#Headers],[Cases]:[Deaths]],0)),1)</f>
        <v>9</v>
      </c>
    </row>
    <row r="47" spans="2:5" x14ac:dyDescent="0.2">
      <c r="B47" t="s">
        <v>40</v>
      </c>
      <c r="C47" s="1">
        <v>79269</v>
      </c>
      <c r="D47" s="1">
        <v>511</v>
      </c>
      <c r="E47" s="4" t="str">
        <f>LEFT(INDEX(Data[[#This Row],[Cases]:[Deaths]],MATCH($C$5,Data[[#Headers],[Cases]:[Deaths]],0)),1)</f>
        <v>5</v>
      </c>
    </row>
    <row r="48" spans="2:5" x14ac:dyDescent="0.2">
      <c r="B48" t="s">
        <v>43</v>
      </c>
      <c r="C48" s="1">
        <v>76355</v>
      </c>
      <c r="D48" s="1">
        <v>3196</v>
      </c>
      <c r="E48" s="4" t="str">
        <f>LEFT(INDEX(Data[[#This Row],[Cases]:[Deaths]],MATCH($C$5,Data[[#Headers],[Cases]:[Deaths]],0)),1)</f>
        <v>3</v>
      </c>
    </row>
    <row r="49" spans="2:5" x14ac:dyDescent="0.2">
      <c r="B49" t="s">
        <v>41</v>
      </c>
      <c r="C49" s="1">
        <v>70111</v>
      </c>
      <c r="D49" s="1">
        <v>632</v>
      </c>
      <c r="E49" s="4" t="str">
        <f>LEFT(INDEX(Data[[#This Row],[Cases]:[Deaths]],MATCH($C$5,Data[[#Headers],[Cases]:[Deaths]],0)),1)</f>
        <v>6</v>
      </c>
    </row>
    <row r="50" spans="2:5" x14ac:dyDescent="0.2">
      <c r="B50" t="s">
        <v>45</v>
      </c>
      <c r="C50" s="1">
        <v>66941</v>
      </c>
      <c r="D50" s="1">
        <v>2532</v>
      </c>
      <c r="E50" s="4" t="str">
        <f>LEFT(INDEX(Data[[#This Row],[Cases]:[Deaths]],MATCH($C$5,Data[[#Headers],[Cases]:[Deaths]],0)),1)</f>
        <v>2</v>
      </c>
    </row>
    <row r="51" spans="2:5" x14ac:dyDescent="0.2">
      <c r="B51" t="s">
        <v>42</v>
      </c>
      <c r="C51" s="1">
        <v>66193</v>
      </c>
      <c r="D51" s="1">
        <v>370</v>
      </c>
      <c r="E51" s="4" t="str">
        <f>LEFT(INDEX(Data[[#This Row],[Cases]:[Deaths]],MATCH($C$5,Data[[#Headers],[Cases]:[Deaths]],0)),1)</f>
        <v>3</v>
      </c>
    </row>
    <row r="52" spans="2:5" x14ac:dyDescent="0.2">
      <c r="B52" t="s">
        <v>44</v>
      </c>
      <c r="C52" s="1">
        <v>65526</v>
      </c>
      <c r="D52" s="1">
        <v>6186</v>
      </c>
      <c r="E52" s="4" t="str">
        <f>LEFT(INDEX(Data[[#This Row],[Cases]:[Deaths]],MATCH($C$5,Data[[#Headers],[Cases]:[Deaths]],0)),1)</f>
        <v>6</v>
      </c>
    </row>
    <row r="53" spans="2:5" x14ac:dyDescent="0.2">
      <c r="B53" t="s">
        <v>51</v>
      </c>
      <c r="C53" s="1">
        <v>60733</v>
      </c>
      <c r="D53" s="1">
        <v>1169</v>
      </c>
      <c r="E53" s="4" t="str">
        <f>LEFT(INDEX(Data[[#This Row],[Cases]:[Deaths]],MATCH($C$5,Data[[#Headers],[Cases]:[Deaths]],0)),1)</f>
        <v>1</v>
      </c>
    </row>
    <row r="54" spans="2:5" x14ac:dyDescent="0.2">
      <c r="B54" t="s">
        <v>48</v>
      </c>
      <c r="C54" s="1">
        <v>60281</v>
      </c>
      <c r="D54" s="1">
        <v>1938</v>
      </c>
      <c r="E54" s="4" t="str">
        <f>LEFT(INDEX(Data[[#This Row],[Cases]:[Deaths]],MATCH($C$5,Data[[#Headers],[Cases]:[Deaths]],0)),1)</f>
        <v>1</v>
      </c>
    </row>
    <row r="55" spans="2:5" x14ac:dyDescent="0.2">
      <c r="B55" t="s">
        <v>46</v>
      </c>
      <c r="C55" s="1">
        <v>56216</v>
      </c>
      <c r="D55" s="1">
        <v>27</v>
      </c>
      <c r="E55" s="4" t="str">
        <f>LEFT(INDEX(Data[[#This Row],[Cases]:[Deaths]],MATCH($C$5,Data[[#Headers],[Cases]:[Deaths]],0)),1)</f>
        <v>2</v>
      </c>
    </row>
    <row r="56" spans="2:5" x14ac:dyDescent="0.2">
      <c r="B56" t="s">
        <v>47</v>
      </c>
      <c r="C56" s="1">
        <v>55211</v>
      </c>
      <c r="D56" s="1">
        <v>1792</v>
      </c>
      <c r="E56" s="4" t="str">
        <f>LEFT(INDEX(Data[[#This Row],[Cases]:[Deaths]],MATCH($C$5,Data[[#Headers],[Cases]:[Deaths]],0)),1)</f>
        <v>1</v>
      </c>
    </row>
    <row r="57" spans="2:5" x14ac:dyDescent="0.2">
      <c r="B57" t="s">
        <v>49</v>
      </c>
      <c r="C57" s="1">
        <v>52819</v>
      </c>
      <c r="D57" s="1">
        <v>1619</v>
      </c>
      <c r="E57" s="4" t="str">
        <f>LEFT(INDEX(Data[[#This Row],[Cases]:[Deaths]],MATCH($C$5,Data[[#Headers],[Cases]:[Deaths]],0)),1)</f>
        <v>1</v>
      </c>
    </row>
    <row r="58" spans="2:5" x14ac:dyDescent="0.2">
      <c r="B58" t="s">
        <v>50</v>
      </c>
      <c r="C58" s="1">
        <v>51304</v>
      </c>
      <c r="D58" s="1">
        <v>996</v>
      </c>
      <c r="E58" s="4" t="str">
        <f>LEFT(INDEX(Data[[#This Row],[Cases]:[Deaths]],MATCH($C$5,Data[[#Headers],[Cases]:[Deaths]],0)),1)</f>
        <v>9</v>
      </c>
    </row>
    <row r="59" spans="2:5" x14ac:dyDescent="0.2">
      <c r="B59" t="s">
        <v>60</v>
      </c>
      <c r="C59" s="1">
        <v>49247</v>
      </c>
      <c r="D59" s="1">
        <v>817</v>
      </c>
      <c r="E59" s="4" t="str">
        <f>LEFT(INDEX(Data[[#This Row],[Cases]:[Deaths]],MATCH($C$5,Data[[#Headers],[Cases]:[Deaths]],0)),1)</f>
        <v>8</v>
      </c>
    </row>
    <row r="60" spans="2:5" x14ac:dyDescent="0.2">
      <c r="B60" t="s">
        <v>52</v>
      </c>
      <c r="C60" s="1">
        <v>48661</v>
      </c>
      <c r="D60" s="1">
        <v>181</v>
      </c>
      <c r="E60" s="4" t="str">
        <f>LEFT(INDEX(Data[[#This Row],[Cases]:[Deaths]],MATCH($C$5,Data[[#Headers],[Cases]:[Deaths]],0)),1)</f>
        <v>1</v>
      </c>
    </row>
    <row r="61" spans="2:5" x14ac:dyDescent="0.2">
      <c r="B61" t="s">
        <v>54</v>
      </c>
      <c r="C61" s="1">
        <v>43325</v>
      </c>
      <c r="D61" s="1">
        <v>261</v>
      </c>
      <c r="E61" s="4" t="str">
        <f>LEFT(INDEX(Data[[#This Row],[Cases]:[Deaths]],MATCH($C$5,Data[[#Headers],[Cases]:[Deaths]],0)),1)</f>
        <v>2</v>
      </c>
    </row>
    <row r="62" spans="2:5" x14ac:dyDescent="0.2">
      <c r="B62" t="s">
        <v>55</v>
      </c>
      <c r="C62" s="1">
        <v>42889</v>
      </c>
      <c r="D62" s="1">
        <v>1055</v>
      </c>
      <c r="E62" s="4" t="str">
        <f>LEFT(INDEX(Data[[#This Row],[Cases]:[Deaths]],MATCH($C$5,Data[[#Headers],[Cases]:[Deaths]],0)),1)</f>
        <v>1</v>
      </c>
    </row>
    <row r="63" spans="2:5" x14ac:dyDescent="0.2">
      <c r="B63" t="s">
        <v>53</v>
      </c>
      <c r="C63" s="1">
        <v>42616</v>
      </c>
      <c r="D63" s="1">
        <v>850</v>
      </c>
      <c r="E63" s="4" t="str">
        <f>LEFT(INDEX(Data[[#This Row],[Cases]:[Deaths]],MATCH($C$5,Data[[#Headers],[Cases]:[Deaths]],0)),1)</f>
        <v>8</v>
      </c>
    </row>
    <row r="64" spans="2:5" x14ac:dyDescent="0.2">
      <c r="B64" t="s">
        <v>58</v>
      </c>
      <c r="C64" s="1">
        <v>40258</v>
      </c>
      <c r="D64" s="1">
        <v>1411</v>
      </c>
      <c r="E64" s="4" t="str">
        <f>LEFT(INDEX(Data[[#This Row],[Cases]:[Deaths]],MATCH($C$5,Data[[#Headers],[Cases]:[Deaths]],0)),1)</f>
        <v>1</v>
      </c>
    </row>
    <row r="65" spans="2:5" x14ac:dyDescent="0.2">
      <c r="B65" t="s">
        <v>57</v>
      </c>
      <c r="C65" s="1">
        <v>39232</v>
      </c>
      <c r="D65" s="1">
        <v>1718</v>
      </c>
      <c r="E65" s="4" t="str">
        <f>LEFT(INDEX(Data[[#This Row],[Cases]:[Deaths]],MATCH($C$5,Data[[#Headers],[Cases]:[Deaths]],0)),1)</f>
        <v>1</v>
      </c>
    </row>
    <row r="66" spans="2:5" x14ac:dyDescent="0.2">
      <c r="B66" t="s">
        <v>61</v>
      </c>
      <c r="C66" s="1">
        <v>38231</v>
      </c>
      <c r="D66" s="1">
        <v>262</v>
      </c>
      <c r="E66" s="4" t="str">
        <f>LEFT(INDEX(Data[[#This Row],[Cases]:[Deaths]],MATCH($C$5,Data[[#Headers],[Cases]:[Deaths]],0)),1)</f>
        <v>2</v>
      </c>
    </row>
    <row r="67" spans="2:5" x14ac:dyDescent="0.2">
      <c r="B67" t="s">
        <v>56</v>
      </c>
      <c r="C67" s="1">
        <v>37894</v>
      </c>
      <c r="D67" s="1">
        <v>1385</v>
      </c>
      <c r="E67" s="4" t="str">
        <f>LEFT(INDEX(Data[[#This Row],[Cases]:[Deaths]],MATCH($C$5,Data[[#Headers],[Cases]:[Deaths]],0)),1)</f>
        <v>1</v>
      </c>
    </row>
    <row r="68" spans="2:5" x14ac:dyDescent="0.2">
      <c r="B68" t="s">
        <v>69</v>
      </c>
      <c r="C68" s="1">
        <v>37665</v>
      </c>
      <c r="D68" s="1">
        <v>637</v>
      </c>
      <c r="E68" s="4" t="str">
        <f>LEFT(INDEX(Data[[#This Row],[Cases]:[Deaths]],MATCH($C$5,Data[[#Headers],[Cases]:[Deaths]],0)),1)</f>
        <v>6</v>
      </c>
    </row>
    <row r="69" spans="2:5" x14ac:dyDescent="0.2">
      <c r="B69" t="s">
        <v>66</v>
      </c>
      <c r="C69" s="1">
        <v>37567</v>
      </c>
      <c r="D69" s="1">
        <v>311</v>
      </c>
      <c r="E69" s="4" t="str">
        <f>LEFT(INDEX(Data[[#This Row],[Cases]:[Deaths]],MATCH($C$5,Data[[#Headers],[Cases]:[Deaths]],0)),1)</f>
        <v>3</v>
      </c>
    </row>
    <row r="70" spans="2:5" x14ac:dyDescent="0.2">
      <c r="B70" t="s">
        <v>59</v>
      </c>
      <c r="C70" s="1">
        <v>34921</v>
      </c>
      <c r="D70" s="1">
        <v>512</v>
      </c>
      <c r="E70" s="4" t="str">
        <f>LEFT(INDEX(Data[[#This Row],[Cases]:[Deaths]],MATCH($C$5,Data[[#Headers],[Cases]:[Deaths]],0)),1)</f>
        <v>5</v>
      </c>
    </row>
    <row r="71" spans="2:5" x14ac:dyDescent="0.2">
      <c r="B71" t="s">
        <v>63</v>
      </c>
      <c r="C71" s="1">
        <v>32484</v>
      </c>
      <c r="D71" s="1">
        <v>929</v>
      </c>
      <c r="E71" s="4" t="str">
        <f>LEFT(INDEX(Data[[#This Row],[Cases]:[Deaths]],MATCH($C$5,Data[[#Headers],[Cases]:[Deaths]],0)),1)</f>
        <v>9</v>
      </c>
    </row>
    <row r="72" spans="2:5" x14ac:dyDescent="0.2">
      <c r="B72" t="s">
        <v>65</v>
      </c>
      <c r="C72" s="1">
        <v>31763</v>
      </c>
      <c r="D72" s="1">
        <v>532</v>
      </c>
      <c r="E72" s="4" t="str">
        <f>LEFT(INDEX(Data[[#This Row],[Cases]:[Deaths]],MATCH($C$5,Data[[#Headers],[Cases]:[Deaths]],0)),1)</f>
        <v>5</v>
      </c>
    </row>
    <row r="73" spans="2:5" x14ac:dyDescent="0.2">
      <c r="B73" t="s">
        <v>70</v>
      </c>
      <c r="C73" s="1">
        <v>31075</v>
      </c>
      <c r="D73" s="1">
        <v>333</v>
      </c>
      <c r="E73" s="4" t="str">
        <f>LEFT(INDEX(Data[[#This Row],[Cases]:[Deaths]],MATCH($C$5,Data[[#Headers],[Cases]:[Deaths]],0)),1)</f>
        <v>3</v>
      </c>
    </row>
    <row r="74" spans="2:5" x14ac:dyDescent="0.2">
      <c r="B74" t="s">
        <v>67</v>
      </c>
      <c r="C74" s="1">
        <v>30483</v>
      </c>
      <c r="D74" s="1">
        <v>137</v>
      </c>
      <c r="E74" s="4" t="str">
        <f>LEFT(INDEX(Data[[#This Row],[Cases]:[Deaths]],MATCH($C$5,Data[[#Headers],[Cases]:[Deaths]],0)),1)</f>
        <v>1</v>
      </c>
    </row>
    <row r="75" spans="2:5" x14ac:dyDescent="0.2">
      <c r="B75" t="s">
        <v>62</v>
      </c>
      <c r="C75" s="1">
        <v>30378</v>
      </c>
      <c r="D75" s="1">
        <v>692</v>
      </c>
      <c r="E75" s="4" t="str">
        <f>LEFT(INDEX(Data[[#This Row],[Cases]:[Deaths]],MATCH($C$5,Data[[#Headers],[Cases]:[Deaths]],0)),1)</f>
        <v>6</v>
      </c>
    </row>
    <row r="76" spans="2:5" x14ac:dyDescent="0.2">
      <c r="B76" t="s">
        <v>71</v>
      </c>
      <c r="C76" s="1">
        <v>28846</v>
      </c>
      <c r="D76" s="1">
        <v>374</v>
      </c>
      <c r="E76" s="4" t="str">
        <f>LEFT(INDEX(Data[[#This Row],[Cases]:[Deaths]],MATCH($C$5,Data[[#Headers],[Cases]:[Deaths]],0)),1)</f>
        <v>3</v>
      </c>
    </row>
    <row r="77" spans="2:5" x14ac:dyDescent="0.2">
      <c r="B77" t="s">
        <v>64</v>
      </c>
      <c r="C77" s="1">
        <v>27755</v>
      </c>
      <c r="D77" s="1">
        <v>1776</v>
      </c>
      <c r="E77" s="4" t="str">
        <f>LEFT(INDEX(Data[[#This Row],[Cases]:[Deaths]],MATCH($C$5,Data[[#Headers],[Cases]:[Deaths]],0)),1)</f>
        <v>1</v>
      </c>
    </row>
    <row r="78" spans="2:5" x14ac:dyDescent="0.2">
      <c r="B78" t="s">
        <v>68</v>
      </c>
      <c r="C78" s="1">
        <v>24883</v>
      </c>
      <c r="D78" s="1">
        <v>730</v>
      </c>
      <c r="E78" s="4" t="str">
        <f>LEFT(INDEX(Data[[#This Row],[Cases]:[Deaths]],MATCH($C$5,Data[[#Headers],[Cases]:[Deaths]],0)),1)</f>
        <v>7</v>
      </c>
    </row>
    <row r="79" spans="2:5" x14ac:dyDescent="0.2">
      <c r="B79" t="s">
        <v>72</v>
      </c>
      <c r="C79" s="1">
        <v>24407</v>
      </c>
      <c r="D79" s="1">
        <v>472</v>
      </c>
      <c r="E79" s="4" t="str">
        <f>LEFT(INDEX(Data[[#This Row],[Cases]:[Deaths]],MATCH($C$5,Data[[#Headers],[Cases]:[Deaths]],0)),1)</f>
        <v>4</v>
      </c>
    </row>
    <row r="80" spans="2:5" x14ac:dyDescent="0.2">
      <c r="B80" t="s">
        <v>76</v>
      </c>
      <c r="C80" s="1">
        <v>24396</v>
      </c>
      <c r="D80" s="1">
        <v>135</v>
      </c>
      <c r="E80" s="4" t="str">
        <f>LEFT(INDEX(Data[[#This Row],[Cases]:[Deaths]],MATCH($C$5,Data[[#Headers],[Cases]:[Deaths]],0)),1)</f>
        <v>1</v>
      </c>
    </row>
    <row r="81" spans="2:5" x14ac:dyDescent="0.2">
      <c r="B81" t="s">
        <v>73</v>
      </c>
      <c r="C81" s="1">
        <v>24200</v>
      </c>
      <c r="D81" s="1">
        <v>646</v>
      </c>
      <c r="E81" s="4" t="str">
        <f>LEFT(INDEX(Data[[#This Row],[Cases]:[Deaths]],MATCH($C$5,Data[[#Headers],[Cases]:[Deaths]],0)),1)</f>
        <v>6</v>
      </c>
    </row>
    <row r="82" spans="2:5" x14ac:dyDescent="0.2">
      <c r="B82" t="s">
        <v>74</v>
      </c>
      <c r="C82" s="1">
        <v>21551</v>
      </c>
      <c r="D82" s="1">
        <v>411</v>
      </c>
      <c r="E82" s="4" t="str">
        <f>LEFT(INDEX(Data[[#This Row],[Cases]:[Deaths]],MATCH($C$5,Data[[#Headers],[Cases]:[Deaths]],0)),1)</f>
        <v>4</v>
      </c>
    </row>
    <row r="83" spans="2:5" x14ac:dyDescent="0.2">
      <c r="B83" t="s">
        <v>75</v>
      </c>
      <c r="C83" s="1">
        <v>18762</v>
      </c>
      <c r="D83" s="1">
        <v>408</v>
      </c>
      <c r="E83" s="4" t="str">
        <f>LEFT(INDEX(Data[[#This Row],[Cases]:[Deaths]],MATCH($C$5,Data[[#Headers],[Cases]:[Deaths]],0)),1)</f>
        <v>4</v>
      </c>
    </row>
    <row r="84" spans="2:5" x14ac:dyDescent="0.2">
      <c r="B84" t="s">
        <v>79</v>
      </c>
      <c r="C84" s="1">
        <v>17392</v>
      </c>
      <c r="D84" s="1">
        <v>520</v>
      </c>
      <c r="E84" s="4" t="str">
        <f>LEFT(INDEX(Data[[#This Row],[Cases]:[Deaths]],MATCH($C$5,Data[[#Headers],[Cases]:[Deaths]],0)),1)</f>
        <v>5</v>
      </c>
    </row>
    <row r="85" spans="2:5" x14ac:dyDescent="0.2">
      <c r="B85" t="s">
        <v>236</v>
      </c>
      <c r="C85" s="1">
        <v>17310</v>
      </c>
      <c r="D85" s="1">
        <v>112</v>
      </c>
      <c r="E85" s="4" t="str">
        <f>LEFT(INDEX(Data[[#This Row],[Cases]:[Deaths]],MATCH($C$5,Data[[#Headers],[Cases]:[Deaths]],0)),1)</f>
        <v>1</v>
      </c>
    </row>
    <row r="86" spans="2:5" x14ac:dyDescent="0.2">
      <c r="B86" t="s">
        <v>77</v>
      </c>
      <c r="C86" s="1">
        <v>17002</v>
      </c>
      <c r="D86" s="1">
        <v>309</v>
      </c>
      <c r="E86" s="4" t="str">
        <f>LEFT(INDEX(Data[[#This Row],[Cases]:[Deaths]],MATCH($C$5,Data[[#Headers],[Cases]:[Deaths]],0)),1)</f>
        <v>3</v>
      </c>
    </row>
    <row r="87" spans="2:5" x14ac:dyDescent="0.2">
      <c r="B87" t="s">
        <v>78</v>
      </c>
      <c r="C87" s="1">
        <v>16127</v>
      </c>
      <c r="D87" s="1">
        <v>621</v>
      </c>
      <c r="E87" s="4" t="str">
        <f>LEFT(INDEX(Data[[#This Row],[Cases]:[Deaths]],MATCH($C$5,Data[[#Headers],[Cases]:[Deaths]],0)),1)</f>
        <v>6</v>
      </c>
    </row>
    <row r="88" spans="2:5" x14ac:dyDescent="0.2">
      <c r="B88" t="s">
        <v>80</v>
      </c>
      <c r="C88" s="1">
        <v>14962</v>
      </c>
      <c r="D88" s="1">
        <v>532</v>
      </c>
      <c r="E88" s="4" t="str">
        <f>LEFT(INDEX(Data[[#This Row],[Cases]:[Deaths]],MATCH($C$5,Data[[#Headers],[Cases]:[Deaths]],0)),1)</f>
        <v>5</v>
      </c>
    </row>
    <row r="89" spans="2:5" x14ac:dyDescent="0.2">
      <c r="B89" t="s">
        <v>81</v>
      </c>
      <c r="C89" s="1">
        <v>14218</v>
      </c>
      <c r="D89" s="1">
        <v>178</v>
      </c>
      <c r="E89" s="4" t="str">
        <f>LEFT(INDEX(Data[[#This Row],[Cases]:[Deaths]],MATCH($C$5,Data[[#Headers],[Cases]:[Deaths]],0)),1)</f>
        <v>1</v>
      </c>
    </row>
    <row r="90" spans="2:5" x14ac:dyDescent="0.2">
      <c r="B90" t="s">
        <v>83</v>
      </c>
      <c r="C90" s="1">
        <v>13308</v>
      </c>
      <c r="D90" s="1">
        <v>557</v>
      </c>
      <c r="E90" s="4" t="str">
        <f>LEFT(INDEX(Data[[#This Row],[Cases]:[Deaths]],MATCH($C$5,Data[[#Headers],[Cases]:[Deaths]],0)),1)</f>
        <v>5</v>
      </c>
    </row>
    <row r="91" spans="2:5" x14ac:dyDescent="0.2">
      <c r="B91" t="s">
        <v>84</v>
      </c>
      <c r="C91" s="1">
        <v>12689</v>
      </c>
      <c r="D91" s="1">
        <v>262</v>
      </c>
      <c r="E91" s="4" t="str">
        <f>LEFT(INDEX(Data[[#This Row],[Cases]:[Deaths]],MATCH($C$5,Data[[#Headers],[Cases]:[Deaths]],0)),1)</f>
        <v>2</v>
      </c>
    </row>
    <row r="92" spans="2:5" x14ac:dyDescent="0.2">
      <c r="B92" t="s">
        <v>82</v>
      </c>
      <c r="C92" s="1">
        <v>12623</v>
      </c>
      <c r="D92" s="1">
        <v>812</v>
      </c>
      <c r="E92" s="4" t="str">
        <f>LEFT(INDEX(Data[[#This Row],[Cases]:[Deaths]],MATCH($C$5,Data[[#Headers],[Cases]:[Deaths]],0)),1)</f>
        <v>8</v>
      </c>
    </row>
    <row r="93" spans="2:5" x14ac:dyDescent="0.2">
      <c r="B93" t="s">
        <v>85</v>
      </c>
      <c r="C93" s="1">
        <v>12125</v>
      </c>
      <c r="D93" s="1">
        <v>438</v>
      </c>
      <c r="E93" s="4" t="str">
        <f>LEFT(INDEX(Data[[#This Row],[Cases]:[Deaths]],MATCH($C$5,Data[[#Headers],[Cases]:[Deaths]],0)),1)</f>
        <v>4</v>
      </c>
    </row>
    <row r="94" spans="2:5" x14ac:dyDescent="0.2">
      <c r="B94" t="s">
        <v>98</v>
      </c>
      <c r="C94" s="1">
        <v>11817</v>
      </c>
      <c r="D94" s="1">
        <v>170</v>
      </c>
      <c r="E94" s="4" t="str">
        <f>LEFT(INDEX(Data[[#This Row],[Cases]:[Deaths]],MATCH($C$5,Data[[#Headers],[Cases]:[Deaths]],0)),1)</f>
        <v>1</v>
      </c>
    </row>
    <row r="95" spans="2:5" x14ac:dyDescent="0.2">
      <c r="B95" t="s">
        <v>100</v>
      </c>
      <c r="C95" s="1">
        <v>11580</v>
      </c>
      <c r="D95" s="1">
        <v>116</v>
      </c>
      <c r="E95" s="4" t="str">
        <f>LEFT(INDEX(Data[[#This Row],[Cases]:[Deaths]],MATCH($C$5,Data[[#Headers],[Cases]:[Deaths]],0)),1)</f>
        <v>1</v>
      </c>
    </row>
    <row r="96" spans="2:5" x14ac:dyDescent="0.2">
      <c r="B96" t="s">
        <v>95</v>
      </c>
      <c r="C96" s="1">
        <v>10627</v>
      </c>
      <c r="D96" s="1">
        <v>277</v>
      </c>
      <c r="E96" s="4" t="str">
        <f>LEFT(INDEX(Data[[#This Row],[Cases]:[Deaths]],MATCH($C$5,Data[[#Headers],[Cases]:[Deaths]],0)),1)</f>
        <v>2</v>
      </c>
    </row>
    <row r="97" spans="2:5" x14ac:dyDescent="0.2">
      <c r="B97" t="s">
        <v>86</v>
      </c>
      <c r="C97" s="1">
        <v>10197</v>
      </c>
      <c r="D97" s="1">
        <v>264</v>
      </c>
      <c r="E97" s="4" t="str">
        <f>LEFT(INDEX(Data[[#This Row],[Cases]:[Deaths]],MATCH($C$5,Data[[#Headers],[Cases]:[Deaths]],0)),1)</f>
        <v>2</v>
      </c>
    </row>
    <row r="98" spans="2:5" x14ac:dyDescent="0.2">
      <c r="B98" t="s">
        <v>104</v>
      </c>
      <c r="C98" s="1">
        <v>10121</v>
      </c>
      <c r="D98" s="1">
        <v>180</v>
      </c>
      <c r="E98" s="4" t="str">
        <f>LEFT(INDEX(Data[[#This Row],[Cases]:[Deaths]],MATCH($C$5,Data[[#Headers],[Cases]:[Deaths]],0)),1)</f>
        <v>1</v>
      </c>
    </row>
    <row r="99" spans="2:5" x14ac:dyDescent="0.2">
      <c r="B99" t="s">
        <v>87</v>
      </c>
      <c r="C99" s="1">
        <v>9801</v>
      </c>
      <c r="D99" s="1">
        <v>248</v>
      </c>
      <c r="E99" s="4" t="str">
        <f>LEFT(INDEX(Data[[#This Row],[Cases]:[Deaths]],MATCH($C$5,Data[[#Headers],[Cases]:[Deaths]],0)),1)</f>
        <v>2</v>
      </c>
    </row>
    <row r="100" spans="2:5" x14ac:dyDescent="0.2">
      <c r="B100" t="s">
        <v>88</v>
      </c>
      <c r="C100" s="1">
        <v>9249</v>
      </c>
      <c r="D100" s="1">
        <v>125</v>
      </c>
      <c r="E100" s="4" t="str">
        <f>LEFT(INDEX(Data[[#This Row],[Cases]:[Deaths]],MATCH($C$5,Data[[#Headers],[Cases]:[Deaths]],0)),1)</f>
        <v>1</v>
      </c>
    </row>
    <row r="101" spans="2:5" x14ac:dyDescent="0.2">
      <c r="B101" t="s">
        <v>91</v>
      </c>
      <c r="C101" s="1">
        <v>8932</v>
      </c>
      <c r="D101" s="1">
        <v>53</v>
      </c>
      <c r="E101" s="4" t="str">
        <f>LEFT(INDEX(Data[[#This Row],[Cases]:[Deaths]],MATCH($C$5,Data[[#Headers],[Cases]:[Deaths]],0)),1)</f>
        <v>5</v>
      </c>
    </row>
    <row r="102" spans="2:5" x14ac:dyDescent="0.2">
      <c r="B102" t="s">
        <v>89</v>
      </c>
      <c r="C102" s="1">
        <v>8777</v>
      </c>
      <c r="D102" s="1">
        <v>55</v>
      </c>
      <c r="E102" s="4" t="str">
        <f>LEFT(INDEX(Data[[#This Row],[Cases]:[Deaths]],MATCH($C$5,Data[[#Headers],[Cases]:[Deaths]],0)),1)</f>
        <v>5</v>
      </c>
    </row>
    <row r="103" spans="2:5" x14ac:dyDescent="0.2">
      <c r="B103" t="s">
        <v>90</v>
      </c>
      <c r="C103" s="1">
        <v>8388</v>
      </c>
      <c r="D103" s="1">
        <v>53</v>
      </c>
      <c r="E103" s="4" t="str">
        <f>LEFT(INDEX(Data[[#This Row],[Cases]:[Deaths]],MATCH($C$5,Data[[#Headers],[Cases]:[Deaths]],0)),1)</f>
        <v>5</v>
      </c>
    </row>
    <row r="104" spans="2:5" x14ac:dyDescent="0.2">
      <c r="B104" t="s">
        <v>92</v>
      </c>
      <c r="C104" s="1">
        <v>8241</v>
      </c>
      <c r="D104" s="1">
        <v>66</v>
      </c>
      <c r="E104" s="4" t="str">
        <f>LEFT(INDEX(Data[[#This Row],[Cases]:[Deaths]],MATCH($C$5,Data[[#Headers],[Cases]:[Deaths]],0)),1)</f>
        <v>6</v>
      </c>
    </row>
    <row r="105" spans="2:5" x14ac:dyDescent="0.2">
      <c r="B105" t="s">
        <v>103</v>
      </c>
      <c r="C105" s="1">
        <v>8138</v>
      </c>
      <c r="D105" s="1">
        <v>238</v>
      </c>
      <c r="E105" s="4" t="str">
        <f>LEFT(INDEX(Data[[#This Row],[Cases]:[Deaths]],MATCH($C$5,Data[[#Headers],[Cases]:[Deaths]],0)),1)</f>
        <v>2</v>
      </c>
    </row>
    <row r="106" spans="2:5" x14ac:dyDescent="0.2">
      <c r="B106" t="s">
        <v>99</v>
      </c>
      <c r="C106" s="1">
        <v>8119</v>
      </c>
      <c r="D106" s="1">
        <v>240</v>
      </c>
      <c r="E106" s="4" t="str">
        <f>LEFT(INDEX(Data[[#This Row],[Cases]:[Deaths]],MATCH($C$5,Data[[#Headers],[Cases]:[Deaths]],0)),1)</f>
        <v>2</v>
      </c>
    </row>
    <row r="107" spans="2:5" x14ac:dyDescent="0.2">
      <c r="B107" t="s">
        <v>93</v>
      </c>
      <c r="C107" s="1">
        <v>8016</v>
      </c>
      <c r="D107" s="1">
        <v>196</v>
      </c>
      <c r="E107" s="4" t="str">
        <f>LEFT(INDEX(Data[[#This Row],[Cases]:[Deaths]],MATCH($C$5,Data[[#Headers],[Cases]:[Deaths]],0)),1)</f>
        <v>1</v>
      </c>
    </row>
    <row r="108" spans="2:5" x14ac:dyDescent="0.2">
      <c r="B108" t="s">
        <v>94</v>
      </c>
      <c r="C108" s="1">
        <v>7871</v>
      </c>
      <c r="D108" s="1">
        <v>334</v>
      </c>
      <c r="E108" s="4" t="str">
        <f>LEFT(INDEX(Data[[#This Row],[Cases]:[Deaths]],MATCH($C$5,Data[[#Headers],[Cases]:[Deaths]],0)),1)</f>
        <v>3</v>
      </c>
    </row>
    <row r="109" spans="2:5" x14ac:dyDescent="0.2">
      <c r="B109" t="s">
        <v>96</v>
      </c>
      <c r="C109" s="1">
        <v>7704</v>
      </c>
      <c r="D109" s="1">
        <v>124</v>
      </c>
      <c r="E109" s="4" t="str">
        <f>LEFT(INDEX(Data[[#This Row],[Cases]:[Deaths]],MATCH($C$5,Data[[#Headers],[Cases]:[Deaths]],0)),1)</f>
        <v>1</v>
      </c>
    </row>
    <row r="110" spans="2:5" x14ac:dyDescent="0.2">
      <c r="B110" t="s">
        <v>101</v>
      </c>
      <c r="C110" s="1">
        <v>7594</v>
      </c>
      <c r="D110" s="1">
        <v>169</v>
      </c>
      <c r="E110" s="4" t="str">
        <f>LEFT(INDEX(Data[[#This Row],[Cases]:[Deaths]],MATCH($C$5,Data[[#Headers],[Cases]:[Deaths]],0)),1)</f>
        <v>1</v>
      </c>
    </row>
    <row r="111" spans="2:5" x14ac:dyDescent="0.2">
      <c r="B111" t="s">
        <v>97</v>
      </c>
      <c r="C111" s="1">
        <v>6885</v>
      </c>
      <c r="D111" s="1">
        <v>158</v>
      </c>
      <c r="E111" s="4" t="str">
        <f>LEFT(INDEX(Data[[#This Row],[Cases]:[Deaths]],MATCH($C$5,Data[[#Headers],[Cases]:[Deaths]],0)),1)</f>
        <v>1</v>
      </c>
    </row>
    <row r="112" spans="2:5" x14ac:dyDescent="0.2">
      <c r="B112" t="s">
        <v>106</v>
      </c>
      <c r="C112" s="1">
        <v>6564</v>
      </c>
      <c r="D112" s="1">
        <v>25</v>
      </c>
      <c r="E112" s="4" t="str">
        <f>LEFT(INDEX(Data[[#This Row],[Cases]:[Deaths]],MATCH($C$5,Data[[#Headers],[Cases]:[Deaths]],0)),1)</f>
        <v>2</v>
      </c>
    </row>
    <row r="113" spans="2:5" x14ac:dyDescent="0.2">
      <c r="B113" t="s">
        <v>110</v>
      </c>
      <c r="C113" s="1">
        <v>5815</v>
      </c>
      <c r="D113" s="1">
        <v>152</v>
      </c>
      <c r="E113" s="4" t="str">
        <f>LEFT(INDEX(Data[[#This Row],[Cases]:[Deaths]],MATCH($C$5,Data[[#Headers],[Cases]:[Deaths]],0)),1)</f>
        <v>1</v>
      </c>
    </row>
    <row r="114" spans="2:5" x14ac:dyDescent="0.2">
      <c r="B114" t="s">
        <v>102</v>
      </c>
      <c r="C114" s="1">
        <v>5382</v>
      </c>
      <c r="D114" s="1">
        <v>60</v>
      </c>
      <c r="E114" s="4" t="str">
        <f>LEFT(INDEX(Data[[#This Row],[Cases]:[Deaths]],MATCH($C$5,Data[[#Headers],[Cases]:[Deaths]],0)),1)</f>
        <v>6</v>
      </c>
    </row>
    <row r="115" spans="2:5" x14ac:dyDescent="0.2">
      <c r="B115" t="s">
        <v>109</v>
      </c>
      <c r="C115" s="1">
        <v>5322</v>
      </c>
      <c r="D115" s="1">
        <v>166</v>
      </c>
      <c r="E115" s="4" t="str">
        <f>LEFT(INDEX(Data[[#This Row],[Cases]:[Deaths]],MATCH($C$5,Data[[#Headers],[Cases]:[Deaths]],0)),1)</f>
        <v>1</v>
      </c>
    </row>
    <row r="116" spans="2:5" x14ac:dyDescent="0.2">
      <c r="B116" t="s">
        <v>120</v>
      </c>
      <c r="C116" s="1">
        <v>5227</v>
      </c>
      <c r="D116" s="1">
        <v>43</v>
      </c>
      <c r="E116" s="4" t="str">
        <f>LEFT(INDEX(Data[[#This Row],[Cases]:[Deaths]],MATCH($C$5,Data[[#Headers],[Cases]:[Deaths]],0)),1)</f>
        <v>4</v>
      </c>
    </row>
    <row r="117" spans="2:5" x14ac:dyDescent="0.2">
      <c r="B117" t="s">
        <v>108</v>
      </c>
      <c r="C117" s="1">
        <v>5098</v>
      </c>
      <c r="D117" s="1">
        <v>611</v>
      </c>
      <c r="E117" s="4" t="str">
        <f>LEFT(INDEX(Data[[#This Row],[Cases]:[Deaths]],MATCH($C$5,Data[[#Headers],[Cases]:[Deaths]],0)),1)</f>
        <v>6</v>
      </c>
    </row>
    <row r="118" spans="2:5" x14ac:dyDescent="0.2">
      <c r="B118" t="s">
        <v>105</v>
      </c>
      <c r="C118" s="1">
        <v>4821</v>
      </c>
      <c r="D118" s="1">
        <v>83</v>
      </c>
      <c r="E118" s="4" t="str">
        <f>LEFT(INDEX(Data[[#This Row],[Cases]:[Deaths]],MATCH($C$5,Data[[#Headers],[Cases]:[Deaths]],0)),1)</f>
        <v>8</v>
      </c>
    </row>
    <row r="119" spans="2:5" x14ac:dyDescent="0.2">
      <c r="B119" t="s">
        <v>107</v>
      </c>
      <c r="C119" s="1">
        <v>4679</v>
      </c>
      <c r="D119" s="1">
        <v>61</v>
      </c>
      <c r="E119" s="4" t="str">
        <f>LEFT(INDEX(Data[[#This Row],[Cases]:[Deaths]],MATCH($C$5,Data[[#Headers],[Cases]:[Deaths]],0)),1)</f>
        <v>6</v>
      </c>
    </row>
    <row r="120" spans="2:5" x14ac:dyDescent="0.2">
      <c r="B120" t="s">
        <v>112</v>
      </c>
      <c r="C120" s="1">
        <v>4290</v>
      </c>
      <c r="D120" s="1">
        <v>82</v>
      </c>
      <c r="E120" s="4" t="str">
        <f>LEFT(INDEX(Data[[#This Row],[Cases]:[Deaths]],MATCH($C$5,Data[[#Headers],[Cases]:[Deaths]],0)),1)</f>
        <v>8</v>
      </c>
    </row>
    <row r="121" spans="2:5" x14ac:dyDescent="0.2">
      <c r="B121" t="s">
        <v>117</v>
      </c>
      <c r="C121" s="1">
        <v>4128</v>
      </c>
      <c r="D121" s="1">
        <v>81</v>
      </c>
      <c r="E121" s="4" t="str">
        <f>LEFT(INDEX(Data[[#This Row],[Cases]:[Deaths]],MATCH($C$5,Data[[#Headers],[Cases]:[Deaths]],0)),1)</f>
        <v>8</v>
      </c>
    </row>
    <row r="122" spans="2:5" x14ac:dyDescent="0.2">
      <c r="B122" t="s">
        <v>111</v>
      </c>
      <c r="C122" s="1">
        <v>3850</v>
      </c>
      <c r="D122" s="1">
        <v>77</v>
      </c>
      <c r="E122" s="4" t="str">
        <f>LEFT(INDEX(Data[[#This Row],[Cases]:[Deaths]],MATCH($C$5,Data[[#Headers],[Cases]:[Deaths]],0)),1)</f>
        <v>7</v>
      </c>
    </row>
    <row r="123" spans="2:5" x14ac:dyDescent="0.2">
      <c r="B123" t="s">
        <v>119</v>
      </c>
      <c r="C123" s="1">
        <v>3582</v>
      </c>
      <c r="D123" s="1">
        <v>89</v>
      </c>
      <c r="E123" s="4" t="str">
        <f>LEFT(INDEX(Data[[#This Row],[Cases]:[Deaths]],MATCH($C$5,Data[[#Headers],[Cases]:[Deaths]],0)),1)</f>
        <v>8</v>
      </c>
    </row>
    <row r="124" spans="2:5" x14ac:dyDescent="0.2">
      <c r="B124" t="s">
        <v>114</v>
      </c>
      <c r="C124" s="1">
        <v>3540</v>
      </c>
      <c r="D124" s="1">
        <v>133</v>
      </c>
      <c r="E124" s="4" t="str">
        <f>LEFT(INDEX(Data[[#This Row],[Cases]:[Deaths]],MATCH($C$5,Data[[#Headers],[Cases]:[Deaths]],0)),1)</f>
        <v>1</v>
      </c>
    </row>
    <row r="125" spans="2:5" x14ac:dyDescent="0.2">
      <c r="B125" t="s">
        <v>121</v>
      </c>
      <c r="C125" s="1">
        <v>3412</v>
      </c>
      <c r="D125" s="1">
        <v>37</v>
      </c>
      <c r="E125" s="4" t="str">
        <f>LEFT(INDEX(Data[[#This Row],[Cases]:[Deaths]],MATCH($C$5,Data[[#Headers],[Cases]:[Deaths]],0)),1)</f>
        <v>3</v>
      </c>
    </row>
    <row r="126" spans="2:5" x14ac:dyDescent="0.2">
      <c r="B126" t="s">
        <v>113</v>
      </c>
      <c r="C126" s="1">
        <v>3390</v>
      </c>
      <c r="D126" s="1">
        <v>58</v>
      </c>
      <c r="E126" s="4" t="str">
        <f>LEFT(INDEX(Data[[#This Row],[Cases]:[Deaths]],MATCH($C$5,Data[[#Headers],[Cases]:[Deaths]],0)),1)</f>
        <v>5</v>
      </c>
    </row>
    <row r="127" spans="2:5" x14ac:dyDescent="0.2">
      <c r="B127" t="s">
        <v>130</v>
      </c>
      <c r="C127" s="1">
        <v>3366</v>
      </c>
      <c r="D127" s="1">
        <v>55</v>
      </c>
      <c r="E127" s="4" t="str">
        <f>LEFT(INDEX(Data[[#This Row],[Cases]:[Deaths]],MATCH($C$5,Data[[#Headers],[Cases]:[Deaths]],0)),1)</f>
        <v>5</v>
      </c>
    </row>
    <row r="128" spans="2:5" x14ac:dyDescent="0.2">
      <c r="B128" t="s">
        <v>115</v>
      </c>
      <c r="C128" s="1">
        <v>3265</v>
      </c>
      <c r="D128" s="1">
        <v>93</v>
      </c>
      <c r="E128" s="4" t="str">
        <f>LEFT(INDEX(Data[[#This Row],[Cases]:[Deaths]],MATCH($C$5,Data[[#Headers],[Cases]:[Deaths]],0)),1)</f>
        <v>9</v>
      </c>
    </row>
    <row r="129" spans="2:5" x14ac:dyDescent="0.2">
      <c r="B129" t="s">
        <v>116</v>
      </c>
      <c r="C129" s="1">
        <v>3237</v>
      </c>
      <c r="D129" s="1">
        <v>39</v>
      </c>
      <c r="E129" s="4" t="str">
        <f>LEFT(INDEX(Data[[#This Row],[Cases]:[Deaths]],MATCH($C$5,Data[[#Headers],[Cases]:[Deaths]],0)),1)</f>
        <v>3</v>
      </c>
    </row>
    <row r="130" spans="2:5" x14ac:dyDescent="0.2">
      <c r="B130" t="s">
        <v>123</v>
      </c>
      <c r="C130" s="1">
        <v>3225</v>
      </c>
      <c r="D130" s="1">
        <v>33</v>
      </c>
      <c r="E130" s="4" t="str">
        <f>LEFT(INDEX(Data[[#This Row],[Cases]:[Deaths]],MATCH($C$5,Data[[#Headers],[Cases]:[Deaths]],0)),1)</f>
        <v>3</v>
      </c>
    </row>
    <row r="131" spans="2:5" x14ac:dyDescent="0.2">
      <c r="B131" t="s">
        <v>126</v>
      </c>
      <c r="C131" s="1">
        <v>3195</v>
      </c>
      <c r="D131" s="1">
        <v>20</v>
      </c>
      <c r="E131" s="4" t="str">
        <f>LEFT(INDEX(Data[[#This Row],[Cases]:[Deaths]],MATCH($C$5,Data[[#Headers],[Cases]:[Deaths]],0)),1)</f>
        <v>2</v>
      </c>
    </row>
    <row r="132" spans="2:5" x14ac:dyDescent="0.2">
      <c r="B132" t="s">
        <v>118</v>
      </c>
      <c r="C132" s="1">
        <v>2918</v>
      </c>
      <c r="D132" s="1">
        <v>11</v>
      </c>
      <c r="E132" s="4" t="str">
        <f>LEFT(INDEX(Data[[#This Row],[Cases]:[Deaths]],MATCH($C$5,Data[[#Headers],[Cases]:[Deaths]],0)),1)</f>
        <v>1</v>
      </c>
    </row>
    <row r="133" spans="2:5" x14ac:dyDescent="0.2">
      <c r="B133" t="s">
        <v>129</v>
      </c>
      <c r="C133" s="1">
        <v>2780</v>
      </c>
      <c r="D133" s="1">
        <v>11</v>
      </c>
      <c r="E133" s="4" t="str">
        <f>LEFT(INDEX(Data[[#This Row],[Cases]:[Deaths]],MATCH($C$5,Data[[#Headers],[Cases]:[Deaths]],0)),1)</f>
        <v>1</v>
      </c>
    </row>
    <row r="134" spans="2:5" x14ac:dyDescent="0.2">
      <c r="B134" t="s">
        <v>122</v>
      </c>
      <c r="C134" s="1">
        <v>2688</v>
      </c>
      <c r="D134" s="1">
        <v>125</v>
      </c>
      <c r="E134" s="4" t="str">
        <f>LEFT(INDEX(Data[[#This Row],[Cases]:[Deaths]],MATCH($C$5,Data[[#Headers],[Cases]:[Deaths]],0)),1)</f>
        <v>1</v>
      </c>
    </row>
    <row r="135" spans="2:5" x14ac:dyDescent="0.2">
      <c r="B135" t="s">
        <v>136</v>
      </c>
      <c r="C135" s="1">
        <v>2607</v>
      </c>
      <c r="D135" s="1">
        <v>63</v>
      </c>
      <c r="E135" s="4" t="str">
        <f>LEFT(INDEX(Data[[#This Row],[Cases]:[Deaths]],MATCH($C$5,Data[[#Headers],[Cases]:[Deaths]],0)),1)</f>
        <v>6</v>
      </c>
    </row>
    <row r="136" spans="2:5" x14ac:dyDescent="0.2">
      <c r="B136" t="s">
        <v>125</v>
      </c>
      <c r="C136" s="1">
        <v>2574</v>
      </c>
      <c r="D136" s="1">
        <v>127</v>
      </c>
      <c r="E136" s="4" t="str">
        <f>LEFT(INDEX(Data[[#This Row],[Cases]:[Deaths]],MATCH($C$5,Data[[#Headers],[Cases]:[Deaths]],0)),1)</f>
        <v>1</v>
      </c>
    </row>
    <row r="137" spans="2:5" x14ac:dyDescent="0.2">
      <c r="B137" t="s">
        <v>127</v>
      </c>
      <c r="C137" s="1">
        <v>2564</v>
      </c>
      <c r="D137" s="1">
        <v>83</v>
      </c>
      <c r="E137" s="4" t="str">
        <f>LEFT(INDEX(Data[[#This Row],[Cases]:[Deaths]],MATCH($C$5,Data[[#Headers],[Cases]:[Deaths]],0)),1)</f>
        <v>8</v>
      </c>
    </row>
    <row r="138" spans="2:5" x14ac:dyDescent="0.2">
      <c r="B138" t="s">
        <v>124</v>
      </c>
      <c r="C138" s="1">
        <v>2497</v>
      </c>
      <c r="D138" s="1">
        <v>47</v>
      </c>
      <c r="E138" s="4" t="str">
        <f>LEFT(INDEX(Data[[#This Row],[Cases]:[Deaths]],MATCH($C$5,Data[[#Headers],[Cases]:[Deaths]],0)),1)</f>
        <v>4</v>
      </c>
    </row>
    <row r="139" spans="2:5" x14ac:dyDescent="0.2">
      <c r="B139" t="s">
        <v>148</v>
      </c>
      <c r="C139" s="1">
        <v>2437</v>
      </c>
      <c r="D139" s="1">
        <v>84</v>
      </c>
      <c r="E139" s="4" t="str">
        <f>LEFT(INDEX(Data[[#This Row],[Cases]:[Deaths]],MATCH($C$5,Data[[#Headers],[Cases]:[Deaths]],0)),1)</f>
        <v>8</v>
      </c>
    </row>
    <row r="140" spans="2:5" x14ac:dyDescent="0.2">
      <c r="B140" t="s">
        <v>128</v>
      </c>
      <c r="C140" s="1">
        <v>2244</v>
      </c>
      <c r="D140" s="1">
        <v>63</v>
      </c>
      <c r="E140" s="4" t="str">
        <f>LEFT(INDEX(Data[[#This Row],[Cases]:[Deaths]],MATCH($C$5,Data[[#Headers],[Cases]:[Deaths]],0)),1)</f>
        <v>6</v>
      </c>
    </row>
    <row r="141" spans="2:5" x14ac:dyDescent="0.2">
      <c r="B141" t="s">
        <v>131</v>
      </c>
      <c r="C141" s="1">
        <v>2149</v>
      </c>
      <c r="D141" s="1">
        <v>33</v>
      </c>
      <c r="E141" s="4" t="str">
        <f>LEFT(INDEX(Data[[#This Row],[Cases]:[Deaths]],MATCH($C$5,Data[[#Headers],[Cases]:[Deaths]],0)),1)</f>
        <v>3</v>
      </c>
    </row>
    <row r="142" spans="2:5" x14ac:dyDescent="0.2">
      <c r="B142" t="s">
        <v>133</v>
      </c>
      <c r="C142" s="1">
        <v>2115</v>
      </c>
      <c r="D142" s="1">
        <v>39</v>
      </c>
      <c r="E142" s="4" t="str">
        <f>LEFT(INDEX(Data[[#This Row],[Cases]:[Deaths]],MATCH($C$5,Data[[#Headers],[Cases]:[Deaths]],0)),1)</f>
        <v>3</v>
      </c>
    </row>
    <row r="143" spans="2:5" x14ac:dyDescent="0.2">
      <c r="B143" t="s">
        <v>149</v>
      </c>
      <c r="C143" s="1">
        <v>2073</v>
      </c>
      <c r="D143" s="1">
        <v>83</v>
      </c>
      <c r="E143" s="4" t="str">
        <f>LEFT(INDEX(Data[[#This Row],[Cases]:[Deaths]],MATCH($C$5,Data[[#Headers],[Cases]:[Deaths]],0)),1)</f>
        <v>8</v>
      </c>
    </row>
    <row r="144" spans="2:5" x14ac:dyDescent="0.2">
      <c r="B144" t="s">
        <v>137</v>
      </c>
      <c r="C144" s="1">
        <v>2068</v>
      </c>
      <c r="D144" s="1">
        <v>94</v>
      </c>
      <c r="E144" s="4" t="str">
        <f>LEFT(INDEX(Data[[#This Row],[Cases]:[Deaths]],MATCH($C$5,Data[[#Headers],[Cases]:[Deaths]],0)),1)</f>
        <v>9</v>
      </c>
    </row>
    <row r="145" spans="2:5" x14ac:dyDescent="0.2">
      <c r="B145" t="s">
        <v>132</v>
      </c>
      <c r="C145" s="1">
        <v>2050</v>
      </c>
      <c r="D145" s="1">
        <v>10</v>
      </c>
      <c r="E145" s="4" t="str">
        <f>LEFT(INDEX(Data[[#This Row],[Cases]:[Deaths]],MATCH($C$5,Data[[#Headers],[Cases]:[Deaths]],0)),1)</f>
        <v>1</v>
      </c>
    </row>
    <row r="146" spans="2:5" x14ac:dyDescent="0.2">
      <c r="B146" t="s">
        <v>134</v>
      </c>
      <c r="C146" s="1">
        <v>1972</v>
      </c>
      <c r="D146" s="1">
        <v>69</v>
      </c>
      <c r="E146" s="4" t="str">
        <f>LEFT(INDEX(Data[[#This Row],[Cases]:[Deaths]],MATCH($C$5,Data[[#Headers],[Cases]:[Deaths]],0)),1)</f>
        <v>6</v>
      </c>
    </row>
    <row r="147" spans="2:5" x14ac:dyDescent="0.2">
      <c r="B147" t="s">
        <v>135</v>
      </c>
      <c r="C147" s="1">
        <v>1910</v>
      </c>
      <c r="D147" s="1">
        <v>543</v>
      </c>
      <c r="E147" s="4" t="str">
        <f>LEFT(INDEX(Data[[#This Row],[Cases]:[Deaths]],MATCH($C$5,Data[[#Headers],[Cases]:[Deaths]],0)),1)</f>
        <v>5</v>
      </c>
    </row>
    <row r="148" spans="2:5" x14ac:dyDescent="0.2">
      <c r="B148" t="s">
        <v>140</v>
      </c>
      <c r="C148" s="1">
        <v>1750</v>
      </c>
      <c r="D148" s="1">
        <v>19</v>
      </c>
      <c r="E148" s="4" t="str">
        <f>LEFT(INDEX(Data[[#This Row],[Cases]:[Deaths]],MATCH($C$5,Data[[#Headers],[Cases]:[Deaths]],0)),1)</f>
        <v>1</v>
      </c>
    </row>
    <row r="149" spans="2:5" x14ac:dyDescent="0.2">
      <c r="B149" t="s">
        <v>158</v>
      </c>
      <c r="C149" s="1">
        <v>1610</v>
      </c>
      <c r="D149" s="1">
        <v>23</v>
      </c>
      <c r="E149" s="4" t="str">
        <f>LEFT(INDEX(Data[[#This Row],[Cases]:[Deaths]],MATCH($C$5,Data[[#Headers],[Cases]:[Deaths]],0)),1)</f>
        <v>2</v>
      </c>
    </row>
    <row r="150" spans="2:5" x14ac:dyDescent="0.2">
      <c r="B150" t="s">
        <v>154</v>
      </c>
      <c r="C150" s="1">
        <v>1546</v>
      </c>
      <c r="D150" s="1">
        <v>10</v>
      </c>
      <c r="E150" s="4" t="str">
        <f>LEFT(INDEX(Data[[#This Row],[Cases]:[Deaths]],MATCH($C$5,Data[[#Headers],[Cases]:[Deaths]],0)),1)</f>
        <v>1</v>
      </c>
    </row>
    <row r="151" spans="2:5" x14ac:dyDescent="0.2">
      <c r="B151" t="s">
        <v>141</v>
      </c>
      <c r="C151" s="1">
        <v>1532</v>
      </c>
      <c r="D151" s="1">
        <v>11</v>
      </c>
      <c r="E151" s="4" t="str">
        <f>LEFT(INDEX(Data[[#This Row],[Cases]:[Deaths]],MATCH($C$5,Data[[#Headers],[Cases]:[Deaths]],0)),1)</f>
        <v>1</v>
      </c>
    </row>
    <row r="152" spans="2:5" x14ac:dyDescent="0.2">
      <c r="B152" t="s">
        <v>138</v>
      </c>
      <c r="C152" s="1">
        <v>1506</v>
      </c>
      <c r="D152" s="1">
        <v>41</v>
      </c>
      <c r="E152" s="4" t="str">
        <f>LEFT(INDEX(Data[[#This Row],[Cases]:[Deaths]],MATCH($C$5,Data[[#Headers],[Cases]:[Deaths]],0)),1)</f>
        <v>4</v>
      </c>
    </row>
    <row r="153" spans="2:5" x14ac:dyDescent="0.2">
      <c r="B153" t="s">
        <v>145</v>
      </c>
      <c r="C153" s="1">
        <v>1395</v>
      </c>
      <c r="D153" s="1">
        <v>21</v>
      </c>
      <c r="E153" s="4" t="str">
        <f>LEFT(INDEX(Data[[#This Row],[Cases]:[Deaths]],MATCH($C$5,Data[[#Headers],[Cases]:[Deaths]],0)),1)</f>
        <v>2</v>
      </c>
    </row>
    <row r="154" spans="2:5" x14ac:dyDescent="0.2">
      <c r="B154" t="s">
        <v>144</v>
      </c>
      <c r="C154" s="1">
        <v>1394</v>
      </c>
      <c r="D154" s="1">
        <v>17</v>
      </c>
      <c r="E154" s="4" t="str">
        <f>LEFT(INDEX(Data[[#This Row],[Cases]:[Deaths]],MATCH($C$5,Data[[#Headers],[Cases]:[Deaths]],0)),1)</f>
        <v>1</v>
      </c>
    </row>
    <row r="155" spans="2:5" x14ac:dyDescent="0.2">
      <c r="B155" t="s">
        <v>177</v>
      </c>
      <c r="C155" s="1">
        <v>1387</v>
      </c>
      <c r="D155" s="1">
        <v>6</v>
      </c>
      <c r="E155" s="4" t="str">
        <f>LEFT(INDEX(Data[[#This Row],[Cases]:[Deaths]],MATCH($C$5,Data[[#Headers],[Cases]:[Deaths]],0)),1)</f>
        <v>6</v>
      </c>
    </row>
    <row r="156" spans="2:5" x14ac:dyDescent="0.2">
      <c r="B156" t="s">
        <v>139</v>
      </c>
      <c r="C156" s="1">
        <v>1330</v>
      </c>
      <c r="D156" s="1">
        <v>33</v>
      </c>
      <c r="E156" s="4" t="str">
        <f>LEFT(INDEX(Data[[#This Row],[Cases]:[Deaths]],MATCH($C$5,Data[[#Headers],[Cases]:[Deaths]],0)),1)</f>
        <v>3</v>
      </c>
    </row>
    <row r="157" spans="2:5" x14ac:dyDescent="0.2">
      <c r="B157" t="s">
        <v>143</v>
      </c>
      <c r="C157" s="1">
        <v>1321</v>
      </c>
      <c r="D157" s="1">
        <v>22</v>
      </c>
      <c r="E157" s="4" t="str">
        <f>LEFT(INDEX(Data[[#This Row],[Cases]:[Deaths]],MATCH($C$5,Data[[#Headers],[Cases]:[Deaths]],0)),1)</f>
        <v>2</v>
      </c>
    </row>
    <row r="158" spans="2:5" x14ac:dyDescent="0.2">
      <c r="B158" t="s">
        <v>156</v>
      </c>
      <c r="C158" s="1">
        <v>1308</v>
      </c>
      <c r="D158" s="1">
        <v>3</v>
      </c>
      <c r="E158" s="4" t="str">
        <f>LEFT(INDEX(Data[[#This Row],[Cases]:[Deaths]],MATCH($C$5,Data[[#Headers],[Cases]:[Deaths]],0)),1)</f>
        <v>3</v>
      </c>
    </row>
    <row r="159" spans="2:5" x14ac:dyDescent="0.2">
      <c r="B159" t="s">
        <v>146</v>
      </c>
      <c r="C159" s="1">
        <v>1297</v>
      </c>
      <c r="D159" s="1">
        <v>55</v>
      </c>
      <c r="E159" s="4" t="str">
        <f>LEFT(INDEX(Data[[#This Row],[Cases]:[Deaths]],MATCH($C$5,Data[[#Headers],[Cases]:[Deaths]],0)),1)</f>
        <v>5</v>
      </c>
    </row>
    <row r="160" spans="2:5" x14ac:dyDescent="0.2">
      <c r="B160" t="s">
        <v>151</v>
      </c>
      <c r="C160" s="1">
        <v>1290</v>
      </c>
      <c r="D160" s="1">
        <v>15</v>
      </c>
      <c r="E160" s="4" t="str">
        <f>LEFT(INDEX(Data[[#This Row],[Cases]:[Deaths]],MATCH($C$5,Data[[#Headers],[Cases]:[Deaths]],0)),1)</f>
        <v>1</v>
      </c>
    </row>
    <row r="161" spans="2:5" x14ac:dyDescent="0.2">
      <c r="B161" t="s">
        <v>142</v>
      </c>
      <c r="C161" s="1">
        <v>1285</v>
      </c>
      <c r="D161" s="1">
        <v>82</v>
      </c>
      <c r="E161" s="4" t="str">
        <f>LEFT(INDEX(Data[[#This Row],[Cases]:[Deaths]],MATCH($C$5,Data[[#Headers],[Cases]:[Deaths]],0)),1)</f>
        <v>8</v>
      </c>
    </row>
    <row r="162" spans="2:5" x14ac:dyDescent="0.2">
      <c r="B162" t="s">
        <v>150</v>
      </c>
      <c r="C162" s="1">
        <v>1212</v>
      </c>
      <c r="D162" s="1">
        <v>27</v>
      </c>
      <c r="E162" s="4" t="str">
        <f>LEFT(INDEX(Data[[#This Row],[Cases]:[Deaths]],MATCH($C$5,Data[[#Headers],[Cases]:[Deaths]],0)),1)</f>
        <v>2</v>
      </c>
    </row>
    <row r="163" spans="2:5" x14ac:dyDescent="0.2">
      <c r="B163" t="s">
        <v>147</v>
      </c>
      <c r="C163" s="1">
        <v>1172</v>
      </c>
      <c r="D163" s="1">
        <v>69</v>
      </c>
      <c r="E163" s="4" t="str">
        <f>LEFT(INDEX(Data[[#This Row],[Cases]:[Deaths]],MATCH($C$5,Data[[#Headers],[Cases]:[Deaths]],0)),1)</f>
        <v>6</v>
      </c>
    </row>
    <row r="164" spans="2:5" x14ac:dyDescent="0.2">
      <c r="B164" t="s">
        <v>237</v>
      </c>
      <c r="C164" s="1">
        <v>1075</v>
      </c>
      <c r="D164" s="1">
        <v>5</v>
      </c>
      <c r="E164" s="4" t="str">
        <f>LEFT(INDEX(Data[[#This Row],[Cases]:[Deaths]],MATCH($C$5,Data[[#Headers],[Cases]:[Deaths]],0)),1)</f>
        <v>5</v>
      </c>
    </row>
    <row r="165" spans="2:5" x14ac:dyDescent="0.2">
      <c r="B165" t="s">
        <v>152</v>
      </c>
      <c r="C165" s="1">
        <v>1047</v>
      </c>
      <c r="D165" s="1">
        <v>53</v>
      </c>
      <c r="E165" s="4" t="str">
        <f>LEFT(INDEX(Data[[#This Row],[Cases]:[Deaths]],MATCH($C$5,Data[[#Headers],[Cases]:[Deaths]],0)),1)</f>
        <v>5</v>
      </c>
    </row>
    <row r="166" spans="2:5" x14ac:dyDescent="0.2">
      <c r="B166" t="s">
        <v>159</v>
      </c>
      <c r="C166" s="1">
        <v>1015</v>
      </c>
      <c r="D166" s="1">
        <v>30</v>
      </c>
      <c r="E166" s="4" t="str">
        <f>LEFT(INDEX(Data[[#This Row],[Cases]:[Deaths]],MATCH($C$5,Data[[#Headers],[Cases]:[Deaths]],0)),1)</f>
        <v>3</v>
      </c>
    </row>
    <row r="167" spans="2:5" x14ac:dyDescent="0.2">
      <c r="B167" t="s">
        <v>157</v>
      </c>
      <c r="C167" s="1">
        <v>1009</v>
      </c>
      <c r="D167" s="1">
        <v>25</v>
      </c>
      <c r="E167" s="4" t="str">
        <f>LEFT(INDEX(Data[[#This Row],[Cases]:[Deaths]],MATCH($C$5,Data[[#Headers],[Cases]:[Deaths]],0)),1)</f>
        <v>2</v>
      </c>
    </row>
    <row r="168" spans="2:5" x14ac:dyDescent="0.2">
      <c r="B168" t="s">
        <v>153</v>
      </c>
      <c r="C168" s="1">
        <v>981</v>
      </c>
      <c r="D168" s="1">
        <v>76</v>
      </c>
      <c r="E168" s="4" t="str">
        <f>LEFT(INDEX(Data[[#This Row],[Cases]:[Deaths]],MATCH($C$5,Data[[#Headers],[Cases]:[Deaths]],0)),1)</f>
        <v>7</v>
      </c>
    </row>
    <row r="169" spans="2:5" x14ac:dyDescent="0.2">
      <c r="B169" t="s">
        <v>163</v>
      </c>
      <c r="C169" s="1">
        <v>932</v>
      </c>
      <c r="D169" s="1">
        <v>10</v>
      </c>
      <c r="E169" s="4" t="str">
        <f>LEFT(INDEX(Data[[#This Row],[Cases]:[Deaths]],MATCH($C$5,Data[[#Headers],[Cases]:[Deaths]],0)),1)</f>
        <v>1</v>
      </c>
    </row>
    <row r="170" spans="2:5" x14ac:dyDescent="0.2">
      <c r="B170" t="s">
        <v>155</v>
      </c>
      <c r="C170" s="1">
        <v>891</v>
      </c>
      <c r="D170" s="1">
        <v>15</v>
      </c>
      <c r="E170" s="4" t="str">
        <f>LEFT(INDEX(Data[[#This Row],[Cases]:[Deaths]],MATCH($C$5,Data[[#Headers],[Cases]:[Deaths]],0)),1)</f>
        <v>1</v>
      </c>
    </row>
    <row r="171" spans="2:5" x14ac:dyDescent="0.2">
      <c r="B171" t="s">
        <v>162</v>
      </c>
      <c r="C171" s="1">
        <v>846</v>
      </c>
      <c r="D171" s="1">
        <v>29</v>
      </c>
      <c r="E171" s="4" t="str">
        <f>LEFT(INDEX(Data[[#This Row],[Cases]:[Deaths]],MATCH($C$5,Data[[#Headers],[Cases]:[Deaths]],0)),1)</f>
        <v>2</v>
      </c>
    </row>
    <row r="172" spans="2:5" x14ac:dyDescent="0.2">
      <c r="B172" t="s">
        <v>180</v>
      </c>
      <c r="C172" s="1">
        <v>806</v>
      </c>
      <c r="D172" s="1">
        <v>12</v>
      </c>
      <c r="E172" s="4" t="str">
        <f>LEFT(INDEX(Data[[#This Row],[Cases]:[Deaths]],MATCH($C$5,Data[[#Headers],[Cases]:[Deaths]],0)),1)</f>
        <v>1</v>
      </c>
    </row>
    <row r="173" spans="2:5" x14ac:dyDescent="0.2">
      <c r="B173" t="s">
        <v>165</v>
      </c>
      <c r="C173" s="1">
        <v>759</v>
      </c>
      <c r="D173" s="1">
        <v>7</v>
      </c>
      <c r="E173" s="4" t="str">
        <f>LEFT(INDEX(Data[[#This Row],[Cases]:[Deaths]],MATCH($C$5,Data[[#Headers],[Cases]:[Deaths]],0)),1)</f>
        <v>7</v>
      </c>
    </row>
    <row r="174" spans="2:5" x14ac:dyDescent="0.2">
      <c r="B174" t="s">
        <v>160</v>
      </c>
      <c r="C174" s="1">
        <v>741</v>
      </c>
      <c r="D174" s="1">
        <v>13</v>
      </c>
      <c r="E174" s="4" t="str">
        <f>LEFT(INDEX(Data[[#This Row],[Cases]:[Deaths]],MATCH($C$5,Data[[#Headers],[Cases]:[Deaths]],0)),1)</f>
        <v>1</v>
      </c>
    </row>
    <row r="175" spans="2:5" x14ac:dyDescent="0.2">
      <c r="B175" t="s">
        <v>161</v>
      </c>
      <c r="C175" s="1">
        <v>726</v>
      </c>
      <c r="D175" s="1">
        <v>42</v>
      </c>
      <c r="E175" s="4" t="str">
        <f>LEFT(INDEX(Data[[#This Row],[Cases]:[Deaths]],MATCH($C$5,Data[[#Headers],[Cases]:[Deaths]],0)),1)</f>
        <v>4</v>
      </c>
    </row>
    <row r="176" spans="2:5" x14ac:dyDescent="0.2">
      <c r="B176" t="s">
        <v>190</v>
      </c>
      <c r="C176" s="1">
        <v>605</v>
      </c>
      <c r="D176" s="1">
        <v>5</v>
      </c>
      <c r="E176" s="4" t="str">
        <f>LEFT(INDEX(Data[[#This Row],[Cases]:[Deaths]],MATCH($C$5,Data[[#Headers],[Cases]:[Deaths]],0)),1)</f>
        <v>5</v>
      </c>
    </row>
    <row r="177" spans="2:5" x14ac:dyDescent="0.2">
      <c r="B177" t="s">
        <v>175</v>
      </c>
      <c r="C177" s="1">
        <v>510</v>
      </c>
      <c r="D177" s="1">
        <v>15</v>
      </c>
      <c r="E177" s="4" t="str">
        <f>LEFT(INDEX(Data[[#This Row],[Cases]:[Deaths]],MATCH($C$5,Data[[#Headers],[Cases]:[Deaths]],0)),1)</f>
        <v>1</v>
      </c>
    </row>
    <row r="178" spans="2:5" x14ac:dyDescent="0.2">
      <c r="B178" t="s">
        <v>164</v>
      </c>
      <c r="C178" s="1">
        <v>509</v>
      </c>
      <c r="D178" s="1">
        <v>21</v>
      </c>
      <c r="E178" s="4" t="str">
        <f>LEFT(INDEX(Data[[#This Row],[Cases]:[Deaths]],MATCH($C$5,Data[[#Headers],[Cases]:[Deaths]],0)),1)</f>
        <v>2</v>
      </c>
    </row>
    <row r="179" spans="2:5" x14ac:dyDescent="0.2">
      <c r="B179" t="s">
        <v>168</v>
      </c>
      <c r="C179" s="1">
        <v>435</v>
      </c>
      <c r="D179" s="1">
        <v>6</v>
      </c>
      <c r="E179" s="4" t="str">
        <f>LEFT(INDEX(Data[[#This Row],[Cases]:[Deaths]],MATCH($C$5,Data[[#Headers],[Cases]:[Deaths]],0)),1)</f>
        <v>6</v>
      </c>
    </row>
    <row r="180" spans="2:5" x14ac:dyDescent="0.2">
      <c r="B180" t="s">
        <v>166</v>
      </c>
      <c r="C180" s="1">
        <v>429</v>
      </c>
      <c r="D180" s="1">
        <v>1</v>
      </c>
      <c r="E180" s="4" t="str">
        <f>LEFT(INDEX(Data[[#This Row],[Cases]:[Deaths]],MATCH($C$5,Data[[#Headers],[Cases]:[Deaths]],0)),1)</f>
        <v>1</v>
      </c>
    </row>
    <row r="181" spans="2:5" x14ac:dyDescent="0.2">
      <c r="B181" t="s">
        <v>167</v>
      </c>
      <c r="C181" s="1">
        <v>406</v>
      </c>
      <c r="D181" s="1">
        <v>7</v>
      </c>
      <c r="E181" s="4" t="str">
        <f>LEFT(INDEX(Data[[#This Row],[Cases]:[Deaths]],MATCH($C$5,Data[[#Headers],[Cases]:[Deaths]],0)),1)</f>
        <v>7</v>
      </c>
    </row>
    <row r="182" spans="2:5" x14ac:dyDescent="0.2">
      <c r="B182" t="s">
        <v>173</v>
      </c>
      <c r="C182" s="1">
        <v>384</v>
      </c>
      <c r="D182" s="1">
        <v>0</v>
      </c>
      <c r="E182" s="4" t="str">
        <f>LEFT(INDEX(Data[[#This Row],[Cases]:[Deaths]],MATCH($C$5,Data[[#Headers],[Cases]:[Deaths]],0)),1)</f>
        <v>0</v>
      </c>
    </row>
    <row r="183" spans="2:5" x14ac:dyDescent="0.2">
      <c r="B183" t="s">
        <v>169</v>
      </c>
      <c r="C183" s="1">
        <v>363</v>
      </c>
      <c r="D183" s="1">
        <v>32</v>
      </c>
      <c r="E183" s="4" t="str">
        <f>LEFT(INDEX(Data[[#This Row],[Cases]:[Deaths]],MATCH($C$5,Data[[#Headers],[Cases]:[Deaths]],0)),1)</f>
        <v>3</v>
      </c>
    </row>
    <row r="184" spans="2:5" x14ac:dyDescent="0.2">
      <c r="B184" t="s">
        <v>183</v>
      </c>
      <c r="C184" s="1">
        <v>361</v>
      </c>
      <c r="D184" s="1">
        <v>4</v>
      </c>
      <c r="E184" s="4" t="str">
        <f>LEFT(INDEX(Data[[#This Row],[Cases]:[Deaths]],MATCH($C$5,Data[[#Headers],[Cases]:[Deaths]],0)),1)</f>
        <v>4</v>
      </c>
    </row>
    <row r="185" spans="2:5" x14ac:dyDescent="0.2">
      <c r="B185" t="s">
        <v>184</v>
      </c>
      <c r="C185" s="1">
        <v>353</v>
      </c>
      <c r="D185" s="1">
        <v>17</v>
      </c>
      <c r="E185" s="4" t="str">
        <f>LEFT(INDEX(Data[[#This Row],[Cases]:[Deaths]],MATCH($C$5,Data[[#Headers],[Cases]:[Deaths]],0)),1)</f>
        <v>1</v>
      </c>
    </row>
    <row r="186" spans="2:5" x14ac:dyDescent="0.2">
      <c r="B186" t="s">
        <v>176</v>
      </c>
      <c r="C186" s="1">
        <v>350</v>
      </c>
      <c r="D186" s="1">
        <v>16</v>
      </c>
      <c r="E186" s="4" t="str">
        <f>LEFT(INDEX(Data[[#This Row],[Cases]:[Deaths]],MATCH($C$5,Data[[#Headers],[Cases]:[Deaths]],0)),1)</f>
        <v>1</v>
      </c>
    </row>
    <row r="187" spans="2:5" x14ac:dyDescent="0.2">
      <c r="B187" t="s">
        <v>170</v>
      </c>
      <c r="C187" s="1">
        <v>346</v>
      </c>
      <c r="D187" s="1">
        <v>10</v>
      </c>
      <c r="E187" s="4" t="str">
        <f>LEFT(INDEX(Data[[#This Row],[Cases]:[Deaths]],MATCH($C$5,Data[[#Headers],[Cases]:[Deaths]],0)),1)</f>
        <v>1</v>
      </c>
    </row>
    <row r="188" spans="2:5" x14ac:dyDescent="0.2">
      <c r="B188" t="s">
        <v>171</v>
      </c>
      <c r="C188" s="1">
        <v>336</v>
      </c>
      <c r="D188" s="1">
        <v>24</v>
      </c>
      <c r="E188" s="4" t="str">
        <f>LEFT(INDEX(Data[[#This Row],[Cases]:[Deaths]],MATCH($C$5,Data[[#Headers],[Cases]:[Deaths]],0)),1)</f>
        <v>2</v>
      </c>
    </row>
    <row r="189" spans="2:5" x14ac:dyDescent="0.2">
      <c r="B189" t="s">
        <v>187</v>
      </c>
      <c r="C189" s="1">
        <v>334</v>
      </c>
      <c r="D189" s="1">
        <v>2</v>
      </c>
      <c r="E189" s="4" t="str">
        <f>LEFT(INDEX(Data[[#This Row],[Cases]:[Deaths]],MATCH($C$5,Data[[#Headers],[Cases]:[Deaths]],0)),1)</f>
        <v>2</v>
      </c>
    </row>
    <row r="190" spans="2:5" x14ac:dyDescent="0.2">
      <c r="B190" t="s">
        <v>174</v>
      </c>
      <c r="C190" s="1">
        <v>306</v>
      </c>
      <c r="D190" s="1">
        <v>0</v>
      </c>
      <c r="E190" s="4" t="str">
        <f>LEFT(INDEX(Data[[#This Row],[Cases]:[Deaths]],MATCH($C$5,Data[[#Headers],[Cases]:[Deaths]],0)),1)</f>
        <v>0</v>
      </c>
    </row>
    <row r="191" spans="2:5" x14ac:dyDescent="0.2">
      <c r="B191" t="s">
        <v>172</v>
      </c>
      <c r="C191" s="1">
        <v>298</v>
      </c>
      <c r="D191" s="1">
        <v>0</v>
      </c>
      <c r="E191" s="4" t="str">
        <f>LEFT(INDEX(Data[[#This Row],[Cases]:[Deaths]],MATCH($C$5,Data[[#Headers],[Cases]:[Deaths]],0)),1)</f>
        <v>0</v>
      </c>
    </row>
    <row r="192" spans="2:5" x14ac:dyDescent="0.2">
      <c r="B192" t="s">
        <v>195</v>
      </c>
      <c r="C192" s="1">
        <v>298</v>
      </c>
      <c r="D192" s="1">
        <v>0</v>
      </c>
      <c r="E192" s="4" t="str">
        <f>LEFT(INDEX(Data[[#This Row],[Cases]:[Deaths]],MATCH($C$5,Data[[#Headers],[Cases]:[Deaths]],0)),1)</f>
        <v>0</v>
      </c>
    </row>
    <row r="193" spans="2:5" x14ac:dyDescent="0.2">
      <c r="B193" t="s">
        <v>179</v>
      </c>
      <c r="C193" s="1">
        <v>273</v>
      </c>
      <c r="D193" s="1">
        <v>0</v>
      </c>
      <c r="E193" s="4" t="str">
        <f>LEFT(INDEX(Data[[#This Row],[Cases]:[Deaths]],MATCH($C$5,Data[[#Headers],[Cases]:[Deaths]],0)),1)</f>
        <v>0</v>
      </c>
    </row>
    <row r="194" spans="2:5" x14ac:dyDescent="0.2">
      <c r="B194" t="s">
        <v>178</v>
      </c>
      <c r="C194" s="1">
        <v>252</v>
      </c>
      <c r="D194" s="1">
        <v>13</v>
      </c>
      <c r="E194" s="4" t="str">
        <f>LEFT(INDEX(Data[[#This Row],[Cases]:[Deaths]],MATCH($C$5,Data[[#Headers],[Cases]:[Deaths]],0)),1)</f>
        <v>1</v>
      </c>
    </row>
    <row r="195" spans="2:5" x14ac:dyDescent="0.2">
      <c r="B195" t="s">
        <v>182</v>
      </c>
      <c r="C195" s="1">
        <v>229</v>
      </c>
      <c r="D195" s="1">
        <v>0</v>
      </c>
      <c r="E195" s="4" t="str">
        <f>LEFT(INDEX(Data[[#This Row],[Cases]:[Deaths]],MATCH($C$5,Data[[#Headers],[Cases]:[Deaths]],0)),1)</f>
        <v>0</v>
      </c>
    </row>
    <row r="196" spans="2:5" x14ac:dyDescent="0.2">
      <c r="B196" t="s">
        <v>181</v>
      </c>
      <c r="C196" s="1">
        <v>205</v>
      </c>
      <c r="D196" s="1">
        <v>1</v>
      </c>
      <c r="E196" s="4" t="str">
        <f>LEFT(INDEX(Data[[#This Row],[Cases]:[Deaths]],MATCH($C$5,Data[[#Headers],[Cases]:[Deaths]],0)),1)</f>
        <v>1</v>
      </c>
    </row>
    <row r="197" spans="2:5" x14ac:dyDescent="0.2">
      <c r="B197" t="s">
        <v>185</v>
      </c>
      <c r="C197" s="1">
        <v>166</v>
      </c>
      <c r="D197" s="1">
        <v>9</v>
      </c>
      <c r="E197" s="4" t="str">
        <f>LEFT(INDEX(Data[[#This Row],[Cases]:[Deaths]],MATCH($C$5,Data[[#Headers],[Cases]:[Deaths]],0)),1)</f>
        <v>9</v>
      </c>
    </row>
    <row r="198" spans="2:5" x14ac:dyDescent="0.2">
      <c r="B198" t="s">
        <v>188</v>
      </c>
      <c r="C198" s="1">
        <v>157</v>
      </c>
      <c r="D198" s="1">
        <v>7</v>
      </c>
      <c r="E198" s="4" t="str">
        <f>LEFT(INDEX(Data[[#This Row],[Cases]:[Deaths]],MATCH($C$5,Data[[#Headers],[Cases]:[Deaths]],0)),1)</f>
        <v>7</v>
      </c>
    </row>
    <row r="199" spans="2:5" x14ac:dyDescent="0.2">
      <c r="B199" t="s">
        <v>191</v>
      </c>
      <c r="C199" s="1">
        <v>154</v>
      </c>
      <c r="D199" s="1">
        <v>0</v>
      </c>
      <c r="E199" s="4" t="str">
        <f>LEFT(INDEX(Data[[#This Row],[Cases]:[Deaths]],MATCH($C$5,Data[[#Headers],[Cases]:[Deaths]],0)),1)</f>
        <v>0</v>
      </c>
    </row>
    <row r="200" spans="2:5" x14ac:dyDescent="0.2">
      <c r="B200" t="s">
        <v>186</v>
      </c>
      <c r="C200" s="1">
        <v>143</v>
      </c>
      <c r="D200" s="1">
        <v>3</v>
      </c>
      <c r="E200" s="4" t="str">
        <f>LEFT(INDEX(Data[[#This Row],[Cases]:[Deaths]],MATCH($C$5,Data[[#Headers],[Cases]:[Deaths]],0)),1)</f>
        <v>3</v>
      </c>
    </row>
    <row r="201" spans="2:5" x14ac:dyDescent="0.2">
      <c r="B201" t="s">
        <v>189</v>
      </c>
      <c r="C201" s="1">
        <v>127</v>
      </c>
      <c r="D201" s="1">
        <v>0</v>
      </c>
      <c r="E201" s="4" t="str">
        <f>LEFT(INDEX(Data[[#This Row],[Cases]:[Deaths]],MATCH($C$5,Data[[#Headers],[Cases]:[Deaths]],0)),1)</f>
        <v>0</v>
      </c>
    </row>
    <row r="202" spans="2:5" x14ac:dyDescent="0.2">
      <c r="B202" t="s">
        <v>197</v>
      </c>
      <c r="C202" s="1">
        <v>121</v>
      </c>
      <c r="D202" s="1">
        <v>5</v>
      </c>
      <c r="E202" s="4" t="str">
        <f>LEFT(INDEX(Data[[#This Row],[Cases]:[Deaths]],MATCH($C$5,Data[[#Headers],[Cases]:[Deaths]],0)),1)</f>
        <v>5</v>
      </c>
    </row>
    <row r="203" spans="2:5" x14ac:dyDescent="0.2">
      <c r="B203" t="s">
        <v>192</v>
      </c>
      <c r="C203" s="1">
        <v>106</v>
      </c>
      <c r="D203" s="1">
        <v>1</v>
      </c>
      <c r="E203" s="4" t="str">
        <f>LEFT(INDEX(Data[[#This Row],[Cases]:[Deaths]],MATCH($C$5,Data[[#Headers],[Cases]:[Deaths]],0)),1)</f>
        <v>1</v>
      </c>
    </row>
    <row r="204" spans="2:5" x14ac:dyDescent="0.2">
      <c r="B204" t="s">
        <v>194</v>
      </c>
      <c r="C204" s="1">
        <v>100</v>
      </c>
      <c r="D204" s="1">
        <v>1</v>
      </c>
      <c r="E204" s="4" t="str">
        <f>LEFT(INDEX(Data[[#This Row],[Cases]:[Deaths]],MATCH($C$5,Data[[#Headers],[Cases]:[Deaths]],0)),1)</f>
        <v>1</v>
      </c>
    </row>
    <row r="205" spans="2:5" x14ac:dyDescent="0.2">
      <c r="B205" t="s">
        <v>193</v>
      </c>
      <c r="C205" s="1">
        <v>94</v>
      </c>
      <c r="D205" s="1">
        <v>3</v>
      </c>
      <c r="E205" s="4" t="str">
        <f>LEFT(INDEX(Data[[#This Row],[Cases]:[Deaths]],MATCH($C$5,Data[[#Headers],[Cases]:[Deaths]],0)),1)</f>
        <v>3</v>
      </c>
    </row>
    <row r="206" spans="2:5" x14ac:dyDescent="0.2">
      <c r="B206" t="s">
        <v>196</v>
      </c>
      <c r="C206" s="1">
        <v>58</v>
      </c>
      <c r="D206" s="1">
        <v>0</v>
      </c>
      <c r="E206" s="4" t="str">
        <f>LEFT(INDEX(Data[[#This Row],[Cases]:[Deaths]],MATCH($C$5,Data[[#Headers],[Cases]:[Deaths]],0)),1)</f>
        <v>0</v>
      </c>
    </row>
    <row r="207" spans="2:5" x14ac:dyDescent="0.2">
      <c r="B207" t="s">
        <v>198</v>
      </c>
      <c r="C207" s="1">
        <v>54</v>
      </c>
      <c r="D207" s="1">
        <v>2</v>
      </c>
      <c r="E207" s="4" t="str">
        <f>LEFT(INDEX(Data[[#This Row],[Cases]:[Deaths]],MATCH($C$5,Data[[#Headers],[Cases]:[Deaths]],0)),1)</f>
        <v>2</v>
      </c>
    </row>
    <row r="208" spans="2:5" x14ac:dyDescent="0.2">
      <c r="B208" t="s">
        <v>238</v>
      </c>
      <c r="C208" s="1">
        <v>37</v>
      </c>
      <c r="D208" s="1">
        <v>1</v>
      </c>
      <c r="E208" s="4" t="str">
        <f>LEFT(INDEX(Data[[#This Row],[Cases]:[Deaths]],MATCH($C$5,Data[[#Headers],[Cases]:[Deaths]],0)),1)</f>
        <v>1</v>
      </c>
    </row>
    <row r="209" spans="2:5" x14ac:dyDescent="0.2">
      <c r="B209" t="s">
        <v>199</v>
      </c>
      <c r="C209" s="1">
        <v>28</v>
      </c>
      <c r="D209" s="1">
        <v>1</v>
      </c>
      <c r="E209" s="4" t="str">
        <f>LEFT(INDEX(Data[[#This Row],[Cases]:[Deaths]],MATCH($C$5,Data[[#Headers],[Cases]:[Deaths]],0)),1)</f>
        <v>1</v>
      </c>
    </row>
    <row r="210" spans="2:5" x14ac:dyDescent="0.2">
      <c r="B210" t="s">
        <v>200</v>
      </c>
      <c r="C210" s="1">
        <v>26</v>
      </c>
      <c r="D210" s="1">
        <v>0</v>
      </c>
      <c r="E210" s="4" t="str">
        <f>LEFT(INDEX(Data[[#This Row],[Cases]:[Deaths]],MATCH($C$5,Data[[#Headers],[Cases]:[Deaths]],0)),1)</f>
        <v>0</v>
      </c>
    </row>
    <row r="211" spans="2:5" x14ac:dyDescent="0.2">
      <c r="B211" t="s">
        <v>201</v>
      </c>
      <c r="C211" s="1">
        <v>26</v>
      </c>
      <c r="D211" s="1">
        <v>0</v>
      </c>
      <c r="E211" s="4" t="str">
        <f>LEFT(INDEX(Data[[#This Row],[Cases]:[Deaths]],MATCH($C$5,Data[[#Headers],[Cases]:[Deaths]],0)),1)</f>
        <v>0</v>
      </c>
    </row>
    <row r="212" spans="2:5" x14ac:dyDescent="0.2">
      <c r="B212" t="s">
        <v>202</v>
      </c>
      <c r="C212" s="1">
        <v>24</v>
      </c>
      <c r="D212" s="1">
        <v>0</v>
      </c>
      <c r="E212" s="4" t="str">
        <f>LEFT(INDEX(Data[[#This Row],[Cases]:[Deaths]],MATCH($C$5,Data[[#Headers],[Cases]:[Deaths]],0)),1)</f>
        <v>0</v>
      </c>
    </row>
    <row r="213" spans="2:5" x14ac:dyDescent="0.2">
      <c r="B213" t="s">
        <v>203</v>
      </c>
      <c r="C213" s="1">
        <v>23</v>
      </c>
      <c r="D213" s="1">
        <v>0</v>
      </c>
      <c r="E213" s="4" t="str">
        <f>LEFT(INDEX(Data[[#This Row],[Cases]:[Deaths]],MATCH($C$5,Data[[#Headers],[Cases]:[Deaths]],0)),1)</f>
        <v>0</v>
      </c>
    </row>
    <row r="214" spans="2:5" x14ac:dyDescent="0.2">
      <c r="B214" t="s">
        <v>204</v>
      </c>
      <c r="C214" s="1">
        <v>22</v>
      </c>
      <c r="D214" s="1">
        <v>0</v>
      </c>
      <c r="E214" s="4" t="str">
        <f>LEFT(INDEX(Data[[#This Row],[Cases]:[Deaths]],MATCH($C$5,Data[[#Headers],[Cases]:[Deaths]],0)),1)</f>
        <v>0</v>
      </c>
    </row>
    <row r="215" spans="2:5" x14ac:dyDescent="0.2">
      <c r="B215" t="s">
        <v>205</v>
      </c>
      <c r="C215" s="1">
        <v>19</v>
      </c>
      <c r="D215" s="1">
        <v>0</v>
      </c>
      <c r="E215" s="4" t="str">
        <f>LEFT(INDEX(Data[[#This Row],[Cases]:[Deaths]],MATCH($C$5,Data[[#Headers],[Cases]:[Deaths]],0)),1)</f>
        <v>0</v>
      </c>
    </row>
    <row r="216" spans="2:5" x14ac:dyDescent="0.2">
      <c r="B216" t="s">
        <v>206</v>
      </c>
      <c r="C216" s="1">
        <v>17</v>
      </c>
      <c r="D216" s="1">
        <v>0</v>
      </c>
      <c r="E216" s="4" t="str">
        <f>LEFT(INDEX(Data[[#This Row],[Cases]:[Deaths]],MATCH($C$5,Data[[#Headers],[Cases]:[Deaths]],0)),1)</f>
        <v>0</v>
      </c>
    </row>
    <row r="217" spans="2:5" x14ac:dyDescent="0.2">
      <c r="B217" t="s">
        <v>239</v>
      </c>
      <c r="C217" s="1">
        <v>16</v>
      </c>
      <c r="D217" s="1">
        <v>0</v>
      </c>
      <c r="E217" s="4" t="str">
        <f>LEFT(INDEX(Data[[#This Row],[Cases]:[Deaths]],MATCH($C$5,Data[[#Headers],[Cases]:[Deaths]],0)),1)</f>
        <v>0</v>
      </c>
    </row>
    <row r="218" spans="2:5" x14ac:dyDescent="0.2">
      <c r="B218" t="s">
        <v>207</v>
      </c>
      <c r="C218" s="1">
        <v>14</v>
      </c>
      <c r="D218" s="1">
        <v>0</v>
      </c>
      <c r="E218" s="4" t="str">
        <f>LEFT(INDEX(Data[[#This Row],[Cases]:[Deaths]],MATCH($C$5,Data[[#Headers],[Cases]:[Deaths]],0)),1)</f>
        <v>0</v>
      </c>
    </row>
    <row r="219" spans="2:5" x14ac:dyDescent="0.2">
      <c r="B219" t="s">
        <v>209</v>
      </c>
      <c r="C219" s="1">
        <v>13</v>
      </c>
      <c r="D219" s="1">
        <v>0</v>
      </c>
      <c r="E219" s="4" t="str">
        <f>LEFT(INDEX(Data[[#This Row],[Cases]:[Deaths]],MATCH($C$5,Data[[#Headers],[Cases]:[Deaths]],0)),1)</f>
        <v>0</v>
      </c>
    </row>
    <row r="220" spans="2:5" x14ac:dyDescent="0.2">
      <c r="B220" t="s">
        <v>208</v>
      </c>
      <c r="C220" s="1">
        <v>13</v>
      </c>
      <c r="D220" s="1">
        <v>0</v>
      </c>
      <c r="E220" s="4" t="str">
        <f>LEFT(INDEX(Data[[#This Row],[Cases]:[Deaths]],MATCH($C$5,Data[[#Headers],[Cases]:[Deaths]],0)),1)</f>
        <v>0</v>
      </c>
    </row>
    <row r="221" spans="2:5" x14ac:dyDescent="0.2">
      <c r="B221" t="s">
        <v>210</v>
      </c>
      <c r="C221" s="1">
        <v>13</v>
      </c>
      <c r="D221" s="1">
        <v>1</v>
      </c>
      <c r="E221" s="4" t="str">
        <f>LEFT(INDEX(Data[[#This Row],[Cases]:[Deaths]],MATCH($C$5,Data[[#Headers],[Cases]:[Deaths]],0)),1)</f>
        <v>1</v>
      </c>
    </row>
    <row r="222" spans="2:5" x14ac:dyDescent="0.2">
      <c r="B222" t="s">
        <v>212</v>
      </c>
      <c r="C222" s="1">
        <v>12</v>
      </c>
      <c r="D222" s="1">
        <v>1</v>
      </c>
      <c r="E222" s="4" t="str">
        <f>LEFT(INDEX(Data[[#This Row],[Cases]:[Deaths]],MATCH($C$5,Data[[#Headers],[Cases]:[Deaths]],0)),1)</f>
        <v>1</v>
      </c>
    </row>
    <row r="223" spans="2:5" x14ac:dyDescent="0.2">
      <c r="B223" t="s">
        <v>211</v>
      </c>
      <c r="C223" s="1">
        <v>12</v>
      </c>
      <c r="D223" s="1">
        <v>0</v>
      </c>
      <c r="E223" s="4" t="str">
        <f>LEFT(INDEX(Data[[#This Row],[Cases]:[Deaths]],MATCH($C$5,Data[[#Headers],[Cases]:[Deaths]],0)),1)</f>
        <v>0</v>
      </c>
    </row>
    <row r="224" spans="2:5" x14ac:dyDescent="0.2">
      <c r="B224" t="s">
        <v>213</v>
      </c>
      <c r="C224" s="1">
        <v>5</v>
      </c>
      <c r="D224" s="1">
        <v>0</v>
      </c>
      <c r="E224" s="4" t="str">
        <f>LEFT(INDEX(Data[[#This Row],[Cases]:[Deaths]],MATCH($C$5,Data[[#Headers],[Cases]:[Deaths]],0)),1)</f>
        <v>0</v>
      </c>
    </row>
    <row r="225" spans="2:5" x14ac:dyDescent="0.2">
      <c r="B225" t="s">
        <v>214</v>
      </c>
      <c r="C225" s="1">
        <v>3</v>
      </c>
      <c r="D225" s="1">
        <v>0</v>
      </c>
      <c r="E225" s="4" t="str">
        <f>LEFT(INDEX(Data[[#This Row],[Cases]:[Deaths]],MATCH($C$5,Data[[#Headers],[Cases]:[Deaths]],0)),1)</f>
        <v>0</v>
      </c>
    </row>
  </sheetData>
  <conditionalFormatting sqref="B10:B225">
    <cfRule type="expression" dxfId="3" priority="8">
      <formula>$C$6=VALUE($E10)</formula>
    </cfRule>
  </conditionalFormatting>
  <conditionalFormatting sqref="C10:C225">
    <cfRule type="expression" dxfId="2" priority="3">
      <formula>$C$5="Cases"</formula>
    </cfRule>
  </conditionalFormatting>
  <conditionalFormatting sqref="C9:D9">
    <cfRule type="cellIs" dxfId="1" priority="4" operator="equal">
      <formula>$C$5</formula>
    </cfRule>
  </conditionalFormatting>
  <conditionalFormatting sqref="D10:D225">
    <cfRule type="expression" dxfId="0" priority="2">
      <formula>$C$5="Deaths"</formula>
    </cfRule>
  </conditionalFormatting>
  <dataValidations count="2">
    <dataValidation type="list" allowBlank="1" showInputMessage="1" showErrorMessage="1" prompt="Input leading digit to highlight" sqref="C6" xr:uid="{6036AC2F-1703-224F-9D9D-2932D739E40C}">
      <formula1>$I$8:$I$16</formula1>
    </dataValidation>
    <dataValidation type="list" allowBlank="1" showInputMessage="1" showErrorMessage="1" prompt="Choose between &quot;Cases&quot; and &quot;Death&quot;" sqref="C5:C6" xr:uid="{63F0F962-CB65-8F4F-9EBD-C26CC54043A7}">
      <formula1>$C$9:$D$9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Benford Law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Washington Alto</dc:creator>
  <cp:lastModifiedBy>Washington Alto</cp:lastModifiedBy>
  <dcterms:created xsi:type="dcterms:W3CDTF">2020-08-09T10:30:52Z</dcterms:created>
  <dcterms:modified xsi:type="dcterms:W3CDTF">2024-01-06T14:59:04Z</dcterms:modified>
</cp:coreProperties>
</file>