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e8c548e8e4abcbe/Documentos/"/>
    </mc:Choice>
  </mc:AlternateContent>
  <xr:revisionPtr revIDLastSave="62" documentId="11_E51EEFA7A4B548B1154971206E48B2C978044AF9" xr6:coauthVersionLast="45" xr6:coauthVersionMax="45" xr10:uidLastSave="{A0D7B4CC-0997-4973-90D9-F6A8C3808483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F2" i="1" l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Washington Martins Muniz</author>
  </authors>
  <commentList>
    <comment ref="D1" authorId="0" shapeId="0" xr:uid="{BD76D131-06AB-417D-9F79-3107C17DFD8C}">
      <text>
        <r>
          <rPr>
            <b/>
            <sz val="9"/>
            <color indexed="81"/>
            <rFont val="Segoe UI"/>
            <charset val="1"/>
          </rPr>
          <t>Washington Martins Muniz:</t>
        </r>
        <r>
          <rPr>
            <sz val="9"/>
            <color indexed="81"/>
            <rFont val="Segoe UI"/>
            <charset val="1"/>
          </rPr>
          <t xml:space="preserve">
2018, no caso</t>
        </r>
      </text>
    </comment>
    <comment ref="F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Washington Martins Muniz:</t>
        </r>
        <r>
          <rPr>
            <sz val="9"/>
            <color indexed="81"/>
            <rFont val="Segoe UI"/>
            <family val="2"/>
          </rPr>
          <t xml:space="preserve">
IPCA + Cupom mais longa</t>
        </r>
      </text>
    </comment>
  </commentList>
</comments>
</file>

<file path=xl/sharedStrings.xml><?xml version="1.0" encoding="utf-8"?>
<sst xmlns="http://schemas.openxmlformats.org/spreadsheetml/2006/main" count="13" uniqueCount="13">
  <si>
    <t>unique(Dados$Codigo)</t>
  </si>
  <si>
    <t>GRND3</t>
  </si>
  <si>
    <t>AMAR3</t>
  </si>
  <si>
    <t>LREN3</t>
  </si>
  <si>
    <t>LAME4</t>
  </si>
  <si>
    <t>HGTX3</t>
  </si>
  <si>
    <t>Equity</t>
  </si>
  <si>
    <t>Dívida</t>
  </si>
  <si>
    <t>Alíquota</t>
  </si>
  <si>
    <t>NTNB</t>
  </si>
  <si>
    <t>k</t>
  </si>
  <si>
    <t>Per_Explict</t>
  </si>
  <si>
    <t>Div_ano_anterior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</si>
</sst>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44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9" fontId="0" fillId="0" borderId="0" xfId="2" applyFont="1"/>
    <xf numFmtId="164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D8" sqref="D8"/>
    </sheetView>
  </sheetViews>
  <sheetFormatPr defaultRowHeight="15" x14ac:dyDescent="0.25"/>
  <cols>
    <col min="1" max="1" width="21.7109375" bestFit="1" customWidth="1"/>
    <col min="2" max="2" width="28" bestFit="1" customWidth="1"/>
    <col min="3" max="3" width="20.5703125" bestFit="1" customWidth="1"/>
    <col min="4" max="4" width="20.5703125" customWidth="1"/>
    <col min="5" max="5" width="17.5703125" bestFit="1" customWidth="1"/>
    <col min="7" max="7" width="3.5703125" bestFit="1" customWidth="1"/>
    <col min="8" max="8" width="10.85546875" bestFit="1" customWidth="1"/>
  </cols>
  <sheetData>
    <row r="1" spans="1:13" s="1" customFormat="1" x14ac:dyDescent="0.25">
      <c r="A1" s="1" t="s">
        <v>0</v>
      </c>
      <c r="B1" s="1" t="s">
        <v>6</v>
      </c>
      <c r="C1" s="1" t="s">
        <v>7</v>
      </c>
      <c r="D1" s="1" t="s">
        <v>12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13" x14ac:dyDescent="0.25">
      <c r="A2" t="s">
        <v>5</v>
      </c>
      <c r="B2" s="2">
        <v>1382520000</v>
      </c>
      <c r="C2" s="2">
        <f>1845629000- B2</f>
        <v>463109000</v>
      </c>
      <c r="D2" s="2">
        <v>0.94</v>
      </c>
      <c r="E2" s="3">
        <v>0.34</v>
      </c>
      <c r="F2">
        <f>POWER(1 + (3.07%+2.54%), 1/12) - 1</f>
        <v>4.5589336088460719E-3</v>
      </c>
      <c r="G2" s="5">
        <v>0.01</v>
      </c>
      <c r="H2">
        <v>10</v>
      </c>
      <c r="K2" s="7"/>
      <c r="L2" s="6"/>
      <c r="M2" s="6"/>
    </row>
    <row r="3" spans="1:13" x14ac:dyDescent="0.25">
      <c r="A3" t="s">
        <v>3</v>
      </c>
      <c r="B3" s="2">
        <v>4273031000</v>
      </c>
      <c r="C3" s="2">
        <f>8454670000-B3</f>
        <v>4181639000</v>
      </c>
      <c r="D3" s="2">
        <v>0.56953600000000004</v>
      </c>
      <c r="E3" s="4"/>
      <c r="K3" s="7"/>
      <c r="L3" s="6"/>
      <c r="M3" s="6"/>
    </row>
    <row r="4" spans="1:13" x14ac:dyDescent="0.25">
      <c r="A4" t="s">
        <v>1</v>
      </c>
      <c r="B4" s="2">
        <v>3584887000</v>
      </c>
      <c r="C4" s="2">
        <f>3876895000-B4</f>
        <v>292008000</v>
      </c>
      <c r="D4" s="2">
        <f>0.144098608+0.02175889+0.100570903+0.037418208+0.052457439</f>
        <v>0.35630404799999998</v>
      </c>
      <c r="E4" s="4"/>
      <c r="K4" s="7"/>
      <c r="L4" s="6"/>
      <c r="M4" s="6"/>
    </row>
    <row r="5" spans="1:13" x14ac:dyDescent="0.25">
      <c r="A5" t="s">
        <v>4</v>
      </c>
      <c r="B5" s="2">
        <v>4851107000</v>
      </c>
      <c r="C5" s="2">
        <f>18725672000-B5</f>
        <v>13874565000</v>
      </c>
      <c r="D5" s="2">
        <v>7.5077000000000005E-2</v>
      </c>
      <c r="E5" s="4"/>
    </row>
    <row r="6" spans="1:13" x14ac:dyDescent="0.25">
      <c r="A6" t="s">
        <v>2</v>
      </c>
      <c r="B6" s="2">
        <v>840223000</v>
      </c>
      <c r="C6" s="2">
        <f>2971633000-B6</f>
        <v>2131410000</v>
      </c>
      <c r="D6" s="2">
        <v>0</v>
      </c>
      <c r="E6" s="4"/>
    </row>
    <row r="7" spans="1:13" x14ac:dyDescent="0.25">
      <c r="D7" s="6"/>
    </row>
    <row r="8" spans="1:13" x14ac:dyDescent="0.25">
      <c r="D8" s="7"/>
    </row>
    <row r="9" spans="1:13" x14ac:dyDescent="0.25">
      <c r="D9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Martins Muniz</dc:creator>
  <cp:lastModifiedBy>Washington Martins Muniz</cp:lastModifiedBy>
  <dcterms:created xsi:type="dcterms:W3CDTF">2018-07-31T18:33:08Z</dcterms:created>
  <dcterms:modified xsi:type="dcterms:W3CDTF">2019-11-10T02:00:24Z</dcterms:modified>
</cp:coreProperties>
</file>