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6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omments7.xml" ContentType="application/vnd.openxmlformats-officedocument.spreadsheetml.comments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alteahc-my.sharepoint.com/personal/masnun_wasi_aarista_com/Documents/Dashboard Automations/HR Data/Wage Change Tracker/"/>
    </mc:Choice>
  </mc:AlternateContent>
  <xr:revisionPtr revIDLastSave="1" documentId="8_{EBFC710B-D82B-46FF-8ABC-35F69D18FA97}" xr6:coauthVersionLast="47" xr6:coauthVersionMax="47" xr10:uidLastSave="{9C026DBD-DE57-4A89-A0D2-7A6FB084B410}"/>
  <bookViews>
    <workbookView xWindow="-57720" yWindow="-120" windowWidth="29040" windowHeight="15720" xr2:uid="{00000000-000D-0000-FFFF-FFFF00000000}"/>
  </bookViews>
  <sheets>
    <sheet name="1099 Payroll Accrual Summary" sheetId="1" r:id="rId1"/>
    <sheet name="1099 RVU Bonus Summary" sheetId="30" r:id="rId2"/>
    <sheet name="Sheet1" sheetId="29" state="hidden" r:id="rId3"/>
    <sheet name="1099 Accrual Summary - PAC" sheetId="26" state="hidden" r:id="rId4"/>
    <sheet name="Sheet2" sheetId="28" state="hidden" r:id="rId5"/>
    <sheet name="MD Fee Working" sheetId="5" state="hidden" r:id="rId6"/>
    <sheet name="WILTERMUTH, BRANDY" sheetId="2" state="hidden" r:id="rId7"/>
    <sheet name="ANN ALLEN" sheetId="3" state="hidden" r:id="rId8"/>
    <sheet name="AREF, AMIR" sheetId="4" state="hidden" r:id="rId9"/>
    <sheet name="GOODMAN, NICHOLAS" sheetId="6" state="hidden" r:id="rId10"/>
    <sheet name="JOHNSON, ALLEN" sheetId="7" state="hidden" r:id="rId11"/>
    <sheet name="NGUYEN, DON" sheetId="8" state="hidden" r:id="rId12"/>
    <sheet name="SHARMA, AISHWARYA" sheetId="12" state="hidden" r:id="rId13"/>
    <sheet name="ALBORS, MELANIE" sheetId="15" state="hidden" r:id="rId14"/>
    <sheet name="PANLASIGUI, LEONICO" sheetId="9" state="hidden" r:id="rId15"/>
    <sheet name="TROEH, TIM" sheetId="10" state="hidden" r:id="rId16"/>
    <sheet name="WAMBUZI , SELEMANI" sheetId="11" state="hidden" r:id="rId17"/>
    <sheet name="SHARMA, SUNNY" sheetId="13" state="hidden" r:id="rId18"/>
    <sheet name="PETIOTE, FREDELY" sheetId="14" state="hidden" r:id="rId19"/>
    <sheet name="DANIEL, THORNGREN" sheetId="16" state="hidden" r:id="rId20"/>
    <sheet name="Angel Garcia" sheetId="21" state="hidden" r:id="rId21"/>
    <sheet name="Fabiola Baptiste-1099" sheetId="19" state="hidden" r:id="rId22"/>
    <sheet name="Belmar Irizarry-1099" sheetId="20" state="hidden" r:id="rId23"/>
    <sheet name="Gary Gularte" sheetId="22" state="hidden" r:id="rId24"/>
    <sheet name="NAVDEEP DHALIWAL  " sheetId="25" state="hidden" r:id="rId25"/>
    <sheet name="Phuc Tran-W2" sheetId="18" state="hidden" r:id="rId26"/>
    <sheet name="Michelle Garcia W2" sheetId="17" state="hidden" r:id="rId27"/>
  </sheets>
  <externalReferences>
    <externalReference r:id="rId28"/>
  </externalReferences>
  <definedNames>
    <definedName name="_xlnm._FilterDatabase" localSheetId="0" hidden="1">'1099 Payroll Accrual Summary'!$E$2:$E$129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" i="30" l="1"/>
  <c r="K17" i="30"/>
  <c r="L17" i="30"/>
  <c r="M17" i="30"/>
  <c r="N17" i="30"/>
  <c r="O17" i="30"/>
  <c r="P17" i="30"/>
  <c r="I17" i="30"/>
  <c r="X111" i="1" l="1"/>
  <c r="X124" i="1" s="1"/>
  <c r="X129" i="1" s="1"/>
  <c r="W110" i="1" l="1"/>
  <c r="Y92" i="1"/>
  <c r="Y93" i="1"/>
  <c r="Y94" i="1"/>
  <c r="Y95" i="1"/>
  <c r="Y96" i="1"/>
  <c r="Y97" i="1"/>
  <c r="Y98" i="1"/>
  <c r="Y99" i="1"/>
  <c r="Y100" i="1"/>
  <c r="Y101" i="1"/>
  <c r="Y110" i="1"/>
  <c r="Y111" i="1"/>
  <c r="Y112" i="1"/>
  <c r="V110" i="1"/>
  <c r="W124" i="1" l="1"/>
  <c r="W129" i="1" s="1"/>
  <c r="K124" i="1"/>
  <c r="Y121" i="1"/>
  <c r="Y120" i="1"/>
  <c r="Y119" i="1"/>
  <c r="Y118" i="1"/>
  <c r="Y117" i="1"/>
  <c r="Y116" i="1"/>
  <c r="Y115" i="1"/>
  <c r="Y114" i="1"/>
  <c r="Y113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M21" i="26"/>
  <c r="K17" i="26"/>
  <c r="L17" i="26"/>
  <c r="M17" i="26" l="1"/>
  <c r="V124" i="1" l="1"/>
  <c r="V129" i="1" s="1"/>
  <c r="U127" i="1" l="1"/>
  <c r="T127" i="1"/>
  <c r="T114" i="1"/>
  <c r="T124" i="1" s="1"/>
  <c r="U111" i="1"/>
  <c r="U124" i="1" s="1"/>
  <c r="L6" i="26" l="1"/>
  <c r="K9" i="26"/>
  <c r="K21" i="26" s="1"/>
  <c r="L21" i="26" l="1"/>
  <c r="L124" i="1"/>
  <c r="M124" i="1"/>
  <c r="N124" i="1"/>
  <c r="P124" i="1"/>
  <c r="Q124" i="1"/>
  <c r="S124" i="1"/>
  <c r="K129" i="1"/>
  <c r="U129" i="1" l="1"/>
  <c r="T129" i="1"/>
  <c r="S129" i="1" l="1"/>
  <c r="L129" i="1"/>
  <c r="R62" i="1" l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O62" i="1" l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124" i="1" l="1"/>
  <c r="O129" i="1" s="1"/>
  <c r="R5" i="1"/>
  <c r="R124" i="1" l="1"/>
  <c r="R129" i="1" s="1"/>
  <c r="J26" i="12"/>
  <c r="I27" i="11" l="1"/>
  <c r="D26" i="12"/>
  <c r="G86" i="9"/>
  <c r="E13" i="14" l="1"/>
  <c r="E14" i="14"/>
  <c r="E15" i="14"/>
  <c r="E16" i="14"/>
  <c r="H32" i="14"/>
  <c r="H33" i="14" l="1"/>
  <c r="H34" i="14" l="1"/>
  <c r="I15" i="14" l="1"/>
  <c r="I16" i="14"/>
  <c r="I14" i="14" l="1"/>
  <c r="F26" i="12" l="1"/>
  <c r="F24" i="12"/>
  <c r="I14" i="4" l="1"/>
  <c r="I15" i="4"/>
  <c r="I16" i="4"/>
  <c r="E16" i="4"/>
  <c r="D16" i="4"/>
  <c r="AA26" i="5" l="1"/>
  <c r="AB26" i="5" l="1"/>
  <c r="H48" i="8" l="1"/>
  <c r="H47" i="8"/>
  <c r="G10" i="25"/>
  <c r="E10" i="25"/>
  <c r="E9" i="25"/>
  <c r="E19" i="13"/>
  <c r="J19" i="13" s="1"/>
  <c r="E18" i="13"/>
  <c r="J18" i="13" s="1"/>
  <c r="E17" i="13"/>
  <c r="E16" i="13"/>
  <c r="E15" i="13"/>
  <c r="AL4" i="5"/>
  <c r="AL5" i="5"/>
  <c r="AL6" i="5"/>
  <c r="AL7" i="5"/>
  <c r="AL8" i="5"/>
  <c r="AL9" i="5"/>
  <c r="AL10" i="5"/>
  <c r="AL11" i="5"/>
  <c r="AL12" i="5"/>
  <c r="AL13" i="5"/>
  <c r="AL14" i="5"/>
  <c r="AL15" i="5"/>
  <c r="AL16" i="5"/>
  <c r="AL17" i="5"/>
  <c r="AL18" i="5"/>
  <c r="AL19" i="5"/>
  <c r="AL20" i="5"/>
  <c r="AL21" i="5"/>
  <c r="AL22" i="5"/>
  <c r="AL23" i="5"/>
  <c r="AL26" i="5"/>
  <c r="AL3" i="5"/>
  <c r="E54" i="4"/>
  <c r="F54" i="4"/>
  <c r="G53" i="4"/>
  <c r="G52" i="4"/>
  <c r="G51" i="4"/>
  <c r="E11" i="25" l="1"/>
  <c r="G97" i="9"/>
  <c r="F4" i="13" l="1"/>
  <c r="E8" i="13"/>
  <c r="E5" i="13"/>
  <c r="E4" i="13"/>
  <c r="D4" i="13"/>
  <c r="I15" i="13"/>
  <c r="H15" i="13"/>
  <c r="F15" i="13"/>
  <c r="E19" i="21" l="1"/>
  <c r="E7" i="22" l="1"/>
  <c r="D6" i="22"/>
  <c r="D5" i="22"/>
  <c r="F8" i="19"/>
  <c r="E9" i="21"/>
  <c r="F15" i="20" l="1"/>
  <c r="E5" i="16" l="1"/>
  <c r="E7" i="15"/>
  <c r="F5" i="14"/>
  <c r="E9" i="12"/>
  <c r="F8" i="12"/>
  <c r="F6" i="12"/>
  <c r="F7" i="12"/>
  <c r="F5" i="12"/>
  <c r="F4" i="12"/>
  <c r="G5" i="11"/>
  <c r="F10" i="10"/>
  <c r="E13" i="9"/>
  <c r="M20" i="8"/>
  <c r="G8" i="7"/>
  <c r="E12" i="6"/>
  <c r="D5" i="4"/>
  <c r="F8" i="3"/>
  <c r="G8" i="2"/>
  <c r="F9" i="12" l="1"/>
  <c r="D21" i="8"/>
  <c r="C21" i="8"/>
  <c r="F22" i="2"/>
  <c r="H38" i="20" l="1"/>
  <c r="G38" i="20"/>
  <c r="I38" i="20" s="1"/>
  <c r="F38" i="20"/>
  <c r="H37" i="20"/>
  <c r="G37" i="20"/>
  <c r="I37" i="20" s="1"/>
  <c r="F37" i="20"/>
  <c r="H36" i="20"/>
  <c r="G36" i="20"/>
  <c r="F36" i="20"/>
  <c r="H29" i="20"/>
  <c r="G29" i="20"/>
  <c r="I29" i="20" s="1"/>
  <c r="F29" i="20"/>
  <c r="H34" i="20"/>
  <c r="H35" i="20"/>
  <c r="H33" i="20"/>
  <c r="G34" i="20"/>
  <c r="G35" i="20"/>
  <c r="G33" i="20"/>
  <c r="F35" i="20"/>
  <c r="F34" i="20"/>
  <c r="F33" i="20"/>
  <c r="H32" i="20"/>
  <c r="F32" i="20"/>
  <c r="G32" i="20"/>
  <c r="I32" i="20" s="1"/>
  <c r="H31" i="20"/>
  <c r="F31" i="20"/>
  <c r="G31" i="20"/>
  <c r="I31" i="20" s="1"/>
  <c r="F30" i="20"/>
  <c r="H30" i="20"/>
  <c r="G30" i="20"/>
  <c r="I30" i="20" s="1"/>
  <c r="F28" i="20"/>
  <c r="H28" i="20"/>
  <c r="G28" i="20"/>
  <c r="I28" i="20" s="1"/>
  <c r="I40" i="20"/>
  <c r="I39" i="20"/>
  <c r="I33" i="20" l="1"/>
  <c r="I27" i="20"/>
  <c r="G16" i="19"/>
  <c r="F16" i="19"/>
  <c r="E16" i="19"/>
  <c r="H16" i="19" s="1"/>
  <c r="H17" i="19"/>
  <c r="H18" i="19"/>
  <c r="H19" i="19"/>
  <c r="H20" i="19"/>
  <c r="G24" i="18" l="1"/>
  <c r="G21" i="18"/>
  <c r="H24" i="18"/>
  <c r="H21" i="18"/>
  <c r="F21" i="18"/>
  <c r="I21" i="18" s="1"/>
  <c r="F24" i="18"/>
  <c r="I24" i="18" s="1"/>
  <c r="I15" i="18"/>
  <c r="I16" i="18"/>
  <c r="I17" i="18"/>
  <c r="I18" i="18"/>
  <c r="I19" i="18"/>
  <c r="I20" i="18"/>
  <c r="I22" i="18"/>
  <c r="I23" i="18"/>
  <c r="I25" i="18"/>
  <c r="E37" i="18"/>
  <c r="E36" i="18"/>
  <c r="E34" i="18"/>
  <c r="I34" i="18" s="1"/>
  <c r="E32" i="18"/>
  <c r="E31" i="18"/>
  <c r="E30" i="18"/>
  <c r="I30" i="18" s="1"/>
  <c r="E28" i="18"/>
  <c r="I28" i="18" s="1"/>
  <c r="E27" i="18"/>
  <c r="E25" i="18"/>
  <c r="E23" i="18"/>
  <c r="E22" i="18"/>
  <c r="E20" i="18"/>
  <c r="E19" i="18"/>
  <c r="E17" i="18"/>
  <c r="E16" i="18"/>
  <c r="E14" i="18"/>
  <c r="F35" i="18"/>
  <c r="I35" i="18" s="1"/>
  <c r="F33" i="18"/>
  <c r="F29" i="18"/>
  <c r="F26" i="18"/>
  <c r="D35" i="18"/>
  <c r="D33" i="18"/>
  <c r="D29" i="18"/>
  <c r="I29" i="18" s="1"/>
  <c r="D26" i="18"/>
  <c r="D24" i="18"/>
  <c r="C16" i="18"/>
  <c r="C17" i="18"/>
  <c r="C19" i="18"/>
  <c r="C20" i="18"/>
  <c r="C22" i="18"/>
  <c r="C23" i="18"/>
  <c r="C25" i="18"/>
  <c r="C27" i="18"/>
  <c r="I27" i="18" s="1"/>
  <c r="C28" i="18"/>
  <c r="C30" i="18"/>
  <c r="C31" i="18"/>
  <c r="C32" i="18"/>
  <c r="C34" i="18"/>
  <c r="C36" i="18"/>
  <c r="C37" i="18"/>
  <c r="I37" i="18" s="1"/>
  <c r="I38" i="18"/>
  <c r="I39" i="18"/>
  <c r="I40" i="18"/>
  <c r="G16" i="18"/>
  <c r="G17" i="18"/>
  <c r="G19" i="18"/>
  <c r="G20" i="18"/>
  <c r="G22" i="18"/>
  <c r="G23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14" i="18"/>
  <c r="I36" i="18"/>
  <c r="C14" i="18"/>
  <c r="F157" i="18"/>
  <c r="E149" i="18"/>
  <c r="F140" i="18"/>
  <c r="G131" i="18"/>
  <c r="G122" i="18"/>
  <c r="G114" i="18"/>
  <c r="G105" i="18"/>
  <c r="D21" i="18" s="1"/>
  <c r="G89" i="18"/>
  <c r="D15" i="18" s="1"/>
  <c r="G97" i="18"/>
  <c r="D18" i="18" s="1"/>
  <c r="G36" i="16"/>
  <c r="F36" i="16"/>
  <c r="I32" i="18" l="1"/>
  <c r="I31" i="18"/>
  <c r="I33" i="18"/>
  <c r="I26" i="18"/>
  <c r="I14" i="18"/>
  <c r="I34" i="17"/>
  <c r="H34" i="17"/>
  <c r="G34" i="17"/>
  <c r="E34" i="17"/>
  <c r="H27" i="17"/>
  <c r="E27" i="17"/>
  <c r="I27" i="17" s="1"/>
  <c r="G27" i="17"/>
  <c r="G16" i="17"/>
  <c r="G18" i="17"/>
  <c r="G19" i="17"/>
  <c r="G20" i="17"/>
  <c r="G22" i="17"/>
  <c r="G23" i="17"/>
  <c r="G25" i="17"/>
  <c r="G26" i="17"/>
  <c r="G30" i="17"/>
  <c r="G31" i="17"/>
  <c r="G32" i="17"/>
  <c r="G33" i="17"/>
  <c r="G35" i="17"/>
  <c r="G36" i="17"/>
  <c r="G15" i="17"/>
  <c r="C16" i="17"/>
  <c r="E16" i="17" s="1"/>
  <c r="C18" i="17"/>
  <c r="E18" i="17" s="1"/>
  <c r="C19" i="17"/>
  <c r="E19" i="17" s="1"/>
  <c r="C20" i="17"/>
  <c r="C22" i="17"/>
  <c r="E22" i="17" s="1"/>
  <c r="I22" i="17" s="1"/>
  <c r="C23" i="17"/>
  <c r="E23" i="17" s="1"/>
  <c r="C25" i="17"/>
  <c r="E25" i="17" s="1"/>
  <c r="C26" i="17"/>
  <c r="E26" i="17" s="1"/>
  <c r="C30" i="17"/>
  <c r="E30" i="17" s="1"/>
  <c r="I30" i="17" s="1"/>
  <c r="C31" i="17"/>
  <c r="C32" i="17"/>
  <c r="C33" i="17"/>
  <c r="E33" i="17" s="1"/>
  <c r="C35" i="17"/>
  <c r="E35" i="17" s="1"/>
  <c r="C36" i="17"/>
  <c r="C15" i="17"/>
  <c r="E15" i="17" s="1"/>
  <c r="G78" i="17"/>
  <c r="D14" i="17" s="1"/>
  <c r="I14" i="17" s="1"/>
  <c r="G117" i="17"/>
  <c r="D29" i="17" s="1"/>
  <c r="I29" i="17" s="1"/>
  <c r="G112" i="17"/>
  <c r="D28" i="17" s="1"/>
  <c r="I28" i="17" s="1"/>
  <c r="G107" i="17"/>
  <c r="D24" i="17" s="1"/>
  <c r="I24" i="17" s="1"/>
  <c r="G101" i="17"/>
  <c r="D21" i="17" s="1"/>
  <c r="I21" i="17" s="1"/>
  <c r="G96" i="17"/>
  <c r="D17" i="17" s="1"/>
  <c r="I17" i="17" s="1"/>
  <c r="G90" i="17"/>
  <c r="G84" i="17"/>
  <c r="I26" i="17" l="1"/>
  <c r="E32" i="17"/>
  <c r="I32" i="17" s="1"/>
  <c r="E31" i="17"/>
  <c r="I31" i="17" s="1"/>
  <c r="E20" i="17"/>
  <c r="I20" i="17" s="1"/>
  <c r="I33" i="17"/>
  <c r="I35" i="17"/>
  <c r="E36" i="17"/>
  <c r="I36" i="17" s="1"/>
  <c r="I25" i="17"/>
  <c r="I23" i="17"/>
  <c r="I18" i="17"/>
  <c r="I19" i="17"/>
  <c r="I16" i="17"/>
  <c r="I15" i="17"/>
  <c r="F38" i="16"/>
  <c r="F32" i="16"/>
  <c r="F29" i="16"/>
  <c r="F27" i="16"/>
  <c r="G25" i="16"/>
  <c r="G26" i="16"/>
  <c r="G27" i="16"/>
  <c r="G28" i="16"/>
  <c r="G29" i="16"/>
  <c r="G30" i="16"/>
  <c r="G31" i="16"/>
  <c r="G32" i="16"/>
  <c r="G33" i="16"/>
  <c r="G34" i="16"/>
  <c r="G35" i="16"/>
  <c r="G37" i="16"/>
  <c r="G38" i="16"/>
  <c r="G39" i="16"/>
  <c r="G40" i="16"/>
  <c r="G23" i="16"/>
  <c r="C25" i="16"/>
  <c r="E25" i="16" s="1"/>
  <c r="I25" i="16" s="1"/>
  <c r="C26" i="16"/>
  <c r="E26" i="16" s="1"/>
  <c r="I26" i="16" s="1"/>
  <c r="C28" i="16"/>
  <c r="E28" i="16" s="1"/>
  <c r="I28" i="16" s="1"/>
  <c r="C30" i="16"/>
  <c r="C31" i="16"/>
  <c r="C33" i="16"/>
  <c r="E33" i="16" s="1"/>
  <c r="I33" i="16" s="1"/>
  <c r="C34" i="16"/>
  <c r="E34" i="16" s="1"/>
  <c r="I34" i="16" s="1"/>
  <c r="C35" i="16"/>
  <c r="E35" i="16" s="1"/>
  <c r="C37" i="16"/>
  <c r="E37" i="16" s="1"/>
  <c r="I37" i="16" s="1"/>
  <c r="C39" i="16"/>
  <c r="E39" i="16" s="1"/>
  <c r="I39" i="16" s="1"/>
  <c r="C40" i="16"/>
  <c r="E40" i="16" s="1"/>
  <c r="I40" i="16" s="1"/>
  <c r="C23" i="16"/>
  <c r="E23" i="16" s="1"/>
  <c r="F131" i="16"/>
  <c r="E121" i="16"/>
  <c r="D38" i="16" s="1"/>
  <c r="F111" i="16"/>
  <c r="D36" i="16" s="1"/>
  <c r="I36" i="16" s="1"/>
  <c r="G103" i="16"/>
  <c r="D32" i="16" s="1"/>
  <c r="G97" i="16"/>
  <c r="D29" i="16" s="1"/>
  <c r="G91" i="16"/>
  <c r="D27" i="16" s="1"/>
  <c r="G85" i="16"/>
  <c r="D24" i="16" s="1"/>
  <c r="I24" i="16" s="1"/>
  <c r="I12" i="16"/>
  <c r="H12" i="16"/>
  <c r="F12" i="16"/>
  <c r="I38" i="16" l="1"/>
  <c r="I27" i="16"/>
  <c r="I29" i="16"/>
  <c r="I32" i="16"/>
  <c r="E31" i="16"/>
  <c r="I31" i="16" s="1"/>
  <c r="E30" i="16"/>
  <c r="I30" i="16" s="1"/>
  <c r="I35" i="16"/>
  <c r="I23" i="16"/>
  <c r="J13" i="16"/>
  <c r="E27" i="15"/>
  <c r="I27" i="15" s="1"/>
  <c r="F37" i="15"/>
  <c r="G18" i="15" s="1"/>
  <c r="H37" i="15"/>
  <c r="G37" i="15"/>
  <c r="G27" i="15"/>
  <c r="G28" i="15"/>
  <c r="G29" i="15"/>
  <c r="G30" i="15"/>
  <c r="G31" i="15"/>
  <c r="G32" i="15"/>
  <c r="G33" i="15"/>
  <c r="G34" i="15"/>
  <c r="G35" i="15"/>
  <c r="G36" i="15"/>
  <c r="G26" i="15"/>
  <c r="C27" i="15"/>
  <c r="C28" i="15"/>
  <c r="E28" i="15" s="1"/>
  <c r="C29" i="15"/>
  <c r="E29" i="15" s="1"/>
  <c r="I29" i="15" s="1"/>
  <c r="C31" i="15"/>
  <c r="E31" i="15" s="1"/>
  <c r="C32" i="15"/>
  <c r="E32" i="15" s="1"/>
  <c r="I32" i="15" s="1"/>
  <c r="C34" i="15"/>
  <c r="C35" i="15"/>
  <c r="E35" i="15" s="1"/>
  <c r="C36" i="15"/>
  <c r="E36" i="15" s="1"/>
  <c r="C26" i="15"/>
  <c r="E26" i="15" s="1"/>
  <c r="I26" i="15" s="1"/>
  <c r="I27" i="12"/>
  <c r="H27" i="12"/>
  <c r="F27" i="12"/>
  <c r="I26" i="12"/>
  <c r="H26" i="12"/>
  <c r="I25" i="12"/>
  <c r="H25" i="12"/>
  <c r="F25" i="12"/>
  <c r="I24" i="12"/>
  <c r="H24" i="12"/>
  <c r="J23" i="12"/>
  <c r="J22" i="12"/>
  <c r="J21" i="12"/>
  <c r="J20" i="12"/>
  <c r="J19" i="12"/>
  <c r="J18" i="12"/>
  <c r="J17" i="12"/>
  <c r="J16" i="12"/>
  <c r="H16" i="15"/>
  <c r="G16" i="15"/>
  <c r="H15" i="15"/>
  <c r="G15" i="15"/>
  <c r="E16" i="15"/>
  <c r="D16" i="15"/>
  <c r="C16" i="15"/>
  <c r="F15" i="15"/>
  <c r="F18" i="15" s="1"/>
  <c r="E15" i="15"/>
  <c r="E18" i="15" s="1"/>
  <c r="D15" i="15"/>
  <c r="C15" i="15"/>
  <c r="H18" i="15" l="1"/>
  <c r="I28" i="15"/>
  <c r="I31" i="15"/>
  <c r="I36" i="15"/>
  <c r="E34" i="15"/>
  <c r="I34" i="15" s="1"/>
  <c r="I35" i="15"/>
  <c r="J12" i="16"/>
  <c r="I15" i="15"/>
  <c r="E118" i="15"/>
  <c r="E111" i="15"/>
  <c r="E104" i="15"/>
  <c r="D37" i="15" s="1"/>
  <c r="I37" i="15" s="1"/>
  <c r="G97" i="15"/>
  <c r="D33" i="15" s="1"/>
  <c r="G91" i="15"/>
  <c r="D30" i="15" s="1"/>
  <c r="F30" i="15" s="1"/>
  <c r="I30" i="15" s="1"/>
  <c r="H13" i="14"/>
  <c r="G13" i="14"/>
  <c r="F13" i="14"/>
  <c r="F12" i="14"/>
  <c r="H12" i="14"/>
  <c r="G12" i="14"/>
  <c r="E12" i="14"/>
  <c r="I13" i="14" l="1"/>
  <c r="F33" i="15"/>
  <c r="I33" i="15" s="1"/>
  <c r="I16" i="15"/>
  <c r="I12" i="14"/>
  <c r="I18" i="13"/>
  <c r="H18" i="13"/>
  <c r="F18" i="13"/>
  <c r="I17" i="13"/>
  <c r="H17" i="13"/>
  <c r="F17" i="13"/>
  <c r="I16" i="13"/>
  <c r="H16" i="13"/>
  <c r="F16" i="13"/>
  <c r="F67" i="13"/>
  <c r="G59" i="13"/>
  <c r="G54" i="13"/>
  <c r="J16" i="13" s="1"/>
  <c r="G48" i="13"/>
  <c r="J17" i="13" l="1"/>
  <c r="J15" i="13"/>
  <c r="F69" i="12"/>
  <c r="E25" i="12" s="1"/>
  <c r="F83" i="12"/>
  <c r="F76" i="12"/>
  <c r="H62" i="12"/>
  <c r="E24" i="12" s="1"/>
  <c r="J24" i="12" s="1"/>
  <c r="E26" i="12"/>
  <c r="E27" i="12"/>
  <c r="D27" i="12"/>
  <c r="J25" i="12"/>
  <c r="J27" i="12" l="1"/>
  <c r="J20" i="13"/>
  <c r="I12" i="11"/>
  <c r="H12" i="11"/>
  <c r="G12" i="11"/>
  <c r="F14" i="11"/>
  <c r="J14" i="11" l="1"/>
  <c r="J13" i="11"/>
  <c r="J12" i="11"/>
  <c r="J11" i="11"/>
  <c r="H18" i="10"/>
  <c r="G18" i="10"/>
  <c r="I18" i="10" s="1"/>
  <c r="F18" i="10"/>
  <c r="F17" i="10"/>
  <c r="H17" i="10"/>
  <c r="G17" i="10"/>
  <c r="H22" i="10"/>
  <c r="G22" i="10"/>
  <c r="F22" i="10"/>
  <c r="H21" i="10"/>
  <c r="G21" i="10"/>
  <c r="F21" i="10"/>
  <c r="H20" i="10"/>
  <c r="G20" i="10"/>
  <c r="F20" i="10"/>
  <c r="E21" i="10"/>
  <c r="E22" i="10"/>
  <c r="I17" i="10" l="1"/>
  <c r="I16" i="10"/>
  <c r="I22" i="10"/>
  <c r="I21" i="10"/>
  <c r="I20" i="10"/>
  <c r="E41" i="9"/>
  <c r="C41" i="9"/>
  <c r="H22" i="9"/>
  <c r="G22" i="9"/>
  <c r="E22" i="9"/>
  <c r="H23" i="9"/>
  <c r="G23" i="9"/>
  <c r="E23" i="9"/>
  <c r="H24" i="9"/>
  <c r="G24" i="9"/>
  <c r="E24" i="9"/>
  <c r="H26" i="9"/>
  <c r="E26" i="9"/>
  <c r="G26" i="9"/>
  <c r="H25" i="9"/>
  <c r="E25" i="9"/>
  <c r="G25" i="9"/>
  <c r="H27" i="9"/>
  <c r="G27" i="9"/>
  <c r="E27" i="9"/>
  <c r="H28" i="9"/>
  <c r="G28" i="9"/>
  <c r="E28" i="9"/>
  <c r="H30" i="9"/>
  <c r="G30" i="9"/>
  <c r="E30" i="9"/>
  <c r="H29" i="9"/>
  <c r="G29" i="9"/>
  <c r="E29" i="9"/>
  <c r="E163" i="9"/>
  <c r="D30" i="9" s="1"/>
  <c r="E157" i="9"/>
  <c r="D29" i="9" s="1"/>
  <c r="E151" i="9"/>
  <c r="D28" i="9" s="1"/>
  <c r="G145" i="9"/>
  <c r="D27" i="9" s="1"/>
  <c r="G139" i="9"/>
  <c r="D26" i="9" s="1"/>
  <c r="I26" i="9" s="1"/>
  <c r="G133" i="9"/>
  <c r="D25" i="9" s="1"/>
  <c r="I25" i="9" s="1"/>
  <c r="G127" i="9"/>
  <c r="D24" i="9" s="1"/>
  <c r="I24" i="9" s="1"/>
  <c r="G121" i="9"/>
  <c r="D23" i="9" s="1"/>
  <c r="G115" i="9"/>
  <c r="D22" i="9" s="1"/>
  <c r="G109" i="9"/>
  <c r="D21" i="9" s="1"/>
  <c r="I21" i="9" s="1"/>
  <c r="G103" i="9"/>
  <c r="D40" i="9" s="1"/>
  <c r="D39" i="9"/>
  <c r="G87" i="9"/>
  <c r="I87" i="9" s="1"/>
  <c r="I86" i="9"/>
  <c r="G39" i="9"/>
  <c r="F39" i="9"/>
  <c r="E39" i="9"/>
  <c r="G38" i="9"/>
  <c r="F38" i="9"/>
  <c r="E38" i="9"/>
  <c r="E40" i="9"/>
  <c r="C40" i="9"/>
  <c r="F40" i="9" s="1"/>
  <c r="E32" i="9" l="1"/>
  <c r="H40" i="9"/>
  <c r="I27" i="9"/>
  <c r="C29" i="9"/>
  <c r="I29" i="9" s="1"/>
  <c r="I28" i="9"/>
  <c r="I23" i="9"/>
  <c r="F41" i="9"/>
  <c r="H41" i="9" s="1"/>
  <c r="C30" i="9"/>
  <c r="I30" i="9" s="1"/>
  <c r="I22" i="9"/>
  <c r="H39" i="9"/>
  <c r="H38" i="9"/>
  <c r="E46" i="8"/>
  <c r="G46" i="8"/>
  <c r="F46" i="8"/>
  <c r="H46" i="8" s="1"/>
  <c r="H38" i="8"/>
  <c r="G38" i="8"/>
  <c r="E38" i="8" l="1"/>
  <c r="H37" i="8"/>
  <c r="G37" i="8"/>
  <c r="E37" i="8"/>
  <c r="H36" i="8"/>
  <c r="H35" i="8"/>
  <c r="G35" i="8"/>
  <c r="E35" i="8"/>
  <c r="H34" i="8"/>
  <c r="G34" i="8"/>
  <c r="E34" i="8"/>
  <c r="H33" i="8"/>
  <c r="G33" i="8"/>
  <c r="E33" i="8"/>
  <c r="I33" i="8" s="1"/>
  <c r="H32" i="8"/>
  <c r="G32" i="8"/>
  <c r="E32" i="8"/>
  <c r="G47" i="8"/>
  <c r="F47" i="8"/>
  <c r="E47" i="8"/>
  <c r="G48" i="8"/>
  <c r="E48" i="8"/>
  <c r="F48" i="8"/>
  <c r="H31" i="8"/>
  <c r="G31" i="8"/>
  <c r="E31" i="8"/>
  <c r="H30" i="8"/>
  <c r="G30" i="8"/>
  <c r="E30" i="8"/>
  <c r="H29" i="8"/>
  <c r="G29" i="8"/>
  <c r="E29" i="8"/>
  <c r="H28" i="8"/>
  <c r="G28" i="8"/>
  <c r="E28" i="8"/>
  <c r="I28" i="8" s="1"/>
  <c r="G27" i="8"/>
  <c r="H27" i="8"/>
  <c r="F27" i="8"/>
  <c r="E41" i="8" l="1"/>
  <c r="G205" i="8"/>
  <c r="D38" i="8" s="1"/>
  <c r="G197" i="8"/>
  <c r="D37" i="8" s="1"/>
  <c r="G188" i="8"/>
  <c r="D36" i="8" s="1"/>
  <c r="G180" i="8"/>
  <c r="D35" i="8" s="1"/>
  <c r="I35" i="8" s="1"/>
  <c r="G172" i="8"/>
  <c r="D34" i="8" s="1"/>
  <c r="I34" i="8" s="1"/>
  <c r="G164" i="8"/>
  <c r="D32" i="8" s="1"/>
  <c r="I32" i="8" s="1"/>
  <c r="G155" i="8"/>
  <c r="D31" i="8" s="1"/>
  <c r="I31" i="8" s="1"/>
  <c r="G147" i="8"/>
  <c r="D30" i="8" s="1"/>
  <c r="I30" i="8" s="1"/>
  <c r="G139" i="8"/>
  <c r="D29" i="8" s="1"/>
  <c r="I29" i="8" s="1"/>
  <c r="G131" i="8"/>
  <c r="D27" i="8" s="1"/>
  <c r="I27" i="8" s="1"/>
  <c r="G121" i="8"/>
  <c r="D48" i="8" s="1"/>
  <c r="E36" i="8"/>
  <c r="E39" i="8" s="1"/>
  <c r="G110" i="8"/>
  <c r="D47" i="8" s="1"/>
  <c r="G36" i="8"/>
  <c r="C37" i="8"/>
  <c r="C38" i="8"/>
  <c r="I98" i="8"/>
  <c r="I97" i="8"/>
  <c r="I36" i="8" l="1"/>
  <c r="I38" i="8"/>
  <c r="I37" i="8"/>
  <c r="H22" i="7"/>
  <c r="G22" i="7"/>
  <c r="G27" i="7" s="1"/>
  <c r="F22" i="7"/>
  <c r="H25" i="7"/>
  <c r="H24" i="7"/>
  <c r="G25" i="7"/>
  <c r="F25" i="7"/>
  <c r="G24" i="7"/>
  <c r="F24" i="7"/>
  <c r="G23" i="7"/>
  <c r="H23" i="7"/>
  <c r="F23" i="7"/>
  <c r="E24" i="7"/>
  <c r="E25" i="7"/>
  <c r="E23" i="7"/>
  <c r="I24" i="7" l="1"/>
  <c r="I25" i="7"/>
  <c r="I23" i="7"/>
  <c r="I22" i="7"/>
  <c r="F31" i="6"/>
  <c r="E31" i="6"/>
  <c r="D31" i="6"/>
  <c r="F30" i="6"/>
  <c r="E30" i="6"/>
  <c r="D30" i="6"/>
  <c r="F29" i="6"/>
  <c r="F28" i="6"/>
  <c r="E29" i="6"/>
  <c r="D29" i="6"/>
  <c r="E28" i="6"/>
  <c r="D28" i="6"/>
  <c r="F27" i="6"/>
  <c r="E27" i="6"/>
  <c r="D27" i="6"/>
  <c r="F26" i="6"/>
  <c r="E26" i="6"/>
  <c r="D26" i="6"/>
  <c r="F25" i="6"/>
  <c r="E25" i="6"/>
  <c r="D25" i="6"/>
  <c r="F24" i="6"/>
  <c r="E24" i="6"/>
  <c r="D24" i="6"/>
  <c r="C31" i="6"/>
  <c r="C30" i="6"/>
  <c r="E33" i="6" l="1"/>
  <c r="I21" i="7"/>
  <c r="G25" i="6"/>
  <c r="G26" i="6"/>
  <c r="G27" i="6"/>
  <c r="G28" i="6"/>
  <c r="G30" i="6"/>
  <c r="G31" i="6"/>
  <c r="G24" i="6" l="1"/>
  <c r="E23" i="6"/>
  <c r="G23" i="6" s="1"/>
  <c r="E22" i="6"/>
  <c r="G22" i="6" s="1"/>
  <c r="G29" i="6" l="1"/>
  <c r="F59" i="4"/>
  <c r="F57" i="4"/>
  <c r="F56" i="4"/>
  <c r="E59" i="4"/>
  <c r="E57" i="4"/>
  <c r="E56" i="4"/>
  <c r="D59" i="4"/>
  <c r="D58" i="4"/>
  <c r="H58" i="4" s="1"/>
  <c r="D57" i="4"/>
  <c r="D56" i="4"/>
  <c r="D55" i="4"/>
  <c r="D54" i="4"/>
  <c r="H54" i="4" s="1"/>
  <c r="D53" i="4"/>
  <c r="D52" i="4"/>
  <c r="H52" i="4" s="1"/>
  <c r="D51" i="4"/>
  <c r="H51" i="4" s="1"/>
  <c r="H56" i="4" l="1"/>
  <c r="H59" i="4"/>
  <c r="H57" i="4"/>
  <c r="H55" i="4"/>
  <c r="H53" i="4"/>
  <c r="F29" i="4" l="1"/>
  <c r="E29" i="4"/>
  <c r="E52" i="4" s="1"/>
  <c r="F28" i="4"/>
  <c r="E28" i="4"/>
  <c r="E51" i="4" s="1"/>
  <c r="F27" i="4"/>
  <c r="H27" i="4" s="1"/>
  <c r="E27" i="4"/>
  <c r="E44" i="4"/>
  <c r="E30" i="4"/>
  <c r="E53" i="4" s="1"/>
  <c r="E31" i="4"/>
  <c r="E32" i="4"/>
  <c r="E33" i="4"/>
  <c r="E34" i="4"/>
  <c r="E35" i="4"/>
  <c r="E55" i="4" s="1"/>
  <c r="E36" i="4"/>
  <c r="E37" i="4"/>
  <c r="E38" i="4"/>
  <c r="E39" i="4"/>
  <c r="E40" i="4"/>
  <c r="E41" i="4"/>
  <c r="E58" i="4" s="1"/>
  <c r="E42" i="4"/>
  <c r="E43" i="4"/>
  <c r="D32" i="4" l="1"/>
  <c r="F32" i="4" s="1"/>
  <c r="D33" i="4"/>
  <c r="F33" i="4" s="1"/>
  <c r="D34" i="4"/>
  <c r="F34" i="4" s="1"/>
  <c r="D35" i="4"/>
  <c r="F35" i="4" s="1"/>
  <c r="D36" i="4"/>
  <c r="D37" i="4"/>
  <c r="D38" i="4"/>
  <c r="D39" i="4"/>
  <c r="D40" i="4"/>
  <c r="D41" i="4"/>
  <c r="D42" i="4"/>
  <c r="D43" i="4"/>
  <c r="D44" i="4"/>
  <c r="D31" i="4"/>
  <c r="F31" i="4" s="1"/>
  <c r="D30" i="4"/>
  <c r="F30" i="4" s="1"/>
  <c r="D29" i="4"/>
  <c r="F43" i="4" l="1"/>
  <c r="H43" i="4" s="1"/>
  <c r="F37" i="4"/>
  <c r="H37" i="4" s="1"/>
  <c r="F41" i="4"/>
  <c r="H41" i="4" s="1"/>
  <c r="F40" i="4"/>
  <c r="H40" i="4" s="1"/>
  <c r="F36" i="4"/>
  <c r="H36" i="4" s="1"/>
  <c r="F42" i="4"/>
  <c r="H42" i="4" s="1"/>
  <c r="F39" i="4"/>
  <c r="H39" i="4" s="1"/>
  <c r="F44" i="4"/>
  <c r="H44" i="4" s="1"/>
  <c r="F38" i="4"/>
  <c r="H38" i="4" s="1"/>
  <c r="G15" i="4"/>
  <c r="G14" i="4"/>
  <c r="F15" i="4"/>
  <c r="F14" i="4"/>
  <c r="E14" i="4"/>
  <c r="F21" i="4" l="1"/>
  <c r="F19" i="4"/>
  <c r="F119" i="4" l="1"/>
  <c r="E15" i="4" s="1"/>
  <c r="H35" i="4"/>
  <c r="H34" i="4"/>
  <c r="H33" i="4"/>
  <c r="H32" i="4"/>
  <c r="H31" i="4"/>
  <c r="H30" i="4"/>
  <c r="H29" i="4"/>
  <c r="H28" i="4"/>
  <c r="H34" i="3" l="1"/>
  <c r="H33" i="3"/>
  <c r="H32" i="3"/>
  <c r="H31" i="3"/>
  <c r="H30" i="3"/>
  <c r="H29" i="3"/>
  <c r="H28" i="3"/>
  <c r="H27" i="3"/>
  <c r="H26" i="3"/>
  <c r="F17" i="3"/>
  <c r="H17" i="3" s="1"/>
  <c r="E17" i="3"/>
  <c r="F16" i="3"/>
  <c r="H16" i="3" s="1"/>
  <c r="E16" i="3"/>
  <c r="F15" i="3"/>
  <c r="H15" i="3" s="1"/>
  <c r="E15" i="3"/>
  <c r="F18" i="3" l="1"/>
  <c r="G42" i="2" l="1"/>
  <c r="D20" i="2" s="1"/>
  <c r="H20" i="2" s="1"/>
  <c r="G41" i="2"/>
  <c r="D19" i="2" s="1"/>
  <c r="H19" i="2" s="1"/>
  <c r="G40" i="2"/>
  <c r="D18" i="2" s="1"/>
  <c r="H18" i="2" s="1"/>
  <c r="H17" i="2"/>
  <c r="D9" i="25" l="1"/>
  <c r="D10" i="2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Oshada Vimukthi</author>
  </authors>
  <commentList>
    <comment ref="Q32" authorId="0" shapeId="0" xr:uid="{C7B30AFD-48D9-49A7-BD6D-D541A422F5C8}">
      <text>
        <r>
          <rPr>
            <b/>
            <sz val="9"/>
            <color indexed="81"/>
            <rFont val="Tahoma"/>
            <family val="2"/>
          </rPr>
          <t>Payment for March-2024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7" authorId="0" shapeId="0" xr:uid="{73CF500F-9A0F-45EE-9148-5744D985581B}">
      <text>
        <r>
          <rPr>
            <b/>
            <sz val="9"/>
            <color indexed="81"/>
            <rFont val="Tahoma"/>
            <family val="2"/>
          </rPr>
          <t>Additional day paid for Mar-2024 (10th March 2024)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62" authorId="0" shapeId="0" xr:uid="{0C5E2899-92D2-4A88-9385-F2D0D0B910BA}">
      <text>
        <r>
          <rPr>
            <b/>
            <sz val="9"/>
            <color indexed="81"/>
            <rFont val="Tahoma"/>
            <family val="2"/>
          </rPr>
          <t>Payment for Oct 2023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64" authorId="0" shapeId="0" xr:uid="{9D509A68-B974-4A47-B456-9682B3B4579B}">
      <text>
        <r>
          <rPr>
            <b/>
            <sz val="9"/>
            <color indexed="81"/>
            <rFont val="Tahoma"/>
            <family val="2"/>
          </rPr>
          <t xml:space="preserve">This provider has been paid from Insperity for May'2024. Hence he was not paid from 1099 for May'2024.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9" authorId="0" shapeId="0" xr:uid="{D742F8A5-798F-435E-A21D-2D9AD1374AAF}">
      <text>
        <r>
          <rPr>
            <b/>
            <sz val="9"/>
            <color indexed="81"/>
            <rFont val="Tahoma"/>
            <family val="2"/>
          </rPr>
          <t>This is a active W2 provider, But from Oct-2024 onwards he wanted his MD Fees to be paid as a 1099. Refer Oct-2024 1099 working for more information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110" authorId="0" shapeId="0" xr:uid="{D0FFED45-5E04-46E9-BCED-AF93883713C8}">
      <text>
        <r>
          <rPr>
            <b/>
            <sz val="9"/>
            <color indexed="81"/>
            <rFont val="Tahoma"/>
            <family val="2"/>
          </rPr>
          <t>1560 to be paid in Nov-2024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111" authorId="0" shapeId="0" xr:uid="{0451F83A-38B7-4EC2-AF5D-3B5B3B73AA70}">
      <text>
        <r>
          <rPr>
            <b/>
            <sz val="9"/>
            <color indexed="81"/>
            <rFont val="Tahoma"/>
            <family val="2"/>
          </rPr>
          <t>5,779.84 payment paid for wRVU after 11/08/2024 with Karim's special approval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113" authorId="0" shapeId="0" xr:uid="{353704B3-576F-412B-872B-FC49F4BC6640}">
      <text>
        <r>
          <rPr>
            <b/>
            <sz val="9"/>
            <color indexed="81"/>
            <rFont val="Tahoma"/>
            <family val="2"/>
          </rPr>
          <t>3380 MD Fee to be paid in Nov-2024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Oshada Vimukthi</author>
  </authors>
  <commentList>
    <comment ref="P1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Value Corrected from 300 to 200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Oshada Vimukthi</author>
  </authors>
  <commentList>
    <comment ref="I47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payroll for the half month W2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Oshada Vimukthi</author>
  </authors>
  <commentList>
    <comment ref="F51" authorId="0" shapeId="0" xr:uid="{A843E1F1-D500-4B6D-BBD6-1D6E298FEED1}">
      <text>
        <r>
          <rPr>
            <b/>
            <sz val="9"/>
            <color indexed="81"/>
            <rFont val="Tahoma"/>
            <family val="2"/>
          </rPr>
          <t>Consider this include in W2 salary paid for January via Wise PAM on 02/21/2023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52" authorId="0" shapeId="0" xr:uid="{6055BE5F-1B06-4D39-9AFE-9982111BA4AC}">
      <text>
        <r>
          <rPr>
            <b/>
            <sz val="9"/>
            <color indexed="81"/>
            <rFont val="Tahoma"/>
            <family val="2"/>
          </rPr>
          <t xml:space="preserve">Consider this include in W2 salary paid for February via Wise PAM on 03/08/2024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53" authorId="0" shapeId="0" xr:uid="{8BB4862E-147A-439A-BD61-0DBEEC3A0687}">
      <text>
        <r>
          <rPr>
            <b/>
            <sz val="9"/>
            <color indexed="81"/>
            <rFont val="Tahoma"/>
            <family val="2"/>
          </rPr>
          <t xml:space="preserve">Consider this include in W2 salary paid for February via Insperity on 03/31/2024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55" authorId="0" shapeId="0" xr:uid="{DCF0F345-3FBA-4AF1-8B6D-34A4F1D62470}">
      <text>
        <r>
          <rPr>
            <b/>
            <sz val="9"/>
            <color indexed="81"/>
            <rFont val="Tahoma"/>
            <family val="2"/>
          </rPr>
          <t>This amount included as commission in W2 salary paid via insperity on 06/16/2024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58" authorId="0" shapeId="0" xr:uid="{234E3033-8DAE-4539-9793-226BCF696C7B}">
      <text>
        <r>
          <rPr>
            <b/>
            <sz val="9"/>
            <color indexed="81"/>
            <rFont val="Tahoma"/>
            <family val="2"/>
          </rPr>
          <t>This amount included as commission in W2 salary paid via insperity on 09/22/2024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Oshada Vimukthi</author>
  </authors>
  <commentList>
    <comment ref="D26" authorId="0" shapeId="0" xr:uid="{584DB783-F0C9-4446-B683-14120BCF6EFF}">
      <text>
        <r>
          <rPr>
            <b/>
            <sz val="9"/>
            <color indexed="81"/>
            <rFont val="Tahoma"/>
            <family val="2"/>
          </rPr>
          <t>Considered the excess paid 2200 to the accrual working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Oshada Vimukthi</author>
  </authors>
  <commentList>
    <comment ref="I30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seems a duplicate payment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Oshada Vimukthi</author>
  </authors>
  <commentList>
    <comment ref="M30" authorId="0" shapeId="0" xr:uid="{A8DFA9A2-EEA1-41A1-98DE-56CF201A9E97}">
      <text>
        <r>
          <rPr>
            <b/>
            <sz val="9"/>
            <color indexed="81"/>
            <rFont val="Tahoma"/>
            <family val="2"/>
          </rPr>
          <t>Cancelled Transaction</t>
        </r>
      </text>
    </comment>
  </commentList>
</comments>
</file>

<file path=xl/sharedStrings.xml><?xml version="1.0" encoding="utf-8"?>
<sst xmlns="http://schemas.openxmlformats.org/spreadsheetml/2006/main" count="35749" uniqueCount="8348">
  <si>
    <t>Provider Name</t>
  </si>
  <si>
    <t>Number</t>
  </si>
  <si>
    <t>State</t>
  </si>
  <si>
    <t>Medical Org</t>
  </si>
  <si>
    <t>Hire Date</t>
  </si>
  <si>
    <t>Terminate Date</t>
  </si>
  <si>
    <t>Designation</t>
  </si>
  <si>
    <t>Job Title</t>
  </si>
  <si>
    <t>MD Status</t>
  </si>
  <si>
    <t>Jan-24</t>
  </si>
  <si>
    <t>Feb-24</t>
  </si>
  <si>
    <t>Mar-2024</t>
  </si>
  <si>
    <t>Apr-2024</t>
  </si>
  <si>
    <t>May-2024</t>
  </si>
  <si>
    <t>June-2024</t>
  </si>
  <si>
    <t>July-2024</t>
  </si>
  <si>
    <t>August-2024</t>
  </si>
  <si>
    <t>September-2024</t>
  </si>
  <si>
    <t>Accrual</t>
  </si>
  <si>
    <t>Physician Service Fee</t>
  </si>
  <si>
    <t>Refferal Bonus</t>
  </si>
  <si>
    <t>Total</t>
  </si>
  <si>
    <t>Retro Pay Adjustments for Previous months</t>
  </si>
  <si>
    <t>AREF, AMIR</t>
  </si>
  <si>
    <t>Aref, Amir</t>
  </si>
  <si>
    <t>WA</t>
  </si>
  <si>
    <t>Altea</t>
  </si>
  <si>
    <t>Physician</t>
  </si>
  <si>
    <t>Medical Director</t>
  </si>
  <si>
    <t>Yes</t>
  </si>
  <si>
    <t>GOODMAN, NICHOLAS</t>
  </si>
  <si>
    <t>Goodman, Nicholas</t>
  </si>
  <si>
    <t>JOHNSON, ALLEN</t>
  </si>
  <si>
    <t>Johnson, Allen</t>
  </si>
  <si>
    <t>NGUYEN, DON</t>
  </si>
  <si>
    <t>Nguyen, Don</t>
  </si>
  <si>
    <t>PANLASIGUI, LEONICO</t>
  </si>
  <si>
    <t>Panlasigui, Leonico</t>
  </si>
  <si>
    <t>TROEH, TIM</t>
  </si>
  <si>
    <t>Troeh, Tim</t>
  </si>
  <si>
    <t>WAMBUZI , SELEMANI</t>
  </si>
  <si>
    <t>Wambuzi, Selemani</t>
  </si>
  <si>
    <t>Physican Assistant</t>
  </si>
  <si>
    <t>Certified Physican Assistant</t>
  </si>
  <si>
    <t>WILTERMUTH, BRANDY</t>
  </si>
  <si>
    <t>Wiltermuth, Brandy</t>
  </si>
  <si>
    <t>NP</t>
  </si>
  <si>
    <t>Advanced Registered Nurse Practioner</t>
  </si>
  <si>
    <t>SHARMA, AISHWARYA</t>
  </si>
  <si>
    <t>Sharma, Aishwarya</t>
  </si>
  <si>
    <t>CA</t>
  </si>
  <si>
    <t>SHARMA, SUNNY</t>
  </si>
  <si>
    <t>Sharma, Sunny</t>
  </si>
  <si>
    <t>FL</t>
  </si>
  <si>
    <t>PETIOTE, FREDELY</t>
  </si>
  <si>
    <t>Petiote, Fredely</t>
  </si>
  <si>
    <t>ALBORS, MELANIE</t>
  </si>
  <si>
    <t>Albors, Melanie</t>
  </si>
  <si>
    <t>ANN ALLEN</t>
  </si>
  <si>
    <t>Allen, Ann</t>
  </si>
  <si>
    <t>DANIEL, THORNGREN</t>
  </si>
  <si>
    <t>Thorngren, Daniel</t>
  </si>
  <si>
    <t>ANGEL GARCIA</t>
  </si>
  <si>
    <t>Garcia, Angel</t>
  </si>
  <si>
    <t>FABIOLA BAPTISTE</t>
  </si>
  <si>
    <t>Baptiste, Fabiola</t>
  </si>
  <si>
    <t>Advanced Practised Registered Nurse</t>
  </si>
  <si>
    <t>BELMAR IRIZARRY</t>
  </si>
  <si>
    <t>Irizarry, Belmar</t>
  </si>
  <si>
    <t>NAVDEEP DHALIWAL</t>
  </si>
  <si>
    <t>Dhaliwal, Navdeep</t>
  </si>
  <si>
    <t>WILSON, ANNE</t>
  </si>
  <si>
    <t>Wilson, Anne</t>
  </si>
  <si>
    <t>KAHNAMOUI, JULIE</t>
  </si>
  <si>
    <t>Kahnamoui, Julie</t>
  </si>
  <si>
    <t>GIBRIL, KARGBO</t>
  </si>
  <si>
    <t>Kargbo, Gibril</t>
  </si>
  <si>
    <t>PATRICIA, MEDINA</t>
  </si>
  <si>
    <t>Medina, Patricia</t>
  </si>
  <si>
    <t>MARNE JUESTEL-OCHS</t>
  </si>
  <si>
    <t>Juestel-Ochs, Marne</t>
  </si>
  <si>
    <t>IN</t>
  </si>
  <si>
    <t>KAM, TEETER</t>
  </si>
  <si>
    <t>Teeter, Kam</t>
  </si>
  <si>
    <t>JOHNSON, SHARANNA</t>
  </si>
  <si>
    <t>Johnson, Sharanna</t>
  </si>
  <si>
    <t>VARELA, DONIS</t>
  </si>
  <si>
    <t>Varela, Donis</t>
  </si>
  <si>
    <t>GILLIVER, LEIGH</t>
  </si>
  <si>
    <t>Gilliver, Leigh</t>
  </si>
  <si>
    <t>ASHLEY BIGBEE</t>
  </si>
  <si>
    <t>Bigbee, Ashley</t>
  </si>
  <si>
    <t>UHUNMWANGHA, OGHOGHO</t>
  </si>
  <si>
    <t>Uhunmwangho,  Oghogho</t>
  </si>
  <si>
    <t>SHARON, JELKS</t>
  </si>
  <si>
    <t>Jelks, Sharon</t>
  </si>
  <si>
    <t>GALLAWAY, REBECCA</t>
  </si>
  <si>
    <t>Gallaway, Rebecca</t>
  </si>
  <si>
    <t>KAYLA, RUSHING</t>
  </si>
  <si>
    <t>Rushing, Kayla</t>
  </si>
  <si>
    <t>RAMANDEEP, KAUR</t>
  </si>
  <si>
    <t>Kaur, Ramandeep</t>
  </si>
  <si>
    <t>GRAYCE, HEIN</t>
  </si>
  <si>
    <t>Hein, Grayce</t>
  </si>
  <si>
    <t>PATRICIA BHAMA</t>
  </si>
  <si>
    <t>Bhama, Patricia</t>
  </si>
  <si>
    <t>YSABEL REYES</t>
  </si>
  <si>
    <t>Reyes, Ysabel</t>
  </si>
  <si>
    <t>TX</t>
  </si>
  <si>
    <t>IANTHE LAMBIE</t>
  </si>
  <si>
    <t>Lambie, Ianthe</t>
  </si>
  <si>
    <t>EDWARD, DELOS TRINO</t>
  </si>
  <si>
    <t>Trino, Edward</t>
  </si>
  <si>
    <t>DENITA,WILKINS</t>
  </si>
  <si>
    <t>Wilkins, Denita</t>
  </si>
  <si>
    <t>IL</t>
  </si>
  <si>
    <t>EMMA, KWON</t>
  </si>
  <si>
    <t>Kwon, Emma</t>
  </si>
  <si>
    <t>ERIN, SWINT</t>
  </si>
  <si>
    <t>Swint, Erin</t>
  </si>
  <si>
    <t>LISA, MCKENZIE</t>
  </si>
  <si>
    <t>McKenzie, Lisa</t>
  </si>
  <si>
    <t>SANDHYA, GRANDHI</t>
  </si>
  <si>
    <t>Grandhi, Sandhya</t>
  </si>
  <si>
    <t>SUSAN, JONES</t>
  </si>
  <si>
    <t>Jones, Susan</t>
  </si>
  <si>
    <t>ASISH, MOONAT</t>
  </si>
  <si>
    <t>Moonat, Ashish</t>
  </si>
  <si>
    <t>FRANCES CORTES</t>
  </si>
  <si>
    <t>Cortes, Frances</t>
  </si>
  <si>
    <t>Nurse Practitioner</t>
  </si>
  <si>
    <t>HEATHER SANDERS</t>
  </si>
  <si>
    <t>Sanders, Heather</t>
  </si>
  <si>
    <t>Advanced Registered Nurse Practitioner</t>
  </si>
  <si>
    <t>KIMBERLY ANN NAPIER</t>
  </si>
  <si>
    <t>Napier, Kimberly</t>
  </si>
  <si>
    <t>Advanced Practice Registered Nurse</t>
  </si>
  <si>
    <t>LUSANA SCHUTZ</t>
  </si>
  <si>
    <t>Schutz, Lusana</t>
  </si>
  <si>
    <t>NICHELL BRYANT</t>
  </si>
  <si>
    <t>Bryant, Nichell</t>
  </si>
  <si>
    <t>RANJEET SINGH</t>
  </si>
  <si>
    <t>Singh, Ranjeet</t>
  </si>
  <si>
    <t>ROBERT WAMUKOYA</t>
  </si>
  <si>
    <t>Wamukoya, Robert</t>
  </si>
  <si>
    <t>SHAMIKA BROOKS</t>
  </si>
  <si>
    <t>Brooks, Shamika</t>
  </si>
  <si>
    <t>SUPRIYA SINGH</t>
  </si>
  <si>
    <t>Singh, Supriya</t>
  </si>
  <si>
    <t>ILL</t>
  </si>
  <si>
    <t>TALAR MOY</t>
  </si>
  <si>
    <t>Moy, Talar</t>
  </si>
  <si>
    <t>TAMAS UNGAR</t>
  </si>
  <si>
    <t>Ungar, Tamas</t>
  </si>
  <si>
    <t>AMY MILLER</t>
  </si>
  <si>
    <t>Miller, Amy</t>
  </si>
  <si>
    <t>PAMELA HENRY WILLIAMS</t>
  </si>
  <si>
    <t>Williams, Pamela</t>
  </si>
  <si>
    <t>ADRIENNE OLIVEIRA</t>
  </si>
  <si>
    <t>Oliveira, Adrienne</t>
  </si>
  <si>
    <t>SARABJIT KAUR</t>
  </si>
  <si>
    <t>Kaur, Sarabjit</t>
  </si>
  <si>
    <t>KYRA COOKE</t>
  </si>
  <si>
    <t>Cooke, Kyra</t>
  </si>
  <si>
    <t>BEVERLY SAINT-AMAND</t>
  </si>
  <si>
    <t>Saint-Amand, Beverly</t>
  </si>
  <si>
    <t>VALRIE YOUNGS</t>
  </si>
  <si>
    <t>Youngs, Valrie</t>
  </si>
  <si>
    <t>JOHN IBARRA</t>
  </si>
  <si>
    <t>Ibarra, John</t>
  </si>
  <si>
    <t>GARY GULARTE</t>
  </si>
  <si>
    <t>Gularte, Gary</t>
  </si>
  <si>
    <t>ALPHONSE, FRANTZ</t>
  </si>
  <si>
    <t>Alphonse, Frantz</t>
  </si>
  <si>
    <t>JINNAIL, SESSIONS-HOUSTON</t>
  </si>
  <si>
    <t>Sessions-houston, Jinnail</t>
  </si>
  <si>
    <t>SIERRA, LACEY</t>
  </si>
  <si>
    <t>Sierra, Lacey</t>
  </si>
  <si>
    <t>MO</t>
  </si>
  <si>
    <t>JOHNSON, TAMICA</t>
  </si>
  <si>
    <t>Johnson, Tamica</t>
  </si>
  <si>
    <t xml:space="preserve">ALEXANDER, SHELLY </t>
  </si>
  <si>
    <t>Alexander, Shelly</t>
  </si>
  <si>
    <t>CASH, KELLI</t>
  </si>
  <si>
    <t>Cash, Kelli</t>
  </si>
  <si>
    <t>NELSON, BETSY</t>
  </si>
  <si>
    <t>Nelson, Betsy</t>
  </si>
  <si>
    <t xml:space="preserve">NJUNGE, DAVID </t>
  </si>
  <si>
    <t>Njunge, David</t>
  </si>
  <si>
    <t xml:space="preserve">ROSS, CHE </t>
  </si>
  <si>
    <t>Ross, Che</t>
  </si>
  <si>
    <t>Certified Physician Assistant</t>
  </si>
  <si>
    <t xml:space="preserve">JOSEPH, JULI </t>
  </si>
  <si>
    <t>Joseph, Juli</t>
  </si>
  <si>
    <t xml:space="preserve">KEYA, DOMINIC </t>
  </si>
  <si>
    <t>Keya, Dominic</t>
  </si>
  <si>
    <t xml:space="preserve">IVY, MELLISSA </t>
  </si>
  <si>
    <t>Ivy, Mellissa</t>
  </si>
  <si>
    <t>ID</t>
  </si>
  <si>
    <t xml:space="preserve">LI, TONG </t>
  </si>
  <si>
    <t>Li, Tong</t>
  </si>
  <si>
    <t xml:space="preserve">MAZHAR, ALIZA </t>
  </si>
  <si>
    <t>Mazhar, Aliza</t>
  </si>
  <si>
    <t xml:space="preserve">CEBALLOS, RHANDY </t>
  </si>
  <si>
    <t>Ceballos, Rhandy</t>
  </si>
  <si>
    <t>IVY, ANDREA</t>
  </si>
  <si>
    <t>Ivy, Andrea</t>
  </si>
  <si>
    <t>NIYATI, SAEED</t>
  </si>
  <si>
    <t>Niyati, Saeed</t>
  </si>
  <si>
    <t>BOGDANOWICZ, STACEY</t>
  </si>
  <si>
    <t>Bogdanowicz, Stacey</t>
  </si>
  <si>
    <t>FOXE, ANGELA</t>
  </si>
  <si>
    <t>Foxe, Angela</t>
  </si>
  <si>
    <t>JOHNSON, MARK</t>
  </si>
  <si>
    <t>Johnson, Mark</t>
  </si>
  <si>
    <t>BULEGA-KASAGGA, MARY</t>
  </si>
  <si>
    <t>Bulega-Kasagga, Mary</t>
  </si>
  <si>
    <t>GUMBO, MARY</t>
  </si>
  <si>
    <t>Gumbo, Mary</t>
  </si>
  <si>
    <t>STANBURY, BO</t>
  </si>
  <si>
    <t>Stanbury, Bo</t>
  </si>
  <si>
    <t>TRINH, DUY</t>
  </si>
  <si>
    <t>Trinh, Duy</t>
  </si>
  <si>
    <t>THURSTON, KUYANN</t>
  </si>
  <si>
    <t>Thurston, Kuyann</t>
  </si>
  <si>
    <t>BALL, MIRJAM</t>
  </si>
  <si>
    <t>Ball, Mirjam</t>
  </si>
  <si>
    <t>Yegan, Fariba</t>
  </si>
  <si>
    <t>Montemayor, Jeremy</t>
  </si>
  <si>
    <t>Schertz, Jazzcelyn</t>
  </si>
  <si>
    <t>Suhail, Moiz</t>
  </si>
  <si>
    <t>Youssef, Mina</t>
  </si>
  <si>
    <t>Patel, Darshan</t>
  </si>
  <si>
    <t>THOMSON, JAMES</t>
  </si>
  <si>
    <t>Thomson, James</t>
  </si>
  <si>
    <t>PAC</t>
  </si>
  <si>
    <t>KAUR, RAJWINDER</t>
  </si>
  <si>
    <t>Kaur, Rajwinder</t>
  </si>
  <si>
    <t>OH</t>
  </si>
  <si>
    <t>SAKAMURI, LAXMI</t>
  </si>
  <si>
    <t>Sakamuri, Laxmi</t>
  </si>
  <si>
    <t>SCHECHTMAN, JEFFREY</t>
  </si>
  <si>
    <t>Schechtman, Jeffrey</t>
  </si>
  <si>
    <t>MAIYA, VIJAY</t>
  </si>
  <si>
    <t>Maiya, Vijay</t>
  </si>
  <si>
    <t>UT</t>
  </si>
  <si>
    <t>NIXON, TYLER</t>
  </si>
  <si>
    <t>Nixon, Tyler</t>
  </si>
  <si>
    <t>NOYES, ISAAC</t>
  </si>
  <si>
    <t>Noyes, Isaac</t>
  </si>
  <si>
    <t>OATES, MARTIN</t>
  </si>
  <si>
    <t>Oates, Martin</t>
  </si>
  <si>
    <t>SABOL, DUSAN</t>
  </si>
  <si>
    <t>Sabol, Dusan</t>
  </si>
  <si>
    <t>BERNARD, TRACY</t>
  </si>
  <si>
    <t>Bernard, Tracy</t>
  </si>
  <si>
    <t>Medical Assistant</t>
  </si>
  <si>
    <t>WHITE, JOSHUA</t>
  </si>
  <si>
    <t>White, Joshua</t>
  </si>
  <si>
    <t>MOREHART, CANDICE</t>
  </si>
  <si>
    <t>Morehart, Candice</t>
  </si>
  <si>
    <t>User Engine ID</t>
  </si>
  <si>
    <t>Provider Billing Name</t>
  </si>
  <si>
    <t>Display Name</t>
  </si>
  <si>
    <t>First Name</t>
  </si>
  <si>
    <t>Last Name</t>
  </si>
  <si>
    <t>Email List(s)</t>
  </si>
  <si>
    <t>Aarista Facility Access</t>
  </si>
  <si>
    <t>Credentials</t>
  </si>
  <si>
    <t>Mailing Address</t>
  </si>
  <si>
    <t>City</t>
  </si>
  <si>
    <t>Zip</t>
  </si>
  <si>
    <t>Phone Number</t>
  </si>
  <si>
    <t>Personal Email</t>
  </si>
  <si>
    <t>Work Email</t>
  </si>
  <si>
    <t>Start Date</t>
  </si>
  <si>
    <t>End Date</t>
  </si>
  <si>
    <t>Status</t>
  </si>
  <si>
    <t>%23 of workdays/wk</t>
  </si>
  <si>
    <t>Facility Name - Work Locations</t>
  </si>
  <si>
    <t>Annual Salary</t>
  </si>
  <si>
    <t>Daily Rate</t>
  </si>
  <si>
    <t xml:space="preserve">Employment Status </t>
  </si>
  <si>
    <t>DOB</t>
  </si>
  <si>
    <t>SSN</t>
  </si>
  <si>
    <t>NPI</t>
  </si>
  <si>
    <t>DEA%23</t>
  </si>
  <si>
    <t>DEA Expiration</t>
  </si>
  <si>
    <t>License %23</t>
  </si>
  <si>
    <t>License Exp. Date</t>
  </si>
  <si>
    <t>Certification Name/Number</t>
  </si>
  <si>
    <t>Certification Exp. Date</t>
  </si>
  <si>
    <t>Medicare %23</t>
  </si>
  <si>
    <t xml:space="preserve">Medicaid %23 </t>
  </si>
  <si>
    <t>Supervising MD for APPS without Autonomous Practice</t>
  </si>
  <si>
    <t xml:space="preserve">Direct Supervisor </t>
  </si>
  <si>
    <t xml:space="preserve">Regional Medical Director for Provider </t>
  </si>
  <si>
    <t>Updated Sound ACO</t>
  </si>
  <si>
    <t>Zotec No Pen Request Sent</t>
  </si>
  <si>
    <t>Employee Insperity ID</t>
  </si>
  <si>
    <t xml:space="preserve">Medical Group </t>
  </si>
  <si>
    <t>FP&amp;A Name</t>
  </si>
  <si>
    <t>FP&amp;A Provider Type</t>
  </si>
  <si>
    <t>On-call</t>
  </si>
  <si>
    <t xml:space="preserve">Provider Entity </t>
  </si>
  <si>
    <t>Deborah Ames , MD</t>
  </si>
  <si>
    <t>Deborah</t>
  </si>
  <si>
    <t>Ames</t>
  </si>
  <si>
    <t>["All Physician","Washington Physician","Washington South Physician"]</t>
  </si>
  <si>
    <t>["Washington South"]</t>
  </si>
  <si>
    <t>MD</t>
  </si>
  <si>
    <t>2931 SW Luradel Ln</t>
  </si>
  <si>
    <t>Portland, OR</t>
  </si>
  <si>
    <t>971-710-5236</t>
  </si>
  <si>
    <t>kempeames@icloud.com</t>
  </si>
  <si>
    <t>Hired</t>
  </si>
  <si>
    <t>Hudson Bay Health and Rehab of Cascadia</t>
  </si>
  <si>
    <t>W2</t>
  </si>
  <si>
    <t>542-11-4651</t>
  </si>
  <si>
    <t>MD153103</t>
  </si>
  <si>
    <t>N/A</t>
  </si>
  <si>
    <t>Chheda, Neel DO</t>
  </si>
  <si>
    <t>Altea Medical</t>
  </si>
  <si>
    <t>Ames, Deborah</t>
  </si>
  <si>
    <t>No</t>
  </si>
  <si>
    <t>Lubbna Johar, MD</t>
  </si>
  <si>
    <t>Lubbna</t>
  </si>
  <si>
    <t>Johar</t>
  </si>
  <si>
    <t>["All Physician"]</t>
  </si>
  <si>
    <t>["Missouri East"]</t>
  </si>
  <si>
    <t>290 Arbor Trails Dr</t>
  </si>
  <si>
    <t>Ballwin</t>
  </si>
  <si>
    <t>804-450-0233</t>
  </si>
  <si>
    <t>lubbnajohar@yahoo.com</t>
  </si>
  <si>
    <t>Missouri East</t>
  </si>
  <si>
    <t>493-23-3071</t>
  </si>
  <si>
    <t>FJ6776922</t>
  </si>
  <si>
    <t>ABFM 1076856933</t>
  </si>
  <si>
    <t>n/a</t>
  </si>
  <si>
    <t>Johar, Lubbna</t>
  </si>
  <si>
    <t>Zachary Ford, APRN</t>
  </si>
  <si>
    <t>Zachary</t>
  </si>
  <si>
    <t>Ford</t>
  </si>
  <si>
    <t>["All APPs","Illinois APPs","Illinois South APPs"]</t>
  </si>
  <si>
    <t>["Illinois South"]</t>
  </si>
  <si>
    <t>APRN</t>
  </si>
  <si>
    <t>1051 Randolph Street</t>
  </si>
  <si>
    <t>Carlyle</t>
  </si>
  <si>
    <t>618-977-6799</t>
  </si>
  <si>
    <t>zman9110@hotmail.com</t>
  </si>
  <si>
    <t>Bria of Cahokia</t>
  </si>
  <si>
    <t>361-84-4993</t>
  </si>
  <si>
    <t>MF7994949</t>
  </si>
  <si>
    <t>AANP F01220021</t>
  </si>
  <si>
    <t>Ford, Zachary</t>
  </si>
  <si>
    <t>i/p</t>
  </si>
  <si>
    <t>Kaitlin Larkin, MD</t>
  </si>
  <si>
    <t>Kaitlin</t>
  </si>
  <si>
    <t>Larkin</t>
  </si>
  <si>
    <t>["All Physician","Illinois South Physician"]</t>
  </si>
  <si>
    <t>33 Dauphine Dr Lake</t>
  </si>
  <si>
    <t>St. Louis</t>
  </si>
  <si>
    <t>636-485-7893</t>
  </si>
  <si>
    <t>klarkin1393@hotmail.com</t>
  </si>
  <si>
    <t>kaitlin.larkin@alteahc.com</t>
  </si>
  <si>
    <t>Bria of Cahokia
Bria of Columbia
Bria of Belleville
Belleville Healthcare
Bria of Alton
Bria of Godfrey
Bria of Mascoutah
Bria of Wood River</t>
  </si>
  <si>
    <t>508-31-1269</t>
  </si>
  <si>
    <t>Pending</t>
  </si>
  <si>
    <t>Dr. Dhaliwal</t>
  </si>
  <si>
    <t>Larkin, Kaitlin</t>
  </si>
  <si>
    <t>Whitney Wilson, APRN</t>
  </si>
  <si>
    <t>Whitney</t>
  </si>
  <si>
    <t>Wilson</t>
  </si>
  <si>
    <t>["All APPs","Florida South APPs","Florida APPs"]</t>
  </si>
  <si>
    <t>["Florida South"]</t>
  </si>
  <si>
    <t>5331 Lake Bluff Terrace</t>
  </si>
  <si>
    <t>Sanford</t>
  </si>
  <si>
    <t>864-978-4720</t>
  </si>
  <si>
    <t>parrishw7@gmail.com</t>
  </si>
  <si>
    <t>whitney.wilson@alteahc.com</t>
  </si>
  <si>
    <t>Orlando Rehab Hospital</t>
  </si>
  <si>
    <t>251-73-2978</t>
  </si>
  <si>
    <t xml:space="preserve">APRN11033903 </t>
  </si>
  <si>
    <t>Lambie, Ianthe, MD</t>
  </si>
  <si>
    <t>Thorngren, Daniel MD</t>
  </si>
  <si>
    <t>Wilson, Whitney</t>
  </si>
  <si>
    <t>Tarek Nashwai, MD</t>
  </si>
  <si>
    <t>Tarek</t>
  </si>
  <si>
    <t>Nashwai</t>
  </si>
  <si>
    <t>1193 cedar ridge drive</t>
  </si>
  <si>
    <t>Eugene</t>
  </si>
  <si>
    <t>OR</t>
  </si>
  <si>
    <t>541-514-5658</t>
  </si>
  <si>
    <t>tnashawi@aol.com</t>
  </si>
  <si>
    <t>TBD</t>
  </si>
  <si>
    <t>362-29-1789</t>
  </si>
  <si>
    <t>BN9370711</t>
  </si>
  <si>
    <t>MD26475</t>
  </si>
  <si>
    <t>ABIM / Internal Medicine - 259114</t>
  </si>
  <si>
    <t>Nashwai, Tarek</t>
  </si>
  <si>
    <t>Michelle Strickland, NP</t>
  </si>
  <si>
    <t>Michelle</t>
  </si>
  <si>
    <t>Strickland</t>
  </si>
  <si>
    <t>["All APPs","California APPs","California South APPs"]</t>
  </si>
  <si>
    <t>["California South"]</t>
  </si>
  <si>
    <t>2170 South Harbor Blvd, Apt 228</t>
  </si>
  <si>
    <t>Anaheim</t>
  </si>
  <si>
    <t>304-993-1913</t>
  </si>
  <si>
    <t>michellestrickland79@gmail.com</t>
  </si>
  <si>
    <t>Ontario Healthcare Center</t>
  </si>
  <si>
    <t>232-17-5510</t>
  </si>
  <si>
    <t>MS4782098</t>
  </si>
  <si>
    <t>ANCC 2012003703</t>
  </si>
  <si>
    <t>Strickland, Michelle</t>
  </si>
  <si>
    <t>Kenya Everette, MD</t>
  </si>
  <si>
    <t>Kenya</t>
  </si>
  <si>
    <t>Everette</t>
  </si>
  <si>
    <t>["All Physician","Indiana Physician"]</t>
  </si>
  <si>
    <t>["Indiana Central"]</t>
  </si>
  <si>
    <t>8606 Harrison Ave</t>
  </si>
  <si>
    <t>Munster</t>
  </si>
  <si>
    <t>219 614-2067</t>
  </si>
  <si>
    <t>kenyaeverette4@hotmail.com</t>
  </si>
  <si>
    <t>Restoracy of Whitestown
Restoracy Carmel</t>
  </si>
  <si>
    <t>311-90-9429</t>
  </si>
  <si>
    <t>BE6550417</t>
  </si>
  <si>
    <t>01050551A</t>
  </si>
  <si>
    <t xml:space="preserve"> Felicia Carnevale, ARNP</t>
  </si>
  <si>
    <t>Felicia</t>
  </si>
  <si>
    <t>Carnevale</t>
  </si>
  <si>
    <t>["All APPs","Washington Central APPs","Washington South APPs"]</t>
  </si>
  <si>
    <t>["Washington Central","Washington South"]</t>
  </si>
  <si>
    <t>ARNP</t>
  </si>
  <si>
    <t>95 Burnett Ave S</t>
  </si>
  <si>
    <t>Renton</t>
  </si>
  <si>
    <t>941-587-6218</t>
  </si>
  <si>
    <t>feliciacarneval@gmail.com</t>
  </si>
  <si>
    <t>felicia.carnevale@alteahc.com</t>
  </si>
  <si>
    <t>Valley View Skilled Nursing &amp; Rehabilitation
Renton Health and Rehabilitation
North Auburn Rehab &amp; Health Center
Canterbury House
Enumclaw Health &amp; Rehabilitation Center</t>
  </si>
  <si>
    <t>MC6641129</t>
  </si>
  <si>
    <t>AP61596290</t>
  </si>
  <si>
    <t xml:space="preserve">AANP NP-C / AG0313023 </t>
  </si>
  <si>
    <t>Carnevale, Felecia</t>
  </si>
  <si>
    <t>FF98F1AC-3614-471C-1090-08DCE25BB8B5</t>
  </si>
  <si>
    <t>Beth Maylack, DO</t>
  </si>
  <si>
    <t>Elizabeth</t>
  </si>
  <si>
    <t>Maylack</t>
  </si>
  <si>
    <t>DO</t>
  </si>
  <si>
    <t>1130 S Geyer Rd,</t>
  </si>
  <si>
    <t>Kirkwood</t>
  </si>
  <si>
    <t>314-503-0489</t>
  </si>
  <si>
    <t>emaylack@gmail.com</t>
  </si>
  <si>
    <t>beth.maylack@alteahc.com</t>
  </si>
  <si>
    <t>Missouri</t>
  </si>
  <si>
    <t>491-92-4011</t>
  </si>
  <si>
    <t>FM5913012</t>
  </si>
  <si>
    <t>AOBFP 17968</t>
  </si>
  <si>
    <t>Maylack, Elizabeth</t>
  </si>
  <si>
    <t>Hsing-Wen Wang, ARNP</t>
  </si>
  <si>
    <t>Hsing-Wen</t>
  </si>
  <si>
    <t>Wang</t>
  </si>
  <si>
    <t>["All APPs","Washington APPs","Washington Central APPs"]</t>
  </si>
  <si>
    <t>["Washington Central"]</t>
  </si>
  <si>
    <t>7504 134th Ave NE</t>
  </si>
  <si>
    <t>Redmond</t>
  </si>
  <si>
    <t>206-356-1654</t>
  </si>
  <si>
    <t>hsingwen1025@gmail.com</t>
  </si>
  <si>
    <t>hsing.wang@alteahc.com</t>
  </si>
  <si>
    <t>Providence Swedish Rehabilitation Hospital</t>
  </si>
  <si>
    <t>MW8460773</t>
  </si>
  <si>
    <t xml:space="preserve">AP61481450 </t>
  </si>
  <si>
    <t>Nguyen, Don MD</t>
  </si>
  <si>
    <t>Bhumkar, Nishita MD</t>
  </si>
  <si>
    <t>Wang, Hsing-Wen</t>
  </si>
  <si>
    <t>23294A79-C78C-4DB6-FF39-08DCDE628201</t>
  </si>
  <si>
    <t>Kaeai Edgerly, APRN</t>
  </si>
  <si>
    <t>Kaeai</t>
  </si>
  <si>
    <t>Edgerly</t>
  </si>
  <si>
    <t>["PAC Partners","PAC Nevada APPs"]</t>
  </si>
  <si>
    <t>["Nevada"]</t>
  </si>
  <si>
    <t>227 St. Albans PL</t>
  </si>
  <si>
    <t>Carson City</t>
  </si>
  <si>
    <t>NV</t>
  </si>
  <si>
    <t>845-249-5500</t>
  </si>
  <si>
    <t>kaeaicarlson@gmail.com</t>
  </si>
  <si>
    <t>kaeai.edgerly@alteahc.com</t>
  </si>
  <si>
    <t>Ormsby Post Acute</t>
  </si>
  <si>
    <t>101-74-9671</t>
  </si>
  <si>
    <t>MC4499629</t>
  </si>
  <si>
    <t>APRN002623</t>
  </si>
  <si>
    <t>F10220493</t>
  </si>
  <si>
    <t>Jessica Woods</t>
  </si>
  <si>
    <t>PAC Partners</t>
  </si>
  <si>
    <t>Edgerly, Kaeai</t>
  </si>
  <si>
    <t>Luis Herrera, ARNP</t>
  </si>
  <si>
    <t>Luis</t>
  </si>
  <si>
    <t>Herrera</t>
  </si>
  <si>
    <t>["All APPs","Washington APPs","Washington South APPs"]</t>
  </si>
  <si>
    <t>626 TERRACE AVE</t>
  </si>
  <si>
    <t>Aberdeen</t>
  </si>
  <si>
    <t>786-366-0095</t>
  </si>
  <si>
    <t>luis.herrerafnp@gmail.com</t>
  </si>
  <si>
    <t>luis.herrera@alteahc.com</t>
  </si>
  <si>
    <t>Aberdeen, Olympia, &amp; Shelton</t>
  </si>
  <si>
    <t>607-04-9826</t>
  </si>
  <si>
    <t>MH6040529</t>
  </si>
  <si>
    <t>AP61077272</t>
  </si>
  <si>
    <t>ANCC FNP-BC / 2019044856</t>
  </si>
  <si>
    <t>Angheloiu, Viorel MD</t>
  </si>
  <si>
    <t>Herrera, Luis</t>
  </si>
  <si>
    <t>C802C77C-17A4-47F1-4CDC-08DCE3D1E7EE</t>
  </si>
  <si>
    <t>Kimberly Kibbons, APRN</t>
  </si>
  <si>
    <t>Kimberly</t>
  </si>
  <si>
    <t>Kibbons</t>
  </si>
  <si>
    <t>["All APPs","Illinois APPs","Illinois North APPs"]</t>
  </si>
  <si>
    <t>["Illinois North"]</t>
  </si>
  <si>
    <t>2548 Elder Lane</t>
  </si>
  <si>
    <t>Franklin Park</t>
  </si>
  <si>
    <t>(847) 630-0723</t>
  </si>
  <si>
    <t>kimberlykibbons@gmail.com</t>
  </si>
  <si>
    <t>kimberly.kibbons@alteahc.com</t>
  </si>
  <si>
    <t>Bria of Elmwood Park</t>
  </si>
  <si>
    <t>343-52-5136</t>
  </si>
  <si>
    <t xml:space="preserve">MK2939114 </t>
  </si>
  <si>
    <t xml:space="preserve"> AANP F1212144 </t>
  </si>
  <si>
    <t>Kibbons, Kimberly</t>
  </si>
  <si>
    <t>Brittany Henry, APRN</t>
  </si>
  <si>
    <t>Brittany</t>
  </si>
  <si>
    <t>Henry</t>
  </si>
  <si>
    <t xml:space="preserve">4300 W Lake Ave %23B108 </t>
  </si>
  <si>
    <t>Glenview</t>
  </si>
  <si>
    <t>224-217-0598</t>
  </si>
  <si>
    <t>b-henry1217@hotmail.com</t>
  </si>
  <si>
    <t>brittany.henry@alteahc.com</t>
  </si>
  <si>
    <t>330-88-2001</t>
  </si>
  <si>
    <t>ANCC 2023153939</t>
  </si>
  <si>
    <t>Henry, Brittany</t>
  </si>
  <si>
    <t>1E897FA2-5E83-4289-0356-08DCE3D16C58</t>
  </si>
  <si>
    <t>Ifeoma Ubadike, NP</t>
  </si>
  <si>
    <t>Ifeoma</t>
  </si>
  <si>
    <t>Ubadike</t>
  </si>
  <si>
    <t>["All APPs","California APPs","California Central APPs"]</t>
  </si>
  <si>
    <t>["California Central"]</t>
  </si>
  <si>
    <t>3438 El Molino Avenue</t>
  </si>
  <si>
    <t>Clovis</t>
  </si>
  <si>
    <t>(559) 960-3189</t>
  </si>
  <si>
    <t>iaubadike@hotmail.com</t>
  </si>
  <si>
    <t>ifeoma.ubadike@alteahc.com</t>
  </si>
  <si>
    <t>Madera Rehabilitation &amp; Nursing Center</t>
  </si>
  <si>
    <t>444-25-0901</t>
  </si>
  <si>
    <t>MU7709895</t>
  </si>
  <si>
    <t>ANCC 2022089731</t>
  </si>
  <si>
    <t>Ubadike, Ifeoma</t>
  </si>
  <si>
    <t>Robin Rice PA-C</t>
  </si>
  <si>
    <t>Robin</t>
  </si>
  <si>
    <t>Rice</t>
  </si>
  <si>
    <t>["Washington APPs","Washington South APPs","All APPs"]</t>
  </si>
  <si>
    <t>PA-C</t>
  </si>
  <si>
    <t>8140 Noschka Rd SW</t>
  </si>
  <si>
    <t>Olympia</t>
  </si>
  <si>
    <t>(564) 204-6436</t>
  </si>
  <si>
    <t>robinrice58@gmail.com</t>
  </si>
  <si>
    <t>robin.rice@alteahc.com</t>
  </si>
  <si>
    <t>Three Rivers Care</t>
  </si>
  <si>
    <t>PA10004393</t>
  </si>
  <si>
    <t>Rice, Robin</t>
  </si>
  <si>
    <t>PA</t>
  </si>
  <si>
    <t>CF9EDA9A-4421-40E5-7B19-08DCE26E71CA</t>
  </si>
  <si>
    <t>Ruben Colman, MD</t>
  </si>
  <si>
    <t>Ruben</t>
  </si>
  <si>
    <t>Colman</t>
  </si>
  <si>
    <t>["All Physician","Florida Physician","Florida Central Physician"]</t>
  </si>
  <si>
    <t>3157 SW Alexander Ct.</t>
  </si>
  <si>
    <t>Palm City</t>
  </si>
  <si>
    <t>772-486-2252</t>
  </si>
  <si>
    <t>rubencolman@hotmail.com</t>
  </si>
  <si>
    <t>ruben.colman@alteahc.com</t>
  </si>
  <si>
    <t xml:space="preserve">Pine Trail, Westlake, Gardens </t>
  </si>
  <si>
    <t>285-56-1336</t>
  </si>
  <si>
    <t>FC0236566</t>
  </si>
  <si>
    <t>ME103985</t>
  </si>
  <si>
    <t>Colman, Ruben</t>
  </si>
  <si>
    <t>075D437C-560D-4228-3D25-08DCDCCD6954</t>
  </si>
  <si>
    <t>Kelly Martin, APRN</t>
  </si>
  <si>
    <t>Kelly</t>
  </si>
  <si>
    <t>Martin</t>
  </si>
  <si>
    <t>1632 Old Fosterburg Rd</t>
  </si>
  <si>
    <t>Alton</t>
  </si>
  <si>
    <t>618-616-3672</t>
  </si>
  <si>
    <t>kelle_2@hotmail.com</t>
  </si>
  <si>
    <t>kelly.martin@alteahc.com</t>
  </si>
  <si>
    <t>IL South</t>
  </si>
  <si>
    <t>325-68-6771</t>
  </si>
  <si>
    <t>MM4194293</t>
  </si>
  <si>
    <t>ANCC 2008003958</t>
  </si>
  <si>
    <t>Martin, Kelly</t>
  </si>
  <si>
    <t xml:space="preserve"> James Andjelic, APRN</t>
  </si>
  <si>
    <t xml:space="preserve"> James</t>
  </si>
  <si>
    <t>Andjelic</t>
  </si>
  <si>
    <t>["All APPs","Florida APPs","Florida Central APPs"]</t>
  </si>
  <si>
    <t>["Florida West"]</t>
  </si>
  <si>
    <t>630-886-7731</t>
  </si>
  <si>
    <t>thatsmyfnp@gmail.com</t>
  </si>
  <si>
    <t>james.andjelic@alteahc.com</t>
  </si>
  <si>
    <t>Siesta Key, Indian Beach</t>
  </si>
  <si>
    <t>APRN9456166</t>
  </si>
  <si>
    <t>Andjelic, James</t>
  </si>
  <si>
    <t>DE9E917B-4B08-495C-667D-08DCE25A73AC</t>
  </si>
  <si>
    <t>Charlotte Douglas, APRN</t>
  </si>
  <si>
    <t>Charlotte</t>
  </si>
  <si>
    <t>Douglas</t>
  </si>
  <si>
    <t>["All APPs","Illinois APPs","Illinois Central APPs"]</t>
  </si>
  <si>
    <t>["Illinois Central"]</t>
  </si>
  <si>
    <t>2106 e 2100 North Rd.</t>
  </si>
  <si>
    <t>Watseka</t>
  </si>
  <si>
    <t>815-216-6805</t>
  </si>
  <si>
    <t>chardouglasrn@yahoo.com</t>
  </si>
  <si>
    <t>charlotte.douglas@alteahc.com</t>
  </si>
  <si>
    <t>Citadel Bourbonnais</t>
  </si>
  <si>
    <t>334-58-6645</t>
  </si>
  <si>
    <t>MD3047087</t>
  </si>
  <si>
    <t>ANCC 2013005283</t>
  </si>
  <si>
    <t>Douglas, Charlotte</t>
  </si>
  <si>
    <t>B5A716DF-9D42-4060-D687-08DCD9ACC090</t>
  </si>
  <si>
    <t>Victoria Gelfand, APRN</t>
  </si>
  <si>
    <t>Victoria</t>
  </si>
  <si>
    <t>Gelfand</t>
  </si>
  <si>
    <t>["All APPs","Illinois South APPs","Illinois APPs"]</t>
  </si>
  <si>
    <t>["Illinois South","Missouri East"]</t>
  </si>
  <si>
    <t>1722 heather dale drive</t>
  </si>
  <si>
    <t>Saint Louis</t>
  </si>
  <si>
    <t>314-363-0280</t>
  </si>
  <si>
    <t>vgelfand1@gmail.com</t>
  </si>
  <si>
    <t>victoria.gelfand@alteahc.com</t>
  </si>
  <si>
    <t>Active</t>
  </si>
  <si>
    <t>Bria of Alton
Bria of Godfrey</t>
  </si>
  <si>
    <t>274-98-1610</t>
  </si>
  <si>
    <t>MG8654394</t>
  </si>
  <si>
    <t>AANP F01180054</t>
  </si>
  <si>
    <t>Siddiqui, Jawed</t>
  </si>
  <si>
    <t>Gelfand, Victoria</t>
  </si>
  <si>
    <t>8D6771DD-EE66-4AAE-DE4F-08DCD9ADFC9D</t>
  </si>
  <si>
    <t>Fariba Yegan, PA</t>
  </si>
  <si>
    <t>Fariba</t>
  </si>
  <si>
    <t>Yegan</t>
  </si>
  <si>
    <t>7315 Owensmouth Ave</t>
  </si>
  <si>
    <t>Canoga Park</t>
  </si>
  <si>
    <t>818-912-3185</t>
  </si>
  <si>
    <t>fariba.yegan95@gmail.com</t>
  </si>
  <si>
    <t>fariba.yegan@alteahc.com</t>
  </si>
  <si>
    <t>Lake Balboa Care Center</t>
  </si>
  <si>
    <t>618-87-2889</t>
  </si>
  <si>
    <t>MY8946886</t>
  </si>
  <si>
    <t>NCCPA 1196860</t>
  </si>
  <si>
    <t>EEBA4AFE-D1F4-465A-4754-08DCD1DA5451</t>
  </si>
  <si>
    <t>Falyn Crosby, PMHNP</t>
  </si>
  <si>
    <t>Falyn</t>
  </si>
  <si>
    <t>Crosby</t>
  </si>
  <si>
    <t>["All APPs","Washington APPs","Washington North APPs"]</t>
  </si>
  <si>
    <t>["Washington North"]</t>
  </si>
  <si>
    <t>16632 Kato Lane</t>
  </si>
  <si>
    <t>Mt. Vernon</t>
  </si>
  <si>
    <t>360.391.7169</t>
  </si>
  <si>
    <t>falyndiaz@gmail.com</t>
  </si>
  <si>
    <t>falyn.crosby@alteahc.com</t>
  </si>
  <si>
    <t>Bellingham/Sedro-Woolley</t>
  </si>
  <si>
    <t>531-15-1611</t>
  </si>
  <si>
    <t>Pending application</t>
  </si>
  <si>
    <t>AP61540990</t>
  </si>
  <si>
    <t>ANCC PMHNP-BC / 2024003004</t>
  </si>
  <si>
    <t>Dhaliwal, Navdeep MD</t>
  </si>
  <si>
    <t>Crosby, Falyn</t>
  </si>
  <si>
    <t>AA03BFB3-B923-4A06-0B3E-08DCD9A58DD9</t>
  </si>
  <si>
    <t>Aree Welch, APRN</t>
  </si>
  <si>
    <t>Aree</t>
  </si>
  <si>
    <t>Welch</t>
  </si>
  <si>
    <t>["All APPs","Illinois North APPs","Illinois APPs"]</t>
  </si>
  <si>
    <t>17542 Burnham Ave</t>
  </si>
  <si>
    <t>Lansing</t>
  </si>
  <si>
    <t>773-644-0388</t>
  </si>
  <si>
    <t>areewelch@yahoo.com</t>
  </si>
  <si>
    <t>aree.welch@alteahc.com</t>
  </si>
  <si>
    <t>Bria of Oak Lawn
Bria of Elmwood</t>
  </si>
  <si>
    <t>348-72-7221</t>
  </si>
  <si>
    <t>MW5224706</t>
  </si>
  <si>
    <t>ANCC 2017019443</t>
  </si>
  <si>
    <t>Navdeep, Dhaliwal</t>
  </si>
  <si>
    <t>Welch, Aree</t>
  </si>
  <si>
    <t>7FDCD5E9-1DFD-4C0C-BB88-08DCD9AC0E92</t>
  </si>
  <si>
    <t>Jazzcelyn Schertz, APRN</t>
  </si>
  <si>
    <t>Jazzcelyn</t>
  </si>
  <si>
    <t>Schertz</t>
  </si>
  <si>
    <t xml:space="preserve">228 Egret Court </t>
  </si>
  <si>
    <t xml:space="preserve">Belleville </t>
  </si>
  <si>
    <t> 618-792-8051</t>
  </si>
  <si>
    <t>jazzcelynfnp@gmail.com</t>
  </si>
  <si>
    <t>jazzcelyn.schertz@alteahc.com</t>
  </si>
  <si>
    <t>Bria of Belleville</t>
  </si>
  <si>
    <t>238-81-8764</t>
  </si>
  <si>
    <t>MS7584142</t>
  </si>
  <si>
    <t>ANCC 2006009280</t>
  </si>
  <si>
    <t>Malissa Miller, APRN</t>
  </si>
  <si>
    <t>Malissa</t>
  </si>
  <si>
    <t>Miller</t>
  </si>
  <si>
    <t>5779 Sunflower Lane</t>
  </si>
  <si>
    <t>Millstadt</t>
  </si>
  <si>
    <t>618-830-7023</t>
  </si>
  <si>
    <t>mweb0615@yahoo.com</t>
  </si>
  <si>
    <t>Terminated</t>
  </si>
  <si>
    <t>Bria of Bellivelle</t>
  </si>
  <si>
    <t>344-76-3457</t>
  </si>
  <si>
    <t>AANP F05180702</t>
  </si>
  <si>
    <t>Miller, Malissa</t>
  </si>
  <si>
    <t>739E8E45-35A5-4FFA-B9A8-08DCDCCCE99B</t>
  </si>
  <si>
    <t>Jeremy Montemayor, NP</t>
  </si>
  <si>
    <t xml:space="preserve">Jeremy </t>
  </si>
  <si>
    <t>Montemayor</t>
  </si>
  <si>
    <t>["All APPs","California North APPs","California APPs"]</t>
  </si>
  <si>
    <t>["California North"]</t>
  </si>
  <si>
    <t>1012 Ocean View Ave</t>
  </si>
  <si>
    <t>Daly City</t>
  </si>
  <si>
    <t>310-849-3535</t>
  </si>
  <si>
    <t>jeremymontemayor@yahoo.com</t>
  </si>
  <si>
    <t>jeremy.montemayor@alteahc.com</t>
  </si>
  <si>
    <t>Princeton Manor Healthcare Center LLC</t>
  </si>
  <si>
    <t>590-03-7422</t>
  </si>
  <si>
    <t>MM8603006</t>
  </si>
  <si>
    <t>AACN 2000493985</t>
  </si>
  <si>
    <t>F6F02F59-B6B5-4B5B-8CA4-08DCDCC3A368</t>
  </si>
  <si>
    <t>Susan Silva PA-C</t>
  </si>
  <si>
    <t>Susan</t>
  </si>
  <si>
    <t>Silva</t>
  </si>
  <si>
    <t>["All APPs","Washington APPs","Washington East APPs"]</t>
  </si>
  <si>
    <t>["Washington East"]</t>
  </si>
  <si>
    <t xml:space="preserve"> 66002 Hwy 3 S.  PO Box 471</t>
  </si>
  <si>
    <t>Fernwood</t>
  </si>
  <si>
    <t>206 659-3470</t>
  </si>
  <si>
    <t>susnsilva@gmail.com</t>
  </si>
  <si>
    <t>susan.silva@alteahc.com</t>
  </si>
  <si>
    <t>Othello &amp; Pullman</t>
  </si>
  <si>
    <t>551-39-8721</t>
  </si>
  <si>
    <t>MS3973484</t>
  </si>
  <si>
    <t>PA10004385</t>
  </si>
  <si>
    <t>NCCPA / 1055861</t>
  </si>
  <si>
    <t>Berg, Tracy MD</t>
  </si>
  <si>
    <t>Silva, Susan</t>
  </si>
  <si>
    <t>5A8ADB72-2CC5-4A56-A809-08DCDD82A1BB</t>
  </si>
  <si>
    <t>Eliza Garside, APRN</t>
  </si>
  <si>
    <t>Eliza</t>
  </si>
  <si>
    <t>Garside</t>
  </si>
  <si>
    <t>["All APPs","PAC Utah APPs"]</t>
  </si>
  <si>
    <t>["Utah"]</t>
  </si>
  <si>
    <t>8869 S Sutton Way</t>
  </si>
  <si>
    <t>Salt Lake City</t>
  </si>
  <si>
    <t>541-971-0530</t>
  </si>
  <si>
    <t>eliza_garside@yahoo.com</t>
  </si>
  <si>
    <t>eliza.garside@alteahc.com</t>
  </si>
  <si>
    <t>Monument Millcreek and Monument Bountiful</t>
  </si>
  <si>
    <t>647-03-6187</t>
  </si>
  <si>
    <t>MG9001518</t>
  </si>
  <si>
    <t>11930066-4405</t>
  </si>
  <si>
    <t>F06240514</t>
  </si>
  <si>
    <t>Tyler Nixon, MD</t>
  </si>
  <si>
    <t>Garside, Eliza</t>
  </si>
  <si>
    <t>06B62480-FB83-45EB-7F8C-08DCD1D84C2A</t>
  </si>
  <si>
    <t>Amy Whitehouse, ARNP</t>
  </si>
  <si>
    <t>Amy</t>
  </si>
  <si>
    <t>Whitehouse</t>
  </si>
  <si>
    <t xml:space="preserve">3807 85th Ave NW </t>
  </si>
  <si>
    <t>502 475 0633</t>
  </si>
  <si>
    <t>anwhitehouse10@yahoo.com</t>
  </si>
  <si>
    <t>amy.whitehouse@alteahc.com</t>
  </si>
  <si>
    <t>Shelton, Firlane, Olympic TC, Puget Olympia</t>
  </si>
  <si>
    <t>402-31-2471</t>
  </si>
  <si>
    <t>MW3628332</t>
  </si>
  <si>
    <t>AP61468856</t>
  </si>
  <si>
    <t>AANP AGNP-C / AG0615202</t>
  </si>
  <si>
    <t>Pandya, Kaylesh</t>
  </si>
  <si>
    <t>Chheda, Neel</t>
  </si>
  <si>
    <t>Whitehouse, Amy</t>
  </si>
  <si>
    <t>Kristine Holland, ARNP</t>
  </si>
  <si>
    <t>Kristine</t>
  </si>
  <si>
    <t>Holland</t>
  </si>
  <si>
    <t>["Washington APPs","Washington Central APPs"]</t>
  </si>
  <si>
    <t>8414 Gilman Way</t>
  </si>
  <si>
    <t>Arlington</t>
  </si>
  <si>
    <t>860-771-8811</t>
  </si>
  <si>
    <t>klhrn@yahoo.com</t>
  </si>
  <si>
    <t>IP</t>
  </si>
  <si>
    <t>MH8205684</t>
  </si>
  <si>
    <t>AP61472930</t>
  </si>
  <si>
    <t>ANCC 2023035797</t>
  </si>
  <si>
    <t>Bhumkar, Nishita</t>
  </si>
  <si>
    <t>Holland, Christine</t>
  </si>
  <si>
    <t>3B609F65-F398-48A0-B115-08DCCD1B2A4C</t>
  </si>
  <si>
    <t>Helen Kenney, PA</t>
  </si>
  <si>
    <t>Helen</t>
  </si>
  <si>
    <t>Kenney</t>
  </si>
  <si>
    <t>["All Idaho PAC","PAC Idaho APPs","PAC Partners"]</t>
  </si>
  <si>
    <t>["Idaho"]</t>
  </si>
  <si>
    <t>5780 North Bountiful Drive</t>
  </si>
  <si>
    <t>Idaho Falls</t>
  </si>
  <si>
    <t xml:space="preserve"> 208 521 8362</t>
  </si>
  <si>
    <t>kenney.helenk@gmail.com</t>
  </si>
  <si>
    <t>helen.kenney@mypacp.com / helen.kenney@alteahc.com</t>
  </si>
  <si>
    <t>Eagle Rock</t>
  </si>
  <si>
    <t>518-94-8165</t>
  </si>
  <si>
    <t>MK0506038</t>
  </si>
  <si>
    <t>PA-243</t>
  </si>
  <si>
    <t>Kenney, Helen</t>
  </si>
  <si>
    <t>A66C1AEB-260D-42A3-94A9-08DCD2776640</t>
  </si>
  <si>
    <t>Jordan Mock, PA-C</t>
  </si>
  <si>
    <t>Jordan</t>
  </si>
  <si>
    <t>Mock</t>
  </si>
  <si>
    <t>["All APPs","Indiana APPs"]</t>
  </si>
  <si>
    <t>814 Prairie Dr</t>
  </si>
  <si>
    <t xml:space="preserve">Lebanon </t>
  </si>
  <si>
    <t>714-733-3907</t>
  </si>
  <si>
    <t>jordan.mock.3@gmail.com</t>
  </si>
  <si>
    <t>jordan.mock@alteahc.com</t>
  </si>
  <si>
    <t>Community Nursing and Rehab
The Restoracy of Whitestown</t>
  </si>
  <si>
    <t>414-67-2687</t>
  </si>
  <si>
    <t>MM7255385</t>
  </si>
  <si>
    <t>10003540A</t>
  </si>
  <si>
    <t>NCCPA 1176175</t>
  </si>
  <si>
    <t>Yates, Patrice</t>
  </si>
  <si>
    <t>Mock, Jordan</t>
  </si>
  <si>
    <t>A393992F-48AD-46D3-5527-08DCD1D58D24</t>
  </si>
  <si>
    <t>Danita Dixon, APRN</t>
  </si>
  <si>
    <t>Danita</t>
  </si>
  <si>
    <t>Dixon</t>
  </si>
  <si>
    <t>["All APPs","Florida Central APPs","Florida APPs"]</t>
  </si>
  <si>
    <t>6027 28th Street South</t>
  </si>
  <si>
    <t>Saint Petersburg</t>
  </si>
  <si>
    <t>727-687-9638</t>
  </si>
  <si>
    <t>danitasdixon@gmail.com</t>
  </si>
  <si>
    <t>danita.dixon@alteahc.com</t>
  </si>
  <si>
    <t>Every other weekend (Sat &amp; Sun), Aspire at the Sea - Pasadena, Aspire at The Bay (Tampa), Aspire at Fletcher (Tampa), Aspire at Bryan Dairy (Largo), Aspire at The Harbor (Safety Harbor), Aspire at Seminole, Lake Haven (Dunedin).</t>
  </si>
  <si>
    <t>591-34-3896</t>
  </si>
  <si>
    <t>MD5701506</t>
  </si>
  <si>
    <t>APRN9272397</t>
  </si>
  <si>
    <t>AANP NP-C / F0316208</t>
  </si>
  <si>
    <t>Patel, Darshan DO</t>
  </si>
  <si>
    <t>Dixon, Danita</t>
  </si>
  <si>
    <t>Jasmine Tran, NP</t>
  </si>
  <si>
    <t>Jasmine</t>
  </si>
  <si>
    <t>Tran</t>
  </si>
  <si>
    <t>10181 Aldgate Ave</t>
  </si>
  <si>
    <t>Garden Grove</t>
  </si>
  <si>
    <t xml:space="preserve"> 714-620-9703</t>
  </si>
  <si>
    <t>jasminenguyettran@gmail.com</t>
  </si>
  <si>
    <t>jasmine.tran@alteahc.com</t>
  </si>
  <si>
    <t>Alta Garden Care Center</t>
  </si>
  <si>
    <t>732-12-8030</t>
  </si>
  <si>
    <t>MT8818950</t>
  </si>
  <si>
    <t>AANP AG07200129</t>
  </si>
  <si>
    <t>Aicha Lengane, APRN</t>
  </si>
  <si>
    <t>Aicha</t>
  </si>
  <si>
    <t>Lengane</t>
  </si>
  <si>
    <t>["All APPs","Illinois APPs"]</t>
  </si>
  <si>
    <t>926 Waterview way apt L</t>
  </si>
  <si>
    <t>Champaign</t>
  </si>
  <si>
    <t>217-550-4967</t>
  </si>
  <si>
    <t>lalichatou@yahoo.fr</t>
  </si>
  <si>
    <t>aicha.lengane@alteahc.com</t>
  </si>
  <si>
    <t>Citadel of Bourbonnais</t>
  </si>
  <si>
    <t>713-85-3639</t>
  </si>
  <si>
    <t>pending</t>
  </si>
  <si>
    <t>AANP F12230541</t>
  </si>
  <si>
    <t>BD50E86D-825B-4A46-AFCB-08DCD276E158</t>
  </si>
  <si>
    <t>Mary Russell, APRN</t>
  </si>
  <si>
    <t>Mary</t>
  </si>
  <si>
    <t>Russell</t>
  </si>
  <si>
    <t>6174 Royal Alley Pla</t>
  </si>
  <si>
    <t>Indianapolis</t>
  </si>
  <si>
    <t>(317) 357-2061</t>
  </si>
  <si>
    <t>mrojowskinp@comcast.net</t>
  </si>
  <si>
    <t>mary.russell@alteahc.com</t>
  </si>
  <si>
    <t>Franklin Meadows  
Hickory Creek and Meadow Lakes</t>
  </si>
  <si>
    <t>311-58-5455</t>
  </si>
  <si>
    <t>MR1443489</t>
  </si>
  <si>
    <t xml:space="preserve">71002193A	</t>
  </si>
  <si>
    <t>AANP A0706208</t>
  </si>
  <si>
    <t>Russell, Mary</t>
  </si>
  <si>
    <t>AF46804A-F1DE-4ADB-5E3F-08DCD1D983F7</t>
  </si>
  <si>
    <t>Viorel Angheloiu, MD</t>
  </si>
  <si>
    <t>Viorel</t>
  </si>
  <si>
    <t>Angheloiu</t>
  </si>
  <si>
    <t xml:space="preserve">1417 NW 117 Cir               </t>
  </si>
  <si>
    <t>Vancouver</t>
  </si>
  <si>
    <t xml:space="preserve"> 216-773-4754</t>
  </si>
  <si>
    <t>vang55@yahoo.com</t>
  </si>
  <si>
    <t>viorel.angheloiu@alteahc.com</t>
  </si>
  <si>
    <t>Vancouver, WA</t>
  </si>
  <si>
    <t>301-06-0832</t>
  </si>
  <si>
    <t>FA3069716</t>
  </si>
  <si>
    <t>MD60022485</t>
  </si>
  <si>
    <t>Angheloiu, Viorel</t>
  </si>
  <si>
    <t>89CD65C6-7DFF-4004-FD79-08DCD27613A1</t>
  </si>
  <si>
    <t>Moiz Suhail, MD</t>
  </si>
  <si>
    <t>Moiz</t>
  </si>
  <si>
    <t>Suhail</t>
  </si>
  <si>
    <t>["All Physician","Illinois North Physician","Illinois North APPs"]</t>
  </si>
  <si>
    <t>6 Devon Ridge Ct</t>
  </si>
  <si>
    <t>Burr Ridge</t>
  </si>
  <si>
    <t>630-699-1553</t>
  </si>
  <si>
    <t>moizsuh@gmail.com</t>
  </si>
  <si>
    <t>moiz.suhail@alteahc.com</t>
  </si>
  <si>
    <t>South Point Nursing and Rehabilitation Center
Oak Lawn resp and rehab
Ryze at the ridge</t>
  </si>
  <si>
    <t>858-03-3854</t>
  </si>
  <si>
    <t>FS0269678</t>
  </si>
  <si>
    <t>ABFM 1071981846</t>
  </si>
  <si>
    <t>CE26192E-DABE-4FC1-FD7A-08DCD27613A1</t>
  </si>
  <si>
    <t>Mina Youssef, MD</t>
  </si>
  <si>
    <t>Mina</t>
  </si>
  <si>
    <t>Youssef</t>
  </si>
  <si>
    <t>2519 Heathermoor Park Dr S</t>
  </si>
  <si>
    <t>Carmel</t>
  </si>
  <si>
    <t>617-849-1598</t>
  </si>
  <si>
    <t>minayousseg@gmail.com</t>
  </si>
  <si>
    <t>mina.youssef@alteahc.com</t>
  </si>
  <si>
    <t>Hooverwood
American village
Restoracy of White town
Restoracy of carmel 
Westside</t>
  </si>
  <si>
    <t>158-06-1556</t>
  </si>
  <si>
    <t>FY9091884</t>
  </si>
  <si>
    <t>01083542A</t>
  </si>
  <si>
    <t>11215487-2A39-4A12-97F9-08DCD278CB03</t>
  </si>
  <si>
    <t>Kellie Allen, NP</t>
  </si>
  <si>
    <t>Kellie</t>
  </si>
  <si>
    <t>Allen</t>
  </si>
  <si>
    <t xml:space="preserve"> 6166 N Kingsmill Ct</t>
  </si>
  <si>
    <t>Fontana</t>
  </si>
  <si>
    <t> (626) 354-6197</t>
  </si>
  <si>
    <t>knurjohn1@yahoo.com</t>
  </si>
  <si>
    <t>kellie.allen@alteahc.com</t>
  </si>
  <si>
    <t xml:space="preserve"> Highland Care Center of the Redlands</t>
  </si>
  <si>
    <t>348-62-3742</t>
  </si>
  <si>
    <t>MA2185064</t>
  </si>
  <si>
    <t>ANCC 2012020634</t>
  </si>
  <si>
    <t>Allen, Kellie</t>
  </si>
  <si>
    <t>0D6BB14A-117C-4391-745A-08DCD1D68E18</t>
  </si>
  <si>
    <t>Darshan Patel, DO</t>
  </si>
  <si>
    <t>Darshan</t>
  </si>
  <si>
    <t>Patel</t>
  </si>
  <si>
    <t>2511 N Grady Ave Unit 50</t>
  </si>
  <si>
    <t>Tampa</t>
  </si>
  <si>
    <t>912-257-5545</t>
  </si>
  <si>
    <t>dpatel4223@gmail.com</t>
  </si>
  <si>
    <t>darshan.patel@alteahc.com</t>
  </si>
  <si>
    <t>Aspire at Habana, Fletcher, Bryan Dairy, Seminole, at The Bay</t>
  </si>
  <si>
    <t>332-90-1851</t>
  </si>
  <si>
    <t>FP2728814</t>
  </si>
  <si>
    <t>OS19946</t>
  </si>
  <si>
    <t>6979EEB7-C349-47F2-6411-08DCD34196C0</t>
  </si>
  <si>
    <t>Miesha Kendricks, CMA</t>
  </si>
  <si>
    <t>Miesha</t>
  </si>
  <si>
    <t>Kendricks</t>
  </si>
  <si>
    <t>["Illinois South APPs"]</t>
  </si>
  <si>
    <t>["All Illinois"]</t>
  </si>
  <si>
    <t>5126 Nelson Ave</t>
  </si>
  <si>
    <t>Cahokia Heights</t>
  </si>
  <si>
    <t>386-288-3847</t>
  </si>
  <si>
    <t>mieshakendricks@gmail.com</t>
  </si>
  <si>
    <t>miesha.kendricks@alteahc.com</t>
  </si>
  <si>
    <t>Kendricks, Miesha</t>
  </si>
  <si>
    <t>Michelle Jones, APRN</t>
  </si>
  <si>
    <t>Jones</t>
  </si>
  <si>
    <t>4577 S 700 E</t>
  </si>
  <si>
    <t>Marion</t>
  </si>
  <si>
    <t>765-661-9384</t>
  </si>
  <si>
    <t>damie@eiwifi.com</t>
  </si>
  <si>
    <t>michelle.jones@alteahc.com</t>
  </si>
  <si>
    <t>The Waters of Hartford City</t>
  </si>
  <si>
    <t>311-82-5302</t>
  </si>
  <si>
    <t>MJ2640907</t>
  </si>
  <si>
    <t>71003545A</t>
  </si>
  <si>
    <t>AANP F0110007</t>
  </si>
  <si>
    <t>Jones, Michelle</t>
  </si>
  <si>
    <t>DAFB85D6-17AA-465D-7C2F-08DCC2003444</t>
  </si>
  <si>
    <t>Carole Vilchis, APRN</t>
  </si>
  <si>
    <t>Carole</t>
  </si>
  <si>
    <t>Vilchis</t>
  </si>
  <si>
    <t>5730 South Poplar Drive</t>
  </si>
  <si>
    <t>Oregon</t>
  </si>
  <si>
    <t> 217-853-7567</t>
  </si>
  <si>
    <t>carolevilchis@gmail.com</t>
  </si>
  <si>
    <t>carole.vilchis@alteahc.com</t>
  </si>
  <si>
    <t>Citadel Sterling</t>
  </si>
  <si>
    <t>336-60-5593</t>
  </si>
  <si>
    <t>MV3270030</t>
  </si>
  <si>
    <t>AANP AG0213002</t>
  </si>
  <si>
    <t>Vilchis, Carole</t>
  </si>
  <si>
    <t>D55E4B19-1988-4481-4978-08DCD807BEB5</t>
  </si>
  <si>
    <t>Ashley Yardley, APRN</t>
  </si>
  <si>
    <t>Ashley</t>
  </si>
  <si>
    <t>Yardley</t>
  </si>
  <si>
    <t>606 W Blaine St</t>
  </si>
  <si>
    <t>Monticello</t>
  </si>
  <si>
    <t>(217) 208-6630</t>
  </si>
  <si>
    <t>ashyard1@hotmail.com</t>
  </si>
  <si>
    <t>ashley.yardley@alteahc.com</t>
  </si>
  <si>
    <t>All Locations</t>
  </si>
  <si>
    <t>356-78-8033</t>
  </si>
  <si>
    <t>MY5734050</t>
  </si>
  <si>
    <t>ANCC 2019045157</t>
  </si>
  <si>
    <t>Yardley, Ashley</t>
  </si>
  <si>
    <t>58109C91-87A3-4ED9-4716-08DCC628A8F4</t>
  </si>
  <si>
    <t>Crystal Furtick-Vest, ARNP</t>
  </si>
  <si>
    <t>Crystal</t>
  </si>
  <si>
    <t>Furtick-Vest</t>
  </si>
  <si>
    <t>8425 Oya Lane SE %23107</t>
  </si>
  <si>
    <t>(360)470-2212</t>
  </si>
  <si>
    <t>cfurtickvest@gmail.com</t>
  </si>
  <si>
    <t>crystal.furtick@alteahc.com</t>
  </si>
  <si>
    <t>Mantesano &amp; Three Rivers</t>
  </si>
  <si>
    <t>538-17-6634</t>
  </si>
  <si>
    <t>MF8019526</t>
  </si>
  <si>
    <t>AP61420525</t>
  </si>
  <si>
    <t>ANCC/FNP-BC - 2023004182</t>
  </si>
  <si>
    <t>Furtick-Vest, Crystal</t>
  </si>
  <si>
    <t>DF456845-ECAD-420D-D0C0-08DCD344A854</t>
  </si>
  <si>
    <t>Amie Burns-Scharnke, APN</t>
  </si>
  <si>
    <t>Amie</t>
  </si>
  <si>
    <t>Burns-Scharnke</t>
  </si>
  <si>
    <t>["All APPs"]</t>
  </si>
  <si>
    <t>["All Indiana"]</t>
  </si>
  <si>
    <t>6413 W. 133rd Ave</t>
  </si>
  <si>
    <t>Cedar Lake</t>
  </si>
  <si>
    <t>(219) 746-0028</t>
  </si>
  <si>
    <t>Amie3369@yahoo.com</t>
  </si>
  <si>
    <t>amie.scharnke@alteahc.com</t>
  </si>
  <si>
    <t>All Locations- IN</t>
  </si>
  <si>
    <t>304-04-4077</t>
  </si>
  <si>
    <t>MB3858050</t>
  </si>
  <si>
    <t>71003796A</t>
  </si>
  <si>
    <t>ANCC 2008008090</t>
  </si>
  <si>
    <t>Jodhvir, Sarai</t>
  </si>
  <si>
    <t>Burns-Scharnke, Aime</t>
  </si>
  <si>
    <t>48BBB444-BBBE-452F-5790-08DCBE08B48C</t>
  </si>
  <si>
    <t>Lijun He, ARNP</t>
  </si>
  <si>
    <t>Lijun</t>
  </si>
  <si>
    <t>He</t>
  </si>
  <si>
    <t>16133 SE 5th St.</t>
  </si>
  <si>
    <t>Bellevue</t>
  </si>
  <si>
    <t>832-273-3577</t>
  </si>
  <si>
    <t>helijun@gmail.com</t>
  </si>
  <si>
    <t>lijun.he@alteahc.com</t>
  </si>
  <si>
    <t>Ballard, Mirabella</t>
  </si>
  <si>
    <t>635-15-7926</t>
  </si>
  <si>
    <t>MH4457746</t>
  </si>
  <si>
    <t>AP61051891</t>
  </si>
  <si>
    <t>AANP-CB FNP - F0713404</t>
  </si>
  <si>
    <t>He, Lijun</t>
  </si>
  <si>
    <t>B2727324-A564-4D2A-14CF-08DCC62E16AB</t>
  </si>
  <si>
    <t>Naomi Warner, ARNP</t>
  </si>
  <si>
    <t>Naomi</t>
  </si>
  <si>
    <t>Warner</t>
  </si>
  <si>
    <t>1933 Dock St %23416</t>
  </si>
  <si>
    <t>Tacoma</t>
  </si>
  <si>
    <t>(360) 241-5722</t>
  </si>
  <si>
    <t>NaomiW83@hotmail.com</t>
  </si>
  <si>
    <t>naomi.warner@alteahc.com</t>
  </si>
  <si>
    <t>Fir Lane and Shelton H &amp; R</t>
  </si>
  <si>
    <t>538-96-7676</t>
  </si>
  <si>
    <t>MW5926603</t>
  </si>
  <si>
    <t>AP61064362</t>
  </si>
  <si>
    <t>ANCC FNP-BC / 2019012990</t>
  </si>
  <si>
    <t>Warner, Naomi</t>
  </si>
  <si>
    <t>7C1D9F7E-CB54-4E7F-7021-08DCC149DB7E</t>
  </si>
  <si>
    <t>Mary Bulega-Kasagga, ARNP</t>
  </si>
  <si>
    <t>Bulega-Kasagga</t>
  </si>
  <si>
    <t>9022 270th St E</t>
  </si>
  <si>
    <t>Graham</t>
  </si>
  <si>
    <t>253 228 8131</t>
  </si>
  <si>
    <t>marysaccessclinic@gmail.com</t>
  </si>
  <si>
    <t>mary.kasagga@alteahc.com</t>
  </si>
  <si>
    <t>Agility and Orchard Park</t>
  </si>
  <si>
    <t>591-49-6697</t>
  </si>
  <si>
    <t>MB4731736</t>
  </si>
  <si>
    <t>AP60818755</t>
  </si>
  <si>
    <t xml:space="preserve">AANP / AG10170174 </t>
  </si>
  <si>
    <t>79588766-5541-4DB1-5E48-08DCC14909C5</t>
  </si>
  <si>
    <t>Mary Gumbo, ARNP</t>
  </si>
  <si>
    <t>Gumbo</t>
  </si>
  <si>
    <t>15706 SE 182nd Pl</t>
  </si>
  <si>
    <t>425-443-8687</t>
  </si>
  <si>
    <t>gumbomary53@gmail.com</t>
  </si>
  <si>
    <t>mary.gumbo@alteahc.com</t>
  </si>
  <si>
    <t>Enumclaw/Canterbury</t>
  </si>
  <si>
    <t>538-33-5168</t>
  </si>
  <si>
    <t>MG4457900</t>
  </si>
  <si>
    <t>AP60786406</t>
  </si>
  <si>
    <t>AANP AG12220069</t>
  </si>
  <si>
    <t>Panlasigui, Leonico MD</t>
  </si>
  <si>
    <t>1410BEE2-8E70-4721-7B63-08DC9D344E39</t>
  </si>
  <si>
    <t>Whitney Moore, APRN</t>
  </si>
  <si>
    <t>Moore</t>
  </si>
  <si>
    <t>704 Casey Dr</t>
  </si>
  <si>
    <t>Minooka</t>
  </si>
  <si>
    <t>(773) 715-4056</t>
  </si>
  <si>
    <t>whitneymoore06@gmail.com</t>
  </si>
  <si>
    <t>whitney.moore@alteahc.com</t>
  </si>
  <si>
    <t xml:space="preserve">Aperion Care Bradley
Citadel of Kankakee </t>
  </si>
  <si>
    <t>319-35-1070</t>
  </si>
  <si>
    <t>MM6912869</t>
  </si>
  <si>
    <t>ANCC 2021034040</t>
  </si>
  <si>
    <t>Moore, Whitney</t>
  </si>
  <si>
    <t>Hsiu Chin Lin, APRN</t>
  </si>
  <si>
    <t>Hsiu Chin</t>
  </si>
  <si>
    <t>Lin</t>
  </si>
  <si>
    <t>3753 Marcella Row</t>
  </si>
  <si>
    <t>Greenwood</t>
  </si>
  <si>
    <t>765-7149429</t>
  </si>
  <si>
    <t>hsiuchin7@gmail.com</t>
  </si>
  <si>
    <t>hsiu.lin@alteahc.com</t>
  </si>
  <si>
    <t>Franklin Meadows 
Hickory Creek of Franklin</t>
  </si>
  <si>
    <t>878-87-5659</t>
  </si>
  <si>
    <t xml:space="preserve">71012260A </t>
  </si>
  <si>
    <t>AANP F11210838</t>
  </si>
  <si>
    <t>Lin, Hsiu</t>
  </si>
  <si>
    <t>4EC0CCF6-4991-4EDF-7D5B-08DCB8B8D7E4</t>
  </si>
  <si>
    <t>Molly Hewitt, APRN</t>
  </si>
  <si>
    <t>Hewitt</t>
  </si>
  <si>
    <t>["Illinois Central APPs","All APPs","Illinois APPs"]</t>
  </si>
  <si>
    <t>24356 S. Clydesdale Ct</t>
  </si>
  <si>
    <t>Manhattan</t>
  </si>
  <si>
    <t>815-823-2203</t>
  </si>
  <si>
    <t>mollyhewittnp@gmail.com</t>
  </si>
  <si>
    <t>molly.hewitt@alteahc.com</t>
  </si>
  <si>
    <t>ARC at Bradley</t>
  </si>
  <si>
    <t>321-54-6679</t>
  </si>
  <si>
    <t>MH2832360</t>
  </si>
  <si>
    <t>ANCC 2012004129</t>
  </si>
  <si>
    <t>Hewitt, Molly</t>
  </si>
  <si>
    <t>579642A6-26A4-4861-DCCC-08DCB7F0F65C</t>
  </si>
  <si>
    <t>Kristi Mahlmann, ARNP</t>
  </si>
  <si>
    <t>Kristi</t>
  </si>
  <si>
    <t>Mahlmann</t>
  </si>
  <si>
    <t>15701 232nd Ave NE</t>
  </si>
  <si>
    <t>Woodinville</t>
  </si>
  <si>
    <t>360-731-0342</t>
  </si>
  <si>
    <t xml:space="preserve">kristi.seiders-werner@snoco.org </t>
  </si>
  <si>
    <t>kristi.mahlmann@alteahc.com</t>
  </si>
  <si>
    <t>Renton Health &amp; Rehab, Valley View, Mirabella and Ballard</t>
  </si>
  <si>
    <t>540-90-5468</t>
  </si>
  <si>
    <t>MS5717953</t>
  </si>
  <si>
    <t>AP61026558</t>
  </si>
  <si>
    <t>ANCC 2019055801</t>
  </si>
  <si>
    <t>Mahlmann, Kristi</t>
  </si>
  <si>
    <t>3B0229CC-049F-4D71-5999-08DCB8BA444D</t>
  </si>
  <si>
    <t>Victoria Moreland, APRN</t>
  </si>
  <si>
    <t>Moreland</t>
  </si>
  <si>
    <t xml:space="preserve">2438 Tom Harris rd </t>
  </si>
  <si>
    <t>Carrollton</t>
  </si>
  <si>
    <t>KY</t>
  </si>
  <si>
    <t xml:space="preserve">812- 493- 5702 </t>
  </si>
  <si>
    <t>vicki.moreland@yahoo.com</t>
  </si>
  <si>
    <t>victoria.moreland@alteahc.com</t>
  </si>
  <si>
    <t>Aperion Care Hanover</t>
  </si>
  <si>
    <t>307-86-7597</t>
  </si>
  <si>
    <t>MM6786187</t>
  </si>
  <si>
    <t>71006381A</t>
  </si>
  <si>
    <t>AANP F06161532</t>
  </si>
  <si>
    <t>Sarai, Jodhvir</t>
  </si>
  <si>
    <t>Moreland, Victoria</t>
  </si>
  <si>
    <t>Emily MacFarlane, APRN</t>
  </si>
  <si>
    <t>Emily</t>
  </si>
  <si>
    <t>MacFarlane</t>
  </si>
  <si>
    <t xml:space="preserve">800 N Howard Ave Unit 355 </t>
  </si>
  <si>
    <t>716-860-3229</t>
  </si>
  <si>
    <t>emilymarie.macfarlane@gmail.com</t>
  </si>
  <si>
    <t>emily.macfarlane@alteahc.com</t>
  </si>
  <si>
    <t>Aspire at The Bay</t>
  </si>
  <si>
    <t>108-82-7195</t>
  </si>
  <si>
    <t>MR6343937</t>
  </si>
  <si>
    <t>APRN11030247</t>
  </si>
  <si>
    <t>ANCC / AGPCNP-BC 2020168493</t>
  </si>
  <si>
    <t>MacFarlane, Emily</t>
  </si>
  <si>
    <t>B278F5B6-0580-4AF2-DCCB-08DCB7F0F65C</t>
  </si>
  <si>
    <t>Mirjam Ball, APRN</t>
  </si>
  <si>
    <t>Mirjam</t>
  </si>
  <si>
    <t>Ball</t>
  </si>
  <si>
    <t>6705 N 12th Street</t>
  </si>
  <si>
    <t>504-339-7139</t>
  </si>
  <si>
    <t>Mirjam.ball@gmail.com</t>
  </si>
  <si>
    <t>mirjam.ball@alteahc.com</t>
  </si>
  <si>
    <t>Aspire at The Bay, Lake Haven Nursing &amp; Rehab Center, Aspire at Bryan Dairy, Aspire at Seminole, Indian Beach Nursing &amp; Rehabilitation Center.</t>
  </si>
  <si>
    <t>659-10-0352</t>
  </si>
  <si>
    <t>MB4394172</t>
  </si>
  <si>
    <t>APRN9304235</t>
  </si>
  <si>
    <t>AANP FNP-C - F06171876</t>
  </si>
  <si>
    <t>C51C10BF-512E-4572-B8A7-08DCB7F14B9A</t>
  </si>
  <si>
    <t>Duy Trinh, ARNP</t>
  </si>
  <si>
    <t>Duy</t>
  </si>
  <si>
    <t>Trinh</t>
  </si>
  <si>
    <t>11047 SE 187th Ct,</t>
  </si>
  <si>
    <t xml:space="preserve">Renton  </t>
  </si>
  <si>
    <t>206-310-7958</t>
  </si>
  <si>
    <t>duytrinhfnp@gmail.com</t>
  </si>
  <si>
    <t>duy.trinh@alteahc.com</t>
  </si>
  <si>
    <t>Renton
Valley View
Redmond
Ballard
Mirabella</t>
  </si>
  <si>
    <t>621-29-0012</t>
  </si>
  <si>
    <t>MD9021205</t>
  </si>
  <si>
    <t>AP61015872</t>
  </si>
  <si>
    <t>AANP F0716247</t>
  </si>
  <si>
    <t>232A4709-8A17-4A81-7AE2-08DCBC9F7C8A</t>
  </si>
  <si>
    <t>Joshua White, MD</t>
  </si>
  <si>
    <t>Joshua</t>
  </si>
  <si>
    <t>White</t>
  </si>
  <si>
    <t>["PAC Partners","PAC Idaho Physicians"]</t>
  </si>
  <si>
    <t>1900 Parkwood St, Apt D 106</t>
  </si>
  <si>
    <t>(986) 210-3202</t>
  </si>
  <si>
    <t>joshwhitetexas26@protonmail.com</t>
  </si>
  <si>
    <t>joshua.white@mypacp.com</t>
  </si>
  <si>
    <t>Teton Post Acute and Eagle Rock</t>
  </si>
  <si>
    <t>FW4691778</t>
  </si>
  <si>
    <t>211E4D80-D097-415D-D4D7-08DCA5BF01C6</t>
  </si>
  <si>
    <t>Sara Seider, APRN</t>
  </si>
  <si>
    <t>Sara</t>
  </si>
  <si>
    <t>Seider</t>
  </si>
  <si>
    <t>["Illinois APPs","All APPs"]</t>
  </si>
  <si>
    <t>78 Depot Drive</t>
  </si>
  <si>
    <t>Glen Carbon</t>
  </si>
  <si>
    <t>513-515-1688</t>
  </si>
  <si>
    <t>sbspradlin@gmail.com</t>
  </si>
  <si>
    <t>sara.seider@alteahc.com</t>
  </si>
  <si>
    <t>Bria of Cahokia
Bria of Wood River</t>
  </si>
  <si>
    <t>281-94-0635</t>
  </si>
  <si>
    <t>MS8653760</t>
  </si>
  <si>
    <t>AANP F06231140</t>
  </si>
  <si>
    <t>Seider, Sara</t>
  </si>
  <si>
    <t>53698988-00F3-4E72-9780-08DCA1DB40B6</t>
  </si>
  <si>
    <t>Mark Johnson, PA-C</t>
  </si>
  <si>
    <t>Mark</t>
  </si>
  <si>
    <t>Johnson</t>
  </si>
  <si>
    <t>56 Roth Ct</t>
  </si>
  <si>
    <t>Wentzville</t>
  </si>
  <si>
    <t>(636) 698-5455</t>
  </si>
  <si>
    <t>leadpajohnson@gmail.com</t>
  </si>
  <si>
    <t>mark.johnson@alteahc.com</t>
  </si>
  <si>
    <t>Aegis Health &amp; Rehab
Aspen Point Health and Rehab</t>
  </si>
  <si>
    <t>482-15-9646</t>
  </si>
  <si>
    <t>MJ4002301</t>
  </si>
  <si>
    <t>NCCPA 1063766</t>
  </si>
  <si>
    <t>E7976E48-6A90-4413-B022-08DCA4FB1C1E</t>
  </si>
  <si>
    <t>Musetta Fu, ARNP</t>
  </si>
  <si>
    <t>Musetta</t>
  </si>
  <si>
    <t>Fu</t>
  </si>
  <si>
    <t>8427 226th St SW</t>
  </si>
  <si>
    <t>Edmonds</t>
  </si>
  <si>
    <t>206-954-8739</t>
  </si>
  <si>
    <t>musettafu@gmail.com</t>
  </si>
  <si>
    <t>musetta.fu@alteahc.com</t>
  </si>
  <si>
    <t>Shoreline</t>
  </si>
  <si>
    <t>367-31-2157</t>
  </si>
  <si>
    <t xml:space="preserve">MF3577662 </t>
  </si>
  <si>
    <t xml:space="preserve">AP60582058 </t>
  </si>
  <si>
    <t>AANP AGNP-C - AG0615210</t>
  </si>
  <si>
    <t>Taleghani, Masoud</t>
  </si>
  <si>
    <t>Fu, Musetta</t>
  </si>
  <si>
    <t>Joanna Gullion, APRN</t>
  </si>
  <si>
    <t>Joanna</t>
  </si>
  <si>
    <t>Gullion</t>
  </si>
  <si>
    <t>4179 Pleasant Ridge Rd</t>
  </si>
  <si>
    <t>Lexington</t>
  </si>
  <si>
    <t>812-595-7795</t>
  </si>
  <si>
    <t>jgullion2020@gmail.com</t>
  </si>
  <si>
    <t>joanna.gullion@alteahc.com</t>
  </si>
  <si>
    <t>303-02-0181</t>
  </si>
  <si>
    <t>MG6961127</t>
  </si>
  <si>
    <t>71011940A</t>
  </si>
  <si>
    <t xml:space="preserve">AANP F06212678 </t>
  </si>
  <si>
    <t>Gullion, Joanna</t>
  </si>
  <si>
    <t>DBE4CBA5-EE0C-45D3-CF3C-08DCB0DA566C</t>
  </si>
  <si>
    <t>Crystal Thomas, APRN</t>
  </si>
  <si>
    <t>Thomas</t>
  </si>
  <si>
    <t>4108 Weaver Ct</t>
  </si>
  <si>
    <t>Oswego</t>
  </si>
  <si>
    <t>+1 (815) 483-8761</t>
  </si>
  <si>
    <t>crystl003@hotmail.com</t>
  </si>
  <si>
    <t>crystal.thomas@alteahc.com</t>
  </si>
  <si>
    <t>All North Locations</t>
  </si>
  <si>
    <t>345-80-4180</t>
  </si>
  <si>
    <t xml:space="preserve">MT6104830 </t>
  </si>
  <si>
    <t>AANP F01200597</t>
  </si>
  <si>
    <t>Thomas, Crystal</t>
  </si>
  <si>
    <t>69D2FDBB-CDCD-4CE8-2E20-08DCA674E7DD</t>
  </si>
  <si>
    <t>Jonas Twu, NP</t>
  </si>
  <si>
    <t>Jonas</t>
  </si>
  <si>
    <t>Twu</t>
  </si>
  <si>
    <t>["PAC Partners"]</t>
  </si>
  <si>
    <t>346 E Azure Cir</t>
  </si>
  <si>
    <t>Draper</t>
  </si>
  <si>
    <t>(408) 540-9095</t>
  </si>
  <si>
    <t>jonas.jen.twu@gmail.com</t>
  </si>
  <si>
    <t>jonas.twu@mypacp.com</t>
  </si>
  <si>
    <t>529-67-3343</t>
  </si>
  <si>
    <t>MT8894708</t>
  </si>
  <si>
    <t>10392833-4405</t>
  </si>
  <si>
    <t>AANP F05240758</t>
  </si>
  <si>
    <t>Twu, Jonas</t>
  </si>
  <si>
    <t>AF3433CB-E62D-4F77-B80B-08DCB0C83689</t>
  </si>
  <si>
    <t>Bernadette Kimemia, ARNP</t>
  </si>
  <si>
    <t>Bernadette</t>
  </si>
  <si>
    <t>Kimemia</t>
  </si>
  <si>
    <t>["All APPs","Washington APPs","Washington North APPs","Washington Central APPs"]</t>
  </si>
  <si>
    <t>["Washington North","Washington Central"]</t>
  </si>
  <si>
    <t>20024 135th Ave NE</t>
  </si>
  <si>
    <t>Woodenville</t>
  </si>
  <si>
    <t>310-920-8258</t>
  </si>
  <si>
    <t>dr.b@inuamedspa.com</t>
  </si>
  <si>
    <t>bernadette.kimemia@alteahc.com</t>
  </si>
  <si>
    <t>All facilities in each region</t>
  </si>
  <si>
    <t>268-08-8573</t>
  </si>
  <si>
    <t>MK5174898</t>
  </si>
  <si>
    <t>AP60920611</t>
  </si>
  <si>
    <t>AANP FNP-C / F12180514</t>
  </si>
  <si>
    <t>Kimemia, Bernadette</t>
  </si>
  <si>
    <t>AC8DCB8C-B942-4EC5-16FE-08DCB0D94A48</t>
  </si>
  <si>
    <t>Kuyann Thurston, NP</t>
  </si>
  <si>
    <t>Kuyann</t>
  </si>
  <si>
    <t>Thurston</t>
  </si>
  <si>
    <t>4055 Lankershim Blvd Apt 334</t>
  </si>
  <si>
    <t>Studio City</t>
  </si>
  <si>
    <t>678-600-5951</t>
  </si>
  <si>
    <t>kuythenp@gmail.com</t>
  </si>
  <si>
    <t>kuyann.thurston@alteahc.com</t>
  </si>
  <si>
    <t>Valley Palms Center</t>
  </si>
  <si>
    <t>404-21-5505</t>
  </si>
  <si>
    <t>MT8137386</t>
  </si>
  <si>
    <t>AANP, AG08210073</t>
  </si>
  <si>
    <t>Bhasin, Robin</t>
  </si>
  <si>
    <t>Marirose Adlao, NP</t>
  </si>
  <si>
    <t>Marirose</t>
  </si>
  <si>
    <t>Adlao</t>
  </si>
  <si>
    <t>1011 Hourglass Place</t>
  </si>
  <si>
    <t>Diamond Bar</t>
  </si>
  <si>
    <t>626-688-7587</t>
  </si>
  <si>
    <t>bakokang2000us@yahoo.com</t>
  </si>
  <si>
    <t>marirose.adlao@alteahc.com</t>
  </si>
  <si>
    <t>Monrovia Gardens Health Care Center</t>
  </si>
  <si>
    <t>Adlao, Marirose</t>
  </si>
  <si>
    <t>3D879BD1-CFEF-40E2-E32D-08DCA75ECCB3</t>
  </si>
  <si>
    <t>Candice Morehart, MD</t>
  </si>
  <si>
    <t>Candice</t>
  </si>
  <si>
    <t>Morehart</t>
  </si>
  <si>
    <t>["Ohio"]</t>
  </si>
  <si>
    <t>447 Whitebark Cir</t>
  </si>
  <si>
    <t>Wadsworth</t>
  </si>
  <si>
    <t>509-844-8479</t>
  </si>
  <si>
    <t>candice.morehart@gmail.com</t>
  </si>
  <si>
    <t>candice.morehart@mypacp.com</t>
  </si>
  <si>
    <t xml:space="preserve">Regent of Stow
</t>
  </si>
  <si>
    <t>838-63-3883</t>
  </si>
  <si>
    <t>FM2834059</t>
  </si>
  <si>
    <t>ABFM 1017880513</t>
  </si>
  <si>
    <t>2C7526A3-E5DC-4DF5-9A3D-08DCB0BC9242</t>
  </si>
  <si>
    <t>Bo Stanbury, PA-C</t>
  </si>
  <si>
    <t>Bo</t>
  </si>
  <si>
    <t>Stanbury</t>
  </si>
  <si>
    <t>12930 NE 24th St.</t>
  </si>
  <si>
    <t>425-615-1196</t>
  </si>
  <si>
    <t>zzhomebest@gmail.com</t>
  </si>
  <si>
    <t>bo.stanbury@alteahc.com</t>
  </si>
  <si>
    <t>Enumclaw, North Auburn, Auburn Post Acute, Puget Sound Des Moines, Canterbury, University place, Orchard Park.</t>
  </si>
  <si>
    <t>574-19-0832</t>
  </si>
  <si>
    <t>MS7496866</t>
  </si>
  <si>
    <t>PA10004331</t>
  </si>
  <si>
    <t xml:space="preserve">NCCPA / 1046851 </t>
  </si>
  <si>
    <t>Denor, Joseph</t>
  </si>
  <si>
    <t>FDF7C8F0-23B9-447F-9981-08DCA506EFF6</t>
  </si>
  <si>
    <t>Maria Neeley, ARNP</t>
  </si>
  <si>
    <t>Maria</t>
  </si>
  <si>
    <t>Neeley</t>
  </si>
  <si>
    <t>4042 Alabaster St SE</t>
  </si>
  <si>
    <t>Lacey</t>
  </si>
  <si>
    <t>253-414-3981</t>
  </si>
  <si>
    <t>marianeeley5@gmail.com</t>
  </si>
  <si>
    <t>maria.neeley@alteahc.com</t>
  </si>
  <si>
    <t>Shelton</t>
  </si>
  <si>
    <t>575-23-3361</t>
  </si>
  <si>
    <t>MN8993722</t>
  </si>
  <si>
    <t>AP61583868</t>
  </si>
  <si>
    <t>ANCC 2024063432</t>
  </si>
  <si>
    <t>Neeley, Maria</t>
  </si>
  <si>
    <t>Post Acute Medical</t>
  </si>
  <si>
    <t>6A0C52AA-02DF-47FD-92CB-08DC9D34EBB8</t>
  </si>
  <si>
    <t>Maggie Hsieh, APRN</t>
  </si>
  <si>
    <t>Hsing-Chun</t>
  </si>
  <si>
    <t>Hsieh</t>
  </si>
  <si>
    <t>116 S. Chapel Ave, Apt V</t>
  </si>
  <si>
    <t>Alhambra</t>
  </si>
  <si>
    <t>626-399-3423</t>
  </si>
  <si>
    <t>hhsieh09@gmail.com</t>
  </si>
  <si>
    <t>maggie.hsieh@alteahc.com</t>
  </si>
  <si>
    <t xml:space="preserve">Monrovia Gardens Health Care Center </t>
  </si>
  <si>
    <t>609-61-0381</t>
  </si>
  <si>
    <t>MH6502733</t>
  </si>
  <si>
    <t>AANP AG11200061</t>
  </si>
  <si>
    <t>Manoharan, Arun</t>
  </si>
  <si>
    <t>Hsieh, Hsing-Chun</t>
  </si>
  <si>
    <t>BABA9EE2-B847-4E25-890D-08DCA4F5FD5B</t>
  </si>
  <si>
    <t>Stacey Bogdanowicz, PA-C</t>
  </si>
  <si>
    <t>Stacey</t>
  </si>
  <si>
    <t>Bogdanowicz</t>
  </si>
  <si>
    <t>15931 North Edencrest Dr</t>
  </si>
  <si>
    <t>Spokane</t>
  </si>
  <si>
    <t>509-934-5529</t>
  </si>
  <si>
    <t>staceybog12@gmail.com</t>
  </si>
  <si>
    <t>stacey.bogdanowicz@alteahc.com</t>
  </si>
  <si>
    <t>Spokane Health and Rehab, Auroa Valley, Spokane Falls, Avalon Northpointe, Touchmark, Othello, Pullman.</t>
  </si>
  <si>
    <t>547-95-2466</t>
  </si>
  <si>
    <t>MB2938922</t>
  </si>
  <si>
    <t>PA60449258</t>
  </si>
  <si>
    <t>NCCPA 1108528</t>
  </si>
  <si>
    <t>Berg, Tracy</t>
  </si>
  <si>
    <t>73887132-0D56-49E8-050A-08DCA295C3A3</t>
  </si>
  <si>
    <t>Chimnoya Nwagwu-Youlo</t>
  </si>
  <si>
    <t>Chimnoya</t>
  </si>
  <si>
    <t>Nwagwu-Youlo</t>
  </si>
  <si>
    <t>["All Physician","Illinois North Physician","Illinois Physician"]</t>
  </si>
  <si>
    <t>10382 Concord Cir</t>
  </si>
  <si>
    <t>Rolla</t>
  </si>
  <si>
    <t>773-552-2929</t>
  </si>
  <si>
    <t>dr.nwagwuyoulo@gmail.com</t>
  </si>
  <si>
    <t>chimnoya.youlo@alteahc.com</t>
  </si>
  <si>
    <t>Bria of Westmont
Bria of Forest Edge
Bria of Elmwood</t>
  </si>
  <si>
    <t>344-86-4207</t>
  </si>
  <si>
    <t>FN3185700</t>
  </si>
  <si>
    <t>Nwagwu-Youlo, Chimnoya</t>
  </si>
  <si>
    <t>560A559E-9D35-4DDF-4BF8-08DCA5074B90</t>
  </si>
  <si>
    <t>Lyudmila Toole, PA-C</t>
  </si>
  <si>
    <t>Lyudmila</t>
  </si>
  <si>
    <t>Toole</t>
  </si>
  <si>
    <t>32304 Jocko Canyon Rd</t>
  </si>
  <si>
    <t>Arlee</t>
  </si>
  <si>
    <t>406-552-5326</t>
  </si>
  <si>
    <t>toolelyudmila@yahoo.com</t>
  </si>
  <si>
    <t>lyudmila.toole@alteahc.com</t>
  </si>
  <si>
    <t>Spokane Health and Rehab, Auroa Valley, Spokane Falls, North Central, Avalon Northpointe, Touchmark, othello, Pullman</t>
  </si>
  <si>
    <t>517-33-8296</t>
  </si>
  <si>
    <t>PA61569074</t>
  </si>
  <si>
    <t>NCCPA 1074054</t>
  </si>
  <si>
    <t>Toole, Lyudmila</t>
  </si>
  <si>
    <t>97B3BE83-3DD6-4202-B021-08DCA4FB1C1E</t>
  </si>
  <si>
    <t>Saeed Niyati, ARNP</t>
  </si>
  <si>
    <t>Saeed</t>
  </si>
  <si>
    <t>Niyati</t>
  </si>
  <si>
    <t>8793 Vinup Road</t>
  </si>
  <si>
    <t>Lynden</t>
  </si>
  <si>
    <t>214-415-1691</t>
  </si>
  <si>
    <t>niyati_75@yahoo.com</t>
  </si>
  <si>
    <t>saeed.niyati@alteahc.com</t>
  </si>
  <si>
    <t>Alderwood, Mt. Vernon, Skagit Valley</t>
  </si>
  <si>
    <t>638-80-4613</t>
  </si>
  <si>
    <t>MN8920313</t>
  </si>
  <si>
    <t>AP61165008</t>
  </si>
  <si>
    <t>ANCC ANP-BC / 2009001944</t>
  </si>
  <si>
    <t>Bristow, Ben</t>
  </si>
  <si>
    <t>650B6AC5-0EDC-44B2-2BC5-08DCA1288DF4</t>
  </si>
  <si>
    <t>Geanny Ryan, NP</t>
  </si>
  <si>
    <t>Geanny</t>
  </si>
  <si>
    <t>Ryan</t>
  </si>
  <si>
    <t>["California South","California North"]</t>
  </si>
  <si>
    <t>22125 Burbank Blvd %234</t>
  </si>
  <si>
    <t>Woodland Hills</t>
  </si>
  <si>
    <t xml:space="preserve"> 747-264-6582</t>
  </si>
  <si>
    <t>ryan.kim.np@gmail.com</t>
  </si>
  <si>
    <t>geanny.ryan@alteahc.com</t>
  </si>
  <si>
    <t>Woodland Care Center</t>
  </si>
  <si>
    <t>023-62-7613</t>
  </si>
  <si>
    <t>MR3184380</t>
  </si>
  <si>
    <t>AANP AG0314026</t>
  </si>
  <si>
    <t>Ryan, Geanny</t>
  </si>
  <si>
    <t>4ABF1E13-6B91-4ECF-27AC-08DCA4FB85E3</t>
  </si>
  <si>
    <t>Brian Goody, PA-C</t>
  </si>
  <si>
    <t>Brian</t>
  </si>
  <si>
    <t>Goody</t>
  </si>
  <si>
    <t>4400 Maricite St SE</t>
  </si>
  <si>
    <t>(360) 584-6775</t>
  </si>
  <si>
    <t>goodyboys@comcast.net</t>
  </si>
  <si>
    <t>brian.goody@alteahc.com</t>
  </si>
  <si>
    <t>Shelton H &amp; R, Firlane H &amp; R, Willapa, Grays Harbor, Pacific Care</t>
  </si>
  <si>
    <t>538-76-8086</t>
  </si>
  <si>
    <t>MG2749553</t>
  </si>
  <si>
    <t>PA60316095</t>
  </si>
  <si>
    <t>NCCPA 1107922</t>
  </si>
  <si>
    <t>Aibak, Haneen</t>
  </si>
  <si>
    <t>Goody, Brian</t>
  </si>
  <si>
    <t>BC2DD4C4-E3F3-4CD4-AA27-08DC978CBC55</t>
  </si>
  <si>
    <t>Jessica Roberts, APRN</t>
  </si>
  <si>
    <t>Jessica</t>
  </si>
  <si>
    <t>Roberts</t>
  </si>
  <si>
    <t>["Indiana APPs","All APPs","All Indiana"]</t>
  </si>
  <si>
    <t>21500 Gisborne Dr</t>
  </si>
  <si>
    <t>Noblesville</t>
  </si>
  <si>
    <t>317-603-0590</t>
  </si>
  <si>
    <t>jesbaker80@gmail.com</t>
  </si>
  <si>
    <t>jessica.roberts@alteahc.com</t>
  </si>
  <si>
    <t>Restoracy of Whitestown
Harrison Terrace</t>
  </si>
  <si>
    <t>393-98-0500</t>
  </si>
  <si>
    <t>MR9139379</t>
  </si>
  <si>
    <t>71015475A</t>
  </si>
  <si>
    <t>AANP AG05240006</t>
  </si>
  <si>
    <t>Roberts, Jessica</t>
  </si>
  <si>
    <t>88BD9888-CDD7-48CE-0668-08DC978C37FB</t>
  </si>
  <si>
    <t>Kevin Demello, APRN</t>
  </si>
  <si>
    <t>Kevin</t>
  </si>
  <si>
    <t>Demello</t>
  </si>
  <si>
    <t>["All APPs","Florida APPs"]</t>
  </si>
  <si>
    <t>["Florida Central"]</t>
  </si>
  <si>
    <t>2513 Ednor St.</t>
  </si>
  <si>
    <t>Port Charlotte</t>
  </si>
  <si>
    <t>508-353-0377</t>
  </si>
  <si>
    <t>kevindma@hotmail.com</t>
  </si>
  <si>
    <t>kevin.demello@alteahc.com</t>
  </si>
  <si>
    <t>Siesta Key &amp; Indian Beach</t>
  </si>
  <si>
    <t>025-60-7687</t>
  </si>
  <si>
    <t>MD8541321</t>
  </si>
  <si>
    <t>APRN9406634</t>
  </si>
  <si>
    <t>AANP AG06170194</t>
  </si>
  <si>
    <t>Thorngren</t>
  </si>
  <si>
    <t>Demello, Kevin</t>
  </si>
  <si>
    <t>D5159B2B-A5CD-43E8-FA8A-08DC978D4689</t>
  </si>
  <si>
    <t>Andrea Ivy, APRN</t>
  </si>
  <si>
    <t>Andrea</t>
  </si>
  <si>
    <t>Ivy</t>
  </si>
  <si>
    <t>30 Amberly Dr</t>
  </si>
  <si>
    <t>St. Peters</t>
  </si>
  <si>
    <t>(636) 358-2592</t>
  </si>
  <si>
    <t>andreaivy723@gmail.com</t>
  </si>
  <si>
    <t>andrea.ivy@alteahc.com</t>
  </si>
  <si>
    <t>**Weekend Rounder**
Aspen Point Health and Rehab
Aegis Health and Rehab
Amberwood Estates Nursing and Rehab
Athene Nursing and Rehab
Atrium Place Health and Rehab</t>
  </si>
  <si>
    <t>488-98-0137</t>
  </si>
  <si>
    <t>AANP F0404095</t>
  </si>
  <si>
    <t>1FC81AD9-4369-4B53-D701-08DC60B3D672</t>
  </si>
  <si>
    <t>Miguel Galindo, MD</t>
  </si>
  <si>
    <t>Miguel</t>
  </si>
  <si>
    <t>Galindo</t>
  </si>
  <si>
    <t>184 4th Ave</t>
  </si>
  <si>
    <t>310-869-2101</t>
  </si>
  <si>
    <t>msgalindo@icloud.com</t>
  </si>
  <si>
    <t>miguel.galindo@mypacp.com</t>
  </si>
  <si>
    <t xml:space="preserve">Sandstone Bountiful, Sandstone Canyon Rim, Sandstone North Park, Sandstone South Lake
</t>
  </si>
  <si>
    <t>568-99-6800</t>
  </si>
  <si>
    <t>BG8528208</t>
  </si>
  <si>
    <t>7693740-1205</t>
  </si>
  <si>
    <t>Galindo, Miguel</t>
  </si>
  <si>
    <t>66C0C219-0216-4295-9D29-08DC60B3B60D</t>
  </si>
  <si>
    <t>Lisa Patterson, NP</t>
  </si>
  <si>
    <t>Lisa</t>
  </si>
  <si>
    <t>Patterson</t>
  </si>
  <si>
    <t>1048 White Oak Dr, Unit A</t>
  </si>
  <si>
    <t>Hudson</t>
  </si>
  <si>
    <t>330-730-4647</t>
  </si>
  <si>
    <t>lilpatter1@gmail.com</t>
  </si>
  <si>
    <t>lisa.patterson@mypacp.com</t>
  </si>
  <si>
    <t>Arbors of Streetsboro, Aurora Manor, Sanctuary of Wadsworth</t>
  </si>
  <si>
    <t>285-84-5808</t>
  </si>
  <si>
    <t>MP3643194</t>
  </si>
  <si>
    <t>APRN.CNP.16557</t>
  </si>
  <si>
    <t>AANP F0714256</t>
  </si>
  <si>
    <t>HH0021891</t>
  </si>
  <si>
    <t>Jeffrey Schecthman</t>
  </si>
  <si>
    <t>Schecthman, Jeffery</t>
  </si>
  <si>
    <t>Patterson, Lisa</t>
  </si>
  <si>
    <t>87659789-4F7E-43AD-4848-08DC1B63572A</t>
  </si>
  <si>
    <t>Jorge Santibanez, MD</t>
  </si>
  <si>
    <t>Jorge</t>
  </si>
  <si>
    <t>Santibanez</t>
  </si>
  <si>
    <t>jorge.santibanez@mypacp.com</t>
  </si>
  <si>
    <t>01083664A</t>
  </si>
  <si>
    <t>Santibanez, Jorge</t>
  </si>
  <si>
    <t>ALTEA Healthcare</t>
  </si>
  <si>
    <t>565A137A-A1B1-42A9-1456-08DC948CE8DD</t>
  </si>
  <si>
    <t>Shanika Pruitt, APRN</t>
  </si>
  <si>
    <t>Shanika</t>
  </si>
  <si>
    <t>Pruitt</t>
  </si>
  <si>
    <t>706 Plantmore Dr</t>
  </si>
  <si>
    <t>(314) 443-2846</t>
  </si>
  <si>
    <t>shanikapruitt14@gmail.com</t>
  </si>
  <si>
    <t>shanika.pruitt@alteahc.com</t>
  </si>
  <si>
    <t>Amberwood Estates Nursing and Rehab
Atrium Place Health &amp; Rehab</t>
  </si>
  <si>
    <t>426-13-2532</t>
  </si>
  <si>
    <t>MP7829572</t>
  </si>
  <si>
    <t>ANCC 2016019529</t>
  </si>
  <si>
    <t>Pruitt, Shanika</t>
  </si>
  <si>
    <t>EE2FD9F9-F469-46FC-8770-08DC9625A583</t>
  </si>
  <si>
    <t>Agnes Yahl, APRN</t>
  </si>
  <si>
    <t>Agnes</t>
  </si>
  <si>
    <t>Yahl</t>
  </si>
  <si>
    <t>2810 FM 935</t>
  </si>
  <si>
    <t>Troy</t>
  </si>
  <si>
    <t>520-907-2259</t>
  </si>
  <si>
    <t>agnesyahl2021@gmail.com</t>
  </si>
  <si>
    <t>agnes.yahl@alteahc.com</t>
  </si>
  <si>
    <t>Aurora Health and Rehab</t>
  </si>
  <si>
    <t>466-17-6253</t>
  </si>
  <si>
    <t>MS0704797</t>
  </si>
  <si>
    <t>AANP F0803047</t>
  </si>
  <si>
    <t>Yahl, Agnes</t>
  </si>
  <si>
    <t>8D63D760-0515-46AE-2BEA-08DC8BED1B31</t>
  </si>
  <si>
    <t>Kennedy Byrd, ARNP</t>
  </si>
  <si>
    <t>Kennedy</t>
  </si>
  <si>
    <t>Byrd</t>
  </si>
  <si>
    <t>2702 W Gardner Ave</t>
  </si>
  <si>
    <t>801-232-3989</t>
  </si>
  <si>
    <t>kennedybyrd.dnp@gmail.com</t>
  </si>
  <si>
    <t>kennedy.byrd@alteahc.com</t>
  </si>
  <si>
    <t>Touchmark, Spokane Falls,</t>
  </si>
  <si>
    <t>529-57-9477</t>
  </si>
  <si>
    <t>MB3323817</t>
  </si>
  <si>
    <t>AP61355469</t>
  </si>
  <si>
    <t xml:space="preserve">ANCC AGACNP-BC / 2014012450 </t>
  </si>
  <si>
    <t>Byrd, Kennedy</t>
  </si>
  <si>
    <t>81894DBC-33F8-49B3-A306-08DC866F2279</t>
  </si>
  <si>
    <t>Nyoka Lamey, APRN</t>
  </si>
  <si>
    <t>Nyoka</t>
  </si>
  <si>
    <t>Lamey</t>
  </si>
  <si>
    <t>["All APPs","All Indiana","Indiana APPs"]</t>
  </si>
  <si>
    <t>929 N 19th St.</t>
  </si>
  <si>
    <t>Elwood</t>
  </si>
  <si>
    <t>765-635-0043</t>
  </si>
  <si>
    <t>nyokawalsh@gmail.com</t>
  </si>
  <si>
    <t>nyoka.lamey@alteahc.com</t>
  </si>
  <si>
    <t>Elwood, Summit</t>
  </si>
  <si>
    <t>306-04-0589</t>
  </si>
  <si>
    <t>ML4511350</t>
  </si>
  <si>
    <t>71007488A</t>
  </si>
  <si>
    <t>ANCC FNP-BC 2017016686</t>
  </si>
  <si>
    <t>Walbridge, Timothy</t>
  </si>
  <si>
    <t>Lamey, Nyoka</t>
  </si>
  <si>
    <t>ALTEA Medical Indiana</t>
  </si>
  <si>
    <t>016F4117-F887-4E0A-3829-08DC8BF7358D</t>
  </si>
  <si>
    <t>Megan Green, APRN</t>
  </si>
  <si>
    <t>Megan</t>
  </si>
  <si>
    <t>Green</t>
  </si>
  <si>
    <t>["All APPs","Florida North APPs"]</t>
  </si>
  <si>
    <t>["Florida North"]</t>
  </si>
  <si>
    <t>4319 Warm Springs Way</t>
  </si>
  <si>
    <t>Middleburg</t>
  </si>
  <si>
    <t>361-244-2171</t>
  </si>
  <si>
    <t>gem7870@yahoo.com</t>
  </si>
  <si>
    <t>megan.green@alteahc.com</t>
  </si>
  <si>
    <t>Aspire Green Cove</t>
  </si>
  <si>
    <t>637-05-7870</t>
  </si>
  <si>
    <t>Applying for DEA</t>
  </si>
  <si>
    <t>APRN11024967</t>
  </si>
  <si>
    <t>ANCC FNP-BC 2022138636</t>
  </si>
  <si>
    <t>Bhasin</t>
  </si>
  <si>
    <t>Green, Megan</t>
  </si>
  <si>
    <t>AAA19407-2A04-4F9B-6FFE-08DC80C18516</t>
  </si>
  <si>
    <t>Shaina Kashanirokh, PA-C</t>
  </si>
  <si>
    <t>Shaina</t>
  </si>
  <si>
    <t>Kashanirokh</t>
  </si>
  <si>
    <t>19043 Friar Street</t>
  </si>
  <si>
    <t>Tarzana</t>
  </si>
  <si>
    <t>818-430-4153</t>
  </si>
  <si>
    <t>shaina.kashanirokh@gmail.com</t>
  </si>
  <si>
    <t>shaina.kashanirokh@alteahc.com</t>
  </si>
  <si>
    <t>609-96-1768</t>
  </si>
  <si>
    <t>MK8852697</t>
  </si>
  <si>
    <t>NCCPA 1209988</t>
  </si>
  <si>
    <t>Kashanirokh, Shaina</t>
  </si>
  <si>
    <t>BCEBCE7F-818F-4E31-7A99-08DC8BF85D91</t>
  </si>
  <si>
    <t>Jinnail Sessions-Houston, ARNP</t>
  </si>
  <si>
    <t>Jinnail</t>
  </si>
  <si>
    <t>Sessions-Houston</t>
  </si>
  <si>
    <t>2579 Marquez Ave</t>
  </si>
  <si>
    <t>Palm Bay</t>
  </si>
  <si>
    <t>772-201-8557</t>
  </si>
  <si>
    <t>jinnail.sessions@outlook.com</t>
  </si>
  <si>
    <t>jinnail.sessionshouston@alteahc.com</t>
  </si>
  <si>
    <t>Rockledge</t>
  </si>
  <si>
    <t>595-16-3205</t>
  </si>
  <si>
    <t>MS8557348</t>
  </si>
  <si>
    <t>APRN11029759</t>
  </si>
  <si>
    <t xml:space="preserve">ANCC FNP-BC / 2023100657 </t>
  </si>
  <si>
    <t>Tran, Phuc</t>
  </si>
  <si>
    <t>Sessions-Houston, Jinnail</t>
  </si>
  <si>
    <t>03F8678C-F602-4BC7-FF3C-08DC80E9A287</t>
  </si>
  <si>
    <t>Shamel Colvard, APRN</t>
  </si>
  <si>
    <t>Shamel</t>
  </si>
  <si>
    <t>Colvard</t>
  </si>
  <si>
    <t>["All APPs","Illinois Central APPs"]</t>
  </si>
  <si>
    <t>7914 Indigo Dr</t>
  </si>
  <si>
    <t>Joliet</t>
  </si>
  <si>
    <t>(312) 504-0144</t>
  </si>
  <si>
    <t>shamel.colvard@gmail.com</t>
  </si>
  <si>
    <t>shamel.colvard@alteahc.com</t>
  </si>
  <si>
    <t>348-88-0592</t>
  </si>
  <si>
    <t>ANCC 2023063656</t>
  </si>
  <si>
    <t>Colvard, Shamel</t>
  </si>
  <si>
    <t>CFEA6BDD-31EC-4B65-C911-08DC8BF6B3CC</t>
  </si>
  <si>
    <t>Tracy Berg, MD</t>
  </si>
  <si>
    <t>Tracy</t>
  </si>
  <si>
    <t>Berg</t>
  </si>
  <si>
    <t>["All Physician","Washington Physician","Washington East Physician"]</t>
  </si>
  <si>
    <t>5414 N Sullivan Rd,</t>
  </si>
  <si>
    <t>509-991-2785</t>
  </si>
  <si>
    <t>tam1448@yahoo.com</t>
  </si>
  <si>
    <t>tracy.berg@alteahc.com</t>
  </si>
  <si>
    <t>Spokane Health and Rehab, Auroa Valley, Spokane Falls</t>
  </si>
  <si>
    <t>533-86-7870</t>
  </si>
  <si>
    <t>BM4439774</t>
  </si>
  <si>
    <t>MD00032615</t>
  </si>
  <si>
    <t>E945C542-1E0B-4C67-49F7-08DC865F8893</t>
  </si>
  <si>
    <t>Cheryl Agbonghae, APRN</t>
  </si>
  <si>
    <t>Cheryl</t>
  </si>
  <si>
    <t>Agbonghae</t>
  </si>
  <si>
    <t>["All APPs","Illinois North APPs","All IL North"]</t>
  </si>
  <si>
    <t>551 N Michigan</t>
  </si>
  <si>
    <t>Elmhurst</t>
  </si>
  <si>
    <t>773-968-8838</t>
  </si>
  <si>
    <t>c.agbongah@yahoo.com</t>
  </si>
  <si>
    <t>cheryl.agbonghae@alteahc.com</t>
  </si>
  <si>
    <t>347-74-4874</t>
  </si>
  <si>
    <t>MA8969012</t>
  </si>
  <si>
    <t>ANCC 2018015312</t>
  </si>
  <si>
    <t xml:space="preserve">Dhaliwal, Navdeep </t>
  </si>
  <si>
    <t>Agbonghae, Cheryl</t>
  </si>
  <si>
    <t>B4BBD5EA-58F9-4AA8-DB4B-08DC8FE4DC08</t>
  </si>
  <si>
    <t>Kim York, APRN</t>
  </si>
  <si>
    <t>Kim</t>
  </si>
  <si>
    <t>York</t>
  </si>
  <si>
    <t xml:space="preserve">3105 Crown Jewel Circle </t>
  </si>
  <si>
    <t>O’Fallon</t>
  </si>
  <si>
    <t>314-625-7314</t>
  </si>
  <si>
    <t>ggraci10@aol.com</t>
  </si>
  <si>
    <t>kim.york@alteahc.com</t>
  </si>
  <si>
    <t>Aspen Point Health and Rehab
Aegis Health and Rehab</t>
  </si>
  <si>
    <t>496-70-9701</t>
  </si>
  <si>
    <t>MY5079593</t>
  </si>
  <si>
    <t>AANP AG0815104</t>
  </si>
  <si>
    <t>York, Kim</t>
  </si>
  <si>
    <t>D10BEEEB-EAE7-47FD-3FD9-08DC8FBCEA34</t>
  </si>
  <si>
    <t>Lacey Sierra, APRN</t>
  </si>
  <si>
    <t>Sierra</t>
  </si>
  <si>
    <t xml:space="preserve">5075 W 157th Terrace </t>
  </si>
  <si>
    <t>Olathe</t>
  </si>
  <si>
    <t>816-518-0956</t>
  </si>
  <si>
    <t>laceyb28@gmail.com</t>
  </si>
  <si>
    <t>lacey.sierra@alteahc.com</t>
  </si>
  <si>
    <t>**ON-CALL FOR MISSOURI**
Aspen Point Health and Rehab
Aegis Health and Rehab
Amberwood Estates Nursing and Rehab
Athene Nursing and Rehab
Aurora Health and Rehab
Atrium Place Health and Rehab</t>
  </si>
  <si>
    <t>498-06-7026</t>
  </si>
  <si>
    <t>AANP F03230131</t>
  </si>
  <si>
    <t>2D0492B4-441E-4233-6FC0-08DC8EFCF993</t>
  </si>
  <si>
    <t xml:space="preserve">Rhandy Ceballos, DO  </t>
  </si>
  <si>
    <t>Rhandy</t>
  </si>
  <si>
    <t>Ceballos</t>
  </si>
  <si>
    <t>["All Physician","Washington East Physician"]</t>
  </si>
  <si>
    <t>1107 22nd St %23201</t>
  </si>
  <si>
    <t>Bellingham</t>
  </si>
  <si>
    <t>321-704-2799</t>
  </si>
  <si>
    <t>rhandyceballos@gmail.com</t>
  </si>
  <si>
    <t>rhandy.ceballos@alteahc.com</t>
  </si>
  <si>
    <t>Othello, Pullman</t>
  </si>
  <si>
    <t>077-82-9713</t>
  </si>
  <si>
    <t>FC3580176</t>
  </si>
  <si>
    <t>OP61484206</t>
  </si>
  <si>
    <t>G9091016, G9091017, G9091018</t>
  </si>
  <si>
    <t>CF4F0D64-30A9-4E4C-B20A-08DC8FE7111C</t>
  </si>
  <si>
    <t>Jawed Siddiqui, MD</t>
  </si>
  <si>
    <t>Jawed</t>
  </si>
  <si>
    <t>Siddiqui</t>
  </si>
  <si>
    <t>2479 White Stable Rd</t>
  </si>
  <si>
    <t>314-915-1983</t>
  </si>
  <si>
    <t>jhsiddiqui@aol.com</t>
  </si>
  <si>
    <t>jawed.siddiqui@alteahc.com</t>
  </si>
  <si>
    <t>Aspen Point Health and Rehab
Aegis Health and Rehab
Amberwood Estates Nursing and Rehab
Athene Nursing and Rehab
Aurora Health and Rehab
Atrium Place Health and Rehab</t>
  </si>
  <si>
    <t>212-70-6515</t>
  </si>
  <si>
    <t>AS7030012</t>
  </si>
  <si>
    <t>R6047</t>
  </si>
  <si>
    <t>ABIM 53835</t>
  </si>
  <si>
    <t>D25D2BA1-78B6-4BFF-6FC1-08DC8EFCF993</t>
  </si>
  <si>
    <t>Tamica Johnson, APRN</t>
  </si>
  <si>
    <t>Tamica</t>
  </si>
  <si>
    <t>517 SE Granada St</t>
  </si>
  <si>
    <t>Lee Summit</t>
  </si>
  <si>
    <t>816-213-7539</t>
  </si>
  <si>
    <t>Tamicaj29@gmail.com</t>
  </si>
  <si>
    <t>tamica.johnson@alteahc.com</t>
  </si>
  <si>
    <t>499-04-9646</t>
  </si>
  <si>
    <t>MJ8886472</t>
  </si>
  <si>
    <t>AANP AG10210062</t>
  </si>
  <si>
    <t>F52EAC4A-145A-4102-DB4C-08DC8FE4DC08</t>
  </si>
  <si>
    <t>Shelly Alexander, APRN</t>
  </si>
  <si>
    <t>Shelly</t>
  </si>
  <si>
    <t>Alexander</t>
  </si>
  <si>
    <t>["All Missouri"]</t>
  </si>
  <si>
    <t>4412 Heather Ln</t>
  </si>
  <si>
    <t>Bolivar</t>
  </si>
  <si>
    <t>417-298-4433</t>
  </si>
  <si>
    <t>shelly@abbmissouri.com</t>
  </si>
  <si>
    <t>shelly.alexander@alteahc.com</t>
  </si>
  <si>
    <t>489-94-3331</t>
  </si>
  <si>
    <t>MA8961270</t>
  </si>
  <si>
    <t>ANCC 2013020153</t>
  </si>
  <si>
    <t>6B055A76-95F5-4A58-53E9-08DC8FE685CF</t>
  </si>
  <si>
    <t>Carmen Triguero, APRN</t>
  </si>
  <si>
    <t>Carmen</t>
  </si>
  <si>
    <t>Triguero</t>
  </si>
  <si>
    <t>3735 Banbury Dr.</t>
  </si>
  <si>
    <t>Saint Charles</t>
  </si>
  <si>
    <t>(636) 578-7871</t>
  </si>
  <si>
    <t>cctriguero@gmail.com</t>
  </si>
  <si>
    <t>carmen.triguero@alteahc.com</t>
  </si>
  <si>
    <t>Athene Nursing and Rehab</t>
  </si>
  <si>
    <t>233-41-2912</t>
  </si>
  <si>
    <t>MT6094421</t>
  </si>
  <si>
    <t>ANCC 2018034965</t>
  </si>
  <si>
    <t>Triguero, Carmen</t>
  </si>
  <si>
    <t>D22D6542-76B2-4C57-52FE-08DC8FE8A3E3</t>
  </si>
  <si>
    <t>Kelli Cash, APRN</t>
  </si>
  <si>
    <t>Kelli</t>
  </si>
  <si>
    <t>Cash</t>
  </si>
  <si>
    <t>16860 N Bentwood Lane</t>
  </si>
  <si>
    <t>Centralia</t>
  </si>
  <si>
    <t>573-356-6943</t>
  </si>
  <si>
    <t>kellimariew@yahoo.com</t>
  </si>
  <si>
    <t>kelli.cash@alteahc.com</t>
  </si>
  <si>
    <t>497-92-2122</t>
  </si>
  <si>
    <t>MC4060466</t>
  </si>
  <si>
    <t>ANCC 2010007324</t>
  </si>
  <si>
    <t>5EA51B95-3D01-40E2-6FC2-08DC8EFCF993</t>
  </si>
  <si>
    <t>Betsy Nelson, APRN</t>
  </si>
  <si>
    <t>Betsy</t>
  </si>
  <si>
    <t>Nelson</t>
  </si>
  <si>
    <t>352 Thoroughbred Trail</t>
  </si>
  <si>
    <t>636 233 4505</t>
  </si>
  <si>
    <t>bnelson489@yahoo.com</t>
  </si>
  <si>
    <t>betsy.nelson@alteahc.com</t>
  </si>
  <si>
    <t>489-94-3637</t>
  </si>
  <si>
    <t>AANP F02161018</t>
  </si>
  <si>
    <t>8809E7CA-D3DA-4400-DD90-08DC8BD45AB5</t>
  </si>
  <si>
    <t>Tong Li, MD</t>
  </si>
  <si>
    <t>Tong</t>
  </si>
  <si>
    <t>Li</t>
  </si>
  <si>
    <t>["All Physician","Washington South Physician","Washington Physician"]</t>
  </si>
  <si>
    <t>7103 59th Street CT W</t>
  </si>
  <si>
    <t>University Place</t>
  </si>
  <si>
    <t>609-203-7057</t>
  </si>
  <si>
    <t>tli_56@hotmail.com</t>
  </si>
  <si>
    <t>tong.li@alteahc.com</t>
  </si>
  <si>
    <t>Belmont Terrace</t>
  </si>
  <si>
    <t>067-82-1263</t>
  </si>
  <si>
    <t>FL8515768</t>
  </si>
  <si>
    <t>MD60626637</t>
  </si>
  <si>
    <t>American Board of Internal Medicine / 204853</t>
  </si>
  <si>
    <t>119B59BA-81AD-4B5F-C5D8-08DC86614007</t>
  </si>
  <si>
    <t>David Njunge, APRN</t>
  </si>
  <si>
    <t>David</t>
  </si>
  <si>
    <t>Njunge</t>
  </si>
  <si>
    <t>203 Wallingford St</t>
  </si>
  <si>
    <t>Lafayette</t>
  </si>
  <si>
    <t>(765) 430 8527</t>
  </si>
  <si>
    <t>davidsnjunge@gmail.com</t>
  </si>
  <si>
    <t>david.njunge@alteahc.com</t>
  </si>
  <si>
    <t>On-Call</t>
  </si>
  <si>
    <t>308-35-8992</t>
  </si>
  <si>
    <t>MN7082833</t>
  </si>
  <si>
    <t>71012179A</t>
  </si>
  <si>
    <t>AANP F11210466</t>
  </si>
  <si>
    <t>6F7538A5-6645-47E6-6FFD-08DC80C18516</t>
  </si>
  <si>
    <t>Aliza Mazhar, MD</t>
  </si>
  <si>
    <t>Aliza</t>
  </si>
  <si>
    <t>Mazhar</t>
  </si>
  <si>
    <t>12778 Drumdow Ln</t>
  </si>
  <si>
    <t>Fishers</t>
  </si>
  <si>
    <t> 419-279-3049</t>
  </si>
  <si>
    <t>alizeh.mazhar.007@gmail.com</t>
  </si>
  <si>
    <t>aliza.mazhar@alteahc.com</t>
  </si>
  <si>
    <t>Aperion Care of Kokomo, Aperion Care of Marion</t>
  </si>
  <si>
    <t>424-91-6563</t>
  </si>
  <si>
    <t>FM0847345</t>
  </si>
  <si>
    <t>01086413A</t>
  </si>
  <si>
    <t>2955CC63-D3A8-47E6-CE29-08DC79AD3E8A</t>
  </si>
  <si>
    <t>Lorrie Ann White, APRN</t>
  </si>
  <si>
    <t>Lorrie Ann</t>
  </si>
  <si>
    <t>["All APPs","Indiana APPs","All Indiana"]</t>
  </si>
  <si>
    <t>120 W Wind Chime Circle</t>
  </si>
  <si>
    <t>505-906-2461</t>
  </si>
  <si>
    <t>lawhitern@yahoo.com</t>
  </si>
  <si>
    <t>lorrie.white@alteahc.com</t>
  </si>
  <si>
    <t>Franklin Meadows, Hickory Creek of Franklin, Meadow Lakes</t>
  </si>
  <si>
    <t>286-66-6525</t>
  </si>
  <si>
    <t>MW4406369</t>
  </si>
  <si>
    <t>71007980A</t>
  </si>
  <si>
    <t>AANP F0114650</t>
  </si>
  <si>
    <t>IN6334038, IN6335038, IN6336038</t>
  </si>
  <si>
    <t>White, Lorrie</t>
  </si>
  <si>
    <t>39D799ED-533D-4B05-D3FC-08DC84B9C887</t>
  </si>
  <si>
    <t>Sandy Wilmot, ARNP</t>
  </si>
  <si>
    <t>Sandy</t>
  </si>
  <si>
    <t>Wilmot</t>
  </si>
  <si>
    <t>3033 Meridian St</t>
  </si>
  <si>
    <t>541-663-6543</t>
  </si>
  <si>
    <t>sandyjwilmot@gmail.com</t>
  </si>
  <si>
    <t>sandy.wilmot@alteahc.com</t>
  </si>
  <si>
    <t>St. Francis &amp; Highland</t>
  </si>
  <si>
    <t>556-85-8167</t>
  </si>
  <si>
    <t>MS3175482</t>
  </si>
  <si>
    <t>AP60945621</t>
  </si>
  <si>
    <t>AANPCB NP-C / F0214128</t>
  </si>
  <si>
    <t>Wilmot, Sandy</t>
  </si>
  <si>
    <t>D061974B-A8DB-4DEC-CE28-08DC79AD3E8A</t>
  </si>
  <si>
    <t>Nicole Wilson, APRN</t>
  </si>
  <si>
    <t>Nicole</t>
  </si>
  <si>
    <t>8833 S. Crandon Ave</t>
  </si>
  <si>
    <t>Chicago</t>
  </si>
  <si>
    <t xml:space="preserve">312-590-1975 </t>
  </si>
  <si>
    <t>nicolewilson.fnp@gmail.com</t>
  </si>
  <si>
    <t>nicole.wilson@alteahc.com</t>
  </si>
  <si>
    <t>Aperion Care International</t>
  </si>
  <si>
    <t>350-74-7565</t>
  </si>
  <si>
    <t>MW4141141</t>
  </si>
  <si>
    <t>ANCC 2015016262</t>
  </si>
  <si>
    <t>Wilson, Nicole</t>
  </si>
  <si>
    <t>F5ABA6ED-90D9-4CB9-B0FC-08DC84BA5791</t>
  </si>
  <si>
    <t>Bryn Davis PA-C</t>
  </si>
  <si>
    <t>Bryn</t>
  </si>
  <si>
    <t>Davis</t>
  </si>
  <si>
    <t>2121 Admiralty Way Apt K201,</t>
  </si>
  <si>
    <t>Everett</t>
  </si>
  <si>
    <t>315-725-2656</t>
  </si>
  <si>
    <t>brynlhoover@gmail.com</t>
  </si>
  <si>
    <t>bryn.davis@alteahc.com</t>
  </si>
  <si>
    <t>Marysville Care Center, Mountain View, Shoreline</t>
  </si>
  <si>
    <t>103-86-7776</t>
  </si>
  <si>
    <t>MD8838736</t>
  </si>
  <si>
    <t>PA61520299</t>
  </si>
  <si>
    <t xml:space="preserve"> NCCPA / 1162553 </t>
  </si>
  <si>
    <t>Davis, Bryn</t>
  </si>
  <si>
    <t>EF7585DA-F46D-40F7-5565-08DC84B790ED</t>
  </si>
  <si>
    <t>Frances Bernasko, APRN</t>
  </si>
  <si>
    <t>Frances</t>
  </si>
  <si>
    <t>Bernasko</t>
  </si>
  <si>
    <t>118 Two Pine Dr</t>
  </si>
  <si>
    <t>West Palm Beach</t>
  </si>
  <si>
    <t>912-996-0091</t>
  </si>
  <si>
    <t>bernaskof@gmail.com</t>
  </si>
  <si>
    <t>frances.bernasko@alteahc.com</t>
  </si>
  <si>
    <t>Lakes of Clermont</t>
  </si>
  <si>
    <t>227-79-0593</t>
  </si>
  <si>
    <t>MB7418103</t>
  </si>
  <si>
    <t>APRN11006311</t>
  </si>
  <si>
    <t>ANCC FNP-BC 2019059313</t>
  </si>
  <si>
    <t>Robin Bhasin</t>
  </si>
  <si>
    <t>Bernasko, Frances</t>
  </si>
  <si>
    <t>B593E6F6-FCC9-49E4-6D9C-08DC84B8698D</t>
  </si>
  <si>
    <t>Che Ross, PA-C</t>
  </si>
  <si>
    <t>Che</t>
  </si>
  <si>
    <t>Ross</t>
  </si>
  <si>
    <t>350 1st Ave W, Apt 204,</t>
  </si>
  <si>
    <t>Seattle</t>
  </si>
  <si>
    <t>301-458-9182</t>
  </si>
  <si>
    <t>cross8@uw.edu</t>
  </si>
  <si>
    <t>che.ross@alteahc.com</t>
  </si>
  <si>
    <t xml:space="preserve">Agility, Orchard Park </t>
  </si>
  <si>
    <t xml:space="preserve"> 213-45-1008</t>
  </si>
  <si>
    <t>MR3319022</t>
  </si>
  <si>
    <t>PA61158917</t>
  </si>
  <si>
    <t xml:space="preserve"> NCCPA 1117576</t>
  </si>
  <si>
    <t>Bhumkar</t>
  </si>
  <si>
    <t>18A8A868-CB4D-4BCE-8600-08DC84B90CF7</t>
  </si>
  <si>
    <t>Ben Bristow, MD</t>
  </si>
  <si>
    <t>Benjamin</t>
  </si>
  <si>
    <t>Bristow</t>
  </si>
  <si>
    <t>["All Physician","Washington Physician","Washington North Physician"]</t>
  </si>
  <si>
    <t>8252 Cowichan Rd,</t>
  </si>
  <si>
    <t>Blaine</t>
  </si>
  <si>
    <t>360 325 6040</t>
  </si>
  <si>
    <t>benbristowmd@gmail.com</t>
  </si>
  <si>
    <t>benjamin.bristow@alteahc.com</t>
  </si>
  <si>
    <t>Alderwood Park, North Cascades, St. Francis, Highland.</t>
  </si>
  <si>
    <t>563-81-7594</t>
  </si>
  <si>
    <t>FB2998625</t>
  </si>
  <si>
    <t>MD61203015</t>
  </si>
  <si>
    <t>Bristow, Benjamin</t>
  </si>
  <si>
    <t>46DCADB9-44F3-408E-27D5-08DC80C00BA2</t>
  </si>
  <si>
    <t>Jatinder Kaur, NP</t>
  </si>
  <si>
    <t>Jatinder</t>
  </si>
  <si>
    <t>Kaur</t>
  </si>
  <si>
    <t>["All APPs","California APPs","California North APPs","California Central APPs"]</t>
  </si>
  <si>
    <t>2141 Arabian Way</t>
  </si>
  <si>
    <t>Turlock</t>
  </si>
  <si>
    <t>209-485-4833</t>
  </si>
  <si>
    <t>kaur_j2005@yahoo.com</t>
  </si>
  <si>
    <t>jatinder.kaur@alteahc.com</t>
  </si>
  <si>
    <t>Modesto Post Acute Center</t>
  </si>
  <si>
    <t>614-39-6177</t>
  </si>
  <si>
    <t>AANP F07230362</t>
  </si>
  <si>
    <t>Kaur, Jatinder</t>
  </si>
  <si>
    <t>3F041681-18FB-4565-8A2C-08DC80C0F5F2</t>
  </si>
  <si>
    <t>Jana Huston, APRN</t>
  </si>
  <si>
    <t>Jana</t>
  </si>
  <si>
    <t>Huston</t>
  </si>
  <si>
    <t>129 Cracklewood Lane</t>
  </si>
  <si>
    <t>(309)635-8567</t>
  </si>
  <si>
    <t>jalyhuston@gmail.com</t>
  </si>
  <si>
    <t>jana.huston@alteahc.com</t>
  </si>
  <si>
    <t xml:space="preserve">Goldwater Care Toluca FKA: Aperion Care Toluca </t>
  </si>
  <si>
    <t>328-80-2789</t>
  </si>
  <si>
    <t>MH4090558</t>
  </si>
  <si>
    <t>AANP F0816206</t>
  </si>
  <si>
    <t>Huston, Jana</t>
  </si>
  <si>
    <t>393E1BEE-3F8E-4D5B-6596-08DC84BAF3EB</t>
  </si>
  <si>
    <t xml:space="preserve"> Callie Lucas, ARNP</t>
  </si>
  <si>
    <t>Calperna "Callie"</t>
  </si>
  <si>
    <t>Lucas</t>
  </si>
  <si>
    <t xml:space="preserve"> 7765 Valeria Place,</t>
  </si>
  <si>
    <t>Sedro-Woolley</t>
  </si>
  <si>
    <t>360-855-5842</t>
  </si>
  <si>
    <t>cclucasfnp@gmail.com</t>
  </si>
  <si>
    <t>callie.lucas@alteahc.com</t>
  </si>
  <si>
    <t>Shuksan, Highland, Soundview, Rosario, Cypress</t>
  </si>
  <si>
    <t>532-90-8899</t>
  </si>
  <si>
    <t>ML3008201</t>
  </si>
  <si>
    <t>AP60401875</t>
  </si>
  <si>
    <t>FNP-BC ANCC / 2013015493 - PMHNP ANCC 20211035757</t>
  </si>
  <si>
    <t>Dhaliwal</t>
  </si>
  <si>
    <t>Lucas, Calperna</t>
  </si>
  <si>
    <t>59A0089B-DDF8-4820-D2F9-08DC80DDDFA0</t>
  </si>
  <si>
    <t>Juli Joseph, NP</t>
  </si>
  <si>
    <t>Juli</t>
  </si>
  <si>
    <t>Joseph</t>
  </si>
  <si>
    <t>["All APPs","California North APPs","California Central APPs"]</t>
  </si>
  <si>
    <t>729 Grafton St.</t>
  </si>
  <si>
    <t>Manteca</t>
  </si>
  <si>
    <t>209-817-6007</t>
  </si>
  <si>
    <t>Julitharakan@gmail.com</t>
  </si>
  <si>
    <t>juli.joseph@alteahc.com</t>
  </si>
  <si>
    <t>772-54-3736</t>
  </si>
  <si>
    <t>AANP F01230736</t>
  </si>
  <si>
    <t>C8864E1F-DAD7-4659-6D9D-08DC84B8698D</t>
  </si>
  <si>
    <t>Kaylesh Pandya, DO</t>
  </si>
  <si>
    <t>Kaylesh</t>
  </si>
  <si>
    <t>Pandya</t>
  </si>
  <si>
    <t>625 W. Railroad Ave %23234</t>
  </si>
  <si>
    <t xml:space="preserve"> 360-529-1234</t>
  </si>
  <si>
    <t>kk@drpandya.org</t>
  </si>
  <si>
    <t>kaylesh.pandya@alteahc.com</t>
  </si>
  <si>
    <t>Shelton, Fir Lane, emerald bay &amp; Bridgeview</t>
  </si>
  <si>
    <t>601-54-1928</t>
  </si>
  <si>
    <t>FP7901639</t>
  </si>
  <si>
    <t>OP61475133</t>
  </si>
  <si>
    <t>AOBFP / 20501 - Family Medicine</t>
  </si>
  <si>
    <t>D8A15EF2-7659-44DF-59F9-08DC802166B3</t>
  </si>
  <si>
    <t>Valrie Youngs, ARNP</t>
  </si>
  <si>
    <t>Valrie</t>
  </si>
  <si>
    <t>Youngs</t>
  </si>
  <si>
    <t>6214 S Spring Road</t>
  </si>
  <si>
    <t>Cheney</t>
  </si>
  <si>
    <t>(954) 709-8768</t>
  </si>
  <si>
    <t>youngsvalrie@aol.com</t>
  </si>
  <si>
    <t>valrie.youngs@alteahc.com</t>
  </si>
  <si>
    <t>Spokane Health &amp; Avalon Northpointe</t>
  </si>
  <si>
    <t>592-47-7378</t>
  </si>
  <si>
    <t>MY8864628</t>
  </si>
  <si>
    <t>AP61498772</t>
  </si>
  <si>
    <t xml:space="preserve">AANPCB A-GNP-C / AG08180118 </t>
  </si>
  <si>
    <t>1F5D765B-9503-4B7C-79B8-08DC7C53EF35</t>
  </si>
  <si>
    <t>John Ibarra, MD</t>
  </si>
  <si>
    <t>John</t>
  </si>
  <si>
    <t>Ibarra</t>
  </si>
  <si>
    <t>["Washington Physician","Washington East Physician","All Physician"]</t>
  </si>
  <si>
    <t>1224 W Riverside Ave Unit 806</t>
  </si>
  <si>
    <t>509-499-6297</t>
  </si>
  <si>
    <t>jibarramd@yahoo.com</t>
  </si>
  <si>
    <t>john.ibarra@alteahc.com</t>
  </si>
  <si>
    <t>Spokane Health and Rehab, Auroa Valley, Spokane Falls, North Central, Avalon Northpointe, Touchmark.</t>
  </si>
  <si>
    <t>322-78-5318</t>
  </si>
  <si>
    <t>FI6476089</t>
  </si>
  <si>
    <t>MD60707440</t>
  </si>
  <si>
    <t>G9085523</t>
  </si>
  <si>
    <t>CDF0F4CB-2B01-4D84-DDB7-08DC6DFA15B0</t>
  </si>
  <si>
    <t>Johnson, Lorena</t>
  </si>
  <si>
    <t>Lorena Johnson, PA</t>
  </si>
  <si>
    <t>Lorena</t>
  </si>
  <si>
    <t>1382 Redstone Dr</t>
  </si>
  <si>
    <t>Avon</t>
  </si>
  <si>
    <t>303-710-5906</t>
  </si>
  <si>
    <t>Lojo108@comcast.net</t>
  </si>
  <si>
    <t>lorena.johnson@alteahc.com</t>
  </si>
  <si>
    <t>Westside</t>
  </si>
  <si>
    <t>479-27-3715</t>
  </si>
  <si>
    <t>MJ7186629</t>
  </si>
  <si>
    <t>10003543A</t>
  </si>
  <si>
    <t>NCCPA 1063765</t>
  </si>
  <si>
    <t>IN6334035, IN633503, IN63360355</t>
  </si>
  <si>
    <t>39EAB1B8-97E4-4E46-CB2B-08DC6DF67520</t>
  </si>
  <si>
    <t>Denise Bockwoldt , APRN</t>
  </si>
  <si>
    <t>Denise</t>
  </si>
  <si>
    <t>Bockwoldt</t>
  </si>
  <si>
    <t>2320 Oakwood Drive</t>
  </si>
  <si>
    <t>Marseilles</t>
  </si>
  <si>
    <t>(815) 954-8331</t>
  </si>
  <si>
    <t>denise.bockwoldt@gmail.com</t>
  </si>
  <si>
    <t>denise.bockwoldt@alteahc.com</t>
  </si>
  <si>
    <t>Goldwater of Marseilles - FKA: Aperion Care of Marseilles</t>
  </si>
  <si>
    <t>331-60-6488</t>
  </si>
  <si>
    <t>MB3036957</t>
  </si>
  <si>
    <t>ANCC 0358424</t>
  </si>
  <si>
    <t>Autonomous Practice</t>
  </si>
  <si>
    <t>Bockwoldt, Denise</t>
  </si>
  <si>
    <t>CCDF8EDB-EC53-4F71-13D0-08DC6F97D6BC</t>
  </si>
  <si>
    <t>Damidi, Deekshita</t>
  </si>
  <si>
    <t>Dr. Deekshita Damidi</t>
  </si>
  <si>
    <t>Deekshita</t>
  </si>
  <si>
    <t>Damidi</t>
  </si>
  <si>
    <t>["Florida Physician","All Physician"]</t>
  </si>
  <si>
    <t>2907 cassia lane</t>
  </si>
  <si>
    <t>Jacksonville</t>
  </si>
  <si>
    <t>561-430-9000</t>
  </si>
  <si>
    <t>deekshitamd1@gmail.com</t>
  </si>
  <si>
    <t>deekshita.damidi@alteahc.com</t>
  </si>
  <si>
    <t>Aspire Green &amp; San Jose, Vered Cedar hill, Harts Harbor, Aspire Jacksonville &amp; Orange Park.</t>
  </si>
  <si>
    <t>767-32-2179</t>
  </si>
  <si>
    <t>FD0256998</t>
  </si>
  <si>
    <t>ME149320</t>
  </si>
  <si>
    <t xml:space="preserve"> S0690, S0691, S0693</t>
  </si>
  <si>
    <t>Kevin Ochoa, MD</t>
  </si>
  <si>
    <t>Ochoa</t>
  </si>
  <si>
    <t>927 E Farwell Rd</t>
  </si>
  <si>
    <t>360-918-6521</t>
  </si>
  <si>
    <t>kochoa_md@hotmail.com</t>
  </si>
  <si>
    <t>kevin.ochoa@alteahc.com</t>
  </si>
  <si>
    <t>559-39-5462</t>
  </si>
  <si>
    <t>BO9043984</t>
  </si>
  <si>
    <t xml:space="preserve">MD00047496 </t>
  </si>
  <si>
    <t>Ochoa, Kevin</t>
  </si>
  <si>
    <t>5EC74988-BEB6-44F1-A446-08DC790C6F64</t>
  </si>
  <si>
    <t>Nelson, Amy</t>
  </si>
  <si>
    <t>Amy Nelson, ARNP</t>
  </si>
  <si>
    <t>["All APPs","Washington APPs","Washington Central APPs","Washington North APPs"]</t>
  </si>
  <si>
    <t>8303 10th Pl SE</t>
  </si>
  <si>
    <t>Lake Stevens</t>
  </si>
  <si>
    <t>206-419-0402</t>
  </si>
  <si>
    <t>amychan96@gmail.com</t>
  </si>
  <si>
    <t>amy.nelson@alteahc.com</t>
  </si>
  <si>
    <t>All</t>
  </si>
  <si>
    <t>528-47-6102</t>
  </si>
  <si>
    <t>MN5242754</t>
  </si>
  <si>
    <t xml:space="preserve">AP60909984 </t>
  </si>
  <si>
    <t>AANPCB FNP-C - F12180216</t>
  </si>
  <si>
    <t>3951E4D2-D2C7-4E39-2B3A-08DC790CC46A</t>
  </si>
  <si>
    <t>Beverly Saint-Amand, APRN</t>
  </si>
  <si>
    <t>Beverly</t>
  </si>
  <si>
    <t>Saint-Amand</t>
  </si>
  <si>
    <t>["All APPs","Florida APPs","Florida North APPs"]</t>
  </si>
  <si>
    <t>106 Steele Creek Drive</t>
  </si>
  <si>
    <t>Midland</t>
  </si>
  <si>
    <t>706-573-0265</t>
  </si>
  <si>
    <t>bsaintamand@bellsouth.net</t>
  </si>
  <si>
    <t>beverly.saintamand@alteahc.com</t>
  </si>
  <si>
    <t>Aspire Green &amp; San Hose, Vered Cedar Hill, Harts Harbor, Aspire Jacksonville &amp; Orange Park</t>
  </si>
  <si>
    <t>258-25-9017</t>
  </si>
  <si>
    <t>MS8854805</t>
  </si>
  <si>
    <t>APRN9312538</t>
  </si>
  <si>
    <t>AANPCB NP-C - F0916953</t>
  </si>
  <si>
    <t>S1984 , S1985, S1987</t>
  </si>
  <si>
    <t>A9AB867A-46E9-4591-CE25-08DC79AD3E8A</t>
  </si>
  <si>
    <t>Anderson, Brenda</t>
  </si>
  <si>
    <t>Brenda Anderson, APRN</t>
  </si>
  <si>
    <t>Brenda</t>
  </si>
  <si>
    <t>Anderson</t>
  </si>
  <si>
    <t>4119 Victoria Dr.</t>
  </si>
  <si>
    <t>Fort Wayne</t>
  </si>
  <si>
    <t>1-260-494-2192</t>
  </si>
  <si>
    <t>baanderson0825@gmail.com</t>
  </si>
  <si>
    <t>brenda.anderson@alteahc.com</t>
  </si>
  <si>
    <t>The Waters of Wabash East 
The Waters of Wabash West</t>
  </si>
  <si>
    <t>309-98-8525</t>
  </si>
  <si>
    <t>MA3247219</t>
  </si>
  <si>
    <t>71005015A</t>
  </si>
  <si>
    <t>AANP F0714771</t>
  </si>
  <si>
    <t>5D015ECB-D890-4AE6-CE26-08DC79AD3E8A</t>
  </si>
  <si>
    <t>Fleck, Jenna</t>
  </si>
  <si>
    <t>Jenna Fleck, APRN</t>
  </si>
  <si>
    <t>Jenna</t>
  </si>
  <si>
    <t>Fleck</t>
  </si>
  <si>
    <t>1406 Indiana Ave</t>
  </si>
  <si>
    <t>LaPorte</t>
  </si>
  <si>
    <t>317-292-1419</t>
  </si>
  <si>
    <t>jenna.starr.mcgrath@gmail.com</t>
  </si>
  <si>
    <t>jenna.fleck@alteahc.com</t>
  </si>
  <si>
    <t>Aperion Care Tolleston Park</t>
  </si>
  <si>
    <t>308-94-6968</t>
  </si>
  <si>
    <t>MF6545670</t>
  </si>
  <si>
    <t>71011196A</t>
  </si>
  <si>
    <t>ANCC 2017036821</t>
  </si>
  <si>
    <t>A65966F2-EB5C-426F-1DCE-08DC79B2D220</t>
  </si>
  <si>
    <t>Oshipitan, Mary</t>
  </si>
  <si>
    <t>Mary Oshipitan, APRN</t>
  </si>
  <si>
    <t>Oshipitan</t>
  </si>
  <si>
    <t xml:space="preserve">516 S DENVIR  Ave Unit 3 </t>
  </si>
  <si>
    <t>773-870-2970</t>
  </si>
  <si>
    <t>moshipitan@gmail.com</t>
  </si>
  <si>
    <t>mary.oshipitan@alteahc.com</t>
  </si>
  <si>
    <t>Bria of Forest Edge</t>
  </si>
  <si>
    <t>332-86-5766</t>
  </si>
  <si>
    <t>MO9128201</t>
  </si>
  <si>
    <t>ANCC 2023192041</t>
  </si>
  <si>
    <t>Maja Ceranic, NP</t>
  </si>
  <si>
    <t>Maja</t>
  </si>
  <si>
    <t>Ceranic</t>
  </si>
  <si>
    <t xml:space="preserve">2025 Marquette Rd. </t>
  </si>
  <si>
    <t>Chula Vista</t>
  </si>
  <si>
    <t>610-392-8227</t>
  </si>
  <si>
    <t>maja.ceranic.nusn@gmail.com</t>
  </si>
  <si>
    <t>maja.ceranic@alteahc.com</t>
  </si>
  <si>
    <t>Community Care Center</t>
  </si>
  <si>
    <t>194-86-1194</t>
  </si>
  <si>
    <t xml:space="preserve">MC8833116 </t>
  </si>
  <si>
    <t>AANC 2024005096</t>
  </si>
  <si>
    <t>Ceranic, Maja</t>
  </si>
  <si>
    <t>Michael Aquitania Agbisit, NP</t>
  </si>
  <si>
    <t>Michael</t>
  </si>
  <si>
    <t>Agbisit</t>
  </si>
  <si>
    <t>951-566-6610</t>
  </si>
  <si>
    <t>agbisim@yahoo.com</t>
  </si>
  <si>
    <t>michael.agbisit@alteahc.com</t>
  </si>
  <si>
    <t xml:space="preserve">Highlands Care Center of Redlands </t>
  </si>
  <si>
    <t>Agbisit, Michael</t>
  </si>
  <si>
    <t>4E259B15-2E67-459A-DDD7-08DC79BB2837</t>
  </si>
  <si>
    <t>Keisha Brown, APRN</t>
  </si>
  <si>
    <t>Keisha</t>
  </si>
  <si>
    <t>Brown</t>
  </si>
  <si>
    <t>22919 Ridgeway Ave</t>
  </si>
  <si>
    <t>Richton Park</t>
  </si>
  <si>
    <t>708.359.5993</t>
  </si>
  <si>
    <t>kdbrownrn@yahoo.com</t>
  </si>
  <si>
    <t>keisha.brown@alteahc.com</t>
  </si>
  <si>
    <t>Landmark of Richton Park Rehabilitation and Nursing Center</t>
  </si>
  <si>
    <t>334-68-1496</t>
  </si>
  <si>
    <t>MB5712357</t>
  </si>
  <si>
    <t>AANP F01191263</t>
  </si>
  <si>
    <t>Brown, Keisha</t>
  </si>
  <si>
    <t>0ECAB369-8538-4065-CE27-08DC79AD3E8A</t>
  </si>
  <si>
    <t>Hanrahan, Elizabeth</t>
  </si>
  <si>
    <t>Elizabeth Hanrahan, APRN</t>
  </si>
  <si>
    <t>Elizabeth Rose</t>
  </si>
  <si>
    <t>Hanrahan</t>
  </si>
  <si>
    <t>6149 N LENOX AVE</t>
  </si>
  <si>
    <t>(847) 987-3025</t>
  </si>
  <si>
    <t>simons.elizabeth3@gmail.com</t>
  </si>
  <si>
    <t>elizabeth.hanrahan@alteahc.com</t>
  </si>
  <si>
    <t>Continental Nursing and Rehab</t>
  </si>
  <si>
    <t>355-90-4177</t>
  </si>
  <si>
    <t>MH8995079</t>
  </si>
  <si>
    <t>ANCC 2023165638</t>
  </si>
  <si>
    <t>Amanda Sedivy, PA-C</t>
  </si>
  <si>
    <t>Amanda</t>
  </si>
  <si>
    <t>Sedivy</t>
  </si>
  <si>
    <t>102 W Birch Street</t>
  </si>
  <si>
    <t>New Berlin</t>
  </si>
  <si>
    <t>(217) 720-7808</t>
  </si>
  <si>
    <t>mabusdogs40@gmail.com</t>
  </si>
  <si>
    <t>amanda.sedivy@alteahc.com</t>
  </si>
  <si>
    <t>Bridgeway Senior Living</t>
  </si>
  <si>
    <t>521-69-2259</t>
  </si>
  <si>
    <t>MS2803181</t>
  </si>
  <si>
    <t>NCCPA 1092024</t>
  </si>
  <si>
    <t>Dr. Moonat</t>
  </si>
  <si>
    <t>Sedivy, Amanda</t>
  </si>
  <si>
    <t>8AE1A863-011E-4C99-4115-08DC6540E574</t>
  </si>
  <si>
    <t>Amy Miller, APRN</t>
  </si>
  <si>
    <t>1019 Palm Blvd</t>
  </si>
  <si>
    <t>Port St Joe</t>
  </si>
  <si>
    <t>229-460-9776</t>
  </si>
  <si>
    <t>amyemillernp@gmail.com</t>
  </si>
  <si>
    <t>amy.miller@alteahc.com</t>
  </si>
  <si>
    <t xml:space="preserve">Shores Nursing and Rehab Center </t>
  </si>
  <si>
    <t>259-45-6359</t>
  </si>
  <si>
    <t>MM7115000</t>
  </si>
  <si>
    <t>APRN9429453</t>
  </si>
  <si>
    <t>AANPCB AGNP-C AG0916143</t>
  </si>
  <si>
    <t>S0609 , S0611 , S06012</t>
  </si>
  <si>
    <t>C0DE4179-3689-404F-3695-08DC6DEA948A</t>
  </si>
  <si>
    <t>Kaur, Gagandeep</t>
  </si>
  <si>
    <t>Gagandeep Kaur, ARNP</t>
  </si>
  <si>
    <t>Gagandeep</t>
  </si>
  <si>
    <t>909 112th Ave NE, Apt.1111</t>
  </si>
  <si>
    <t>425 274 5410</t>
  </si>
  <si>
    <t>kgagandeep92@gmail.com</t>
  </si>
  <si>
    <t>gagandeep.kaur@alteahc.com</t>
  </si>
  <si>
    <t>Avamere Issaquah, Redmond, &amp; Mirabella</t>
  </si>
  <si>
    <t>087-90-3216</t>
  </si>
  <si>
    <t xml:space="preserve">MK7071777 </t>
  </si>
  <si>
    <t>AP61352928</t>
  </si>
  <si>
    <t>AANPCB A-GNP-C / AG09220120</t>
  </si>
  <si>
    <t>AE84FBD2-4153-4BBC-8E99-08DC6DF52C47</t>
  </si>
  <si>
    <t>Sarabjit Kaur, NP</t>
  </si>
  <si>
    <t>Sarabjit</t>
  </si>
  <si>
    <t>1111 Golden Leaf Dr.</t>
  </si>
  <si>
    <t>Livingston</t>
  </si>
  <si>
    <t>209-683-8650</t>
  </si>
  <si>
    <t>Sabitiwana2006@yahoo.com</t>
  </si>
  <si>
    <t>sarabjit.kaur@alteahc.com</t>
  </si>
  <si>
    <t>MK8271885</t>
  </si>
  <si>
    <t>AANP F04230464</t>
  </si>
  <si>
    <t>CA734561, CA734562, CA734563, CA734564, CA734565</t>
  </si>
  <si>
    <t>403671D2-E12A-46A1-3696-08DC6DEA948A</t>
  </si>
  <si>
    <t>Alkass Rabi, Sam</t>
  </si>
  <si>
    <t>Sam Alkass Rabi, PA</t>
  </si>
  <si>
    <t>Sam</t>
  </si>
  <si>
    <t>Alkass Rabi</t>
  </si>
  <si>
    <t>3525 Del Mar Heights Rd, %23713</t>
  </si>
  <si>
    <t>San Diego</t>
  </si>
  <si>
    <t>858-775-3113</t>
  </si>
  <si>
    <t>samrabi@orroom.com</t>
  </si>
  <si>
    <t>sam.rabi@alteahc.com</t>
  </si>
  <si>
    <t xml:space="preserve">Country Manor La Mesa
</t>
  </si>
  <si>
    <t>MR1977505</t>
  </si>
  <si>
    <t>NCCPA 1082393</t>
  </si>
  <si>
    <t>79105344-9852-4B31-3529-08DC6F92579C</t>
  </si>
  <si>
    <t>Kyra Cooke, APRN</t>
  </si>
  <si>
    <t>Kyra</t>
  </si>
  <si>
    <t>Cooke</t>
  </si>
  <si>
    <t>5570 Goodwin St</t>
  </si>
  <si>
    <t>317-443-8172</t>
  </si>
  <si>
    <t>kyra.cooke@me.com</t>
  </si>
  <si>
    <t>kyra.cooke@alteahc.com</t>
  </si>
  <si>
    <t>Prairie Lakes health campus</t>
  </si>
  <si>
    <t>306-02-1753</t>
  </si>
  <si>
    <t>MC8641462</t>
  </si>
  <si>
    <t>71014934A</t>
  </si>
  <si>
    <t>ANCC 2023190984</t>
  </si>
  <si>
    <t>Kalu, Chijioke</t>
  </si>
  <si>
    <t>3E9CCFF2-71AE-4BE5-378C-08DC559AAE2D</t>
  </si>
  <si>
    <t>Lakshmi Anubrolu, MD</t>
  </si>
  <si>
    <t>Lakshmi</t>
  </si>
  <si>
    <t>Anubrolu</t>
  </si>
  <si>
    <t>["All Physician","Illinois Physician","Illinois North Physician"]</t>
  </si>
  <si>
    <t>11654 Rushmore Dr</t>
  </si>
  <si>
    <t>Plainfield</t>
  </si>
  <si>
    <t>630-803-7143</t>
  </si>
  <si>
    <t>anubrolu@yahoo.com</t>
  </si>
  <si>
    <t>lakshmi.anubrolu@alteahc.com</t>
  </si>
  <si>
    <t xml:space="preserve">Bria of Westmont; Bria of Palos Hills; Bria of Elmwood Park </t>
  </si>
  <si>
    <t>350-96-7158</t>
  </si>
  <si>
    <t>BA9402380</t>
  </si>
  <si>
    <t>ABIM 266809</t>
  </si>
  <si>
    <t>F401090214, F401090215,  F401090218,  F401090219</t>
  </si>
  <si>
    <t>Anubrolu, Lakshmi</t>
  </si>
  <si>
    <t>282b0b32-e781-4990-65c2-08dc5419c192</t>
  </si>
  <si>
    <t>Eileen Smith, PA-C</t>
  </si>
  <si>
    <t>Eileen</t>
  </si>
  <si>
    <t>Smith</t>
  </si>
  <si>
    <t>5111 Montville Trails Dr</t>
  </si>
  <si>
    <t>Medina</t>
  </si>
  <si>
    <t>716-640-6049</t>
  </si>
  <si>
    <t>413lean@gmail.com</t>
  </si>
  <si>
    <t>eileen.smith@mypacp.com</t>
  </si>
  <si>
    <t>Tallmadge, Arbors at Fairlawn, Arbors at Landing</t>
  </si>
  <si>
    <t>104-72-7893</t>
  </si>
  <si>
    <t>MS2521501</t>
  </si>
  <si>
    <t>NCCPA 1032900</t>
  </si>
  <si>
    <t>Harikrishna Ponnam</t>
  </si>
  <si>
    <t>Ponnam, Harikrishna</t>
  </si>
  <si>
    <t>Smith, Eileen</t>
  </si>
  <si>
    <t>ebcc142c-7389-4bfc-e8a1-08dc60b1c93c</t>
  </si>
  <si>
    <t>Kylee Dalton, FNP</t>
  </si>
  <si>
    <t>Kylee</t>
  </si>
  <si>
    <t>Dalton</t>
  </si>
  <si>
    <t>355 West 200 South</t>
  </si>
  <si>
    <t>Richfield</t>
  </si>
  <si>
    <t>435-979-6002</t>
  </si>
  <si>
    <t>kyleekdalton@gmail.com</t>
  </si>
  <si>
    <t>kylee.dalton@mypacp.com</t>
  </si>
  <si>
    <t xml:space="preserve">Sandstone Richfield </t>
  </si>
  <si>
    <t>647-12-6874</t>
  </si>
  <si>
    <t>MD8230118</t>
  </si>
  <si>
    <t>9131108-4405</t>
  </si>
  <si>
    <t>AANP F07230860</t>
  </si>
  <si>
    <t>Chase Bartholomew</t>
  </si>
  <si>
    <t>Bartholomew, Chase</t>
  </si>
  <si>
    <t>Dalton, Kylee</t>
  </si>
  <si>
    <t>4394ebbe-f21b-45c8-d151-08dc60b287f7</t>
  </si>
  <si>
    <t>Amy Gilbert, FNP</t>
  </si>
  <si>
    <t>Gilbert</t>
  </si>
  <si>
    <t>1612 Willow Drive</t>
  </si>
  <si>
    <t>Kaysville</t>
  </si>
  <si>
    <t>(801) 450-6618</t>
  </si>
  <si>
    <t>amygilbertrn@gmail.com</t>
  </si>
  <si>
    <t>amy.gilbert@mypacp.com</t>
  </si>
  <si>
    <t>Draper Rehab</t>
  </si>
  <si>
    <t>528-57-3698</t>
  </si>
  <si>
    <t>MG5374525</t>
  </si>
  <si>
    <t>196473-4405</t>
  </si>
  <si>
    <t>AANP F06190370</t>
  </si>
  <si>
    <t>Gilbert, Amy</t>
  </si>
  <si>
    <t>cd494d19-5121-4047-115b-08dc6ad81adc</t>
  </si>
  <si>
    <t>Dr. Vijay Maiya, MD</t>
  </si>
  <si>
    <t>Vijay</t>
  </si>
  <si>
    <t>Maiya</t>
  </si>
  <si>
    <t>3026 South 1800 East</t>
  </si>
  <si>
    <t>(775) 443-8124</t>
  </si>
  <si>
    <t>vmaiya73@protonmail.com</t>
  </si>
  <si>
    <t>vijay.maiya@mypacp.com</t>
  </si>
  <si>
    <t xml:space="preserve">Holladay Healthcare
Monument Millcreek
</t>
  </si>
  <si>
    <t>592-58-3457</t>
  </si>
  <si>
    <t>FM4054437</t>
  </si>
  <si>
    <t>8661504-1205</t>
  </si>
  <si>
    <t>U000123161</t>
  </si>
  <si>
    <t>4161654C-1D37-4532-C709-08DC62FD0994</t>
  </si>
  <si>
    <t>Kimberly Ann Napier, APRN</t>
  </si>
  <si>
    <t>Kimberly Ann</t>
  </si>
  <si>
    <t>Napier</t>
  </si>
  <si>
    <t>5070 W County Rd 400 N</t>
  </si>
  <si>
    <t>Scipio</t>
  </si>
  <si>
    <t>812-718-6200</t>
  </si>
  <si>
    <t>kznapier@gmail.com</t>
  </si>
  <si>
    <t>kimberly.napier@alteahc.com</t>
  </si>
  <si>
    <t xml:space="preserve">On-call </t>
  </si>
  <si>
    <t>317-04-7169</t>
  </si>
  <si>
    <t>MN6250562</t>
  </si>
  <si>
    <t>71010732A</t>
  </si>
  <si>
    <t>AANP F10200929</t>
  </si>
  <si>
    <t>IN6417040</t>
  </si>
  <si>
    <t>8AE6F327-2291-4700-5985-08DC62FB7BB1</t>
  </si>
  <si>
    <t>Reed, Valerie</t>
  </si>
  <si>
    <t>Valerie Reed, ARNP</t>
  </si>
  <si>
    <t>Valerie</t>
  </si>
  <si>
    <t>Reed</t>
  </si>
  <si>
    <t>73  Mariners Drive</t>
  </si>
  <si>
    <t>Sequim</t>
  </si>
  <si>
    <t>360-662-6273</t>
  </si>
  <si>
    <t>reed1223@yahoo.com</t>
  </si>
  <si>
    <t>valerie.reed@alteahc.com</t>
  </si>
  <si>
    <t>Sequim Health and Rehabilitation</t>
  </si>
  <si>
    <t>269-68-7932</t>
  </si>
  <si>
    <t>MR7062893</t>
  </si>
  <si>
    <t>AP60377133</t>
  </si>
  <si>
    <t>ANCC 0348081</t>
  </si>
  <si>
    <t>G9084167</t>
  </si>
  <si>
    <t>98E8F96A-C635-4D27-F34B-08DC62FADD84</t>
  </si>
  <si>
    <t>Freudenberg, Elissa</t>
  </si>
  <si>
    <t>Elissa Freudenberg, PA</t>
  </si>
  <si>
    <t>Elissa</t>
  </si>
  <si>
    <t>Freudenberg</t>
  </si>
  <si>
    <t>["Washington APPs","Washington Central APPs","All APPs"]</t>
  </si>
  <si>
    <t>332 Bremerton Ave NE</t>
  </si>
  <si>
    <t>206-973-6960</t>
  </si>
  <si>
    <t>elissa.m.freud@gmail.com</t>
  </si>
  <si>
    <t>elissa.freudenberg@alteahc.com</t>
  </si>
  <si>
    <t>Emerald Heights</t>
  </si>
  <si>
    <t>MF2798443</t>
  </si>
  <si>
    <t>PA60328816</t>
  </si>
  <si>
    <t>NCCPA 1103911</t>
  </si>
  <si>
    <t>197D58C2-1348-44CD-2A7F-08DC62FDB2A6</t>
  </si>
  <si>
    <t>Brown, Miariesha</t>
  </si>
  <si>
    <t>Miariesha Brown, APRN</t>
  </si>
  <si>
    <t>Miariesha</t>
  </si>
  <si>
    <t xml:space="preserve">2328 Florence st. </t>
  </si>
  <si>
    <t>Blue Island</t>
  </si>
  <si>
    <t>773-984-0616</t>
  </si>
  <si>
    <t>miariesha15@yahoo.com</t>
  </si>
  <si>
    <t>miariesha.brown@alteahc.com</t>
  </si>
  <si>
    <t>Bria of Palos Hills</t>
  </si>
  <si>
    <t>342-88-0897</t>
  </si>
  <si>
    <t>MB8819724</t>
  </si>
  <si>
    <t>AANPCB FNP-C - F02240211</t>
  </si>
  <si>
    <t>E2A35BD7-B38B-4B02-C706-08DC62FD0994</t>
  </si>
  <si>
    <t>Kaur, Jasdeep</t>
  </si>
  <si>
    <t>Jasdeep Kaur, NP</t>
  </si>
  <si>
    <t>Jasdeep</t>
  </si>
  <si>
    <t>7277 W Robinwood Ln</t>
  </si>
  <si>
    <t>Fresno</t>
  </si>
  <si>
    <t>559-273-5338</t>
  </si>
  <si>
    <t>jas_gemini2j@yahoo.com</t>
  </si>
  <si>
    <t>jasdeep.kaur@alteahc.com</t>
  </si>
  <si>
    <t>MK8788171</t>
  </si>
  <si>
    <t>ANCC FNP-BC 2022056608</t>
  </si>
  <si>
    <t>CA742824, CA742825, CA742826, CA742827, CA742828</t>
  </si>
  <si>
    <t>38C13E95-AE87-4124-C707-08DC62FD0994</t>
  </si>
  <si>
    <t>Parker, Selby</t>
  </si>
  <si>
    <t>Selby Parker, PA-C</t>
  </si>
  <si>
    <t>Selby</t>
  </si>
  <si>
    <t>Parker</t>
  </si>
  <si>
    <t>43 Roman Road</t>
  </si>
  <si>
    <t>Port Angeles</t>
  </si>
  <si>
    <t>360-461-4513</t>
  </si>
  <si>
    <t>sparkerpa@hotmail.com</t>
  </si>
  <si>
    <t>selby.parker@alteahc.com</t>
  </si>
  <si>
    <t xml:space="preserve">Sequim Health and Rehabilitation
Olympic View Care </t>
  </si>
  <si>
    <t>MP0247975</t>
  </si>
  <si>
    <t>PA10003470</t>
  </si>
  <si>
    <t>NCCPA 1033644</t>
  </si>
  <si>
    <t>A0943CED-0CBC-4228-41C1-08DC62F9764F</t>
  </si>
  <si>
    <t>Donelan, Beth</t>
  </si>
  <si>
    <t>Beth Donelan, PA-C</t>
  </si>
  <si>
    <t>Beth</t>
  </si>
  <si>
    <t>Donelan</t>
  </si>
  <si>
    <t>1563 Port Williams Road</t>
  </si>
  <si>
    <t>605-593-2524</t>
  </si>
  <si>
    <t>coastseeker@gmail.com</t>
  </si>
  <si>
    <t>beth.donelan@alteahc.com</t>
  </si>
  <si>
    <t>Fir lane, Sequim, Othello, Pullman, Shelton H &amp; R, Agility</t>
  </si>
  <si>
    <t>516-92-3796</t>
  </si>
  <si>
    <t>MD0376372</t>
  </si>
  <si>
    <t>PA60772253</t>
  </si>
  <si>
    <t>NCCPA 1029083 Exp. 12.31.2021</t>
  </si>
  <si>
    <t>G9085707</t>
  </si>
  <si>
    <t>44AD981B-6775-4386-F34C-08DC62FADD84</t>
  </si>
  <si>
    <t>Colvard, Shamerra</t>
  </si>
  <si>
    <t>Shamerra Colvard, APRN</t>
  </si>
  <si>
    <t>Shamerra</t>
  </si>
  <si>
    <t>1634 Amaryllis Dr</t>
  </si>
  <si>
    <t>Romeoville</t>
  </si>
  <si>
    <t>773-410-7162</t>
  </si>
  <si>
    <t>Shamerra.colvard@gmail.com</t>
  </si>
  <si>
    <t>shamerra.colvard@alteahc.com</t>
  </si>
  <si>
    <t>Bria of Westmont</t>
  </si>
  <si>
    <t>MC9109922</t>
  </si>
  <si>
    <t>AANC FNP-BC 2022060883</t>
  </si>
  <si>
    <t>F401107180, F401107181, F401107182, F401107183, F401107188, F401107189, F401107190, F401107191</t>
  </si>
  <si>
    <t>186B1E0E-BC48-4B99-2A80-08DC62FDB2A6</t>
  </si>
  <si>
    <t>Dr. Tamas Ungar, MD</t>
  </si>
  <si>
    <t>Tamas</t>
  </si>
  <si>
    <t>Ungar</t>
  </si>
  <si>
    <t>["Washington North Physician","All Physician"]</t>
  </si>
  <si>
    <t>202 S 9th St</t>
  </si>
  <si>
    <t>Mount Vernon</t>
  </si>
  <si>
    <t>206-607-7917</t>
  </si>
  <si>
    <t>ts.ungar@gmail.com</t>
  </si>
  <si>
    <t>tamas.ungar@alteahc.com</t>
  </si>
  <si>
    <t>Mira Vista, Mt. Vernon, LCC Skagit, Alderwood, Highland, Soundview, North Cascades, St Francis</t>
  </si>
  <si>
    <t>699-91-8669</t>
  </si>
  <si>
    <t>FU5575987</t>
  </si>
  <si>
    <t>MD60577183</t>
  </si>
  <si>
    <t>G9084170</t>
  </si>
  <si>
    <t>45BFA131-7BB6-4A1A-5986-08DC62FB7BB1</t>
  </si>
  <si>
    <t>Lusana Schutz, DO</t>
  </si>
  <si>
    <t>Lusana</t>
  </si>
  <si>
    <t>Schutz</t>
  </si>
  <si>
    <t>317 Sutter Rd</t>
  </si>
  <si>
    <t>307-690-2707</t>
  </si>
  <si>
    <t>schutzlusana@gmail.com</t>
  </si>
  <si>
    <t>lusana.schutz@alteahc.com</t>
  </si>
  <si>
    <t>531-06-9081</t>
  </si>
  <si>
    <t>FS4140593</t>
  </si>
  <si>
    <t>OP60387663</t>
  </si>
  <si>
    <t>ABEM 53411</t>
  </si>
  <si>
    <t>G9084164</t>
  </si>
  <si>
    <t>EA3FF7E7-8CEF-43D5-C705-08DC62FD0994</t>
  </si>
  <si>
    <t>Patrito, Gina</t>
  </si>
  <si>
    <t>Dr. Gina Patrito</t>
  </si>
  <si>
    <t>Gina</t>
  </si>
  <si>
    <t>Patrito</t>
  </si>
  <si>
    <t>["All Physician","Washington Physician","Washington Central Physician"]</t>
  </si>
  <si>
    <t>4220 331st Ave NE</t>
  </si>
  <si>
    <t>Carnation</t>
  </si>
  <si>
    <t>650-580-8802</t>
  </si>
  <si>
    <t>patrito.gina@gmail.com</t>
  </si>
  <si>
    <t>gina.patrito@alteahc.com</t>
  </si>
  <si>
    <t xml:space="preserve">
Seattle Med
Bethany Pacific
Bethany Everett
Bethany Silverlake</t>
  </si>
  <si>
    <t>567-57-8702</t>
  </si>
  <si>
    <t>FP4903630</t>
  </si>
  <si>
    <t>MD60546557</t>
  </si>
  <si>
    <t>ABEM 52150</t>
  </si>
  <si>
    <t>AF889559-06E3-42ED-C704-08DC62FD0994</t>
  </si>
  <si>
    <t>Nichell Bryant, APRN</t>
  </si>
  <si>
    <t>Nichell</t>
  </si>
  <si>
    <t>Bryant</t>
  </si>
  <si>
    <t>107 West Oak Street</t>
  </si>
  <si>
    <t>Palatka</t>
  </si>
  <si>
    <t>386-538-4344</t>
  </si>
  <si>
    <t>Fulfer8@gmail.com</t>
  </si>
  <si>
    <t>nichell.bryant@alteahc.com</t>
  </si>
  <si>
    <t>Cedar Hill, Aspire at Green Cove, Summit Care North Bank, &amp; Harts Harbor</t>
  </si>
  <si>
    <t>594-24-4203</t>
  </si>
  <si>
    <t>MB8814041</t>
  </si>
  <si>
    <t>APRN11025634</t>
  </si>
  <si>
    <t>ANCC FNP-BC 2022056236</t>
  </si>
  <si>
    <t>S0777, S0778, S0779</t>
  </si>
  <si>
    <t>Dr. Bhasin</t>
  </si>
  <si>
    <t>7BEA1892-D8F3-45EA-77BB-08DC62FD78F4</t>
  </si>
  <si>
    <t>Robert Wamukoya, ARNP</t>
  </si>
  <si>
    <t>Robert</t>
  </si>
  <si>
    <t>Wamukoya</t>
  </si>
  <si>
    <t>6214 Broadway</t>
  </si>
  <si>
    <t>(413)386-0055</t>
  </si>
  <si>
    <t>robertwamukoya@yahoo.com</t>
  </si>
  <si>
    <t>robert.wamukoya@alteahc.com</t>
  </si>
  <si>
    <t>Everett Care Center and 3 Bethany's</t>
  </si>
  <si>
    <t>733-16-3037</t>
  </si>
  <si>
    <t>MW7403506</t>
  </si>
  <si>
    <t>AP61308064</t>
  </si>
  <si>
    <t xml:space="preserve">AANPCB A-GNP-C / AG04220057 </t>
  </si>
  <si>
    <t>G9083840</t>
  </si>
  <si>
    <t>AD5415ED-2B60-4E72-C703-08DC62FD0994</t>
  </si>
  <si>
    <t>Gorazd, Angela</t>
  </si>
  <si>
    <t>Angela Gorazd, APRN</t>
  </si>
  <si>
    <t>Angela</t>
  </si>
  <si>
    <t>Gorazd</t>
  </si>
  <si>
    <t>["Illinois APPs","Illinois South APPs","All APPs"]</t>
  </si>
  <si>
    <t>212 Cynthia Lane</t>
  </si>
  <si>
    <t>Lebanon</t>
  </si>
  <si>
    <t>618-977-4266</t>
  </si>
  <si>
    <t>ajgorazd@gmail.com</t>
  </si>
  <si>
    <t>angela.gorazd@alteahc.com</t>
  </si>
  <si>
    <t>BRIA OF MASCOUTAH</t>
  </si>
  <si>
    <t>MG8797841</t>
  </si>
  <si>
    <t>AANC ANP-BC 0371196</t>
  </si>
  <si>
    <t>F401112582 F401112583 F401112581 F401112586 F401112593 F401112595 F401112590 F401112588</t>
  </si>
  <si>
    <t>4A091677-9493-40B9-41C0-08DC62F9764F</t>
  </si>
  <si>
    <t>Chamberland, Justin</t>
  </si>
  <si>
    <t>Justin Chamberland, APRN</t>
  </si>
  <si>
    <t>Justin</t>
  </si>
  <si>
    <t>Chamberland</t>
  </si>
  <si>
    <t>299 Ibis Lane</t>
  </si>
  <si>
    <t>Satellite Beach</t>
  </si>
  <si>
    <t>321-604-8605</t>
  </si>
  <si>
    <t>chamberlandsfamily@gmail.com</t>
  </si>
  <si>
    <t>justin.chamberland@alteahc.com</t>
  </si>
  <si>
    <t>Rockledge Health &amp; Rehab Center.</t>
  </si>
  <si>
    <t>001-74-8170</t>
  </si>
  <si>
    <t>MC7150698</t>
  </si>
  <si>
    <t>APRN11010799</t>
  </si>
  <si>
    <t>ANCC AGACNP-BC 9248340</t>
  </si>
  <si>
    <t>S3262, S3263, S3264</t>
  </si>
  <si>
    <t>BA581AEF-CA27-47FC-D4C4-08DC62FC2479</t>
  </si>
  <si>
    <t>Guirguis, Haidy</t>
  </si>
  <si>
    <t>Haidy Samuel Guirguis, NP</t>
  </si>
  <si>
    <t>Haidy Samuel</t>
  </si>
  <si>
    <t>Guirguis</t>
  </si>
  <si>
    <t>1262 E ADA Ave</t>
  </si>
  <si>
    <t>Glendora</t>
  </si>
  <si>
    <t>626-327-2011</t>
  </si>
  <si>
    <t>haidy.guirguis0629@yahoo.com</t>
  </si>
  <si>
    <t>haidy.guirguis@alteahc.com</t>
  </si>
  <si>
    <t>West Covina, Broadway Healthcare</t>
  </si>
  <si>
    <t>622-82-9983</t>
  </si>
  <si>
    <t>MG4902688</t>
  </si>
  <si>
    <t xml:space="preserve">AANP F08180945 </t>
  </si>
  <si>
    <t>CA739570, CA739571, CA739572, CA739574, CB455560</t>
  </si>
  <si>
    <t>F5AAD96F-C942-4F11-87AA-08DC62FB6CBA</t>
  </si>
  <si>
    <t>Akil, Nakita</t>
  </si>
  <si>
    <t>Nakita Akil, ARNP</t>
  </si>
  <si>
    <t>Nakita</t>
  </si>
  <si>
    <t>Akil</t>
  </si>
  <si>
    <t>6816 S Alaska St</t>
  </si>
  <si>
    <t>253-720-1889</t>
  </si>
  <si>
    <t>Nakitaakil27@gmail.com </t>
  </si>
  <si>
    <t>nakita.akil@alteahc.com</t>
  </si>
  <si>
    <t xml:space="preserve">Orchard Park </t>
  </si>
  <si>
    <t>430-37-4146</t>
  </si>
  <si>
    <t>AP61336670</t>
  </si>
  <si>
    <t xml:space="preserve"> AANC 2023088176</t>
  </si>
  <si>
    <t>G9084349</t>
  </si>
  <si>
    <t>C22210B0-3A72-47F3-F34A-08DC62FADD84</t>
  </si>
  <si>
    <t>Maghiro, Jacinta</t>
  </si>
  <si>
    <t>Jacinta Maghiro, ARNP</t>
  </si>
  <si>
    <t>Jacinta</t>
  </si>
  <si>
    <t>Maghiro</t>
  </si>
  <si>
    <t>730 112TH ST SW Unit D5</t>
  </si>
  <si>
    <t>954-709-4967</t>
  </si>
  <si>
    <t>mamamezu@hotmail.com</t>
  </si>
  <si>
    <t>jacinta.maghiro@alteahc.com</t>
  </si>
  <si>
    <t>Shoreline, Bethany Pacific, Bethany Everett</t>
  </si>
  <si>
    <t>767-64-8557</t>
  </si>
  <si>
    <t>MM8795556</t>
  </si>
  <si>
    <t>AP61002053</t>
  </si>
  <si>
    <t xml:space="preserve">ANCC FNP-BC 2019028962 </t>
  </si>
  <si>
    <t>G9084240</t>
  </si>
  <si>
    <t>Dr. Bhumkar</t>
  </si>
  <si>
    <t>3298269A-07B3-4303-41BF-08DC62F9764F</t>
  </si>
  <si>
    <t>Alcides De Oliveira, NP</t>
  </si>
  <si>
    <t>Alcides Antonio</t>
  </si>
  <si>
    <t>De Oliveira</t>
  </si>
  <si>
    <t>23851 Shady Tree Circle</t>
  </si>
  <si>
    <t>Laguna Niguel</t>
  </si>
  <si>
    <t>949-295-4099</t>
  </si>
  <si>
    <t>gcide25@gmail.com</t>
  </si>
  <si>
    <t>alcides.oliveira@alteahc.com</t>
  </si>
  <si>
    <t>600-21-4511</t>
  </si>
  <si>
    <t xml:space="preserve">MD1941120 </t>
  </si>
  <si>
    <t>De Oliveira, Alcides</t>
  </si>
  <si>
    <t>6C7E59F9-F235-403E-5987-08DC62FB7BB1</t>
  </si>
  <si>
    <t>Heather Sanders, ARNP</t>
  </si>
  <si>
    <t>Heather</t>
  </si>
  <si>
    <t>Sanders</t>
  </si>
  <si>
    <t>["All APPs","Washington APPs","Washington North APPs","Washington Central APPs","Washington South APPs","Washington East APPs"]</t>
  </si>
  <si>
    <t>["All Washington"]</t>
  </si>
  <si>
    <t>1193 Cedar Ridge Dr.</t>
  </si>
  <si>
    <t>541-513-5975</t>
  </si>
  <si>
    <t>sandersh002@gmail.com</t>
  </si>
  <si>
    <t>heather.sanders@alteahc.com</t>
  </si>
  <si>
    <t>543-13-5824</t>
  </si>
  <si>
    <t>MS8779211</t>
  </si>
  <si>
    <t>AP61548678</t>
  </si>
  <si>
    <t>AANPCB FNP-C / F06191110</t>
  </si>
  <si>
    <t>4E5539CF-9BE8-4AA4-ECBF-08DC5581ED2D</t>
  </si>
  <si>
    <t>Dr. Supriya Singh</t>
  </si>
  <si>
    <t>Supriya</t>
  </si>
  <si>
    <t>Singh</t>
  </si>
  <si>
    <t>["Illinois Physician","Illinois South Physician"]</t>
  </si>
  <si>
    <t>1009 Far Oaks Dr</t>
  </si>
  <si>
    <t>Caseyville</t>
  </si>
  <si>
    <t>475-201-8087</t>
  </si>
  <si>
    <t>supriyacsmmu@gmail.com</t>
  </si>
  <si>
    <t>supriya.singh@alteahc.com</t>
  </si>
  <si>
    <t xml:space="preserve">Southern IL; Medical Director </t>
  </si>
  <si>
    <t>FS5134995</t>
  </si>
  <si>
    <t>ABIM 360064 Expires 2026</t>
  </si>
  <si>
    <t>F401109142, F401109184</t>
  </si>
  <si>
    <t>099741A7-26CC-4CC5-CC9B-08DC559A479B</t>
  </si>
  <si>
    <t>Klein, Erin</t>
  </si>
  <si>
    <t>Erin Klein, NP</t>
  </si>
  <si>
    <t>Erin</t>
  </si>
  <si>
    <t>Klein</t>
  </si>
  <si>
    <t>3911 Railhead Ave</t>
  </si>
  <si>
    <t>Westfield</t>
  </si>
  <si>
    <t>618-560-8426</t>
  </si>
  <si>
    <t>et77@evansville.edu</t>
  </si>
  <si>
    <t>erin.klein@alteahc.com</t>
  </si>
  <si>
    <t xml:space="preserve">Hooverwood Living
</t>
  </si>
  <si>
    <t>216-41-3505</t>
  </si>
  <si>
    <t>MK7313745</t>
  </si>
  <si>
    <t>71010912A</t>
  </si>
  <si>
    <t>AANP F10201451</t>
  </si>
  <si>
    <t>IN6417037</t>
  </si>
  <si>
    <t>Solito, Leo</t>
  </si>
  <si>
    <t>3B8750A3-E78E-4D2B-8E06-08DC558239EA</t>
  </si>
  <si>
    <t>Hamblen, Kathryn</t>
  </si>
  <si>
    <t>Kathryn Hamblen, APRN</t>
  </si>
  <si>
    <t>Kathryn</t>
  </si>
  <si>
    <t>Hamblen</t>
  </si>
  <si>
    <t>579 E 6000 S. Road</t>
  </si>
  <si>
    <t>Chebanse</t>
  </si>
  <si>
    <t>815-867-2561</t>
  </si>
  <si>
    <t>khamblen94@icloud.com</t>
  </si>
  <si>
    <t>kathryn.hamblen@alteahc.com</t>
  </si>
  <si>
    <t>Citadel of Kankakee</t>
  </si>
  <si>
    <t>360-64-1195</t>
  </si>
  <si>
    <t>MH2981341</t>
  </si>
  <si>
    <t>ANCC 2013011022</t>
  </si>
  <si>
    <t>A6B536F1-C3E9-4A96-ECC1-08DC5581ED2D</t>
  </si>
  <si>
    <t>Sandhu, Harpreet</t>
  </si>
  <si>
    <t>Harpreet Sandhu, ARNP</t>
  </si>
  <si>
    <t>Harpreet K.</t>
  </si>
  <si>
    <t>Sandhu</t>
  </si>
  <si>
    <t>5545 N Madelyn Ave.</t>
  </si>
  <si>
    <t>559-801-7454</t>
  </si>
  <si>
    <t>harpsandhu473@gmail.com</t>
  </si>
  <si>
    <t>harpreet.sandhu@alteahc.com</t>
  </si>
  <si>
    <t>Merced and La Sierra</t>
  </si>
  <si>
    <t>538-51-1563</t>
  </si>
  <si>
    <t>MS8806412</t>
  </si>
  <si>
    <t>AANPCB FNP-C F10231006</t>
  </si>
  <si>
    <t>CA732313, CA732314, CA732315, CA732316,, CA732317</t>
  </si>
  <si>
    <t>B06DB11A-B5E1-4115-ECC0-08DC5581ED2D</t>
  </si>
  <si>
    <t>Cribley, Iryna</t>
  </si>
  <si>
    <t>Iryna Cribley, NP</t>
  </si>
  <si>
    <t>Iryna</t>
  </si>
  <si>
    <t>Cribley</t>
  </si>
  <si>
    <t>["All APPs","Illinois APPs","Illinois North APPs","All IL North"]</t>
  </si>
  <si>
    <t>20733 South Locust Street</t>
  </si>
  <si>
    <t>Frankfort</t>
  </si>
  <si>
    <t xml:space="preserve"> (717) 825-7591</t>
  </si>
  <si>
    <t>iryna.cribley@gmail.com</t>
  </si>
  <si>
    <t>iryna.cribley@alteahc.com</t>
  </si>
  <si>
    <t>Westmont</t>
  </si>
  <si>
    <t>210-78-3532</t>
  </si>
  <si>
    <t>MK2623557</t>
  </si>
  <si>
    <t>AANP FNP F0112260</t>
  </si>
  <si>
    <t>F401089924, F401089926, F401089928, F401089930</t>
  </si>
  <si>
    <t>E5A656A9-714C-4951-8E05-08DC558239EA</t>
  </si>
  <si>
    <t>Frances Cortes, NP</t>
  </si>
  <si>
    <t>Cortes</t>
  </si>
  <si>
    <t>["California APPs","California South APPs","All CA South","All APPs"]</t>
  </si>
  <si>
    <t>15 Temecula Ct</t>
  </si>
  <si>
    <t>Rancho Santa Margarita</t>
  </si>
  <si>
    <t>949-201-0877</t>
  </si>
  <si>
    <t>francescortes.msrn@gmail.com</t>
  </si>
  <si>
    <t>frances.cortes@alteahc.com</t>
  </si>
  <si>
    <t>Anaheim Crest Nursing Center</t>
  </si>
  <si>
    <t>623-38-5757</t>
  </si>
  <si>
    <t>MC7795303</t>
  </si>
  <si>
    <t>AANP F08220188</t>
  </si>
  <si>
    <t>CA743134, CA743135, CA743136, CA743137, CA743138</t>
  </si>
  <si>
    <t>CA4258E7-B49F-4C78-187F-08DC55818711</t>
  </si>
  <si>
    <t>Dr. Ranjeet Singh</t>
  </si>
  <si>
    <t>Ranjeet</t>
  </si>
  <si>
    <t>["California Physician","California Central Physician","All Physician"]</t>
  </si>
  <si>
    <t>4682 W Joline Dr.</t>
  </si>
  <si>
    <t>559-579-9016</t>
  </si>
  <si>
    <t>dr.rsingh@outlook.com</t>
  </si>
  <si>
    <t>ranjeet.singh@alteahc.com</t>
  </si>
  <si>
    <t>Madera Health and Rehab</t>
  </si>
  <si>
    <t>129-81-6554</t>
  </si>
  <si>
    <t xml:space="preserve">FS7377840 </t>
  </si>
  <si>
    <t>A149368</t>
  </si>
  <si>
    <t>CA725496, CA725497, CA725498, CA725499, CA725500</t>
  </si>
  <si>
    <t>7CEBC0F4-72B5-4572-187E-08DC55818711</t>
  </si>
  <si>
    <t>Sherrill, Katie</t>
  </si>
  <si>
    <t>Katie Sherrill, APRN</t>
  </si>
  <si>
    <t>Katie</t>
  </si>
  <si>
    <t>Sherrill</t>
  </si>
  <si>
    <t>["Florida APPs"]</t>
  </si>
  <si>
    <t>4422 Ruthann Cir</t>
  </si>
  <si>
    <t>Melbourne</t>
  </si>
  <si>
    <t>321-474-3409</t>
  </si>
  <si>
    <t>kasherrill3@gmail.com</t>
  </si>
  <si>
    <t>katie.sherrill@alteahc.com</t>
  </si>
  <si>
    <t>Melbourne -FL; Millennial: Viera Health &amp; Rehab</t>
  </si>
  <si>
    <t>592-42-3810</t>
  </si>
  <si>
    <t>MS8869034</t>
  </si>
  <si>
    <t>APRN9219650</t>
  </si>
  <si>
    <t>ANCC FNP-BC 2014018394</t>
  </si>
  <si>
    <t>SX670</t>
  </si>
  <si>
    <t>16C50F4B-35CD-42ED-8AB5-08DC5A5AC313</t>
  </si>
  <si>
    <t>Bahrami, Farideh</t>
  </si>
  <si>
    <t>Farideh Bahrami NP</t>
  </si>
  <si>
    <t>Farideh</t>
  </si>
  <si>
    <t>Bahrami</t>
  </si>
  <si>
    <t>["All APPs","California APPs","California South APPs","All CA South"]</t>
  </si>
  <si>
    <t>31216 Flying Cloud Dr</t>
  </si>
  <si>
    <t>949-233-7049</t>
  </si>
  <si>
    <t>faridehfarid@yahoo.com</t>
  </si>
  <si>
    <t>farideh.bahrami@alteahc.com</t>
  </si>
  <si>
    <t>Harbor Villa Care Center</t>
  </si>
  <si>
    <t>MB0623959</t>
  </si>
  <si>
    <t>CCRNA 2000352726</t>
  </si>
  <si>
    <t>EDAEEE2F-98FC-4F21-1881-08DC55818711</t>
  </si>
  <si>
    <t>Talar Moy, NP</t>
  </si>
  <si>
    <t>Talar</t>
  </si>
  <si>
    <t>Moy</t>
  </si>
  <si>
    <t>["All APPs","California APPs","California North APPs","California Central APPs","California South APPs"]</t>
  </si>
  <si>
    <t>["All California"]</t>
  </si>
  <si>
    <t>3015 Enrique</t>
  </si>
  <si>
    <t>San Clemente</t>
  </si>
  <si>
    <t>949-291-4575</t>
  </si>
  <si>
    <t>talartahamoy@gmail.com</t>
  </si>
  <si>
    <t>talar.moy@alteahc.com</t>
  </si>
  <si>
    <t>MM7921364</t>
  </si>
  <si>
    <t>AANC FNP-BC 2022139448</t>
  </si>
  <si>
    <t>CA738578, CA738579, CA738580, CA738581, CA738582</t>
  </si>
  <si>
    <t>153214C4-0F2C-4BB8-1880-08DC55818711</t>
  </si>
  <si>
    <t>Dupre, Kathryn</t>
  </si>
  <si>
    <t>Kathryn Dupre, ARNP</t>
  </si>
  <si>
    <t>Dupre</t>
  </si>
  <si>
    <t>707 101st Ave SE</t>
  </si>
  <si>
    <t>(425)315-3366</t>
  </si>
  <si>
    <t>dupreke@gmail.com</t>
  </si>
  <si>
    <t>kathryn.dupre@alteahc.com</t>
  </si>
  <si>
    <t xml:space="preserve">  Mt. Vernon.</t>
  </si>
  <si>
    <t>534-23-7058</t>
  </si>
  <si>
    <t>MD7100326</t>
  </si>
  <si>
    <t>AP61134918</t>
  </si>
  <si>
    <t>AANP / NP-C F11200782</t>
  </si>
  <si>
    <t>G9084328</t>
  </si>
  <si>
    <t>58F1F3F3-2400-435E-76D4-08DC4E8D27C3</t>
  </si>
  <si>
    <t>Shamika Brooks, ARNP</t>
  </si>
  <si>
    <t>Shamika</t>
  </si>
  <si>
    <t>Brooks</t>
  </si>
  <si>
    <t xml:space="preserve"> 4115 Prince Court Unit 101</t>
  </si>
  <si>
    <t>972-693-3789</t>
  </si>
  <si>
    <t>shamikae4@gmail.com</t>
  </si>
  <si>
    <t>shamika.brooks@alteahc.com</t>
  </si>
  <si>
    <t>North Cascades</t>
  </si>
  <si>
    <t>413-63-6133</t>
  </si>
  <si>
    <t>MB4235215</t>
  </si>
  <si>
    <t>AP61103840</t>
  </si>
  <si>
    <t>AANPCB FNP-C F0215332</t>
  </si>
  <si>
    <t>CEFDD7E1-A526-469D-D311-08DC5E29C0C5</t>
  </si>
  <si>
    <t>Osinowo, Oluseun</t>
  </si>
  <si>
    <t>Oluseun Osinowo, APRN</t>
  </si>
  <si>
    <t>Oluseun</t>
  </si>
  <si>
    <t>Osinowo</t>
  </si>
  <si>
    <t>6900 South Shore Dr</t>
  </si>
  <si>
    <t>773-997-8757</t>
  </si>
  <si>
    <t>bestheada@yahoo.com</t>
  </si>
  <si>
    <t>oluseun.osinowo@alteahc.com</t>
  </si>
  <si>
    <t>324-94-6130</t>
  </si>
  <si>
    <t>MO4473601</t>
  </si>
  <si>
    <t>ANCC 2015016921</t>
  </si>
  <si>
    <t>F401090331,  F401090333,  F401090336, F401090337</t>
  </si>
  <si>
    <t>Full Practice Authority</t>
  </si>
  <si>
    <t>4B9C6837-781E-4FD8-C56C-08DC48EA20BD</t>
  </si>
  <si>
    <t>Emma Kwon, APRN</t>
  </si>
  <si>
    <t>Emma</t>
  </si>
  <si>
    <t>Kwon</t>
  </si>
  <si>
    <t>105 Arlington Ave</t>
  </si>
  <si>
    <t>Naperville</t>
  </si>
  <si>
    <t>312-203-1269</t>
  </si>
  <si>
    <t>emmakwon23@gmail.com</t>
  </si>
  <si>
    <t>emma.kwon@alteahc.com</t>
  </si>
  <si>
    <t xml:space="preserve">Sheridan Bridgeway Senior Living </t>
  </si>
  <si>
    <t>631-82-1432</t>
  </si>
  <si>
    <t>MK8595223</t>
  </si>
  <si>
    <t>ANCC 2022141029</t>
  </si>
  <si>
    <t>F401090069, F401090070, F401090071, F401090072</t>
  </si>
  <si>
    <t>5553216E-774A-48A4-C56D-08DC48EA20BD</t>
  </si>
  <si>
    <t>Shante, Spaulding</t>
  </si>
  <si>
    <t>Shante Spaulding, APRN</t>
  </si>
  <si>
    <t>Shante</t>
  </si>
  <si>
    <t>Spaulding</t>
  </si>
  <si>
    <t>["All APPs","All Texas","Texas South"]</t>
  </si>
  <si>
    <t>["Texas South"]</t>
  </si>
  <si>
    <t>330 Colonial Bluff</t>
  </si>
  <si>
    <t>Universal City</t>
  </si>
  <si>
    <t>904-534-8350</t>
  </si>
  <si>
    <t>brown.shante78@gmail.com</t>
  </si>
  <si>
    <t>shante.spaulding@alteahc.com</t>
  </si>
  <si>
    <t>Broadway &amp; Castle Hills</t>
  </si>
  <si>
    <t>259-33-9240</t>
  </si>
  <si>
    <t>MS6198863</t>
  </si>
  <si>
    <t>AANP F07201037</t>
  </si>
  <si>
    <t>Dr. Ysabel Reyes</t>
  </si>
  <si>
    <t>56E4B19A-2FB7-4963-76D2-08DC4E8D27C3</t>
  </si>
  <si>
    <t>Barck, Tawna</t>
  </si>
  <si>
    <t>Tawna Barck, PA-C</t>
  </si>
  <si>
    <t>Tawna</t>
  </si>
  <si>
    <t>Barck</t>
  </si>
  <si>
    <t>["All APPs","Washington South APPs","Washington APPs"]</t>
  </si>
  <si>
    <t>8782 SE Willock Rd</t>
  </si>
  <si>
    <t>Olalla</t>
  </si>
  <si>
    <t>360-340-0380</t>
  </si>
  <si>
    <t>tawnab@yahoo.com</t>
  </si>
  <si>
    <t>tawna.barck@alteahc.com</t>
  </si>
  <si>
    <t>Eliseo</t>
  </si>
  <si>
    <t>519-02-2870</t>
  </si>
  <si>
    <t>MB8739774</t>
  </si>
  <si>
    <t>PA60509808</t>
  </si>
  <si>
    <t>NCCPA 1121582</t>
  </si>
  <si>
    <t>G9082996</t>
  </si>
  <si>
    <t>Dr. Aref</t>
  </si>
  <si>
    <t>3AB72588-3238-45F1-2F42-08DC48FC70BE</t>
  </si>
  <si>
    <t>Owolabi, Olufunke</t>
  </si>
  <si>
    <t>Olufunke Elizabeth Owolabi, APRN</t>
  </si>
  <si>
    <t>Olufunke Elizabeth</t>
  </si>
  <si>
    <t>Owolabi</t>
  </si>
  <si>
    <t>5951 Tybalt Ln</t>
  </si>
  <si>
    <t>317-666-5050</t>
  </si>
  <si>
    <t>elizabethowolabi22@gmail.com</t>
  </si>
  <si>
    <t>olufunke.owolabi@alteahc.com</t>
  </si>
  <si>
    <t xml:space="preserve">Washington Healthcare, Tranquility </t>
  </si>
  <si>
    <t>317-29-5292</t>
  </si>
  <si>
    <t>MO5433999</t>
  </si>
  <si>
    <t>71009073A</t>
  </si>
  <si>
    <t>AANP F04190305</t>
  </si>
  <si>
    <t>IN6334030, IN6335031, IN6336031</t>
  </si>
  <si>
    <t>1E295CAD-3C22-4435-7D0F-08DC48FD8477</t>
  </si>
  <si>
    <t>Kemper, Malinda</t>
  </si>
  <si>
    <t>Malinda Kemper, APRN</t>
  </si>
  <si>
    <t>Malinda</t>
  </si>
  <si>
    <t>Kemper</t>
  </si>
  <si>
    <t>1203 W Carpenter Street</t>
  </si>
  <si>
    <t>Jerseyville</t>
  </si>
  <si>
    <t>(618)946-9489</t>
  </si>
  <si>
    <t>lambie87@yahoo.com</t>
  </si>
  <si>
    <t>malinda.kemper@alteahc.com</t>
  </si>
  <si>
    <t>Bria of Godfrey 
Bria of Alton</t>
  </si>
  <si>
    <t>361-56-8569</t>
  </si>
  <si>
    <t>MK7547423</t>
  </si>
  <si>
    <t xml:space="preserve">AANP F08180618 </t>
  </si>
  <si>
    <t>F401109212, F401109217, F401109219, F401109222</t>
  </si>
  <si>
    <t>537B6FDE-B1A3-4CF1-40F2-08DC48E7351B</t>
  </si>
  <si>
    <t>Liauw, Shannon</t>
  </si>
  <si>
    <t>Shannon Liauw, ARNP</t>
  </si>
  <si>
    <t>Shannon</t>
  </si>
  <si>
    <t>Liauw</t>
  </si>
  <si>
    <t>26422 San Ramon Way</t>
  </si>
  <si>
    <t>Mission Viejo</t>
  </si>
  <si>
    <t>949-235-5669</t>
  </si>
  <si>
    <t>shannonliauw@gmail.com</t>
  </si>
  <si>
    <t>shannon.liauw@alteahc.com</t>
  </si>
  <si>
    <t xml:space="preserve">Seal Beach Post Acute </t>
  </si>
  <si>
    <t>608-52-2861</t>
  </si>
  <si>
    <t>ML6104804</t>
  </si>
  <si>
    <t>AANP NP-C F07201250</t>
  </si>
  <si>
    <t>CA719605, CA719606, CA719607, CA719608, CA719609,</t>
  </si>
  <si>
    <t>245E6F09-C894-4ADB-E4F2-08DC49BD00A7</t>
  </si>
  <si>
    <t>Hunter, Sheriva</t>
  </si>
  <si>
    <t>Sheriva Hunter, NP</t>
  </si>
  <si>
    <t>Sheriva</t>
  </si>
  <si>
    <t>Hunter</t>
  </si>
  <si>
    <t>449 Campbell Ave</t>
  </si>
  <si>
    <t>Calumet City</t>
  </si>
  <si>
    <t>773-981-2447</t>
  </si>
  <si>
    <t>shrwll4@yahoo.com</t>
  </si>
  <si>
    <t>sheriva.hunter@alteahc.com</t>
  </si>
  <si>
    <t>BRIA of Chicago Heights</t>
  </si>
  <si>
    <t>428-13-0176</t>
  </si>
  <si>
    <t>MH3453014</t>
  </si>
  <si>
    <t>ANCC 2013023909</t>
  </si>
  <si>
    <t>F401090278, F401090279, F401090281, F401090282</t>
  </si>
  <si>
    <t>B0D9E071-CD02-40A2-6C8C-08DC4E8EDF18</t>
  </si>
  <si>
    <t>Arabian, Farnoosh</t>
  </si>
  <si>
    <t>Farnoosh Arabian, DNP</t>
  </si>
  <si>
    <t>Farnoosh</t>
  </si>
  <si>
    <t>Arabian</t>
  </si>
  <si>
    <t>["All APPs","California South APPs","All CA South","California APPs"]</t>
  </si>
  <si>
    <t>28487 Carlton Way Dr</t>
  </si>
  <si>
    <t>Novi</t>
  </si>
  <si>
    <t>MI</t>
  </si>
  <si>
    <t>949-940-6933</t>
  </si>
  <si>
    <t>farnoosh_ar@yahoo.com</t>
  </si>
  <si>
    <t>farnoosh.arabian@alteahc.com</t>
  </si>
  <si>
    <t>612-94-4581</t>
  </si>
  <si>
    <t>ANCC 2023125295</t>
  </si>
  <si>
    <t>436AE775-16D5-42FE-D13A-08DC4E8E9271</t>
  </si>
  <si>
    <t>Dadhania, Akruti</t>
  </si>
  <si>
    <t>Akruti Jignesh Dadhania, NP</t>
  </si>
  <si>
    <t>Akruti Jignesh</t>
  </si>
  <si>
    <t>Dadhania</t>
  </si>
  <si>
    <t>17802 Elaine Ave</t>
  </si>
  <si>
    <t>Artesia</t>
  </si>
  <si>
    <t>562-841-7403</t>
  </si>
  <si>
    <t>dadhaniaakruti@gmail.com</t>
  </si>
  <si>
    <t>akruti.dadhania@alteahc.com</t>
  </si>
  <si>
    <t>Lynwood Post Acute Care Center</t>
  </si>
  <si>
    <t>613-45-2458</t>
  </si>
  <si>
    <t>MD4326763</t>
  </si>
  <si>
    <t xml:space="preserve">AANP AG01170261 </t>
  </si>
  <si>
    <t>CA722844, CA722845, CA722846, CA722847, CA722848</t>
  </si>
  <si>
    <t>C803838B-FC99-4B5D-B8FE-08DC49BC9AE1</t>
  </si>
  <si>
    <t>Ocfemia, Rommel</t>
  </si>
  <si>
    <t>Rommel Ocfemia, NP</t>
  </si>
  <si>
    <t>Rommel</t>
  </si>
  <si>
    <t>Ocfemia</t>
  </si>
  <si>
    <t>11247 Vista Lane</t>
  </si>
  <si>
    <t>El Monte</t>
  </si>
  <si>
    <t>626.482.1870</t>
  </si>
  <si>
    <t>rocfemia615@gmail.com</t>
  </si>
  <si>
    <t>rommel.ocfemia@alteahc.com</t>
  </si>
  <si>
    <t>Hunington Drive H&amp;R</t>
  </si>
  <si>
    <t>569-99-4271</t>
  </si>
  <si>
    <t>MO6361529</t>
  </si>
  <si>
    <t>AANP  F10190935</t>
  </si>
  <si>
    <t>CA722838, CA722839, CA722840, CA722841, CA722842</t>
  </si>
  <si>
    <t>6F15EEDB-5FCD-4DB0-8D1D-08DC49BD8DF7</t>
  </si>
  <si>
    <t>Denita Wilkins, APRN</t>
  </si>
  <si>
    <t>Denita</t>
  </si>
  <si>
    <t>Wilkins</t>
  </si>
  <si>
    <t>1445 Winchester Grove Ct</t>
  </si>
  <si>
    <t>Ofallon</t>
  </si>
  <si>
    <t>618-978-5779</t>
  </si>
  <si>
    <t>denitawilkins@att.net</t>
  </si>
  <si>
    <t>denita.wilkins@alteahc.com</t>
  </si>
  <si>
    <t>Bria of Belleville; Belleville Healthcare</t>
  </si>
  <si>
    <t>321-62-7821</t>
  </si>
  <si>
    <t>ANCC 2019075921</t>
  </si>
  <si>
    <t>F401090143, F401090144, F401090145, F401090146</t>
  </si>
  <si>
    <t>Dr. Dhailwal</t>
  </si>
  <si>
    <t>EDFE9D48-FA4E-40DF-A186-08DC4E8E31FC</t>
  </si>
  <si>
    <t>Edwards, Juliette</t>
  </si>
  <si>
    <t>Juliette Edwards, APRN</t>
  </si>
  <si>
    <t>Juliette</t>
  </si>
  <si>
    <t>Edwards</t>
  </si>
  <si>
    <t>["All APPs","Florida South APPs"]</t>
  </si>
  <si>
    <t>8082 Rose Marie Ave West</t>
  </si>
  <si>
    <t>Boynton Beach</t>
  </si>
  <si>
    <t>772-342-1520</t>
  </si>
  <si>
    <t>jpowell954@aol.com</t>
  </si>
  <si>
    <t>juliette.edwards@alteahc.com</t>
  </si>
  <si>
    <t>Aspire at West Palm Beach, Pine Trail</t>
  </si>
  <si>
    <t>199-58-3766</t>
  </si>
  <si>
    <t>ME6911879</t>
  </si>
  <si>
    <t>APRN 11016581</t>
  </si>
  <si>
    <t>ANCC / AGACNP-BC - 2021103539</t>
  </si>
  <si>
    <t>2C704EF4-F397-4367-76D3-08DC4E8D27C3</t>
  </si>
  <si>
    <t>Jobe, Lindsay</t>
  </si>
  <si>
    <t>Lindsay Jobe, NP</t>
  </si>
  <si>
    <t>Lindsay</t>
  </si>
  <si>
    <t>Jobe</t>
  </si>
  <si>
    <t>["All Illinois","Indiana North","Indiana South","Indiana Central"]</t>
  </si>
  <si>
    <t>1818 N Tyrel Ave E</t>
  </si>
  <si>
    <t>Greensburg</t>
  </si>
  <si>
    <t>812-614-0469</t>
  </si>
  <si>
    <t>lmwfnp@outlook.com</t>
  </si>
  <si>
    <t>lindsay.jobe@alteahc.com</t>
  </si>
  <si>
    <t>312-04-2700</t>
  </si>
  <si>
    <t>MW4225531</t>
  </si>
  <si>
    <t>71006899A</t>
  </si>
  <si>
    <t xml:space="preserve">AANP F01170982 </t>
  </si>
  <si>
    <t>IN6334034,  IN6335034,  IN6336034</t>
  </si>
  <si>
    <t>964B9C74-9B2C-48C9-84E8-08DC4E8D75B0</t>
  </si>
  <si>
    <t>Yoon, Tae</t>
  </si>
  <si>
    <t>Tae Yoon, ARNP</t>
  </si>
  <si>
    <t>Tae</t>
  </si>
  <si>
    <t>Yoon</t>
  </si>
  <si>
    <t>["All APPs","California South APPs","California APPs"]</t>
  </si>
  <si>
    <t>1815 meridian ave 302</t>
  </si>
  <si>
    <t>South Pasadena</t>
  </si>
  <si>
    <t>626-993-8278</t>
  </si>
  <si>
    <t>akrkwk310@yahoo.com</t>
  </si>
  <si>
    <t>tae.yoon@alteahc.com</t>
  </si>
  <si>
    <t>Anaheim Crest</t>
  </si>
  <si>
    <t>621-77-0182</t>
  </si>
  <si>
    <t>MY8816716</t>
  </si>
  <si>
    <t xml:space="preserve">AANP A-GNP-C - AG05220026 </t>
  </si>
  <si>
    <t>CA732308, CA732309, CA732310, CA732311, CA732312</t>
  </si>
  <si>
    <t>F597F356-2AF4-46AC-45BF-08DC49D37309</t>
  </si>
  <si>
    <t>Sandhya Grandhi, MD</t>
  </si>
  <si>
    <t>Sandhya</t>
  </si>
  <si>
    <t>Grandhi</t>
  </si>
  <si>
    <t>["Illinois Physician"]</t>
  </si>
  <si>
    <t>116 Forest Oaks Drive</t>
  </si>
  <si>
    <t xml:space="preserve">504-655-6607 </t>
  </si>
  <si>
    <t>sgrandhi2015@gmail.com</t>
  </si>
  <si>
    <t>sandhya.grandhi@alteahc.com</t>
  </si>
  <si>
    <t>Bria of Columbia
Bria of Wood River
Bria of Cahokia
Bria of Belleville
Belleville Healthcare
Bria of Mascoutah
Bria of Alton
Bria of Godfrey</t>
  </si>
  <si>
    <t>665-14-7987</t>
  </si>
  <si>
    <t>FG2062507</t>
  </si>
  <si>
    <t>F401090299, F401090301, F401090303, F401090304</t>
  </si>
  <si>
    <t>E6F2845C-B3A5-4ECD-8D1E-08DC49BD8DF7</t>
  </si>
  <si>
    <t>Lisa McKenzie, APRN</t>
  </si>
  <si>
    <t>McKenzie</t>
  </si>
  <si>
    <t>13 Sea Turtle Dr</t>
  </si>
  <si>
    <t>Port Saint Joe</t>
  </si>
  <si>
    <t>(850) 496-7246</t>
  </si>
  <si>
    <t>LisaMcKenzie2018@gmail.com</t>
  </si>
  <si>
    <t>lisa.mckenzie@alteahc.com</t>
  </si>
  <si>
    <t>155-66-8810</t>
  </si>
  <si>
    <t>MM8721905</t>
  </si>
  <si>
    <t>APRN11030485</t>
  </si>
  <si>
    <t>AANP FNP-C - F12230894</t>
  </si>
  <si>
    <t>SQ653, SQ654, SQ656</t>
  </si>
  <si>
    <t>91D5982C-F29B-40D4-7DD2-08DC37AFD5CF</t>
  </si>
  <si>
    <t>Ahmed, Shermana</t>
  </si>
  <si>
    <t>Shermana Ahmed, LCSW</t>
  </si>
  <si>
    <t>Shermana</t>
  </si>
  <si>
    <t>Ahmed</t>
  </si>
  <si>
    <t>["All LCSWs","Illinois LCSW"]</t>
  </si>
  <si>
    <t>LCSW</t>
  </si>
  <si>
    <t>1365 Kenilworth Dr</t>
  </si>
  <si>
    <t>870-919-0630</t>
  </si>
  <si>
    <t>ssnow0293@gmail.com</t>
  </si>
  <si>
    <t>shermana.ahmed@alteahc.com</t>
  </si>
  <si>
    <t>Aperion Care of Oak Lawn</t>
  </si>
  <si>
    <t>327-74-5567</t>
  </si>
  <si>
    <t>F401090530, F401090534, F401090538, F401090539</t>
  </si>
  <si>
    <t>Sylvia Sevilla, ARNP</t>
  </si>
  <si>
    <t>Sylvia</t>
  </si>
  <si>
    <t xml:space="preserve">Sevilla </t>
  </si>
  <si>
    <t>301-395-0343</t>
  </si>
  <si>
    <t>Sylviasevillanp@gmail.com</t>
  </si>
  <si>
    <t>sylvia.sevilla@alteahc.com</t>
  </si>
  <si>
    <t>Anaheim, CA</t>
  </si>
  <si>
    <t>Sevilla, Sylvia</t>
  </si>
  <si>
    <t>EA641F12-9F4D-476D-FA62-08DC4376DE0A</t>
  </si>
  <si>
    <t>Erin Swint, ARNP</t>
  </si>
  <si>
    <t>Swint</t>
  </si>
  <si>
    <t>3763 Wishkah Rd.</t>
  </si>
  <si>
    <t>360-591-9679</t>
  </si>
  <si>
    <t>swinterin@gmail.com</t>
  </si>
  <si>
    <t>erin.swint@alteahc.com</t>
  </si>
  <si>
    <t>Pacific Care, Grays Harbor &amp; Willapa</t>
  </si>
  <si>
    <t>539-04-2404</t>
  </si>
  <si>
    <t>MS8591819</t>
  </si>
  <si>
    <t>AP61520626</t>
  </si>
  <si>
    <t xml:space="preserve">AANPCB - FNP-C / F01240402 </t>
  </si>
  <si>
    <t>G9084040</t>
  </si>
  <si>
    <t>Dr. Aibak</t>
  </si>
  <si>
    <t>Dr. Chheda</t>
  </si>
  <si>
    <t>DFD80BC0-0FAD-4DF9-2910-08DC43765A90</t>
  </si>
  <si>
    <t>Edward Delos Trino, ARNP</t>
  </si>
  <si>
    <t>Edward</t>
  </si>
  <si>
    <t>Delos Trino</t>
  </si>
  <si>
    <t>["California Central","California South"]</t>
  </si>
  <si>
    <t>9515 Azor Lane</t>
  </si>
  <si>
    <t>Atascadero</t>
  </si>
  <si>
    <t>917-495-1734</t>
  </si>
  <si>
    <t>drtrino@yahoo.com</t>
  </si>
  <si>
    <t>edward.trino@alteahc.com</t>
  </si>
  <si>
    <t>096-96-1821</t>
  </si>
  <si>
    <t>MD4158425</t>
  </si>
  <si>
    <t>AANPCB NP-C / F0716718</t>
  </si>
  <si>
    <t>CA722831, CA722832, CA722833, CA721492, CA722835</t>
  </si>
  <si>
    <t>1901C7F6-0AC8-466B-EC9E-08DC37B12A18</t>
  </si>
  <si>
    <t>Dr. Ashish Moonat</t>
  </si>
  <si>
    <t>Ashish</t>
  </si>
  <si>
    <t>Moonat</t>
  </si>
  <si>
    <t>["All Physician","Illinois Physician","Illinois South Physician"]</t>
  </si>
  <si>
    <t>2225 Huntleigh Rd</t>
  </si>
  <si>
    <t>Springfield</t>
  </si>
  <si>
    <t>215-684-9999</t>
  </si>
  <si>
    <t>drashish1@gmail.com</t>
  </si>
  <si>
    <t>ashish.moonat@alteahc.com</t>
  </si>
  <si>
    <t>Bria of Belleville; Belleville Healthcare; Bria of Mascoutah; Bria of Wood River; Bria of Cahokia; Bria of Columbia; Bira of Alton; Bria of Godfrey.</t>
  </si>
  <si>
    <t>159-82-1436</t>
  </si>
  <si>
    <t>FM3586457</t>
  </si>
  <si>
    <t>F401090388, F401090390, F401090392, F401090394</t>
  </si>
  <si>
    <t>930F5D23-5CA4-465B-1489-08DC2F104C54</t>
  </si>
  <si>
    <t>Dr. Arun Manoharan</t>
  </si>
  <si>
    <t>Arun</t>
  </si>
  <si>
    <t>Manoharan</t>
  </si>
  <si>
    <t>["All Physician","California North Physicians","California Central Physician"]</t>
  </si>
  <si>
    <t>1845 Marini Lane</t>
  </si>
  <si>
    <t>Livermore</t>
  </si>
  <si>
    <t>248-320-3924</t>
  </si>
  <si>
    <t>amanoh2@gmail.com</t>
  </si>
  <si>
    <t>arun.manoharan@alteahc.com</t>
  </si>
  <si>
    <t xml:space="preserve"> Princeton Manor; La Sierra; Merced </t>
  </si>
  <si>
    <t>228-31-5763</t>
  </si>
  <si>
    <t>FM1683071</t>
  </si>
  <si>
    <t>CA721489, CA721490, CA721491, CA721492, CB471143</t>
  </si>
  <si>
    <t>E2A8E760-297A-4440-D376-08DC37AAA70B</t>
  </si>
  <si>
    <t>Macadangdang, Cesar</t>
  </si>
  <si>
    <t>Cesar Macadangdang, ARNP</t>
  </si>
  <si>
    <t>Cesar</t>
  </si>
  <si>
    <t>Macadangdang</t>
  </si>
  <si>
    <t>["All APPs","Washington Central APPs","Washington APPs"]</t>
  </si>
  <si>
    <t>2720 Hoyt Ave %23533</t>
  </si>
  <si>
    <t>509-906-1432</t>
  </si>
  <si>
    <t>csm4893@hawaii.edu</t>
  </si>
  <si>
    <t>cesar.macadangdang@alteahc.com</t>
  </si>
  <si>
    <t>Everett Care Center</t>
  </si>
  <si>
    <t>576-53-2072</t>
  </si>
  <si>
    <t xml:space="preserve">MM8579128 </t>
  </si>
  <si>
    <t xml:space="preserve">AP61515469 </t>
  </si>
  <si>
    <t xml:space="preserve"> AANPCB FNP-C F10230216 </t>
  </si>
  <si>
    <t>G9084754</t>
  </si>
  <si>
    <t>E21ED83F-8C45-40B4-808A-08DC33E903C6</t>
  </si>
  <si>
    <t>Patricia Bhama, ARNP</t>
  </si>
  <si>
    <t>Patricia</t>
  </si>
  <si>
    <t>Bhama</t>
  </si>
  <si>
    <t>["All APPs","Washington APPs","Washington Central APPs","Washington South APPs","Washington East APPs"]</t>
  </si>
  <si>
    <t>["All Washington","All California"]</t>
  </si>
  <si>
    <t>1469 Goat Trail Loop Rd</t>
  </si>
  <si>
    <t>Mukilteo</t>
  </si>
  <si>
    <t>206-612-7662</t>
  </si>
  <si>
    <t>pbhama80@gmail.com</t>
  </si>
  <si>
    <t>patricia.bhama@alteahc.com</t>
  </si>
  <si>
    <t xml:space="preserve">Marysville 
</t>
  </si>
  <si>
    <t>539-02-8640</t>
  </si>
  <si>
    <t>MB8210902</t>
  </si>
  <si>
    <t>AP61091546</t>
  </si>
  <si>
    <t>AANP F1012059</t>
  </si>
  <si>
    <t>G9084951</t>
  </si>
  <si>
    <t>3431F4DD-6C48-406B-7DD1-08DC37AFD5CF</t>
  </si>
  <si>
    <t>Nebrija, Kristine</t>
  </si>
  <si>
    <t>Kristine Nebrija, APRN</t>
  </si>
  <si>
    <t>Nebrija</t>
  </si>
  <si>
    <t>525 Ventura Drive</t>
  </si>
  <si>
    <t>Forsyth</t>
  </si>
  <si>
    <t>217-433-0134</t>
  </si>
  <si>
    <t>knebrija@outlook.com</t>
  </si>
  <si>
    <t>kristine.nebrija@alteahc.com</t>
  </si>
  <si>
    <t>Fair Havens Senior Living</t>
  </si>
  <si>
    <t>068-39-8356</t>
  </si>
  <si>
    <t>MN8860733</t>
  </si>
  <si>
    <t>ANCC / FNP-BC - 2022056287</t>
  </si>
  <si>
    <t>F401086139, F401086140, F401086141, F401086143, F401086154, F401086155, F401086157, F401086161</t>
  </si>
  <si>
    <t>68739497-15FA-42CB-EC9D-08DC37B12A18</t>
  </si>
  <si>
    <t>Grayce Hein, ARNP</t>
  </si>
  <si>
    <t>Ursula Grayce</t>
  </si>
  <si>
    <t>Hein</t>
  </si>
  <si>
    <t>2504 H Street Rd</t>
  </si>
  <si>
    <t>360-731-7246</t>
  </si>
  <si>
    <t>akgrayce@gmail.com</t>
  </si>
  <si>
    <t>grayce.hein@alteahc.com</t>
  </si>
  <si>
    <t>Stafholt, North Cascades</t>
  </si>
  <si>
    <t>272-56-6774</t>
  </si>
  <si>
    <t xml:space="preserve">MH0335578 </t>
  </si>
  <si>
    <t xml:space="preserve">AP60093663 </t>
  </si>
  <si>
    <t>AANP NP-C F0796132</t>
  </si>
  <si>
    <t>G9084806</t>
  </si>
  <si>
    <t>0A06D423-568C-4B4B-CBF1-08DC37AE9859</t>
  </si>
  <si>
    <t>Ramandeep Kaur, ARNP</t>
  </si>
  <si>
    <t>Ramandeep</t>
  </si>
  <si>
    <t xml:space="preserve">16408 39th St Ct E, </t>
  </si>
  <si>
    <t>Lake Tapps</t>
  </si>
  <si>
    <t xml:space="preserve">443-735-7549 </t>
  </si>
  <si>
    <t>rkvirk81@gmail.com</t>
  </si>
  <si>
    <t>ramandeep.kaur@alteahc.com</t>
  </si>
  <si>
    <t xml:space="preserve">Eliseo, Valley View, Renton </t>
  </si>
  <si>
    <t>214-79-0261</t>
  </si>
  <si>
    <t>MK6367785</t>
  </si>
  <si>
    <t>AP61346013</t>
  </si>
  <si>
    <t>AACN ACNPC-AG 2000261291</t>
  </si>
  <si>
    <t>87F1AC32-5CD5-4061-B768-08DC34B5B021</t>
  </si>
  <si>
    <t>Mudey, Yonis</t>
  </si>
  <si>
    <t>Yonis Mudey, DNP</t>
  </si>
  <si>
    <t>Yonis</t>
  </si>
  <si>
    <t>Mudey</t>
  </si>
  <si>
    <t>["All APPs","California APPs","California North APPs"]</t>
  </si>
  <si>
    <t>448 Ignacio Blvd 235</t>
  </si>
  <si>
    <t>Novato</t>
  </si>
  <si>
    <t>510-517-3156</t>
  </si>
  <si>
    <t>yonis72000@yahoo.com</t>
  </si>
  <si>
    <t>yonis.mudey@alteahc.com</t>
  </si>
  <si>
    <t>Princeton Manor 
La Sierra and Merced- Psych NP program on Mondays</t>
  </si>
  <si>
    <t>613-84-6324</t>
  </si>
  <si>
    <t>MM2761422</t>
  </si>
  <si>
    <t>ANCC 2020157389</t>
  </si>
  <si>
    <t>CA723695, CA723696, CA723697, CA723698, CB472262</t>
  </si>
  <si>
    <t>C17759D3-BEE4-49B7-CBF2-08DC37AE9859</t>
  </si>
  <si>
    <t>Fagbemi, Olumide</t>
  </si>
  <si>
    <t>Olumide Fagbemi, APRN</t>
  </si>
  <si>
    <t>Olumide</t>
  </si>
  <si>
    <t>Fagbemi</t>
  </si>
  <si>
    <t>1118 Lucas Street</t>
  </si>
  <si>
    <t xml:space="preserve">IL </t>
  </si>
  <si>
    <t>708-785-2238</t>
  </si>
  <si>
    <t>olumidesamson_fagbemi@yahoo.com</t>
  </si>
  <si>
    <t>olumide.fagbemi@alteahc.com</t>
  </si>
  <si>
    <t>Bria of River Oaks</t>
  </si>
  <si>
    <t>329-06-2045</t>
  </si>
  <si>
    <t>MF7624489</t>
  </si>
  <si>
    <t>AANP F09200318</t>
  </si>
  <si>
    <t>F401090214, F401090215, F401090218, F401090219</t>
  </si>
  <si>
    <t>8E269FB0-22BA-4DCD-7DD3-08DC37AFD5CF</t>
  </si>
  <si>
    <t>McCalister, Kenzi</t>
  </si>
  <si>
    <t>Kenzi McCalister, ARNP</t>
  </si>
  <si>
    <t>Kenzi</t>
  </si>
  <si>
    <t>McCalister</t>
  </si>
  <si>
    <t>44452 N El Macero Dr.</t>
  </si>
  <si>
    <t>El Macero</t>
  </si>
  <si>
    <t>(530) 816-1462</t>
  </si>
  <si>
    <t>kenzigmccalister@outlook.com</t>
  </si>
  <si>
    <t>kenzi.mcCalister@alteahc.com</t>
  </si>
  <si>
    <t>615-92-6462</t>
  </si>
  <si>
    <t>MM8029957</t>
  </si>
  <si>
    <t xml:space="preserve">AANP A-GNP-C AG052300010 </t>
  </si>
  <si>
    <t>CA712949</t>
  </si>
  <si>
    <t>645609C9-CB8F-43C3-D377-08DC37AAA70B</t>
  </si>
  <si>
    <t>Haberbush, Brian</t>
  </si>
  <si>
    <t>Brian Haberbush, ARNP</t>
  </si>
  <si>
    <t>Haberbush</t>
  </si>
  <si>
    <t>1107 W 27th Ave</t>
  </si>
  <si>
    <t>509-868-1329</t>
  </si>
  <si>
    <t>nursepractitionerservices@gmail.com</t>
  </si>
  <si>
    <t>Brian.haberbush@alteahc.com</t>
  </si>
  <si>
    <t xml:space="preserve">Spokane Health &amp; Rehab, Auora Valley </t>
  </si>
  <si>
    <t>550-73-5935</t>
  </si>
  <si>
    <t>MH2477049</t>
  </si>
  <si>
    <t>AP60250721</t>
  </si>
  <si>
    <t>AANP F0911102</t>
  </si>
  <si>
    <t>G9083831</t>
  </si>
  <si>
    <t>1B9C7745-B269-4AB3-1488-08DC2F104C54</t>
  </si>
  <si>
    <t>Richards, Shirmel</t>
  </si>
  <si>
    <t>Shirmel Richards, APRN</t>
  </si>
  <si>
    <t>Shirmel</t>
  </si>
  <si>
    <t>Richards</t>
  </si>
  <si>
    <t>5709 Spanish River Road</t>
  </si>
  <si>
    <t>Fort Pierce</t>
  </si>
  <si>
    <t>407-633-0807</t>
  </si>
  <si>
    <t>shirmelrichards@yahoo.com</t>
  </si>
  <si>
    <t>shirmel.richards@alteahc.com</t>
  </si>
  <si>
    <t>Merritt Island</t>
  </si>
  <si>
    <t>771-78-3298</t>
  </si>
  <si>
    <t>MR6489113</t>
  </si>
  <si>
    <t>APRN11006315</t>
  </si>
  <si>
    <t>ANCC AGACNP-BC / 2019049371</t>
  </si>
  <si>
    <t>SI539, SI540, SI541</t>
  </si>
  <si>
    <t>9472073F-D946-4DC0-5C76-08DC31864544</t>
  </si>
  <si>
    <t>Dr. Ianthe Lambie, MD</t>
  </si>
  <si>
    <t>Ianthe</t>
  </si>
  <si>
    <t>Lambie</t>
  </si>
  <si>
    <t>524 Buxton Grant Dr</t>
  </si>
  <si>
    <t>Cary</t>
  </si>
  <si>
    <t>NC</t>
  </si>
  <si>
    <t>954-778-8681</t>
  </si>
  <si>
    <t>drianthel@gmail.com</t>
  </si>
  <si>
    <t>ianthe.lambie@alteahc.com</t>
  </si>
  <si>
    <t>Bishop Glen
Terrace Courtenay Springs 
Bedrock Island
Bedrock Vista Manor
Pine Trail
Gardens
Westlake
Aspire WPB</t>
  </si>
  <si>
    <t>216-06-4912</t>
  </si>
  <si>
    <t>FL3291135</t>
  </si>
  <si>
    <t>ME79403</t>
  </si>
  <si>
    <t>SH671, SH672, SH673</t>
  </si>
  <si>
    <t>5BDB9A29-6A1E-44EC-5C77-08DC31864544</t>
  </si>
  <si>
    <t>Ika, Ornela</t>
  </si>
  <si>
    <t>Ornela Ika, APRN</t>
  </si>
  <si>
    <t>Ornela</t>
  </si>
  <si>
    <t>Ika</t>
  </si>
  <si>
    <t>["All APPs","Illinois APPs","Illinois North APPs","Illinois Central APPs","Illinois South APPs"]</t>
  </si>
  <si>
    <t xml:space="preserve">1208 Cauthen Ct. </t>
  </si>
  <si>
    <t>Florissant</t>
  </si>
  <si>
    <t>314-600-5221</t>
  </si>
  <si>
    <t>ornelaika@gmail.com</t>
  </si>
  <si>
    <t>ornela.ika@alteahc.com</t>
  </si>
  <si>
    <t>Bria of Wood River</t>
  </si>
  <si>
    <t>633-23-5387</t>
  </si>
  <si>
    <t>ANCC PMHNP-BC 2023102857</t>
  </si>
  <si>
    <t>CE25E851-AC04-4C39-7843-08DC318861FD</t>
  </si>
  <si>
    <t>Rebecca Gallaway, ARNP</t>
  </si>
  <si>
    <t>Rebecca</t>
  </si>
  <si>
    <t>Gallaway</t>
  </si>
  <si>
    <t>3129 S. Early Dawn Ct.</t>
  </si>
  <si>
    <t>Spokane Valley</t>
  </si>
  <si>
    <t>509-714-9363</t>
  </si>
  <si>
    <t>gallawayrebecca90@gmail.com</t>
  </si>
  <si>
    <t>rebecca.gallaway@alteahc.com</t>
  </si>
  <si>
    <t xml:space="preserve">Spokane H&amp;R, Othello </t>
  </si>
  <si>
    <t>519-86-8674</t>
  </si>
  <si>
    <t>MR0695063</t>
  </si>
  <si>
    <t xml:space="preserve">AP30005858 </t>
  </si>
  <si>
    <t>ANCC FNP-BC 0346491</t>
  </si>
  <si>
    <t>G9083947</t>
  </si>
  <si>
    <t>28BC0BEE-E5EC-4289-7842-08DC318861FD</t>
  </si>
  <si>
    <t>Chua Dy, Andrea</t>
  </si>
  <si>
    <t>Andrea Chua Dy, ARNP</t>
  </si>
  <si>
    <t>Chua Dy</t>
  </si>
  <si>
    <t>["California Central APPs","California APPs","All APPs"]</t>
  </si>
  <si>
    <t>5751 Stanton Ave</t>
  </si>
  <si>
    <t>Buena Park</t>
  </si>
  <si>
    <t>909-702-8820</t>
  </si>
  <si>
    <t>andreakayechua@gmail.com</t>
  </si>
  <si>
    <t>andrea.dy@alteahc.com</t>
  </si>
  <si>
    <t>Briarcrest</t>
  </si>
  <si>
    <t>602-41-7074</t>
  </si>
  <si>
    <t>MC8719708</t>
  </si>
  <si>
    <t xml:space="preserve">ANCC FNP-BC 2023128593 </t>
  </si>
  <si>
    <t>CA724941,CA724942,CA724943,CA724944 CA724948,</t>
  </si>
  <si>
    <t>0EDAD2FF-0F08-48E5-7B6F-08DC33E89362</t>
  </si>
  <si>
    <t>Smith, Elizabeth</t>
  </si>
  <si>
    <t>Elizabeth Smith, LCSW</t>
  </si>
  <si>
    <t>8540 S. Oglesby Ave</t>
  </si>
  <si>
    <t xml:space="preserve">Chicago </t>
  </si>
  <si>
    <t>872-352-7045</t>
  </si>
  <si>
    <t>elizabethsmith3819@att.net</t>
  </si>
  <si>
    <t>elizabeth.smith@alteahc.com</t>
  </si>
  <si>
    <t>Aperion Care of Chicago Heights</t>
  </si>
  <si>
    <t>351-48-3555</t>
  </si>
  <si>
    <t>21d1cf74-cca7-4b02-32d5-08dc29c48cfb</t>
  </si>
  <si>
    <t>Jayandra Starner, MSN, APRN, FNP-C</t>
  </si>
  <si>
    <t>Jayandra</t>
  </si>
  <si>
    <t>Starner</t>
  </si>
  <si>
    <t>3441 Medford Drive</t>
  </si>
  <si>
    <t>Bountiful</t>
  </si>
  <si>
    <t>(210) 528-8436</t>
  </si>
  <si>
    <t>jaystarner12@gmail.com</t>
  </si>
  <si>
    <t>jayandra.starner@mypacp.com</t>
  </si>
  <si>
    <t xml:space="preserve">Sandstone Bountiful, Sandstone North Park, Sandstone Pioneer Trail, Sandstone Brigham City </t>
  </si>
  <si>
    <t>533-11-2279</t>
  </si>
  <si>
    <t>MS7187443</t>
  </si>
  <si>
    <t>13519115-4405</t>
  </si>
  <si>
    <t>AANP F09211552</t>
  </si>
  <si>
    <t>U000124134</t>
  </si>
  <si>
    <t>Miguel Galindo</t>
  </si>
  <si>
    <t>Starner, Jayandra</t>
  </si>
  <si>
    <t>BE6BF265-D81B-410F-4E37-08DC27A0011D</t>
  </si>
  <si>
    <t>Donis Gonzalez Varela, APRN</t>
  </si>
  <si>
    <t>Donis</t>
  </si>
  <si>
    <t>Gonzalez Varela</t>
  </si>
  <si>
    <t>["All APPs","Florida APPs","Florida South APPs"]</t>
  </si>
  <si>
    <t>3640 NW 9th ST APT 505</t>
  </si>
  <si>
    <t>Miami</t>
  </si>
  <si>
    <t>786-525-8775</t>
  </si>
  <si>
    <t>donis861021@yahoo.com</t>
  </si>
  <si>
    <t>donis.varela@alteahc.com</t>
  </si>
  <si>
    <t>Westlake; Gardens; Aspire West Palm Beach; Pine Trail</t>
  </si>
  <si>
    <t>018-91-0127</t>
  </si>
  <si>
    <t>MG8088545</t>
  </si>
  <si>
    <t>APRN11026799</t>
  </si>
  <si>
    <t>AANC 2023018456</t>
  </si>
  <si>
    <t>SI215, SI216, SI217</t>
  </si>
  <si>
    <t xml:space="preserve">Thorngren, Daniel </t>
  </si>
  <si>
    <t>77228418-0AEC-498B-4E38-08DC27A0011D</t>
  </si>
  <si>
    <t>Go, Jocelyn</t>
  </si>
  <si>
    <t>Jocelyn Go, APRN</t>
  </si>
  <si>
    <t>Jocelyn</t>
  </si>
  <si>
    <t>Go</t>
  </si>
  <si>
    <t>["Illinois APPs","All APPs","Illinois North APPs"]</t>
  </si>
  <si>
    <t>2323 Sheehan Drive</t>
  </si>
  <si>
    <t>773-860-3684</t>
  </si>
  <si>
    <t>joytgo70@gmail.com</t>
  </si>
  <si>
    <t>jocelyn.go@alteahc.com</t>
  </si>
  <si>
    <t xml:space="preserve">Bridgeway Senior Living </t>
  </si>
  <si>
    <t>548-95-7573</t>
  </si>
  <si>
    <t>MG4634437</t>
  </si>
  <si>
    <t>ANCC / FNP-BC - 2017001373</t>
  </si>
  <si>
    <t>F401073858, F401073859, F401073863, F401073869</t>
  </si>
  <si>
    <t>F8E427D3-0E49-4423-1E79-08DC279E5735</t>
  </si>
  <si>
    <t>Sharon Jelks, APRN</t>
  </si>
  <si>
    <t>Sharon</t>
  </si>
  <si>
    <t>Jelks</t>
  </si>
  <si>
    <t xml:space="preserve">5689 Parkstone Crossing Dr </t>
  </si>
  <si>
    <t>904-210-3828</t>
  </si>
  <si>
    <t>jelksha00@gmail.com</t>
  </si>
  <si>
    <t>sharon.jelks@alteahc.com</t>
  </si>
  <si>
    <t>Jacksonville Region: Orange Park, Aspire at Jacksonville, Cedar Hill, Aspire at Green Cove, Harts Harbor, Aspire at San Jose</t>
  </si>
  <si>
    <t>591-72-1615</t>
  </si>
  <si>
    <t>MJ8744991</t>
  </si>
  <si>
    <t xml:space="preserve">APRN11027025 </t>
  </si>
  <si>
    <t>ANCC FNP-BC / 2023060943</t>
  </si>
  <si>
    <t>SJ755, SJ756, SJ7557</t>
  </si>
  <si>
    <t>1A398C95-1B30-4075-F1D3-08DC279EE45B</t>
  </si>
  <si>
    <t>Cartier, Nicole</t>
  </si>
  <si>
    <t>Nicole Cartier, APRN</t>
  </si>
  <si>
    <t>Cartier</t>
  </si>
  <si>
    <t>263 Highpoint Circle North</t>
  </si>
  <si>
    <t>Bourbonnais</t>
  </si>
  <si>
    <t>815-474-4918</t>
  </si>
  <si>
    <t>nascartier@yahoo.com</t>
  </si>
  <si>
    <t>nicole.cartier@alteahc.com</t>
  </si>
  <si>
    <t xml:space="preserve">Aperion Care Bradley </t>
  </si>
  <si>
    <t>346-60-5727</t>
  </si>
  <si>
    <t>MC7802172</t>
  </si>
  <si>
    <t>ANCC AGPCNP-BC 2022008091</t>
  </si>
  <si>
    <t>F401090479, F401090481, F401090485, F401090486</t>
  </si>
  <si>
    <t>1EFA5313-5520-46E5-F1D2-08DC279EE45B</t>
  </si>
  <si>
    <t>Mellissa Ivy ARNP</t>
  </si>
  <si>
    <t>Mellissa</t>
  </si>
  <si>
    <t>1722 N Pyroclast st</t>
  </si>
  <si>
    <t>Post Falls</t>
  </si>
  <si>
    <t>208-704-0970</t>
  </si>
  <si>
    <t>mellissa.ivy@gmail.com</t>
  </si>
  <si>
    <t>mellissa.ivy@alteahc.com</t>
  </si>
  <si>
    <t>Spokane Falls Care; Cherrywood AL</t>
  </si>
  <si>
    <t>530-65-9113</t>
  </si>
  <si>
    <t>MI8231728</t>
  </si>
  <si>
    <t xml:space="preserve"> AP61216242</t>
  </si>
  <si>
    <t>ANCC 2020130228</t>
  </si>
  <si>
    <t>7FE3835B-14F0-4016-DAE7-08DC27A0F48B</t>
  </si>
  <si>
    <t>Pribble, Ashley</t>
  </si>
  <si>
    <t>Ashley Pribble, ARNP</t>
  </si>
  <si>
    <t>Pribble</t>
  </si>
  <si>
    <t>23153 Panorama Pl SE</t>
  </si>
  <si>
    <t>Kingston</t>
  </si>
  <si>
    <t>(309) 202-3624</t>
  </si>
  <si>
    <t>apribb2@uic.edu</t>
  </si>
  <si>
    <t>ashley.pribble@alteahc.com</t>
  </si>
  <si>
    <t>Emerald Bay, Bridgeview, Belmont Terrace</t>
  </si>
  <si>
    <t>356-88-7696</t>
  </si>
  <si>
    <t>MP8636411</t>
  </si>
  <si>
    <t>AP61465499</t>
  </si>
  <si>
    <t>ANCC 2022003481</t>
  </si>
  <si>
    <t>G9082770</t>
  </si>
  <si>
    <t>1A13ED00-5FB6-419D-EED4-08DC279F6E9F</t>
  </si>
  <si>
    <t>Leigh Gilliver, PA</t>
  </si>
  <si>
    <t>Leigh</t>
  </si>
  <si>
    <t>Gilliver</t>
  </si>
  <si>
    <t>465 Mud Hen Loop SE</t>
  </si>
  <si>
    <t>Ocean Shores</t>
  </si>
  <si>
    <t>360-516-9208</t>
  </si>
  <si>
    <t>leighgilliver@gmail.com</t>
  </si>
  <si>
    <t>leigh.gilliver@alteahc.com</t>
  </si>
  <si>
    <t>Willapa; Shelton H &amp; R, Pacific Care, Fir Lane</t>
  </si>
  <si>
    <t>536-69-8734</t>
  </si>
  <si>
    <t>MG4689759</t>
  </si>
  <si>
    <t>PA60789802</t>
  </si>
  <si>
    <t>NCCPA 1147056,</t>
  </si>
  <si>
    <t>G9083794</t>
  </si>
  <si>
    <t>d4018ba9-318b-45a0-f4a7-08dc1bd678bf</t>
  </si>
  <si>
    <t>Svarczkopf, Tatum</t>
  </si>
  <si>
    <t>Tatum Svarczkopf, APRN</t>
  </si>
  <si>
    <t>Tatum</t>
  </si>
  <si>
    <t>Svarczkopf</t>
  </si>
  <si>
    <t>["All Indiana","Indiana APPs","All APPs"]</t>
  </si>
  <si>
    <t xml:space="preserve">6435 Manchester Drive </t>
  </si>
  <si>
    <t>(260)226-0526</t>
  </si>
  <si>
    <t>tatum.svarczkopf@gmail.com</t>
  </si>
  <si>
    <t>tatum.svarczkopf@alteahc.com</t>
  </si>
  <si>
    <t>The Restoracy of Whitestown</t>
  </si>
  <si>
    <t>309-11-6565</t>
  </si>
  <si>
    <t>MS6295415</t>
  </si>
  <si>
    <t>71010749A</t>
  </si>
  <si>
    <t>ANCC / AGPCNP-BC 2020014137</t>
  </si>
  <si>
    <t>IN6417005</t>
  </si>
  <si>
    <t>E9C0665F-E6CE-4CED-F4A6-08DC1BD678BF</t>
  </si>
  <si>
    <t>Lackey, Annabel</t>
  </si>
  <si>
    <t>Annabel Lackey, APRN</t>
  </si>
  <si>
    <t>Annabel</t>
  </si>
  <si>
    <t>Lackey</t>
  </si>
  <si>
    <t>310 S. Arlington Ave.</t>
  </si>
  <si>
    <t>574-527-4155</t>
  </si>
  <si>
    <t>anna.lackey@protonmail.com</t>
  </si>
  <si>
    <t>annabel.lackey@alteahc.com</t>
  </si>
  <si>
    <t>Community Nursing, Hickory Creek at Franklin</t>
  </si>
  <si>
    <t>354-66-2651</t>
  </si>
  <si>
    <t>MM5682364</t>
  </si>
  <si>
    <t>71009680A</t>
  </si>
  <si>
    <t xml:space="preserve">ANCC - AGPCNP-BC 2019059471 </t>
  </si>
  <si>
    <t>IN6334008, IN6335008, IN6336008</t>
  </si>
  <si>
    <t>Dr. Yates</t>
  </si>
  <si>
    <t>3A5A4542-7219-42A5-63F0-08DC1C23628A</t>
  </si>
  <si>
    <t>Miller,  Bryon</t>
  </si>
  <si>
    <t>Bryon Miller, APRN</t>
  </si>
  <si>
    <t>Bryon</t>
  </si>
  <si>
    <t>7646 Timber Crest Ct</t>
  </si>
  <si>
    <t>317-409-1682</t>
  </si>
  <si>
    <t>bryonnp@gmail.com</t>
  </si>
  <si>
    <t>bryon.miller@alteahc.com</t>
  </si>
  <si>
    <t>Northview Health &amp; Rehab, Sugar Fork Crossing ALF,</t>
  </si>
  <si>
    <t>406-25-4298</t>
  </si>
  <si>
    <t xml:space="preserve">MM0462630 </t>
  </si>
  <si>
    <t>71000896A</t>
  </si>
  <si>
    <t>ANCC - GNP-BC 2010016634</t>
  </si>
  <si>
    <t>IN6334005, IN6335005, IN6336005</t>
  </si>
  <si>
    <t>Miller, Bryon</t>
  </si>
  <si>
    <t>9710ae29-51bf-4590-f4a5-08dc1bd678bf</t>
  </si>
  <si>
    <t>Bovenkerk, Kelli</t>
  </si>
  <si>
    <t>Kelli Bovenkerk, APRN</t>
  </si>
  <si>
    <t>Bovenkerk</t>
  </si>
  <si>
    <t>7170 S 850 E</t>
  </si>
  <si>
    <t>Zionsville</t>
  </si>
  <si>
    <t>812-454-2653</t>
  </si>
  <si>
    <t>ksensmei@msn.com</t>
  </si>
  <si>
    <t>kelli.bovenkerk@alteahc.com</t>
  </si>
  <si>
    <t>Avon Healthcare</t>
  </si>
  <si>
    <t>305-86-1668</t>
  </si>
  <si>
    <t>MB4074299</t>
  </si>
  <si>
    <t>71006606A</t>
  </si>
  <si>
    <t>AANPCB - NP-C AG0816074</t>
  </si>
  <si>
    <t>IN6334010, IN6335010, IN6336010</t>
  </si>
  <si>
    <t>Kalu, Chijoke</t>
  </si>
  <si>
    <t>17945502-1b3f-4ecc-07c8-08dc1bd4a958</t>
  </si>
  <si>
    <t>Tofani, Erin</t>
  </si>
  <si>
    <t>Erin Tofani, APRN</t>
  </si>
  <si>
    <t>Tofani</t>
  </si>
  <si>
    <t>12844 Raiders Blvd</t>
  </si>
  <si>
    <t xml:space="preserve">317-698-0560 </t>
  </si>
  <si>
    <t>erintofani@yahoo.com</t>
  </si>
  <si>
    <t>erin.tofani@alteahc.com</t>
  </si>
  <si>
    <t>Bethany Point Health Campus, Elwood Health &amp; Living, The Waters of Chesterfield, The Waters of Middletown, Primrose AL, Summit Health &amp; Living AL, Keystone Woods ALF,</t>
  </si>
  <si>
    <t xml:space="preserve"> 226-17-3229</t>
  </si>
  <si>
    <t>MT4675584</t>
  </si>
  <si>
    <t>71007784A</t>
  </si>
  <si>
    <t xml:space="preserve">AANPCB - FNP-C F11170414 </t>
  </si>
  <si>
    <t>IN6417002</t>
  </si>
  <si>
    <t>2fb0e49a-f4b4-447d-4ec8-08dc1c27034f</t>
  </si>
  <si>
    <t>Puckett, Thomas</t>
  </si>
  <si>
    <t>Thomas Puckett, APRN</t>
  </si>
  <si>
    <t>Puckett</t>
  </si>
  <si>
    <t xml:space="preserve">239 E 11th ST </t>
  </si>
  <si>
    <t>317-258-2306</t>
  </si>
  <si>
    <t>tomepuck@gmail.com</t>
  </si>
  <si>
    <t>thomas.puckett@alteahc.com</t>
  </si>
  <si>
    <t>Harrison Terrace, Prairie Lakes Health, Westminster Village SNF &amp; ALF,</t>
  </si>
  <si>
    <t>500-78-7517</t>
  </si>
  <si>
    <t>MP3606324</t>
  </si>
  <si>
    <t>71005644A</t>
  </si>
  <si>
    <t>AANPCB - NP-C AG0715055</t>
  </si>
  <si>
    <t>IN6417004</t>
  </si>
  <si>
    <t>93CFDDE8-FDAC-45AA-6E49-08DC211D6C04</t>
  </si>
  <si>
    <t>Teter, Kristin</t>
  </si>
  <si>
    <t>Kristin Teter, APRN</t>
  </si>
  <si>
    <t>Kristin</t>
  </si>
  <si>
    <t>Teter</t>
  </si>
  <si>
    <t>["All Indiana","All APPs"]</t>
  </si>
  <si>
    <t>8255 Washington BLVD</t>
  </si>
  <si>
    <t>Inianapolis</t>
  </si>
  <si>
    <t>317-490-6276</t>
  </si>
  <si>
    <t>kris.teter@icloud.com</t>
  </si>
  <si>
    <t>kristin.teter@alteahc.com</t>
  </si>
  <si>
    <t>American Village-ASC</t>
  </si>
  <si>
    <t>310-64-3112</t>
  </si>
  <si>
    <t>MT0191178</t>
  </si>
  <si>
    <t>71000094A</t>
  </si>
  <si>
    <t>ANCC - ANP-BC 0102601</t>
  </si>
  <si>
    <t>IN6417021</t>
  </si>
  <si>
    <t>c28a3d31-675f-4ae3-6f36-08dc1bd7799e</t>
  </si>
  <si>
    <t>O'Donnell, Erin</t>
  </si>
  <si>
    <t xml:space="preserve">Erin O'Donnell, APRN </t>
  </si>
  <si>
    <t>O'Donnell</t>
  </si>
  <si>
    <t>1347 Julep Lane</t>
  </si>
  <si>
    <t>678-643-6646</t>
  </si>
  <si>
    <t>erin_od@comcast.net</t>
  </si>
  <si>
    <t>erin.donnell@alteahc.com</t>
  </si>
  <si>
    <t>Stratford, Westside Nursing and Rehabilitation, Creekside Rehab, Harcourt Terrace,</t>
  </si>
  <si>
    <t>058-80-7141</t>
  </si>
  <si>
    <t>MO6587022</t>
  </si>
  <si>
    <t>71006901A</t>
  </si>
  <si>
    <t>AANPCB - NP-C F0117720</t>
  </si>
  <si>
    <t>IN6334003, IN6335003, IN6336003</t>
  </si>
  <si>
    <t>be6b917c-1bd8-4a0b-f4a4-08dc1bd678bf</t>
  </si>
  <si>
    <t>Witsken, Bridget</t>
  </si>
  <si>
    <t>Bridget Witsken, APRN</t>
  </si>
  <si>
    <t>Bridget</t>
  </si>
  <si>
    <t>Witsken</t>
  </si>
  <si>
    <t>10655 E 200 S</t>
  </si>
  <si>
    <t xml:space="preserve"> Zionsville</t>
  </si>
  <si>
    <t>317-652-5739</t>
  </si>
  <si>
    <t>witsken96@gmail.com</t>
  </si>
  <si>
    <t>bridget.witsken@alteahc.com</t>
  </si>
  <si>
    <t>Edgewater Woods of Anderson,</t>
  </si>
  <si>
    <t>316-02-5859</t>
  </si>
  <si>
    <t>ME2243878</t>
  </si>
  <si>
    <t>71003392A</t>
  </si>
  <si>
    <t>AANPCB - NP-C A0810051</t>
  </si>
  <si>
    <t>IN6334016, IN6335016,  IN6336016</t>
  </si>
  <si>
    <t>b348d641-c5d2-413b-681c-08dc1eae720a</t>
  </si>
  <si>
    <t>Maki, Jennifer</t>
  </si>
  <si>
    <t>Jennifer Maki, APRN</t>
  </si>
  <si>
    <t>Jennifer</t>
  </si>
  <si>
    <t>Maki</t>
  </si>
  <si>
    <t>["All Indiana","All APPs","Indiana APPs"]</t>
  </si>
  <si>
    <t>6529 Walnut Way</t>
  </si>
  <si>
    <t>Brownsburg</t>
  </si>
  <si>
    <t>217-497-6789</t>
  </si>
  <si>
    <t>jennifer.c.maki@gmail.com</t>
  </si>
  <si>
    <t>jennifer.maki@alteahc.com</t>
  </si>
  <si>
    <t xml:space="preserve">Tranquility </t>
  </si>
  <si>
    <t>323-76-0789</t>
  </si>
  <si>
    <t>MM7257442</t>
  </si>
  <si>
    <t>71004328A</t>
  </si>
  <si>
    <t>AANP F0113089</t>
  </si>
  <si>
    <t>IN6334019, IN6335019, IN6336019</t>
  </si>
  <si>
    <t>Dr. Walbridge</t>
  </si>
  <si>
    <t>e0fc1904-1da4-4fb2-f4a3-08dc1bd678bf</t>
  </si>
  <si>
    <t>Boris, Abigail</t>
  </si>
  <si>
    <t>Abigail Boris, APRN</t>
  </si>
  <si>
    <t>Abigail</t>
  </si>
  <si>
    <t>Boris</t>
  </si>
  <si>
    <t>2972 Palace Ct</t>
  </si>
  <si>
    <t>(317) 999-5109</t>
  </si>
  <si>
    <t>abigail.boris@gmail.com</t>
  </si>
  <si>
    <t>abigail.boris@alteahc.com</t>
  </si>
  <si>
    <t>The Restoracy of Carmel,</t>
  </si>
  <si>
    <t>008-70-8260</t>
  </si>
  <si>
    <t xml:space="preserve">MB4671966 </t>
  </si>
  <si>
    <t>71007760A</t>
  </si>
  <si>
    <t>ANCC 2017005918</t>
  </si>
  <si>
    <t>IN6334020, IN6335020, IN6336020</t>
  </si>
  <si>
    <t>6ba5e87c-04a9-46d6-10ba-08dc1b8d18c3</t>
  </si>
  <si>
    <t>Christine Christensen, FNP-C</t>
  </si>
  <si>
    <t>Christine</t>
  </si>
  <si>
    <t>Christensen</t>
  </si>
  <si>
    <t>124 N 1075 W</t>
  </si>
  <si>
    <t>Blackfoot</t>
  </si>
  <si>
    <t>307-248-1580</t>
  </si>
  <si>
    <t>clivingston128@gmail.com</t>
  </si>
  <si>
    <t>christine.christensen@mypacp.com</t>
  </si>
  <si>
    <t>Teton Post Acute</t>
  </si>
  <si>
    <t>520-25-3668</t>
  </si>
  <si>
    <t>MC8043337</t>
  </si>
  <si>
    <t>ANCC 2022094772</t>
  </si>
  <si>
    <t>James Thomson</t>
  </si>
  <si>
    <t>Christensen, Christine</t>
  </si>
  <si>
    <t>d7dc0c62-7529-4efc-9f7f-08dc1b90870c</t>
  </si>
  <si>
    <t>James Thomson, MD</t>
  </si>
  <si>
    <t>James</t>
  </si>
  <si>
    <t>Thomson</t>
  </si>
  <si>
    <t>6115 East Sagewood Drive</t>
  </si>
  <si>
    <t>(801) 618-6921</t>
  </si>
  <si>
    <t>jthomson8@yahoo.com</t>
  </si>
  <si>
    <t>james.thomson@mypacp.com</t>
  </si>
  <si>
    <t xml:space="preserve">Teton Post Acute, Eagle Rock
</t>
  </si>
  <si>
    <t>529-75-4257</t>
  </si>
  <si>
    <t>FT8129682</t>
  </si>
  <si>
    <t>M-14515</t>
  </si>
  <si>
    <t>450898a7-9361-4526-0ab8-08dc1b8ea98c</t>
  </si>
  <si>
    <t>Zackary Ballingham, NP</t>
  </si>
  <si>
    <t>Zackary</t>
  </si>
  <si>
    <t>Ballingham</t>
  </si>
  <si>
    <t>1741 Grandview Parkway</t>
  </si>
  <si>
    <t>Minden</t>
  </si>
  <si>
    <t>775-790-3666</t>
  </si>
  <si>
    <t>zballingham@hotmail.com</t>
  </si>
  <si>
    <t>zackary.ballingham@mypacp.com</t>
  </si>
  <si>
    <t>Gardnerville</t>
  </si>
  <si>
    <t>530-27-4025</t>
  </si>
  <si>
    <t>MB2448896</t>
  </si>
  <si>
    <t>APRN 001285</t>
  </si>
  <si>
    <t>ANCC 2012005165</t>
  </si>
  <si>
    <t>Aleli Rojas</t>
  </si>
  <si>
    <t>Rojas, Aleli</t>
  </si>
  <si>
    <t>Ballingham, Zackary</t>
  </si>
  <si>
    <t>214b0c94-5951-49c3-4849-08dc1b63572a</t>
  </si>
  <si>
    <t>Angela Miller, NP</t>
  </si>
  <si>
    <t>9716 Copper Sky Drive</t>
  </si>
  <si>
    <t>Reno</t>
  </si>
  <si>
    <t>775-250-7144</t>
  </si>
  <si>
    <t>Angelalou84@gmail.com</t>
  </si>
  <si>
    <t>angela.miller@mypacp.com</t>
  </si>
  <si>
    <t>Carson Nursing &amp; Rehab, Mountain View, Ormsby</t>
  </si>
  <si>
    <t>530-06-9093</t>
  </si>
  <si>
    <t>MM2658031</t>
  </si>
  <si>
    <t>APRN 001387</t>
  </si>
  <si>
    <t>AANP F1112009</t>
  </si>
  <si>
    <t>V82760</t>
  </si>
  <si>
    <t>Miller, Angela</t>
  </si>
  <si>
    <t>cd7a948f-60b5-4f00-c9dc-08dc19d2ec98</t>
  </si>
  <si>
    <t>Timothy Reagan, NP</t>
  </si>
  <si>
    <t>Timothy</t>
  </si>
  <si>
    <t>Reagan</t>
  </si>
  <si>
    <t>1341 Tule Peak Circle</t>
  </si>
  <si>
    <t>818-599-0857</t>
  </si>
  <si>
    <t>tdreagan@yahoo.com</t>
  </si>
  <si>
    <t>timothy.reagan@mypacp.com</t>
  </si>
  <si>
    <t xml:space="preserve">Carson Nursing &amp; Rehab, Mountain View, Ormsby
</t>
  </si>
  <si>
    <t>566-89-0627</t>
  </si>
  <si>
    <t>MR0961789</t>
  </si>
  <si>
    <t>NP 813415</t>
  </si>
  <si>
    <t>ANCC 0319774</t>
  </si>
  <si>
    <t>V83407</t>
  </si>
  <si>
    <t>Reagan, Timothy</t>
  </si>
  <si>
    <t>9281ea5d-5274-4381-10b9-08dc1b8d18c3</t>
  </si>
  <si>
    <t>Aleli Rojas, MD</t>
  </si>
  <si>
    <t>Aleli</t>
  </si>
  <si>
    <t>Rojas</t>
  </si>
  <si>
    <t>1101 West Winnie Lane</t>
  </si>
  <si>
    <t>775-881-8543</t>
  </si>
  <si>
    <t>avidadmd@yahoo.com</t>
  </si>
  <si>
    <t>aleli.rojas@mypacp.com</t>
  </si>
  <si>
    <t>Gardnerville, Carson Nursing &amp; Rehab, Mountain View, Ormsby</t>
  </si>
  <si>
    <t>325-58-2659</t>
  </si>
  <si>
    <t>FV0559192</t>
  </si>
  <si>
    <t>V82709</t>
  </si>
  <si>
    <t>9d48afa9-7186-4212-c9dd-08dc19d2ec98</t>
  </si>
  <si>
    <t>Kristina Beegle, NP</t>
  </si>
  <si>
    <t>Kristina</t>
  </si>
  <si>
    <t>Beegle</t>
  </si>
  <si>
    <t>12555 Creekstone Ave NW</t>
  </si>
  <si>
    <t>Uniontown</t>
  </si>
  <si>
    <t>330-322-7490</t>
  </si>
  <si>
    <t>kristinabeegle@gmail.com</t>
  </si>
  <si>
    <t>kristina.beegle@mypacp.com</t>
  </si>
  <si>
    <t>Autumnwood, Wadsworth Pointe, Bath Manor</t>
  </si>
  <si>
    <t>280-98-7676</t>
  </si>
  <si>
    <t>MB7922722</t>
  </si>
  <si>
    <t>APRN.CNP.0033353</t>
  </si>
  <si>
    <t>AANP F02230325</t>
  </si>
  <si>
    <t>H0013589</t>
  </si>
  <si>
    <t>Jonathan Vogt</t>
  </si>
  <si>
    <t>Vogt, Jonathan</t>
  </si>
  <si>
    <t>Beegle, Kristina</t>
  </si>
  <si>
    <t>10d8232f-8bc5-4c05-9f80-08dc1b90870c</t>
  </si>
  <si>
    <t>Meri Ferrari, NP</t>
  </si>
  <si>
    <t>Meri</t>
  </si>
  <si>
    <t>Ferrari</t>
  </si>
  <si>
    <t>4590 Cupola Drive</t>
  </si>
  <si>
    <t>Lorain</t>
  </si>
  <si>
    <t>440-984-1231</t>
  </si>
  <si>
    <t>meriRN85@gmail.com</t>
  </si>
  <si>
    <t>meri.ferrari@mypacp.com</t>
  </si>
  <si>
    <t>Embassy of Lyndhurst, Regent of Lyndhurst, Daughters of Miriam, Northridge, Bath Creek</t>
  </si>
  <si>
    <t>290-90-9667</t>
  </si>
  <si>
    <t>MF6542713</t>
  </si>
  <si>
    <t>APRN.CNP.0028769</t>
  </si>
  <si>
    <t>ANCC 2021000631</t>
  </si>
  <si>
    <t>H0013587</t>
  </si>
  <si>
    <t>Jeffrey Schechtman</t>
  </si>
  <si>
    <t>Schechtman, Jeffery</t>
  </si>
  <si>
    <t>Ferrari, Meri</t>
  </si>
  <si>
    <t>d8db8091-e706-4518-4eca-08dc1c27034f</t>
  </si>
  <si>
    <t>Agne Laramore, NP</t>
  </si>
  <si>
    <t>Agne</t>
  </si>
  <si>
    <t>Laramore</t>
  </si>
  <si>
    <t>4531 Northledge Court</t>
  </si>
  <si>
    <t>Copley</t>
  </si>
  <si>
    <t>330-990-0306</t>
  </si>
  <si>
    <t>agne.laramore@ursuline.edu</t>
  </si>
  <si>
    <t>agne.laramore@mypacp.com</t>
  </si>
  <si>
    <t>Longmeadow Rehab, Tamarack Ridge, Regent of Stow</t>
  </si>
  <si>
    <t>301-04-2045</t>
  </si>
  <si>
    <t>ML6126444</t>
  </si>
  <si>
    <t>APRN.CNP.0026804</t>
  </si>
  <si>
    <t>AANP F05200516</t>
  </si>
  <si>
    <t>H0013703</t>
  </si>
  <si>
    <t>David Hughes</t>
  </si>
  <si>
    <t>Hughes, David</t>
  </si>
  <si>
    <t>Laramore, Agne</t>
  </si>
  <si>
    <t>f7a6dfe4-a50f-4799-6f37-08dc1bd7799e</t>
  </si>
  <si>
    <t>Violet Olander, PA-C</t>
  </si>
  <si>
    <t>Violet</t>
  </si>
  <si>
    <t>Orlander</t>
  </si>
  <si>
    <t>3975 Baum St. SE</t>
  </si>
  <si>
    <t>Canton</t>
  </si>
  <si>
    <t>330-309-8928</t>
  </si>
  <si>
    <t>volander66@gmail.com</t>
  </si>
  <si>
    <t>violet.olander@mypacp.com</t>
  </si>
  <si>
    <t>Legacy Barberton, Doylestown</t>
  </si>
  <si>
    <t>318-92-0643</t>
  </si>
  <si>
    <t>MO7530543</t>
  </si>
  <si>
    <t>50.007450RX</t>
  </si>
  <si>
    <t>NCCPA 1194110</t>
  </si>
  <si>
    <t>H0015883</t>
  </si>
  <si>
    <t>Olander, Violet</t>
  </si>
  <si>
    <t>86b1e101-3c55-43f1-4ec9-08dc1c27034f</t>
  </si>
  <si>
    <t>Dr. David Hughes, MD</t>
  </si>
  <si>
    <t>Hughes</t>
  </si>
  <si>
    <t>18930 Eastwood Drive</t>
  </si>
  <si>
    <t>Chagrin Falls</t>
  </si>
  <si>
    <t>216-408-2709</t>
  </si>
  <si>
    <t>dave.t.hughes@gmail.com</t>
  </si>
  <si>
    <t>david.hughes@mypacp.com</t>
  </si>
  <si>
    <t>593-05-0336</t>
  </si>
  <si>
    <t>FH7352975</t>
  </si>
  <si>
    <t>H0013563</t>
  </si>
  <si>
    <t>c2e32416-97b8-4bad-a5d3-08dc1c221591</t>
  </si>
  <si>
    <t>Dr. Rajwinder Kaur, MD</t>
  </si>
  <si>
    <t>Rajwinder</t>
  </si>
  <si>
    <t>1672 North Shore Drive</t>
  </si>
  <si>
    <t>Painesville</t>
  </si>
  <si>
    <t>716-880-9003</t>
  </si>
  <si>
    <t>rajwinderminhas@yahoo.com</t>
  </si>
  <si>
    <t>rajwinder.kaur@mypacp.com</t>
  </si>
  <si>
    <t xml:space="preserve">Embassy or Lyndhurst, Regent of Lyndhurst, Arbors of Fairlawn, Arbors at Landing, Sanctuary Wadsworth
</t>
  </si>
  <si>
    <t>116-80-1948</t>
  </si>
  <si>
    <t>FK3393915</t>
  </si>
  <si>
    <t>H0013567</t>
  </si>
  <si>
    <t>c60f1e54-60bf-4b19-4ecb-08dc1c27034f</t>
  </si>
  <si>
    <t>Harikrishna Ponnam, MD</t>
  </si>
  <si>
    <t>Harikrishna</t>
  </si>
  <si>
    <t>Ponnam</t>
  </si>
  <si>
    <t>97 Garnett Circle</t>
  </si>
  <si>
    <t>248-275-3866</t>
  </si>
  <si>
    <t>drponnam@gmail.com</t>
  </si>
  <si>
    <t>harikrishna.ponnam@mypacp.com</t>
  </si>
  <si>
    <t>Bath Manor, Tallmadge, Timberland Ridge</t>
  </si>
  <si>
    <t>807-55-6281</t>
  </si>
  <si>
    <t>FP5957432</t>
  </si>
  <si>
    <t>H0013571</t>
  </si>
  <si>
    <t>e7074a40-4e8d-4e19-07c9-08dc1bd4a958</t>
  </si>
  <si>
    <t>Laxmi Sakamuri, MD</t>
  </si>
  <si>
    <t>Laxmi</t>
  </si>
  <si>
    <t>Sakamuri</t>
  </si>
  <si>
    <t>248-255-9788</t>
  </si>
  <si>
    <t>laxmiihari4@gmail.com</t>
  </si>
  <si>
    <t>laxmi.sakamuri@mypacp.com</t>
  </si>
  <si>
    <t>Bath Creek</t>
  </si>
  <si>
    <t>792-89-2415</t>
  </si>
  <si>
    <t>FS2621577</t>
  </si>
  <si>
    <t>H0013578</t>
  </si>
  <si>
    <t>8dd16433-3dfd-48bc-4ecc-08dc1c27034f</t>
  </si>
  <si>
    <t>Dr. Jeffrey Schechtman, MD</t>
  </si>
  <si>
    <t>Jeffrey</t>
  </si>
  <si>
    <t>Schechtman</t>
  </si>
  <si>
    <t>17441 Lakesedge Trail</t>
  </si>
  <si>
    <t>847-946-4484</t>
  </si>
  <si>
    <t>Jeffrey.Schechtman.md@gmail.com</t>
  </si>
  <si>
    <t>jeffrey.schechtman@mypacp.com</t>
  </si>
  <si>
    <t>Northridge, Daughters of Miriam, Arbors of Streetsboro, Aurora Manor</t>
  </si>
  <si>
    <t>324-90-1986</t>
  </si>
  <si>
    <t>FS0337546</t>
  </si>
  <si>
    <t>H0013583</t>
  </si>
  <si>
    <t>d880dcaa-e73c-4ee6-6f38-08dc1bd7799e</t>
  </si>
  <si>
    <t>Jonathan Vogt, DO</t>
  </si>
  <si>
    <t>Jonathan</t>
  </si>
  <si>
    <t>Vogt</t>
  </si>
  <si>
    <t>14728 Mount Eaton Road</t>
  </si>
  <si>
    <t>Rittman</t>
  </si>
  <si>
    <t>609-784-6284</t>
  </si>
  <si>
    <t>JWV2460@GMAIL.COM</t>
  </si>
  <si>
    <t>jonathan.vogt@mypacp.com</t>
  </si>
  <si>
    <t>Autumnwood Rehab, Wadsworth Pointe, Doylestown, Legacy Barberton</t>
  </si>
  <si>
    <t>152-90-0933</t>
  </si>
  <si>
    <t>FV9772458</t>
  </si>
  <si>
    <t>H0013582</t>
  </si>
  <si>
    <t>a4a31fd9-83ee-4d4d-63f1-08dc1c23628a</t>
  </si>
  <si>
    <t>James Anderson, NP</t>
  </si>
  <si>
    <t>4938 West Woodridge Drive</t>
  </si>
  <si>
    <t>South Jordan</t>
  </si>
  <si>
    <t>707-372-7865</t>
  </si>
  <si>
    <t>sarjamnz@sbcglobal.net</t>
  </si>
  <si>
    <t>james.anderson@mypacp.com</t>
  </si>
  <si>
    <t>St Joseph Villa</t>
  </si>
  <si>
    <t>529-96-3304</t>
  </si>
  <si>
    <t>MA2772475</t>
  </si>
  <si>
    <t>330854-4405</t>
  </si>
  <si>
    <t>ABIM 2010001906</t>
  </si>
  <si>
    <t>U000121921</t>
  </si>
  <si>
    <t>Fatima Bernard</t>
  </si>
  <si>
    <t>Bernard, Fatima</t>
  </si>
  <si>
    <t>Anderson, James</t>
  </si>
  <si>
    <t>239f73b5-fb2a-4110-4ece-08dc1c27034f</t>
  </si>
  <si>
    <t>Roberta Bostian, AGACNP</t>
  </si>
  <si>
    <t>Roberta</t>
  </si>
  <si>
    <t>Bostian</t>
  </si>
  <si>
    <t>171 Orchard Dr.</t>
  </si>
  <si>
    <t>Central</t>
  </si>
  <si>
    <t>405-269-9375</t>
  </si>
  <si>
    <t>robertabostian@att.net</t>
  </si>
  <si>
    <t>roberta.bostian@mypacp.com</t>
  </si>
  <si>
    <t>Southern UT Veterans Home</t>
  </si>
  <si>
    <t>520-82-9795</t>
  </si>
  <si>
    <t>MB6848684</t>
  </si>
  <si>
    <t>12751401-4405</t>
  </si>
  <si>
    <t>ANCC 2020114346</t>
  </si>
  <si>
    <t>U000121928</t>
  </si>
  <si>
    <t>Dusan Sabol</t>
  </si>
  <si>
    <t>Bostian, Roberta</t>
  </si>
  <si>
    <t>ec7987b6-d777-46da-f4a8-08dc1bd678bf</t>
  </si>
  <si>
    <t>Jason Crook, NP</t>
  </si>
  <si>
    <t>Jason</t>
  </si>
  <si>
    <t>Crook</t>
  </si>
  <si>
    <t>786 E 270 S</t>
  </si>
  <si>
    <t>Kamas</t>
  </si>
  <si>
    <t>435-640-2697</t>
  </si>
  <si>
    <t>jkcrook@hotmail.com</t>
  </si>
  <si>
    <t>jason.crook@mypacp.com</t>
  </si>
  <si>
    <t>Sandstone Millcreek, Copper Ridge, Cascades at Riverwalk, Meadow Peak</t>
  </si>
  <si>
    <t>618-01-3641</t>
  </si>
  <si>
    <t>MC2917841</t>
  </si>
  <si>
    <t>6993029-4405</t>
  </si>
  <si>
    <t>AANP F0613436</t>
  </si>
  <si>
    <t>U000121916</t>
  </si>
  <si>
    <t>Crook, Jason</t>
  </si>
  <si>
    <t>1e40972e-ef51-49ee-27ea-08dc3c6e6f13</t>
  </si>
  <si>
    <t>Kaylene Elder, NP</t>
  </si>
  <si>
    <t>Kaylene</t>
  </si>
  <si>
    <t>Elder</t>
  </si>
  <si>
    <t>1215 Camelot Drive</t>
  </si>
  <si>
    <t>Provo</t>
  </si>
  <si>
    <t>(361) 445-1522</t>
  </si>
  <si>
    <t>kayleneeldernp@gmail.com</t>
  </si>
  <si>
    <t>kaylene.elder@mypacp.com</t>
  </si>
  <si>
    <t>Sandstone American Fork, Mission at Alpine, Aspen Ridge UT Valley, Stonehenge Orem</t>
  </si>
  <si>
    <t>519-06-8623</t>
  </si>
  <si>
    <t>MJ3444332</t>
  </si>
  <si>
    <t>11361127-4405</t>
  </si>
  <si>
    <t>AANP F1014323</t>
  </si>
  <si>
    <t>U000123639</t>
  </si>
  <si>
    <t>Elder, Kaylene</t>
  </si>
  <si>
    <t>5de34370-f8bb-4df1-6f39-08dc1bd7799e</t>
  </si>
  <si>
    <t>Kimberly Henne, NP</t>
  </si>
  <si>
    <t>Henne</t>
  </si>
  <si>
    <t>3013 S Lori Lane</t>
  </si>
  <si>
    <t>Saratoga Springs</t>
  </si>
  <si>
    <t>(801) 362-6193</t>
  </si>
  <si>
    <t>KimberlyhenneFNP@gmail.com</t>
  </si>
  <si>
    <t>kimberly.henne@mypacp.com</t>
  </si>
  <si>
    <t>Sandstone Taylorsville, Stonehenge South Jordan</t>
  </si>
  <si>
    <t>246-47-7718</t>
  </si>
  <si>
    <t>MH5304364</t>
  </si>
  <si>
    <t>9010829-4405</t>
  </si>
  <si>
    <t>AANP F06190925</t>
  </si>
  <si>
    <t>U000123656</t>
  </si>
  <si>
    <t>Rory Carrera</t>
  </si>
  <si>
    <t>Carrera, Rory</t>
  </si>
  <si>
    <t>Henne, Kimberly</t>
  </si>
  <si>
    <t>95e659d9-4ec1-448d-f4a9-08dc1bd678bf</t>
  </si>
  <si>
    <t>Rachel Lund, PA-C</t>
  </si>
  <si>
    <t>Rachel</t>
  </si>
  <si>
    <t>Lund</t>
  </si>
  <si>
    <t>3127 Huron Way</t>
  </si>
  <si>
    <t>(801) 836-3379</t>
  </si>
  <si>
    <t>rachel.lund.pa@gmail.com</t>
  </si>
  <si>
    <t>rachel.lund@mypacp.com</t>
  </si>
  <si>
    <t>Stonehenge American Fork, Stonehenge Springville</t>
  </si>
  <si>
    <t>549-89-3727</t>
  </si>
  <si>
    <t>ML8554936</t>
  </si>
  <si>
    <t>13590098-1206</t>
  </si>
  <si>
    <t>ABEM 54024</t>
  </si>
  <si>
    <t>U000122860</t>
  </si>
  <si>
    <t>Lund, Rachel</t>
  </si>
  <si>
    <t>c04216d4-307d-483f-f4aa-08dc1bd678bf</t>
  </si>
  <si>
    <t>Stayler McOmie, NP</t>
  </si>
  <si>
    <t>Stayler</t>
  </si>
  <si>
    <t>McOmie</t>
  </si>
  <si>
    <t>4483 West Carriage Lane</t>
  </si>
  <si>
    <t>Cedar Hills</t>
  </si>
  <si>
    <t>(801) 214-4665</t>
  </si>
  <si>
    <t>staylermcomie@gmail.com</t>
  </si>
  <si>
    <t>stayler.mcomie@mypacp.com</t>
  </si>
  <si>
    <t>Aspen Ridge Transitional Rehab, Aspen Ridge West</t>
  </si>
  <si>
    <t>528-79-5983</t>
  </si>
  <si>
    <t>MM5842869</t>
  </si>
  <si>
    <t>6111559-4405</t>
  </si>
  <si>
    <t>AANP F12191004</t>
  </si>
  <si>
    <t>U000121922</t>
  </si>
  <si>
    <t>McOmie, Stayler</t>
  </si>
  <si>
    <t>a715b363-a73b-4eda-63f3-08dc1c23628a</t>
  </si>
  <si>
    <t>Bernard Mutie, NP</t>
  </si>
  <si>
    <t>Bernard</t>
  </si>
  <si>
    <t>Mutie</t>
  </si>
  <si>
    <t>789 Sir Phillip Drive</t>
  </si>
  <si>
    <t>(801) 577-8931</t>
  </si>
  <si>
    <t>benpaulanchris@gmail.com</t>
  </si>
  <si>
    <t>bernard.mutie@mypacp.com</t>
  </si>
  <si>
    <t>Stonehenge of Ogden, Pine View</t>
  </si>
  <si>
    <t>646-44-2820</t>
  </si>
  <si>
    <t>MM4521212</t>
  </si>
  <si>
    <t>7987811-4405</t>
  </si>
  <si>
    <t>AANP AG09170161</t>
  </si>
  <si>
    <t>U000121903</t>
  </si>
  <si>
    <t>Tyler Nixon</t>
  </si>
  <si>
    <t>Mutie, Bernard</t>
  </si>
  <si>
    <t>97b4a0d1-7c68-47a1-63f5-08dc1c23628a</t>
  </si>
  <si>
    <t>Casey Reynolds, NP</t>
  </si>
  <si>
    <t>Casey</t>
  </si>
  <si>
    <t>Reynolds</t>
  </si>
  <si>
    <t>327 E 200 N</t>
  </si>
  <si>
    <t>Nephi</t>
  </si>
  <si>
    <t>(435) 660-0218</t>
  </si>
  <si>
    <t>caseyreynoldsjr@gmail.com</t>
  </si>
  <si>
    <t>casey.reynolds@mypacp.com</t>
  </si>
  <si>
    <t>Sandstone Nephi, Stonehenge Orem</t>
  </si>
  <si>
    <t>528-85-7465</t>
  </si>
  <si>
    <t>MR5187629</t>
  </si>
  <si>
    <t>4868927-4405</t>
  </si>
  <si>
    <t>AANP F08180793</t>
  </si>
  <si>
    <t>U000121902</t>
  </si>
  <si>
    <t>Reynolds, Casey</t>
  </si>
  <si>
    <t>2f3b2aa3-84fa-4af6-07cd-08dc1bd4a958</t>
  </si>
  <si>
    <t>Jacob Stout, PA-C</t>
  </si>
  <si>
    <t>Jacob</t>
  </si>
  <si>
    <t>Stout</t>
  </si>
  <si>
    <t>3716 West 1330 North</t>
  </si>
  <si>
    <t>Lehi</t>
  </si>
  <si>
    <t>(385) 535-9070</t>
  </si>
  <si>
    <t>jacobrandallstout@gmail.com</t>
  </si>
  <si>
    <t>jacob.stout@mypacp.com</t>
  </si>
  <si>
    <t>Sandstone Canyon Rim, Sandstone South Lake, Sandstone Holladay</t>
  </si>
  <si>
    <t>647-24-1842</t>
  </si>
  <si>
    <t>MS8422951</t>
  </si>
  <si>
    <t>13593511-1206</t>
  </si>
  <si>
    <t>NCCPA 1205628</t>
  </si>
  <si>
    <t>Stout, Jacob</t>
  </si>
  <si>
    <t>0a2b16e9-68f7-457a-f4ac-08dc1bd678bf</t>
  </si>
  <si>
    <t>Jesse Twu, NP</t>
  </si>
  <si>
    <t>Jesse</t>
  </si>
  <si>
    <t>758 North 780 West</t>
  </si>
  <si>
    <t>American Fork</t>
  </si>
  <si>
    <t>(408) 963-3672</t>
  </si>
  <si>
    <t>jessetwu87@gmail.com</t>
  </si>
  <si>
    <t>jesse.twu@mypacp.com</t>
  </si>
  <si>
    <t>City Creek, St. Joseph Villa, St. Joseph Villa Respiratory Unit, Marian Center</t>
  </si>
  <si>
    <t>529-67-3424</t>
  </si>
  <si>
    <t>MT3922160</t>
  </si>
  <si>
    <t>7672382-4405</t>
  </si>
  <si>
    <t>AANP F0616836</t>
  </si>
  <si>
    <t>U000121907</t>
  </si>
  <si>
    <t>Twu, Jesse</t>
  </si>
  <si>
    <t>43458926-121c-4267-6f3c-08dc1bd7799e</t>
  </si>
  <si>
    <t>Mary Jean Walker, NP</t>
  </si>
  <si>
    <t>Mary Jean</t>
  </si>
  <si>
    <t>Walker</t>
  </si>
  <si>
    <t>1828 Coventry View Drive</t>
  </si>
  <si>
    <t>(801) 631-5979</t>
  </si>
  <si>
    <t>jeanwalkers@comcast.net</t>
  </si>
  <si>
    <t>mary.walker@mypacp.com</t>
  </si>
  <si>
    <t>Holladay Healthcare</t>
  </si>
  <si>
    <t>587-38-2890</t>
  </si>
  <si>
    <t>MW0558099</t>
  </si>
  <si>
    <t>188868-4405</t>
  </si>
  <si>
    <t>ANCC 0347584</t>
  </si>
  <si>
    <t>U000123658</t>
  </si>
  <si>
    <t>David Workman</t>
  </si>
  <si>
    <t>Workman, David</t>
  </si>
  <si>
    <t>Walker, Mary Jean</t>
  </si>
  <si>
    <t>2e6d3798-2818-4b45-4ecd-08dc1c27034f</t>
  </si>
  <si>
    <t>Bryan Bartholomew, DO</t>
  </si>
  <si>
    <t>Bryan</t>
  </si>
  <si>
    <t>Bartholomew</t>
  </si>
  <si>
    <t>364 West 1400 North Circle</t>
  </si>
  <si>
    <t>Centerville</t>
  </si>
  <si>
    <t>(801) 618-5425</t>
  </si>
  <si>
    <t>drbryando@gmail.com</t>
  </si>
  <si>
    <t>bryan.bartholomew@mypacp.com</t>
  </si>
  <si>
    <t>529-31-3669</t>
  </si>
  <si>
    <t>BB9926506</t>
  </si>
  <si>
    <t>308222-1204</t>
  </si>
  <si>
    <t>U000123668</t>
  </si>
  <si>
    <t>Bartholomew, Bryan</t>
  </si>
  <si>
    <t>de07bcd9-7b73-4d33-07ca-08dc1bd4a958</t>
  </si>
  <si>
    <t>Chase Bartholomew, DO</t>
  </si>
  <si>
    <t>Chase</t>
  </si>
  <si>
    <t>621 East 430 South</t>
  </si>
  <si>
    <t>(801) 898-1225</t>
  </si>
  <si>
    <t>Chasebart@gmail.com</t>
  </si>
  <si>
    <t>chase.bartholomew@mypacp.com</t>
  </si>
  <si>
    <t>Draper Rehab, Aspen Ridge Transitional, Aspen Ridge West, Aspen Ridge UT Valley, Sandstone Nephi</t>
  </si>
  <si>
    <t>539-13-7692</t>
  </si>
  <si>
    <t>FB0049432</t>
  </si>
  <si>
    <t>12335288-1204</t>
  </si>
  <si>
    <t>U000121924</t>
  </si>
  <si>
    <t>3bc7d399-2814-42ae-07cb-08dc1bd4a958</t>
  </si>
  <si>
    <t>Fatima Bernard, MD</t>
  </si>
  <si>
    <t>Fatima</t>
  </si>
  <si>
    <t>10967 Sophie Lane</t>
  </si>
  <si>
    <t>(801) 560-8440</t>
  </si>
  <si>
    <t>fatima7feb@hotmail.com</t>
  </si>
  <si>
    <t>fatima.bernard@mypacp.com</t>
  </si>
  <si>
    <t>Sandstone Millcreek, St Joseph Villa, St Joseph Respiratory Unit, Marian Center, Copper Ridge, Meadow Peak, Sandstone Taylorsville</t>
  </si>
  <si>
    <t>647-88-8219</t>
  </si>
  <si>
    <t>FG2559334</t>
  </si>
  <si>
    <t>7748728-1205</t>
  </si>
  <si>
    <t>14c2c0e5-4c00-4c2e-6f3a-08dc1bd7799e</t>
  </si>
  <si>
    <t>Tyler Nixon, DO</t>
  </si>
  <si>
    <t>Tyler</t>
  </si>
  <si>
    <t>Nixon</t>
  </si>
  <si>
    <t>893 E Fence Post Road</t>
  </si>
  <si>
    <t>Fruit Heights</t>
  </si>
  <si>
    <t>(253) 212-7129</t>
  </si>
  <si>
    <t>drtnixon@icloud.com</t>
  </si>
  <si>
    <t>tyler.nixon@mypacp.com</t>
  </si>
  <si>
    <t>Sandstone Brigham City, Stonehenge Ogden, Pine View, Cascades at Riverwalk</t>
  </si>
  <si>
    <t>529-19-6732</t>
  </si>
  <si>
    <t>FN1913157</t>
  </si>
  <si>
    <t>10699025-1204</t>
  </si>
  <si>
    <t>U000123158</t>
  </si>
  <si>
    <t>c33bf768-ad70-41fa-63f4-08dc1c23628a</t>
  </si>
  <si>
    <t>Isaac Noyes, MD</t>
  </si>
  <si>
    <t>Isaac</t>
  </si>
  <si>
    <t>Noyes</t>
  </si>
  <si>
    <t>948 S Lincoln Street</t>
  </si>
  <si>
    <t>(802) 522-8170</t>
  </si>
  <si>
    <t>inoyes@utahhealthcare.com</t>
  </si>
  <si>
    <t>isaac.noyes@mypacp.com</t>
  </si>
  <si>
    <t>008-68-6994</t>
  </si>
  <si>
    <t>FN4244947</t>
  </si>
  <si>
    <t>8826242-1205</t>
  </si>
  <si>
    <t>U000123159</t>
  </si>
  <si>
    <t>d0c21522-cbf6-4194-6f3b-08dc1bd7799e</t>
  </si>
  <si>
    <t>Martin Oates, MD</t>
  </si>
  <si>
    <t>Oates</t>
  </si>
  <si>
    <t>3142 N 1400 E</t>
  </si>
  <si>
    <t>North Logan</t>
  </si>
  <si>
    <t>(360) 852-1045</t>
  </si>
  <si>
    <t>moates100@hotmail.com</t>
  </si>
  <si>
    <t>martin.oates@mypacp.com</t>
  </si>
  <si>
    <t>Sandstone Pioneer Trail</t>
  </si>
  <si>
    <t>458-95-9653</t>
  </si>
  <si>
    <t>FO7985659</t>
  </si>
  <si>
    <t>11004969-1205</t>
  </si>
  <si>
    <t>U000121906</t>
  </si>
  <si>
    <t>70575dbd-6955-4df6-f4ab-08dc1bd678bf</t>
  </si>
  <si>
    <t>Dusan Sabol, MD</t>
  </si>
  <si>
    <t>Dusan</t>
  </si>
  <si>
    <t>Sabol</t>
  </si>
  <si>
    <t>1500 Split Rock Drive Unit 9</t>
  </si>
  <si>
    <t>Ivins</t>
  </si>
  <si>
    <t>(321) 626-6225</t>
  </si>
  <si>
    <t>dusabol53@gmail.com</t>
  </si>
  <si>
    <t>dusan.sabol@mypacp.com</t>
  </si>
  <si>
    <t>051-68-4874</t>
  </si>
  <si>
    <t>BS2825389</t>
  </si>
  <si>
    <t>6186309-1205</t>
  </si>
  <si>
    <t>U000123669</t>
  </si>
  <si>
    <t>10db521e-1222-4ba6-63f6-08dc1c23628a</t>
  </si>
  <si>
    <t>David Workman, MD</t>
  </si>
  <si>
    <t>Workman</t>
  </si>
  <si>
    <t>473 E 5th Avenue</t>
  </si>
  <si>
    <t>(801) 309-1476</t>
  </si>
  <si>
    <t>dworkman@reagan.com</t>
  </si>
  <si>
    <t>david.workman@mypacp.com</t>
  </si>
  <si>
    <t>Sandstone Millcreek, Holladay Healthcare, Sandstone Holladay, City Creek, Mission at Alpine, Midtown Manor, Sandstone American Fork</t>
  </si>
  <si>
    <t>528-04-1107</t>
  </si>
  <si>
    <t>BW9444845</t>
  </si>
  <si>
    <t>178674-1205</t>
  </si>
  <si>
    <t>U000121904</t>
  </si>
  <si>
    <t>51DC69D5-A9C2-47CA-07CC-08DC1BD4A958</t>
  </si>
  <si>
    <t>Rory Carrera, MD</t>
  </si>
  <si>
    <t>Rory</t>
  </si>
  <si>
    <t>Carerra</t>
  </si>
  <si>
    <t>7953 S 3500 E</t>
  </si>
  <si>
    <t>Cottonwood Heights</t>
  </si>
  <si>
    <t>(801) 598-3276</t>
  </si>
  <si>
    <t>rorycarrera@gmail.com</t>
  </si>
  <si>
    <t>rory.carrera@mypacp.com</t>
  </si>
  <si>
    <t xml:space="preserve">Stonehenge American Fork, Stonehenge Orem, Stonehenge Springville, Stonehenge South Jordan
</t>
  </si>
  <si>
    <t>152-70-4738</t>
  </si>
  <si>
    <t>FC4597300</t>
  </si>
  <si>
    <t>8975811-1205</t>
  </si>
  <si>
    <t>ABIS 351575</t>
  </si>
  <si>
    <t>7D89BD11-890F-47BD-4ED0-08DC1C27034F</t>
  </si>
  <si>
    <t xml:space="preserve">Suzanne Strasters, FNP </t>
  </si>
  <si>
    <t>Suzanne</t>
  </si>
  <si>
    <t>Strasters</t>
  </si>
  <si>
    <t>13408 S 1300 W</t>
  </si>
  <si>
    <t>Riverton</t>
  </si>
  <si>
    <t>MS7908265</t>
  </si>
  <si>
    <t>5607037-4405</t>
  </si>
  <si>
    <t>F12220575</t>
  </si>
  <si>
    <t>Strasters, Suzanne</t>
  </si>
  <si>
    <t>Amber Hardman, APRN</t>
  </si>
  <si>
    <t>Amber</t>
  </si>
  <si>
    <t>Hardman</t>
  </si>
  <si>
    <t>["PAC Utah APPs","PAC Partners","All PAC Utah"]</t>
  </si>
  <si>
    <t>293 W. Shadow Ridge Dr</t>
  </si>
  <si>
    <t>385-335-3778</t>
  </si>
  <si>
    <t>amber.hardman@mypacp.com</t>
  </si>
  <si>
    <t>On call</t>
  </si>
  <si>
    <t>647-03-1954</t>
  </si>
  <si>
    <t>MH8261036</t>
  </si>
  <si>
    <t>9063792-4405</t>
  </si>
  <si>
    <t>Hardman, Amber</t>
  </si>
  <si>
    <t>Amber Hawk, APRN</t>
  </si>
  <si>
    <t>Hawk</t>
  </si>
  <si>
    <t>14849 S. Garrison Ln</t>
  </si>
  <si>
    <t>Herriman</t>
  </si>
  <si>
    <t>801-931-8073</t>
  </si>
  <si>
    <t>amber.hawk@mypacp.com</t>
  </si>
  <si>
    <t>471-13-0594</t>
  </si>
  <si>
    <t>5977222-4405</t>
  </si>
  <si>
    <t>Hawk, Amber</t>
  </si>
  <si>
    <t>Jennifer Ramsey, PA-C</t>
  </si>
  <si>
    <t>Ramsey</t>
  </si>
  <si>
    <t>["PAC Partners","PAC Utah APPs","All PAC Utah"]</t>
  </si>
  <si>
    <t>8361 S Top of the World Dr</t>
  </si>
  <si>
    <t>801-638-2909</t>
  </si>
  <si>
    <t>jennifer.ramsey@mypacp.com</t>
  </si>
  <si>
    <t>528-81-0184</t>
  </si>
  <si>
    <t>10520109-1206</t>
  </si>
  <si>
    <t>NCCPA 1215309</t>
  </si>
  <si>
    <t>Ramsey, Jennifer</t>
  </si>
  <si>
    <t>Steven Raymond, APRN</t>
  </si>
  <si>
    <t>Steven</t>
  </si>
  <si>
    <t>Raymond</t>
  </si>
  <si>
    <t>178 East Olivia Lane</t>
  </si>
  <si>
    <t>801-830-0032</t>
  </si>
  <si>
    <t>steven.raymond@mypacp.com</t>
  </si>
  <si>
    <t>529-97-5995</t>
  </si>
  <si>
    <t>7692286-4405</t>
  </si>
  <si>
    <t>Raymond, Steven</t>
  </si>
  <si>
    <t>3D0262C7-3107-4A0D-A5D2-08DC1C221591</t>
  </si>
  <si>
    <t>Dr. Chijioke Kalu, MD</t>
  </si>
  <si>
    <t>Chijioke</t>
  </si>
  <si>
    <t>Kalu</t>
  </si>
  <si>
    <t xml:space="preserve">9684 Parkhurst Crossing </t>
  </si>
  <si>
    <t xml:space="preserve">McCordsville </t>
  </si>
  <si>
    <t>317-828-1539</t>
  </si>
  <si>
    <t>Kalucak@yahoo.com</t>
  </si>
  <si>
    <t>chijioke.kalu@alteahc.com</t>
  </si>
  <si>
    <t>Harcourt Terrace; Creekside Rehab; Avon Healthcare; Riverwalk village, Washington Healthcare</t>
  </si>
  <si>
    <t>258-39-8379</t>
  </si>
  <si>
    <t>BK6812463</t>
  </si>
  <si>
    <t>01051495A</t>
  </si>
  <si>
    <t>IN6417003</t>
  </si>
  <si>
    <t>9875c74d-38ad-40d0-5b22-08dc1de15024</t>
  </si>
  <si>
    <t>Shahnawaz, Saadia</t>
  </si>
  <si>
    <t>Dr. Saadia Shahnawaz, MD</t>
  </si>
  <si>
    <t>Saadia</t>
  </si>
  <si>
    <t>Shahnawaz</t>
  </si>
  <si>
    <t>["Indiana Physician","All Physician"]</t>
  </si>
  <si>
    <t>["Indiana North"]</t>
  </si>
  <si>
    <t>627 N College Ave Unit 2310</t>
  </si>
  <si>
    <t xml:space="preserve">Indianapolis </t>
  </si>
  <si>
    <t>310-902-7650</t>
  </si>
  <si>
    <t>dr.saadia@gmail.com</t>
  </si>
  <si>
    <t>saadia.shahnawaz@alteahc.com</t>
  </si>
  <si>
    <t>Harrison Terrace</t>
  </si>
  <si>
    <t>027-70-5803</t>
  </si>
  <si>
    <t>FS6283674</t>
  </si>
  <si>
    <t>01091626A</t>
  </si>
  <si>
    <t>IN6334007, IN6335007, IN6336007</t>
  </si>
  <si>
    <t>72fea92e-d322-44b2-6f35-08dc1bd7799e</t>
  </si>
  <si>
    <t>Broo, Monica</t>
  </si>
  <si>
    <t>Monica Broo, APRN</t>
  </si>
  <si>
    <t>Monica</t>
  </si>
  <si>
    <t>Broo</t>
  </si>
  <si>
    <t>["All APPs","All Indiana","Indiana APPs","Illinois Central APPs"]</t>
  </si>
  <si>
    <t xml:space="preserve">158 Wellington Parkway </t>
  </si>
  <si>
    <t xml:space="preserve">Noblesville </t>
  </si>
  <si>
    <t xml:space="preserve">IN </t>
  </si>
  <si>
    <t>765-437-1505</t>
  </si>
  <si>
    <t>mobroo@gmail.com</t>
  </si>
  <si>
    <t>monica.broo@alteahc.com</t>
  </si>
  <si>
    <t>Riverwalk village;</t>
  </si>
  <si>
    <t>315-94-0245</t>
  </si>
  <si>
    <t>MB3882532</t>
  </si>
  <si>
    <t>71006011A</t>
  </si>
  <si>
    <t>AANC F0315373</t>
  </si>
  <si>
    <t>IN6334029, IN6335029, IN6336029</t>
  </si>
  <si>
    <t>ca41ae2d-d1a1-4d43-a5d1-08dc1c221591</t>
  </si>
  <si>
    <t>Rice, Sydney</t>
  </si>
  <si>
    <t>Sydney Rice, APRN</t>
  </si>
  <si>
    <t>Sydney</t>
  </si>
  <si>
    <t xml:space="preserve">10385 E 126th St </t>
  </si>
  <si>
    <t>317-430-1689</t>
  </si>
  <si>
    <t>sjneff@hotmail.com</t>
  </si>
  <si>
    <t>sydney.rice@alteahc.com</t>
  </si>
  <si>
    <t>Hooverwood Living</t>
  </si>
  <si>
    <t>313-06-9681</t>
  </si>
  <si>
    <t>MR4759051</t>
  </si>
  <si>
    <t>71005468A</t>
  </si>
  <si>
    <t>AANP F0315339</t>
  </si>
  <si>
    <t>IN6417016</t>
  </si>
  <si>
    <t>6fe5d83b-b28f-44e3-63ef-08dc1c23628a</t>
  </si>
  <si>
    <t>Thompson, Anna</t>
  </si>
  <si>
    <t>Anna Thompson, APRN</t>
  </si>
  <si>
    <t>Anna</t>
  </si>
  <si>
    <t>Thompson</t>
  </si>
  <si>
    <t>5228 W Smokey Row Rd</t>
  </si>
  <si>
    <t>317-201-2479</t>
  </si>
  <si>
    <t>maudie79@gmail.com</t>
  </si>
  <si>
    <t>anna.thompson@alteahc.com</t>
  </si>
  <si>
    <t>Meadow Lakes of Mooresville</t>
  </si>
  <si>
    <t>314-98-2507</t>
  </si>
  <si>
    <t>MT4858443</t>
  </si>
  <si>
    <t>71008126A</t>
  </si>
  <si>
    <t>F05180366</t>
  </si>
  <si>
    <t>IN6417013</t>
  </si>
  <si>
    <t xml:space="preserve">Dr. Walbridge </t>
  </si>
  <si>
    <t>214cc3fc-146f-40fd-a5d0-08dc1c221591</t>
  </si>
  <si>
    <t>Dr. Leo Solito, MD</t>
  </si>
  <si>
    <t>Leo</t>
  </si>
  <si>
    <t>Solito</t>
  </si>
  <si>
    <t>["All Physician","Indiana Physician","All Indiana"]</t>
  </si>
  <si>
    <t>11216 Heritage View Ln</t>
  </si>
  <si>
    <t>(317) 362-9638</t>
  </si>
  <si>
    <t>lmsolito@yahoo.com</t>
  </si>
  <si>
    <t>leo.solito@alteahc.com</t>
  </si>
  <si>
    <t>The Restoracy of Carmel; Straford; The Restoracy of Whitestown; Hooverwood; American Village</t>
  </si>
  <si>
    <t>150-90-7915</t>
  </si>
  <si>
    <t>BS4777326</t>
  </si>
  <si>
    <t>01051385A</t>
  </si>
  <si>
    <t>IN6417017</t>
  </si>
  <si>
    <t>3239e45d-c364-4290-f4a2-08dc1bd678bf</t>
  </si>
  <si>
    <t>Holcomb, Jennifer</t>
  </si>
  <si>
    <t>Jennifer Holcomb, APRN</t>
  </si>
  <si>
    <t>Holcomb</t>
  </si>
  <si>
    <t>["All APPs","All Indiana","Illinois APPs"]</t>
  </si>
  <si>
    <t>9035 Horseshoe Dr</t>
  </si>
  <si>
    <t>317-910-6817</t>
  </si>
  <si>
    <t>jabeezley@gmail.com</t>
  </si>
  <si>
    <t>jennifer.holcomb@alteahc.com</t>
  </si>
  <si>
    <t>Robin Run
Westside Village</t>
  </si>
  <si>
    <t>308-02-2838</t>
  </si>
  <si>
    <t>MH8228973</t>
  </si>
  <si>
    <t>71014203A</t>
  </si>
  <si>
    <t>AANP AG06230081</t>
  </si>
  <si>
    <t>IN6334013, IN6335013, IN6336013</t>
  </si>
  <si>
    <t>93a48b35-bfbe-4fe1-6f34-08dc1bd7799e</t>
  </si>
  <si>
    <t>Dr. Timothy Walbridge</t>
  </si>
  <si>
    <t>Walbridge</t>
  </si>
  <si>
    <t>13489 Dallas Lane</t>
  </si>
  <si>
    <t>317-645-6303</t>
  </si>
  <si>
    <t>tmwalbridge@hotmail.com</t>
  </si>
  <si>
    <t>timothy.walbridge@alteahc.com</t>
  </si>
  <si>
    <t xml:space="preserve"> Westside Nursing and Rehab; Meadow Lakes of Mooresville; Elwood Health and Living; Tranquility</t>
  </si>
  <si>
    <t>366-80-2857</t>
  </si>
  <si>
    <t>BW9123251</t>
  </si>
  <si>
    <t>01064701A</t>
  </si>
  <si>
    <t>IN6417009</t>
  </si>
  <si>
    <t>be7417f1-573d-4c05-07c7-08dc1bd4a958</t>
  </si>
  <si>
    <t>Asher, Ashley</t>
  </si>
  <si>
    <t>Ashley Asher, APRN</t>
  </si>
  <si>
    <t>Asher</t>
  </si>
  <si>
    <t xml:space="preserve">15327 Merritt Pass, </t>
  </si>
  <si>
    <t>765-418-2479</t>
  </si>
  <si>
    <t>arechkem@gmail.com</t>
  </si>
  <si>
    <t>ashley.asher@alteahc.com</t>
  </si>
  <si>
    <t>American Village-ASC, Restoracy of Carmel</t>
  </si>
  <si>
    <t>509-02-0345</t>
  </si>
  <si>
    <t xml:space="preserve">MA6912706 </t>
  </si>
  <si>
    <t>71007339A</t>
  </si>
  <si>
    <t>AANP F06171928</t>
  </si>
  <si>
    <t>IN6417010</t>
  </si>
  <si>
    <t>b91cd608-db6c-48dc-4ed3-08dc1c27034f</t>
  </si>
  <si>
    <t>Dr. Patrice Yates, MD</t>
  </si>
  <si>
    <t>Patrice</t>
  </si>
  <si>
    <t>Yates</t>
  </si>
  <si>
    <t>10396 Zinfandel Place</t>
  </si>
  <si>
    <t>317-431-0970</t>
  </si>
  <si>
    <t>prymd95@aol.com</t>
  </si>
  <si>
    <t>patrice.yates@alteahc.com</t>
  </si>
  <si>
    <t xml:space="preserve"> Community Nursing &amp; Rehab, Hickory Creek of Franklin, Franklin Meadows</t>
  </si>
  <si>
    <t>213-94-8754</t>
  </si>
  <si>
    <t>BY6348925</t>
  </si>
  <si>
    <t>01050757A</t>
  </si>
  <si>
    <t>IN6334011, IN6335011, IN6336011</t>
  </si>
  <si>
    <t>1fd62c66-0f3d-4d70-6f33-08dc1bd7799e</t>
  </si>
  <si>
    <t xml:space="preserve">Kayla Rushing, APRN </t>
  </si>
  <si>
    <t>Kayla</t>
  </si>
  <si>
    <t>Rushing</t>
  </si>
  <si>
    <t>433 Mulberry Ct</t>
  </si>
  <si>
    <t>Seymour</t>
  </si>
  <si>
    <t>812-767-3181</t>
  </si>
  <si>
    <t>kaylaleonard90@hotmail.com</t>
  </si>
  <si>
    <t>kayla.rushing@alteahc.com</t>
  </si>
  <si>
    <t>313-11-8894</t>
  </si>
  <si>
    <t>MR6930780</t>
  </si>
  <si>
    <t>71011962A</t>
  </si>
  <si>
    <t>AANP F09210207</t>
  </si>
  <si>
    <t>IN6334022, IN6335022, IN6336022</t>
  </si>
  <si>
    <t>428205d3-536d-4e13-f4a1-08dc1bd678bf</t>
  </si>
  <si>
    <t>Patricia Medina, ARNP</t>
  </si>
  <si>
    <t>["Washington APPs","Washington North APPs","Washington Central APPs","Washington South APPs","Washington East APPs"]</t>
  </si>
  <si>
    <t>7223 67th Ave west</t>
  </si>
  <si>
    <t>Lakewood</t>
  </si>
  <si>
    <t>253-212-7787</t>
  </si>
  <si>
    <t>pajrnjam72@gmail.com</t>
  </si>
  <si>
    <t>patricia.medina@alteahc.com</t>
  </si>
  <si>
    <t>532-04-9235</t>
  </si>
  <si>
    <t>MM4721583</t>
  </si>
  <si>
    <t>AP60838565</t>
  </si>
  <si>
    <t>AANPCB - FNP-C F01181200</t>
  </si>
  <si>
    <t>2c7e03e6-5e85-4770-4ed2-08dc1c27034f</t>
  </si>
  <si>
    <t>Marne Juestel-Ochs, APRN</t>
  </si>
  <si>
    <t>Marne</t>
  </si>
  <si>
    <t>Juestel-Ochs</t>
  </si>
  <si>
    <t>["Indiana North","Indiana Central","Indiana South"]</t>
  </si>
  <si>
    <t>475 N 2nd Street</t>
  </si>
  <si>
    <t>Porter</t>
  </si>
  <si>
    <t>219-916-4936</t>
  </si>
  <si>
    <t>rnmj1970@gmail.com</t>
  </si>
  <si>
    <t>marne.ochs@alteahc.com</t>
  </si>
  <si>
    <t>595-40-0101</t>
  </si>
  <si>
    <t>MJ0695253</t>
  </si>
  <si>
    <t>71001145A</t>
  </si>
  <si>
    <t>ANCC - FNP-BC / 0363163</t>
  </si>
  <si>
    <t>5c609077-1d44-4046-07c6-08dc1bd4a958</t>
  </si>
  <si>
    <t>DeWire, Eileen</t>
  </si>
  <si>
    <t>Eileen DeWire, APRN</t>
  </si>
  <si>
    <t>DeWire</t>
  </si>
  <si>
    <t>419 North Adams St.</t>
  </si>
  <si>
    <t>Versailles</t>
  </si>
  <si>
    <t>812-756-2285</t>
  </si>
  <si>
    <t>e_crawford86@hotmail.com</t>
  </si>
  <si>
    <t>eileen.dewire@alteahc.com</t>
  </si>
  <si>
    <t>308-96-2770</t>
  </si>
  <si>
    <t>MD4013241</t>
  </si>
  <si>
    <t>71006533A</t>
  </si>
  <si>
    <t>AANPCB - NP-C F0816832</t>
  </si>
  <si>
    <t>IN6334021, IN6335021, IN6336021</t>
  </si>
  <si>
    <t>c05c6fd7-b9ae-417a-63f8-08dc1c23628a</t>
  </si>
  <si>
    <t>Kam Teeter, APRN</t>
  </si>
  <si>
    <t>Kam</t>
  </si>
  <si>
    <t>Teeter</t>
  </si>
  <si>
    <t>1027 Lake Shores Drive</t>
  </si>
  <si>
    <t>Decatur</t>
  </si>
  <si>
    <t>260-701-3238</t>
  </si>
  <si>
    <t>kamteeter@mchsi.com</t>
  </si>
  <si>
    <t>kam.teeter@alteahc.com</t>
  </si>
  <si>
    <t>310-92-1400</t>
  </si>
  <si>
    <t>MT2656493</t>
  </si>
  <si>
    <t>71003999A</t>
  </si>
  <si>
    <t>AANP F0413018</t>
  </si>
  <si>
    <t>IN6334002, IN6335002, IN6336002</t>
  </si>
  <si>
    <t>b888d609-4cc8-4ef7-63f7-08dc1c23628a</t>
  </si>
  <si>
    <t>Ashley Bigbee, APRN</t>
  </si>
  <si>
    <t>Bigbee</t>
  </si>
  <si>
    <t>["All APPs","All Indiana"]</t>
  </si>
  <si>
    <t>["Indiana Central","Indiana South","All Indiana"]</t>
  </si>
  <si>
    <t>4718 Copen Court</t>
  </si>
  <si>
    <t>317-601-5895</t>
  </si>
  <si>
    <t>amariebigbee@gmail.com</t>
  </si>
  <si>
    <t>ashley.bigbee@alteahc.com</t>
  </si>
  <si>
    <t>306-92-3298</t>
  </si>
  <si>
    <t>71014179A</t>
  </si>
  <si>
    <t>AANP / A-GNP-C AG062300074</t>
  </si>
  <si>
    <t>IN6334006, IN6335006, IN6336006</t>
  </si>
  <si>
    <t>Dr. Sarai</t>
  </si>
  <si>
    <t>0a89e01c-76dc-4d87-0d75-08dc139c63a8</t>
  </si>
  <si>
    <t>Hooper, Robin</t>
  </si>
  <si>
    <t>Robin Hooper, LCSW</t>
  </si>
  <si>
    <t>Hooper</t>
  </si>
  <si>
    <t>2530 Ravinia Ln</t>
  </si>
  <si>
    <t>Woodridge</t>
  </si>
  <si>
    <t>630-862-0483</t>
  </si>
  <si>
    <t>rsmhooper@gmail.com</t>
  </si>
  <si>
    <t>robin.hooper@alteahc.com</t>
  </si>
  <si>
    <t>Aperion Care Westchester, Bridgeview Senior Living</t>
  </si>
  <si>
    <t>348-66-9854</t>
  </si>
  <si>
    <t>F401080558, F401080559, F401080560, F401080562</t>
  </si>
  <si>
    <t>f4183b55-6f8a-427b-5da0-08dc139a12cb</t>
  </si>
  <si>
    <t>Gayot, Sonia</t>
  </si>
  <si>
    <t>Sonia Gayot, APRN</t>
  </si>
  <si>
    <t>Sonia</t>
  </si>
  <si>
    <t>Gayot</t>
  </si>
  <si>
    <t xml:space="preserve">5716 sandbirch way </t>
  </si>
  <si>
    <t>Lakeworth</t>
  </si>
  <si>
    <t>561-817-4495</t>
  </si>
  <si>
    <t>soniagayot@yahoo.com</t>
  </si>
  <si>
    <t>sonia.gayot@alteahc.com</t>
  </si>
  <si>
    <t>595-48-2973</t>
  </si>
  <si>
    <t>MG7298640</t>
  </si>
  <si>
    <t>APRN11006739</t>
  </si>
  <si>
    <t>ANCC 2019080521</t>
  </si>
  <si>
    <t>Dr. Robin Bhasin</t>
  </si>
  <si>
    <t>e37238fa-b529-4d22-0d74-08dc139c63a8</t>
  </si>
  <si>
    <t>Tran, Mi</t>
  </si>
  <si>
    <t>Mi Tran, ARNP</t>
  </si>
  <si>
    <t>Mi</t>
  </si>
  <si>
    <t>38011 Military Rd S</t>
  </si>
  <si>
    <t>Auburn</t>
  </si>
  <si>
    <t>253-880-8174</t>
  </si>
  <si>
    <t>mitran163@gmail.com</t>
  </si>
  <si>
    <t>mi.tran@alteahc.com</t>
  </si>
  <si>
    <t>536-71-6187</t>
  </si>
  <si>
    <t>MT5912604</t>
  </si>
  <si>
    <t>AP61078318</t>
  </si>
  <si>
    <t>AANPCB - FNP-C F06200035</t>
  </si>
  <si>
    <t>d2a70ec8-7757-42c1-e094-08dc139b4ba0</t>
  </si>
  <si>
    <t>Oghogho Uhunmwangho, ARNP</t>
  </si>
  <si>
    <t>Oghogho</t>
  </si>
  <si>
    <t>Uhunmwangho</t>
  </si>
  <si>
    <t>4121 Scott avenue</t>
  </si>
  <si>
    <t>831-208-4416</t>
  </si>
  <si>
    <t>oghoghou@yahoo.com</t>
  </si>
  <si>
    <t>oghogho.uhunmwangho@alteahc.com</t>
  </si>
  <si>
    <t xml:space="preserve">MADERA, </t>
  </si>
  <si>
    <t>883-52-9683</t>
  </si>
  <si>
    <t>MO7939373</t>
  </si>
  <si>
    <t>ANCC - FNP-BC 2022093971</t>
  </si>
  <si>
    <t>CA715097, CA715098, CA715099, CA715100, CA715101</t>
  </si>
  <si>
    <t>ea12f543-1ffb-44be-0cf1-08dc13a197fd</t>
  </si>
  <si>
    <t>Dr. Ysabel Reyes, MD</t>
  </si>
  <si>
    <t>Ysabel</t>
  </si>
  <si>
    <t>Reyes</t>
  </si>
  <si>
    <t>443 Unicorn Ranch</t>
  </si>
  <si>
    <t>San Antonio</t>
  </si>
  <si>
    <t>401-345-0896</t>
  </si>
  <si>
    <t>gaviotareyes@yahoo.com</t>
  </si>
  <si>
    <t>ysabel.reyes@alteahc.com</t>
  </si>
  <si>
    <t>Broadway</t>
  </si>
  <si>
    <t>078-72-0702</t>
  </si>
  <si>
    <t>BR9257127</t>
  </si>
  <si>
    <t>R6659</t>
  </si>
  <si>
    <t>26472060-51cc-4701-43b8-08dc0bcbc1b4</t>
  </si>
  <si>
    <t>Duvall, Charlotte</t>
  </si>
  <si>
    <t>Charlotte Duvall PA-C</t>
  </si>
  <si>
    <t>Duvall</t>
  </si>
  <si>
    <t>["Washington South APPs","Washington APPs","All APPs"]</t>
  </si>
  <si>
    <t xml:space="preserve">1110 SW 333rd Place </t>
  </si>
  <si>
    <t>Federal Way</t>
  </si>
  <si>
    <t>206-482-2528</t>
  </si>
  <si>
    <t>charlotteduvall88@yahoo.com</t>
  </si>
  <si>
    <t>charlotte.duvall@alteahc.com</t>
  </si>
  <si>
    <t xml:space="preserve">Puget Sound Des Moines </t>
  </si>
  <si>
    <t>538-21-8010</t>
  </si>
  <si>
    <t>MD6243644</t>
  </si>
  <si>
    <t>PA61098760</t>
  </si>
  <si>
    <t>NCCPA 1178937</t>
  </si>
  <si>
    <t>G9083668</t>
  </si>
  <si>
    <t>e1024179-2d5e-485f-088a-08dc0bcb8162</t>
  </si>
  <si>
    <t>Julie Kahnamoui, ARNP</t>
  </si>
  <si>
    <t>Julie</t>
  </si>
  <si>
    <t>Kahnamoui</t>
  </si>
  <si>
    <t>6233 Hamilton Ave</t>
  </si>
  <si>
    <t>Ferndale</t>
  </si>
  <si>
    <t>618-697-5350</t>
  </si>
  <si>
    <t>juliekahnamoui@hotmail.com</t>
  </si>
  <si>
    <t>julie.kahnamoui@alteahc.com</t>
  </si>
  <si>
    <t>Alderwood Park, LCC Skagit Valley</t>
  </si>
  <si>
    <t>331-54-4820</t>
  </si>
  <si>
    <t>MK1671305</t>
  </si>
  <si>
    <t>AP60020696</t>
  </si>
  <si>
    <t xml:space="preserve">ANCC - FNP-BC 2007005119 </t>
  </si>
  <si>
    <t>MEDAPTUS5F504143-14BE-667D-F67A-8CD55FD4CB4E</t>
  </si>
  <si>
    <t>Christina Clark, NP</t>
  </si>
  <si>
    <t>Christina</t>
  </si>
  <si>
    <t>Clark</t>
  </si>
  <si>
    <t>260 Ballantrae Drive</t>
  </si>
  <si>
    <t>Sagamore Hills</t>
  </si>
  <si>
    <t>216-410-1184</t>
  </si>
  <si>
    <t>christinasburrell@gmail.com</t>
  </si>
  <si>
    <t>christina.clark@mypacp.com</t>
  </si>
  <si>
    <t>Edwin Shaw</t>
  </si>
  <si>
    <t>269-86-3012</t>
  </si>
  <si>
    <t>MC3002704</t>
  </si>
  <si>
    <t>APRN.CNP.10073</t>
  </si>
  <si>
    <t>H0013699</t>
  </si>
  <si>
    <t>Clark, Christina</t>
  </si>
  <si>
    <t>MEDAPTUS5F504143-14BE-667D-F67A-8CD564126383</t>
  </si>
  <si>
    <t>David Schlafer, NP</t>
  </si>
  <si>
    <t>Schlafer</t>
  </si>
  <si>
    <t>95 Winston Road</t>
  </si>
  <si>
    <t>Akron</t>
  </si>
  <si>
    <t>330-354-0375</t>
  </si>
  <si>
    <t>davidschlafer@gmail.com</t>
  </si>
  <si>
    <t>david.schlafer@mypacp.com</t>
  </si>
  <si>
    <t>378-11-6053</t>
  </si>
  <si>
    <t>MS6188482</t>
  </si>
  <si>
    <t>APRN.CNP.0027482</t>
  </si>
  <si>
    <t>H0013700</t>
  </si>
  <si>
    <t>Schlafer, David</t>
  </si>
  <si>
    <t>MEDAPTUS5F504143-14BE-667D-F67A-8CD5617F886B</t>
  </si>
  <si>
    <t>Dr. George Ilodi, DO</t>
  </si>
  <si>
    <t>George</t>
  </si>
  <si>
    <t>Ilodi</t>
  </si>
  <si>
    <t>450 Crawford Circle</t>
  </si>
  <si>
    <t>Cuyahoga Falls</t>
  </si>
  <si>
    <t>216-280-8450</t>
  </si>
  <si>
    <t>georgeilodi@yahoo.com</t>
  </si>
  <si>
    <t>george.ilodi@mypacp.com</t>
  </si>
  <si>
    <t>298-78-6655</t>
  </si>
  <si>
    <t>FI2568321</t>
  </si>
  <si>
    <t>H0013584</t>
  </si>
  <si>
    <t>Ilodi, George</t>
  </si>
  <si>
    <t>MEDAPTUS5F504143-14BE-667D-F67A-8CD56286B973</t>
  </si>
  <si>
    <t>Hassan Kassem, MD</t>
  </si>
  <si>
    <t>Hassan</t>
  </si>
  <si>
    <t>Kassem</t>
  </si>
  <si>
    <t>2029 S Woodland Dr</t>
  </si>
  <si>
    <t>313-247-0237</t>
  </si>
  <si>
    <t>hassanhkassem@gmail.com</t>
  </si>
  <si>
    <t>hassan.kassem@mypacp.com</t>
  </si>
  <si>
    <t>371-06-5754</t>
  </si>
  <si>
    <t>FK0179134</t>
  </si>
  <si>
    <t>H0013554</t>
  </si>
  <si>
    <t>Kassem, Hassan</t>
  </si>
  <si>
    <t>MEDAPTUS5F504143-14BE-667D-F67A-8CD56491598B</t>
  </si>
  <si>
    <t>Dean Yeropoli, MD</t>
  </si>
  <si>
    <t>Dean</t>
  </si>
  <si>
    <t>Yeropoli</t>
  </si>
  <si>
    <t>347 Middlebush Circle</t>
  </si>
  <si>
    <t>330-554-4796</t>
  </si>
  <si>
    <t>dryeropo@neomed.edu</t>
  </si>
  <si>
    <t>dean.yeropoli@mypacp.com</t>
  </si>
  <si>
    <t>290-78-1485</t>
  </si>
  <si>
    <t>FY1324590</t>
  </si>
  <si>
    <t>H0013586</t>
  </si>
  <si>
    <t>Yeropoli, Dean</t>
  </si>
  <si>
    <t>1e7d00e0-07f6-47df-9adb-08dbfc05cce5</t>
  </si>
  <si>
    <t>Wu, Jessica</t>
  </si>
  <si>
    <t>Jessica Wu, ARNP</t>
  </si>
  <si>
    <t>Wu</t>
  </si>
  <si>
    <t>12551 SE 71st Street</t>
  </si>
  <si>
    <t>Newcastle</t>
  </si>
  <si>
    <t>(425) 281-0049</t>
  </si>
  <si>
    <t>jessie.wu0227@gmail.com</t>
  </si>
  <si>
    <t>jessica.wu@alteahc.com</t>
  </si>
  <si>
    <t>Renton H &amp; R, Valley View</t>
  </si>
  <si>
    <t>608-42-2234</t>
  </si>
  <si>
    <t>MW6793029</t>
  </si>
  <si>
    <t>AP61214668</t>
  </si>
  <si>
    <t>ANCC 2021037043</t>
  </si>
  <si>
    <t>fe46c752-a4f1-478a-f5ca-08dbffee010a</t>
  </si>
  <si>
    <t>Jones, Claude</t>
  </si>
  <si>
    <t>Dr. Claude Jones, DO</t>
  </si>
  <si>
    <t>Claude</t>
  </si>
  <si>
    <t>["All Physician","Florida South Physician","Florida Physician"]</t>
  </si>
  <si>
    <t>106 NW 133 Ave unit 36-102</t>
  </si>
  <si>
    <t>Plantation</t>
  </si>
  <si>
    <t>954-638-5337</t>
  </si>
  <si>
    <t>drcljones70@gmail.com</t>
  </si>
  <si>
    <t>claude.jones@alteahc.com</t>
  </si>
  <si>
    <t>Vered- Pine Trail, West Lake, Gardens, and Aspire of West Palm Beach</t>
  </si>
  <si>
    <t>267-55-8928</t>
  </si>
  <si>
    <t>FJ0775722</t>
  </si>
  <si>
    <t xml:space="preserve">OS10007 </t>
  </si>
  <si>
    <t>AOBIM/AOA 137450</t>
  </si>
  <si>
    <t>SH713, SH714, SH715</t>
  </si>
  <si>
    <t>445E6F20-473E-430E-FF9D-08DBF83BF339</t>
  </si>
  <si>
    <t>Winsor, Maria</t>
  </si>
  <si>
    <t>Maria Winsor, APRN</t>
  </si>
  <si>
    <t xml:space="preserve">Maria </t>
  </si>
  <si>
    <t>Winsor</t>
  </si>
  <si>
    <t>["Illinois APPs","All APPs","Illinois South APPs"]</t>
  </si>
  <si>
    <t>7817 Goshen Rd</t>
  </si>
  <si>
    <t>Edwardsville</t>
  </si>
  <si>
    <t>618-520-4684</t>
  </si>
  <si>
    <t>maria.winsor17@gmail.com</t>
  </si>
  <si>
    <t>maria.winsor@alteahc.com</t>
  </si>
  <si>
    <t>350-78-4147</t>
  </si>
  <si>
    <t>MW6407731</t>
  </si>
  <si>
    <t>AANP AG0916196</t>
  </si>
  <si>
    <t>F401054980, F401054982, F401054983, F401054984</t>
  </si>
  <si>
    <t>76CD6544-3C72-4F5C-F0F2-08DBF83C6443</t>
  </si>
  <si>
    <t>Rajwinder Kaur, ARNP</t>
  </si>
  <si>
    <t>11662 SE 217th Pl</t>
  </si>
  <si>
    <t>Kent</t>
  </si>
  <si>
    <t>206-354-5862</t>
  </si>
  <si>
    <t>rajpuran@outlook.com</t>
  </si>
  <si>
    <t>rajwinder.kaur@alteahc.com</t>
  </si>
  <si>
    <t xml:space="preserve">Auburn Post Acute, Puget Sound DM </t>
  </si>
  <si>
    <t>613-72-1974</t>
  </si>
  <si>
    <t>MK8506290</t>
  </si>
  <si>
    <t>AP61507753</t>
  </si>
  <si>
    <t xml:space="preserve">AANP F11230350 </t>
  </si>
  <si>
    <t>C94A8722-0C9B-4CA3-5E15-08DBF4F09A9E</t>
  </si>
  <si>
    <t>Tabrizi, Jeanna</t>
  </si>
  <si>
    <t>Jeanna Tabrizi, APRN</t>
  </si>
  <si>
    <t>Jeanna</t>
  </si>
  <si>
    <t>Tabrizi</t>
  </si>
  <si>
    <t>["Illinois Central Physician","All APPs","Illinois APPs","Illinois Central APPs"]</t>
  </si>
  <si>
    <t>920 Wabash Ave</t>
  </si>
  <si>
    <t>Mattoon</t>
  </si>
  <si>
    <t>618-562-5326</t>
  </si>
  <si>
    <t>jeanna_judson@hotmail.com</t>
  </si>
  <si>
    <t>jeanna.tabrizi@alteahc.com</t>
  </si>
  <si>
    <t>Sheridan Washington</t>
  </si>
  <si>
    <t>355-76-5595</t>
  </si>
  <si>
    <t>MT5920954</t>
  </si>
  <si>
    <t>AANP F10191142</t>
  </si>
  <si>
    <t>F401071973, F401071974, F401071975, F401071976</t>
  </si>
  <si>
    <t>2AD42F67-B198-445B-65A2-08DBF4F01948</t>
  </si>
  <si>
    <t>Kane, Jessica</t>
  </si>
  <si>
    <t>Jessica Kane, APRN</t>
  </si>
  <si>
    <t>Kane</t>
  </si>
  <si>
    <t>12571 Ed Berth Drive</t>
  </si>
  <si>
    <t>New Buffalo</t>
  </si>
  <si>
    <t>219-309-5911</t>
  </si>
  <si>
    <t>jkane.np@gmail.com</t>
  </si>
  <si>
    <t>jessica.kane@alteahc.com</t>
  </si>
  <si>
    <t>Aperion Michigan City</t>
  </si>
  <si>
    <t>316-86-1373</t>
  </si>
  <si>
    <t>MH5516236</t>
  </si>
  <si>
    <t>71009314A</t>
  </si>
  <si>
    <t>AANP F07190808</t>
  </si>
  <si>
    <t>IN6334031,  IN6335032,  IN6336032</t>
  </si>
  <si>
    <t>ACF0E96C-9AA9-4D78-F6BF-08DBF075BEA2</t>
  </si>
  <si>
    <t>Dr. Susan Jones, MD</t>
  </si>
  <si>
    <t xml:space="preserve">Jones </t>
  </si>
  <si>
    <t>["All Physician","Washington East Physician","Washington Physician","All Washington"]</t>
  </si>
  <si>
    <t xml:space="preserve">PO Box 1143 </t>
  </si>
  <si>
    <t>CDA</t>
  </si>
  <si>
    <t xml:space="preserve">509-202-2852 </t>
  </si>
  <si>
    <t>sjslaughter@gmail.com</t>
  </si>
  <si>
    <t>susan.jones@alteahc.com</t>
  </si>
  <si>
    <t>Franklin Hills; The Gardens; Avalon at Northpointe; Pullman; Othello; North Central Care; Spokane Health and Rehab</t>
  </si>
  <si>
    <t>513-70-9048</t>
  </si>
  <si>
    <t>FS3583831</t>
  </si>
  <si>
    <t>MD00040973</t>
  </si>
  <si>
    <t>G9076385; G9076386; G9076387</t>
  </si>
  <si>
    <t>Dr. Gularte</t>
  </si>
  <si>
    <t>AC8E742D-D6A0-4CC5-B8E0-08DBF4F11BA2</t>
  </si>
  <si>
    <t>Dr. Neel Chheda, DO</t>
  </si>
  <si>
    <t>Neel</t>
  </si>
  <si>
    <t>Chheda</t>
  </si>
  <si>
    <t>7012 13th Ave NW</t>
  </si>
  <si>
    <t>248-910-5042</t>
  </si>
  <si>
    <t>neel.chheda@gmail.com</t>
  </si>
  <si>
    <t>neel.chheda@alteahc.com</t>
  </si>
  <si>
    <t xml:space="preserve">Valley View Skilled, Renton H &amp; R, Shoreline, Firlane, Shelton H &amp; R, Eliseo </t>
  </si>
  <si>
    <t>377 94 4427</t>
  </si>
  <si>
    <t>FC1290105</t>
  </si>
  <si>
    <t>OP61106146</t>
  </si>
  <si>
    <t>G9075177</t>
  </si>
  <si>
    <t>DE31BFB6-A031-487F-E904-08DBF03865F4</t>
  </si>
  <si>
    <t>Panozzo, Neelie</t>
  </si>
  <si>
    <t>Neelie Panozzo, APRN</t>
  </si>
  <si>
    <t>Neelie</t>
  </si>
  <si>
    <t>Panozzo</t>
  </si>
  <si>
    <t>2414 Sportsman Club Road</t>
  </si>
  <si>
    <t>815-325-6611</t>
  </si>
  <si>
    <t>diner060809@yahoo.com</t>
  </si>
  <si>
    <t>neelie.panozzo@alteahc.com</t>
  </si>
  <si>
    <t>327-78-3400</t>
  </si>
  <si>
    <t>MP7438991</t>
  </si>
  <si>
    <t>AANP F06262310</t>
  </si>
  <si>
    <t>F401068235</t>
  </si>
  <si>
    <t>30C52D46-1218-4199-960A-08DBF03805F7</t>
  </si>
  <si>
    <t>Witherspoon, Fabienne</t>
  </si>
  <si>
    <t>Fabienne Witherspoon, APRN</t>
  </si>
  <si>
    <t>Fabienne</t>
  </si>
  <si>
    <t>Witherspoon</t>
  </si>
  <si>
    <t>["Illinois"]</t>
  </si>
  <si>
    <t>1710 N Main St Lot 40</t>
  </si>
  <si>
    <t>Georgetown</t>
  </si>
  <si>
    <t>217-274-6966</t>
  </si>
  <si>
    <t>fabiennern@gmail.com</t>
  </si>
  <si>
    <t>fabienne.witherspoon@alteahc.com</t>
  </si>
  <si>
    <t>Sheridan Pleasant Meadows</t>
  </si>
  <si>
    <t>506-17-9986</t>
  </si>
  <si>
    <t>MW7538361</t>
  </si>
  <si>
    <t xml:space="preserve">AANP A0712150 </t>
  </si>
  <si>
    <t>F401055081, F401055082, F401055083, F401055087</t>
  </si>
  <si>
    <t>5B9C8D40-3259-4622-960B-08DBF03805F7</t>
  </si>
  <si>
    <t>Henke, Kathleen</t>
  </si>
  <si>
    <t>Kathleen Henke, LCSW</t>
  </si>
  <si>
    <t>Kathleen</t>
  </si>
  <si>
    <t>Henke</t>
  </si>
  <si>
    <t>504 Tecumseh trail</t>
  </si>
  <si>
    <t>217-836-9923</t>
  </si>
  <si>
    <t>kathyhenke16@gmail.com</t>
  </si>
  <si>
    <t>kathleen.henke@alteahc.com</t>
  </si>
  <si>
    <t>Aperion Capitol; Aperion Wilmington</t>
  </si>
  <si>
    <t>342-58-3487</t>
  </si>
  <si>
    <t>F401080811, F401080812, F401080814, F401080815, F401080816, F401080817, F401080818, F401080819</t>
  </si>
  <si>
    <t>45AD5D47-3AF3-4209-E903-08DBF03865F4</t>
  </si>
  <si>
    <t>Gross, Amanda</t>
  </si>
  <si>
    <t>Amanda Gross, APRN</t>
  </si>
  <si>
    <t>Gross</t>
  </si>
  <si>
    <t>["Illinois APPs","Illinois Central APPs"]</t>
  </si>
  <si>
    <t>506 State Route 26</t>
  </si>
  <si>
    <t>Lacon</t>
  </si>
  <si>
    <t>309-525-3359</t>
  </si>
  <si>
    <t>amandagrossfnp@gmail.com</t>
  </si>
  <si>
    <t>amanda.gross@alteahc.com</t>
  </si>
  <si>
    <t>Washington Senior Living</t>
  </si>
  <si>
    <t>337-76-1844</t>
  </si>
  <si>
    <t>MG7050773</t>
  </si>
  <si>
    <t>AANP F11210776</t>
  </si>
  <si>
    <t>F401055067, F401055068, F401055069, F401055071</t>
  </si>
  <si>
    <t>34E07E31-F5DA-4C82-2243-08DBF0391FE7</t>
  </si>
  <si>
    <t>Rozul, Laisa</t>
  </si>
  <si>
    <t>Laisa Rozul, ARNP</t>
  </si>
  <si>
    <t>Laisa</t>
  </si>
  <si>
    <t>Rozul</t>
  </si>
  <si>
    <t>["Washington South Physician","All APPs","Washington APPs"]</t>
  </si>
  <si>
    <t>8001 Shadywood Lane SE</t>
  </si>
  <si>
    <t>719-201-7044</t>
  </si>
  <si>
    <t>laisa_ganda@yahoo.com</t>
  </si>
  <si>
    <t>laisa.rozul@alteahc.com</t>
  </si>
  <si>
    <t>653-42-1905</t>
  </si>
  <si>
    <t>MR8480624</t>
  </si>
  <si>
    <t>AP61500980</t>
  </si>
  <si>
    <t>AANP/FNP-C F10230684</t>
  </si>
  <si>
    <t>EC9D417B-B074-43B7-960C-08DBF03805F7</t>
  </si>
  <si>
    <t>Wright, Jennifer</t>
  </si>
  <si>
    <t>Jennifer Wright, APRN</t>
  </si>
  <si>
    <t>Wright</t>
  </si>
  <si>
    <t>["All APPs","Illinois Central APPs","Illinois APPs"]</t>
  </si>
  <si>
    <t xml:space="preserve">189 S Jackson Ave </t>
  </si>
  <si>
    <t>Bradley</t>
  </si>
  <si>
    <t>815-370-3259</t>
  </si>
  <si>
    <t>jeni_w@live.com</t>
  </si>
  <si>
    <t>jennifer.wright@alteahc.com</t>
  </si>
  <si>
    <t>Citadel of Bourbannais</t>
  </si>
  <si>
    <t>348-74-2898</t>
  </si>
  <si>
    <t>MW7805659</t>
  </si>
  <si>
    <t>AANC 2022013704</t>
  </si>
  <si>
    <t>Dr. Navdeep Dhaliwal</t>
  </si>
  <si>
    <t>C923B1F1-2D32-4893-2244-08DBF0391FE7</t>
  </si>
  <si>
    <t>Nemeth, Mandie</t>
  </si>
  <si>
    <t>Mandie Nemeth APRN</t>
  </si>
  <si>
    <t>Mandie</t>
  </si>
  <si>
    <t>Nemeth</t>
  </si>
  <si>
    <t>["Illinois APPs","Illinois","Indiana","Illinois Central Physician"]</t>
  </si>
  <si>
    <t xml:space="preserve">300 E Erie St, </t>
  </si>
  <si>
    <t>Spring Valley</t>
  </si>
  <si>
    <t>815-481-0967</t>
  </si>
  <si>
    <t>mandienemeth@yahoo.com</t>
  </si>
  <si>
    <t>mandie.nemeth@alteahc.com</t>
  </si>
  <si>
    <t>Citadel of Sterling</t>
  </si>
  <si>
    <t>217-94-5287</t>
  </si>
  <si>
    <t>MN8594930</t>
  </si>
  <si>
    <t xml:space="preserve">ANCC/AGACNP-BC - 2023087728 </t>
  </si>
  <si>
    <t>F401055110, F401055111, F401055112, F401055113</t>
  </si>
  <si>
    <t>Massutti, Angela</t>
  </si>
  <si>
    <t>Angela Massutti, APRN</t>
  </si>
  <si>
    <t>Massutti</t>
  </si>
  <si>
    <t xml:space="preserve">600 S. City St. </t>
  </si>
  <si>
    <t>815 326 2347</t>
  </si>
  <si>
    <t>amassutti@outlook.com</t>
  </si>
  <si>
    <t>angela.massutti@alteahc.com</t>
  </si>
  <si>
    <t>Aperion Care Toluca</t>
  </si>
  <si>
    <t>329-72-0841</t>
  </si>
  <si>
    <t>MM4150948</t>
  </si>
  <si>
    <t xml:space="preserve">AANP F0916524 </t>
  </si>
  <si>
    <t>F401101144, F401101148, F401101156, F401101150</t>
  </si>
  <si>
    <t>A7289F12-3945-45D8-921A-08DBBEA8ECED</t>
  </si>
  <si>
    <t>Harsy, Kimberly</t>
  </si>
  <si>
    <t>Kimberly Harsy APRN</t>
  </si>
  <si>
    <t>Harsy</t>
  </si>
  <si>
    <t>4 Green Briar Hills Court</t>
  </si>
  <si>
    <t>OFallon</t>
  </si>
  <si>
    <t>314-910-3978</t>
  </si>
  <si>
    <t>khemi8705@yahoo.com</t>
  </si>
  <si>
    <t>kimberly.harsy@alteahc.com</t>
  </si>
  <si>
    <t>499-94-6142</t>
  </si>
  <si>
    <t>MH7168431</t>
  </si>
  <si>
    <t>AANP F1014512</t>
  </si>
  <si>
    <t>F401066083, F401066084, F401066086. F401066085</t>
  </si>
  <si>
    <t>Sarai</t>
  </si>
  <si>
    <t>B77BF923-64B8-4543-2B8A-08DBE471BFD1</t>
  </si>
  <si>
    <t>Calloway, Lori</t>
  </si>
  <si>
    <t>Lori Calloway, APRN</t>
  </si>
  <si>
    <t>Lori</t>
  </si>
  <si>
    <t>Calloway</t>
  </si>
  <si>
    <t>8400 Glen Echo Dr</t>
  </si>
  <si>
    <t>404-840-2044</t>
  </si>
  <si>
    <t>loricalloway@gmail.com</t>
  </si>
  <si>
    <t>lori.calloway@alteahc.com</t>
  </si>
  <si>
    <t>Bria of Godfrey; Bria of Alton</t>
  </si>
  <si>
    <t>494-84-1315</t>
  </si>
  <si>
    <t>AANP F1016380</t>
  </si>
  <si>
    <t>451C4363-E322-4115-3A9D-08DBE47099A0</t>
  </si>
  <si>
    <t>Griffen, Darnell</t>
  </si>
  <si>
    <t>Darnell Griffen, LCSW</t>
  </si>
  <si>
    <t>Darnell</t>
  </si>
  <si>
    <t>Griffen</t>
  </si>
  <si>
    <t>["All LCSWs","Washington LCSW"]</t>
  </si>
  <si>
    <t>13503 SE 268th St</t>
  </si>
  <si>
    <t>509-570-3895</t>
  </si>
  <si>
    <t>griffendarnell@yahoo.com</t>
  </si>
  <si>
    <t>darnell.griffen@alteahc.com</t>
  </si>
  <si>
    <t>North Auburn</t>
  </si>
  <si>
    <t>539-72-8801</t>
  </si>
  <si>
    <t>LW60496754</t>
  </si>
  <si>
    <t>B43C2986-2A61-4F3A-E938-08DBE4722DBD</t>
  </si>
  <si>
    <t>Rosca, Marilyn</t>
  </si>
  <si>
    <t>Marilyn Rosca, NP</t>
  </si>
  <si>
    <t>Marilyn</t>
  </si>
  <si>
    <t>Rosca</t>
  </si>
  <si>
    <t>2211 Woodmere Circle</t>
  </si>
  <si>
    <t>La Habra</t>
  </si>
  <si>
    <t>562-228-6346</t>
  </si>
  <si>
    <t>lalyn1best@yahoo.com</t>
  </si>
  <si>
    <t>marilyn.rosca@alteahc.com</t>
  </si>
  <si>
    <t>Briacrest</t>
  </si>
  <si>
    <t>617-39-5775</t>
  </si>
  <si>
    <t>MR3955448</t>
  </si>
  <si>
    <t>AANP AG0616150</t>
  </si>
  <si>
    <t>CA722849, CA722850, CA722851, CA722852, CA722853</t>
  </si>
  <si>
    <t>F31E0D29-66CD-4C6D-E939-08DBE4722DBD</t>
  </si>
  <si>
    <t>Quetgles, Tabatha</t>
  </si>
  <si>
    <t>Tabatha Quetgles, APRN</t>
  </si>
  <si>
    <t>Tabatha</t>
  </si>
  <si>
    <t>Quetgles</t>
  </si>
  <si>
    <t>["NPs Florida"]</t>
  </si>
  <si>
    <t>2700 N Atlantic Blvd</t>
  </si>
  <si>
    <t>Fort Lauderdale</t>
  </si>
  <si>
    <t>954-655-6373</t>
  </si>
  <si>
    <t>t.quetgles@yahoo.com</t>
  </si>
  <si>
    <t>tabatha.quetgles@alteahc.com</t>
  </si>
  <si>
    <t>Gardens; Harbor Beach; Reniassance, Aspire West Palm Beach</t>
  </si>
  <si>
    <t>589-70-7679</t>
  </si>
  <si>
    <t xml:space="preserve">MQ8457043 </t>
  </si>
  <si>
    <t>APRN3080092</t>
  </si>
  <si>
    <t>grandfathered in</t>
  </si>
  <si>
    <t>RZ624, RZ625, RZ626</t>
  </si>
  <si>
    <t>7FC2E7E8-0A69-4276-1C46-08DBE210B356</t>
  </si>
  <si>
    <t>Sanchious, Felecia</t>
  </si>
  <si>
    <t>Felecia Sanchious, APRN</t>
  </si>
  <si>
    <t>Felecia</t>
  </si>
  <si>
    <t>Sanchious</t>
  </si>
  <si>
    <t>["All Florida"]</t>
  </si>
  <si>
    <t>12010 Cinnamon Fern Dr.</t>
  </si>
  <si>
    <t xml:space="preserve">Riverview </t>
  </si>
  <si>
    <t>813-433-6121</t>
  </si>
  <si>
    <t>felecia.sanchious@gmail.com</t>
  </si>
  <si>
    <t>felecia.sanchious@alteahc.com</t>
  </si>
  <si>
    <t>595-14-6295</t>
  </si>
  <si>
    <t>MS5913199</t>
  </si>
  <si>
    <t>APRN9383429</t>
  </si>
  <si>
    <t>AANP F02180530</t>
  </si>
  <si>
    <t>RZ630, RZ632, RZ633</t>
  </si>
  <si>
    <t>024573500, 112497100</t>
  </si>
  <si>
    <t>FC2EED8B-2ACE-4A76-2268-08DBD643CDAC</t>
  </si>
  <si>
    <t>Bannister, Michele</t>
  </si>
  <si>
    <t>Michele Bannister, ARNP</t>
  </si>
  <si>
    <t>Michele</t>
  </si>
  <si>
    <t>Bannister</t>
  </si>
  <si>
    <t>["NPs Washington"]</t>
  </si>
  <si>
    <t>4425 Issaquah Pine Lake Rd Unit 08</t>
  </si>
  <si>
    <t>Sammamish</t>
  </si>
  <si>
    <t>206-572-5118</t>
  </si>
  <si>
    <t>bannistermichele@gmail.com</t>
  </si>
  <si>
    <t>michele.bannister@alteahc.com</t>
  </si>
  <si>
    <t>061-66-1937</t>
  </si>
  <si>
    <t>MB7876898</t>
  </si>
  <si>
    <t>AP61465756</t>
  </si>
  <si>
    <t>AANC / 2021097174</t>
  </si>
  <si>
    <t>D8BFF1DA-420A-47EF-50E5-08DBDAFB4AC3</t>
  </si>
  <si>
    <t>Dr. Fredely Petiote</t>
  </si>
  <si>
    <t>Fredely</t>
  </si>
  <si>
    <t>Petiote</t>
  </si>
  <si>
    <t>["Physician"]</t>
  </si>
  <si>
    <t xml:space="preserve">1317 Palm Place Drive NE </t>
  </si>
  <si>
    <t>313-427-7645</t>
  </si>
  <si>
    <t>fredd114@yahoo.com</t>
  </si>
  <si>
    <t>fredely.petiote@alteahc.com</t>
  </si>
  <si>
    <t>Orlando Health &amp; Rehab, Commons, Bedrock Vista Manor, Bedrock Island Health, Bedrock West Volusia, Courtyards, Lake Mary Rehab</t>
  </si>
  <si>
    <t>308-97-8291</t>
  </si>
  <si>
    <t>FP6949323</t>
  </si>
  <si>
    <t xml:space="preserve">ME161341 </t>
  </si>
  <si>
    <t>RU807, RU808, RU809</t>
  </si>
  <si>
    <t>B32BBB9A-71DF-4373-50E6-08DBDAFB4AC3</t>
  </si>
  <si>
    <t>Faulkner, Valencia</t>
  </si>
  <si>
    <t>Valencia Faulkner,  APRN</t>
  </si>
  <si>
    <t>Valencia</t>
  </si>
  <si>
    <t>Faulkner</t>
  </si>
  <si>
    <t>1812 Lobeila Lane</t>
  </si>
  <si>
    <t>630-899-9808</t>
  </si>
  <si>
    <t>faulknerjag@aol.com</t>
  </si>
  <si>
    <t>valencia.faulkner@alteahc.com</t>
  </si>
  <si>
    <t>339-70-6342</t>
  </si>
  <si>
    <t>MF2864331</t>
  </si>
  <si>
    <t>AANP F0912187</t>
  </si>
  <si>
    <t>F401065988</t>
  </si>
  <si>
    <t>Sedlacek, Jennifer</t>
  </si>
  <si>
    <t xml:space="preserve">Jennifer Sedlacek, APRN </t>
  </si>
  <si>
    <t>Sedlacek</t>
  </si>
  <si>
    <t>618-267-2174</t>
  </si>
  <si>
    <t>jenniferlsedlacek@gmail.com</t>
  </si>
  <si>
    <t>jennifer.sedlacek@alteahc.com</t>
  </si>
  <si>
    <t>65EDD775-965E-44D5-2138-08DBDAFDA82A</t>
  </si>
  <si>
    <t>Hoener, Angela</t>
  </si>
  <si>
    <t>Angela Hoener, PA</t>
  </si>
  <si>
    <t>Hoener</t>
  </si>
  <si>
    <t>["Washington East APPs","All APPs","Washington APPs"]</t>
  </si>
  <si>
    <t>P.O. Box 978</t>
  </si>
  <si>
    <t>Athol</t>
  </si>
  <si>
    <t>509-991-7928</t>
  </si>
  <si>
    <t>angelahoener@gmail.com</t>
  </si>
  <si>
    <t>angela.hoener@alteahc.com</t>
  </si>
  <si>
    <t>Spokane Health and Rehab; Avalon at Northpointe; Franklin Hills Health and Rehab</t>
  </si>
  <si>
    <t>536-08-1000</t>
  </si>
  <si>
    <t>MH3697351</t>
  </si>
  <si>
    <t>PA60602163</t>
  </si>
  <si>
    <t>45CA78C4-9209-4345-3CF8-08DBD6F4F231</t>
  </si>
  <si>
    <t>Khavshaba, Elena</t>
  </si>
  <si>
    <t xml:space="preserve">Elena Khavshaba, NP </t>
  </si>
  <si>
    <t>Elena</t>
  </si>
  <si>
    <t>Khavshaba</t>
  </si>
  <si>
    <t>1234 Richard Place</t>
  </si>
  <si>
    <t>Glendale</t>
  </si>
  <si>
    <t>818-726-7220</t>
  </si>
  <si>
    <t>ekhavshaba@gmail.com</t>
  </si>
  <si>
    <t>elena.khavshaba@alteahc.com</t>
  </si>
  <si>
    <t>Sunray -Cambridge</t>
  </si>
  <si>
    <t>620-02-3290</t>
  </si>
  <si>
    <t>MK7903126</t>
  </si>
  <si>
    <t>AANP F11220384</t>
  </si>
  <si>
    <t>CA676130</t>
  </si>
  <si>
    <t>Chalfin, Agata</t>
  </si>
  <si>
    <t>Agata Chalfin, NP</t>
  </si>
  <si>
    <t>Agata</t>
  </si>
  <si>
    <t>Chalfin</t>
  </si>
  <si>
    <t>["California"]</t>
  </si>
  <si>
    <t>2282 dogwood road</t>
  </si>
  <si>
    <t>Mckinleyville</t>
  </si>
  <si>
    <t>914-546-3030</t>
  </si>
  <si>
    <t>agatachalfin@gmail.com</t>
  </si>
  <si>
    <t>agata.chalfin@alteahc.com</t>
  </si>
  <si>
    <t xml:space="preserve">Eureka &amp; Fortuna </t>
  </si>
  <si>
    <t>na</t>
  </si>
  <si>
    <t>6E46A096-BCF7-4AAC-50E4-08DBDAFB4AC3</t>
  </si>
  <si>
    <t>Schubert, Ronald</t>
  </si>
  <si>
    <t>Dr. Ronald Schubert, MD</t>
  </si>
  <si>
    <t>Ronald</t>
  </si>
  <si>
    <t>Schubert</t>
  </si>
  <si>
    <t>1811 Mariner Cir NE</t>
  </si>
  <si>
    <t>253-347-2818</t>
  </si>
  <si>
    <t>farmermd@comcast.net</t>
  </si>
  <si>
    <t>ronald.schubert@alteahc.com</t>
  </si>
  <si>
    <t xml:space="preserve">Touchmark, Spokane H &amp; R, Avalon @ Northpointe, North Central </t>
  </si>
  <si>
    <t>543-62-6629</t>
  </si>
  <si>
    <t>BS0739106</t>
  </si>
  <si>
    <t>MD00038272</t>
  </si>
  <si>
    <t>0E693769-BF01-4949-2266-08DBD643CDAC</t>
  </si>
  <si>
    <t>Kam, Wai Kwan</t>
  </si>
  <si>
    <t>Wai Kwan Kam, ARNP</t>
  </si>
  <si>
    <t>Wai Kwan</t>
  </si>
  <si>
    <t>18 153rd St SW</t>
  </si>
  <si>
    <t>Lynnwood</t>
  </si>
  <si>
    <t>206-883-6432</t>
  </si>
  <si>
    <t>waikwankam@gmail.com</t>
  </si>
  <si>
    <t>wai.kam@alteahc.com</t>
  </si>
  <si>
    <t>Mountain View</t>
  </si>
  <si>
    <t>534-65-0486</t>
  </si>
  <si>
    <t>MK8145686</t>
  </si>
  <si>
    <t>AP61461830</t>
  </si>
  <si>
    <t>AANP AG06230152</t>
  </si>
  <si>
    <t>G9073317</t>
  </si>
  <si>
    <t>ac59be97-c168-4683-a8cf-08dbcb39f035</t>
  </si>
  <si>
    <t>Udo, Bernarde</t>
  </si>
  <si>
    <t>Bernarde Udo, NP</t>
  </si>
  <si>
    <t>Bernarde</t>
  </si>
  <si>
    <t>Udo</t>
  </si>
  <si>
    <t>235 Starboard Ln</t>
  </si>
  <si>
    <t>Stockton</t>
  </si>
  <si>
    <t>650-722-6471</t>
  </si>
  <si>
    <t>bernardeudo@yahoo.com</t>
  </si>
  <si>
    <t>bernarde.udo@alteahc.com</t>
  </si>
  <si>
    <t>Modesto Post Acute</t>
  </si>
  <si>
    <t>611-07-7849</t>
  </si>
  <si>
    <t>MU4532291</t>
  </si>
  <si>
    <t>F12190446</t>
  </si>
  <si>
    <t>4D633719-B4EB-4488-2267-08DBD643CDAC</t>
  </si>
  <si>
    <t>Windsor, Patrice</t>
  </si>
  <si>
    <t>Patrice Windsor, LCSW</t>
  </si>
  <si>
    <t>Windsor</t>
  </si>
  <si>
    <t>8418 S Crandon Ave</t>
  </si>
  <si>
    <t>773-339-5507</t>
  </si>
  <si>
    <t>patwindsorlcsw@hotmail.com</t>
  </si>
  <si>
    <t>patrice.windsor@alteahc.com</t>
  </si>
  <si>
    <t>Aperion Care of Midlothian 
Aperion Care of Dolton</t>
  </si>
  <si>
    <t>346-60-9301</t>
  </si>
  <si>
    <t>F401073224</t>
  </si>
  <si>
    <t>F278DD14-CDCA-4599-3C57-08DBCDFD6615</t>
  </si>
  <si>
    <t>Homolka, Saydee</t>
  </si>
  <si>
    <t>Saydee Homolka, PA</t>
  </si>
  <si>
    <t>Saydee</t>
  </si>
  <si>
    <t>Homolka</t>
  </si>
  <si>
    <t>29200 170th Ave SE</t>
  </si>
  <si>
    <t>253-327-8562</t>
  </si>
  <si>
    <t>homolkasaydee@gmail.com</t>
  </si>
  <si>
    <t>saydee.homolka@alteahc.com</t>
  </si>
  <si>
    <t>Valley View, Auburn Post Acute, Puget Sound Transitional Des Moines</t>
  </si>
  <si>
    <t>535-37-1045</t>
  </si>
  <si>
    <t>MH8369351</t>
  </si>
  <si>
    <t>PA61456806</t>
  </si>
  <si>
    <t>NCCPA 1200285</t>
  </si>
  <si>
    <t>Dr. Denor</t>
  </si>
  <si>
    <t>51C69F06-2038-44DF-725F-08DBCDFD37FE</t>
  </si>
  <si>
    <t>Holloway, Micahl</t>
  </si>
  <si>
    <t>Micahl Holloway, APRN</t>
  </si>
  <si>
    <t>Micahl</t>
  </si>
  <si>
    <t>Holloway</t>
  </si>
  <si>
    <t>["Indiana"]</t>
  </si>
  <si>
    <t>2095 Vanderburg Street</t>
  </si>
  <si>
    <t>Lake Station</t>
  </si>
  <si>
    <t>765-490-2988</t>
  </si>
  <si>
    <t>micahlholloway12@gmail.com</t>
  </si>
  <si>
    <t>micahl.holloway@alteahc.com</t>
  </si>
  <si>
    <t xml:space="preserve">Aperion Care Arbors of Michigan City </t>
  </si>
  <si>
    <t>315-90-8736</t>
  </si>
  <si>
    <t>MH7424029</t>
  </si>
  <si>
    <t>71012573A</t>
  </si>
  <si>
    <t>AANP F09211570</t>
  </si>
  <si>
    <t>IN6334027, IN6335027, IN6336027</t>
  </si>
  <si>
    <t>3B6BC4EF-1158-4239-3C58-08DBCDFD6615</t>
  </si>
  <si>
    <t>Borden, Megan</t>
  </si>
  <si>
    <t>Megan Borden, APRN</t>
  </si>
  <si>
    <t>Borden</t>
  </si>
  <si>
    <t>["Jacksonville","NPs Florida"]</t>
  </si>
  <si>
    <t>12393 Nesting Eagles Way</t>
  </si>
  <si>
    <t>904-334-7079</t>
  </si>
  <si>
    <t>mdborden77@gmail.com</t>
  </si>
  <si>
    <t>megan.borden@alteahc.com</t>
  </si>
  <si>
    <t>San Jose Health and Rehab, Cedar Hill, Green Cove Springs, Harts Harbor, Orange Park, Jacksonville</t>
  </si>
  <si>
    <t>518-96-4569</t>
  </si>
  <si>
    <t>MB5133272</t>
  </si>
  <si>
    <t>APRN9241164</t>
  </si>
  <si>
    <t>AANP F12170352</t>
  </si>
  <si>
    <t>RW061, RW062, RW063</t>
  </si>
  <si>
    <t>2A34C431-C0DF-401C-BB2C-08DBC922446F</t>
  </si>
  <si>
    <t>Monroe, Lindsay</t>
  </si>
  <si>
    <t>Lindsay Monroe, NP</t>
  </si>
  <si>
    <t>Monroe</t>
  </si>
  <si>
    <t>["California APPs","California South APPs","All APPs"]</t>
  </si>
  <si>
    <t>9835 Hibiscus Ct.</t>
  </si>
  <si>
    <t>Rancho Cucamonga</t>
  </si>
  <si>
    <t>909-260-8245</t>
  </si>
  <si>
    <t>linzmack77@gmail.com</t>
  </si>
  <si>
    <t>lindsay.monroe@alteahc.com</t>
  </si>
  <si>
    <t>Rancho Mirage</t>
  </si>
  <si>
    <t>615-03-7932</t>
  </si>
  <si>
    <t>MM7888312</t>
  </si>
  <si>
    <t>CA685102</t>
  </si>
  <si>
    <t>59DFFD95-3D40-479D-BB2B-08DBC922446F</t>
  </si>
  <si>
    <t>Hsu, Jenny</t>
  </si>
  <si>
    <t>Jenny Hsu, NP</t>
  </si>
  <si>
    <t>Jenny</t>
  </si>
  <si>
    <t>Hsu</t>
  </si>
  <si>
    <t xml:space="preserve"> 28331 Quiet Hill Lane</t>
  </si>
  <si>
    <t>Trabuco Canyon</t>
  </si>
  <si>
    <t xml:space="preserve"> 925-202-7348</t>
  </si>
  <si>
    <t>jennyhsunp@gmail.com</t>
  </si>
  <si>
    <t>jenny.hsu@alteahc.com</t>
  </si>
  <si>
    <t>Seal Beach</t>
  </si>
  <si>
    <t>611-42-2433</t>
  </si>
  <si>
    <t>MH4932201</t>
  </si>
  <si>
    <t>AANP F06182671</t>
  </si>
  <si>
    <t>CA688856</t>
  </si>
  <si>
    <t>7FAACF00-A682-48BA-8461-08DBCB390EA9</t>
  </si>
  <si>
    <t>Gayles, Keyona</t>
  </si>
  <si>
    <t>Keyona Gayles, APRN</t>
  </si>
  <si>
    <t>Keyona</t>
  </si>
  <si>
    <t>Gayles</t>
  </si>
  <si>
    <t>9624 S Lowe Ave</t>
  </si>
  <si>
    <t>773-491-4141</t>
  </si>
  <si>
    <t>keyonag02@gmail.com</t>
  </si>
  <si>
    <t>keyona.gayles@alteahc.com</t>
  </si>
  <si>
    <t xml:space="preserve">Southpoint Nursing and Rehab
Bria of River Oaks
</t>
  </si>
  <si>
    <t>321-78-6327</t>
  </si>
  <si>
    <t>MG7773357</t>
  </si>
  <si>
    <t>AANP F05190380</t>
  </si>
  <si>
    <t>F401071951</t>
  </si>
  <si>
    <t>4A8152F9-6EB0-4C31-BB2E-08DBC922446F</t>
  </si>
  <si>
    <t>Huizar, Diana</t>
  </si>
  <si>
    <t>Diana Huizar, FNP-BC</t>
  </si>
  <si>
    <t xml:space="preserve">Diana </t>
  </si>
  <si>
    <t>Huizar</t>
  </si>
  <si>
    <t>["California Central APPs","California APPs"]</t>
  </si>
  <si>
    <t>550 Sauber Ct</t>
  </si>
  <si>
    <t>209-658-2282</t>
  </si>
  <si>
    <t>catiana71@yahoo.com</t>
  </si>
  <si>
    <t>diana.huizar@alteahc.com</t>
  </si>
  <si>
    <t>Merced</t>
  </si>
  <si>
    <t>553-17-0082</t>
  </si>
  <si>
    <t>MH3816076</t>
  </si>
  <si>
    <t>5E8FD24E-7D1B-4CE4-BB2D-08DBC922446F</t>
  </si>
  <si>
    <t>Dhaliwal, Rajandeep</t>
  </si>
  <si>
    <t>Rajandeep Dhaliwal, NP</t>
  </si>
  <si>
    <t>Rajandeep</t>
  </si>
  <si>
    <t>["All APPs","California Central APPs","California APPs"]</t>
  </si>
  <si>
    <t>1369 Kenton Way</t>
  </si>
  <si>
    <t>Madera</t>
  </si>
  <si>
    <t>559-871-7576</t>
  </si>
  <si>
    <t>rajandeep.dhaliwal30@gmail.com</t>
  </si>
  <si>
    <t>rajandeep.dhaliwal@alteahc.com</t>
  </si>
  <si>
    <t>Madera Rehab</t>
  </si>
  <si>
    <t>824-71-7837</t>
  </si>
  <si>
    <t>MD8495031</t>
  </si>
  <si>
    <t>3094CE35-1A16-4627-BB2A-08DBC922446F</t>
  </si>
  <si>
    <t>Danner, Kimberly</t>
  </si>
  <si>
    <t>Kimberly Danner APRN</t>
  </si>
  <si>
    <t>Danner</t>
  </si>
  <si>
    <t>507 Red Bud Lane</t>
  </si>
  <si>
    <t xml:space="preserve"> Auburn</t>
  </si>
  <si>
    <t>217-494-9402</t>
  </si>
  <si>
    <t>kimbrklyn01@gmail.com</t>
  </si>
  <si>
    <t>kimberly.danner@alteahc.com</t>
  </si>
  <si>
    <t>Aperion Care Capitol</t>
  </si>
  <si>
    <t>353-78-4659</t>
  </si>
  <si>
    <t xml:space="preserve">MD5795678 </t>
  </si>
  <si>
    <t xml:space="preserve">AANP F07191692 </t>
  </si>
  <si>
    <t>F401061202</t>
  </si>
  <si>
    <t>B87871DF-68C2-428E-FBE2-08DBC3649BF9</t>
  </si>
  <si>
    <t>Angela Foxe, APRN</t>
  </si>
  <si>
    <t>Foxe</t>
  </si>
  <si>
    <t>["Orlando","NPs Florida"]</t>
  </si>
  <si>
    <t>1658 orrington payne PL</t>
  </si>
  <si>
    <t>Casselberry</t>
  </si>
  <si>
    <t>(321) 917-8863</t>
  </si>
  <si>
    <t>angfoxe@gmail.com</t>
  </si>
  <si>
    <t>angela.foxe@alteahc.com</t>
  </si>
  <si>
    <t>447-88-7513</t>
  </si>
  <si>
    <t xml:space="preserve">MF6074708 </t>
  </si>
  <si>
    <t xml:space="preserve">APRN9176693 </t>
  </si>
  <si>
    <t>ANCC 2011002999</t>
  </si>
  <si>
    <t>RO125, RO126, RO127</t>
  </si>
  <si>
    <t>1627FB22-44B1-4ACB-3CF7-08DBD6F4F231</t>
  </si>
  <si>
    <t>Fricks, Joyce</t>
  </si>
  <si>
    <t>Joyce Fricks, APRN</t>
  </si>
  <si>
    <t>Joyce</t>
  </si>
  <si>
    <t>Fricks</t>
  </si>
  <si>
    <t>308 Kenilworth Dr</t>
  </si>
  <si>
    <t>Rockford</t>
  </si>
  <si>
    <t>815-519-4089</t>
  </si>
  <si>
    <t>frixrn1@gmail.com</t>
  </si>
  <si>
    <t>joyce.fricks@alteahc.com</t>
  </si>
  <si>
    <t>358-56-6130</t>
  </si>
  <si>
    <t>MF6410954</t>
  </si>
  <si>
    <t>ANNC - 2014034231</t>
  </si>
  <si>
    <t>F401055376</t>
  </si>
  <si>
    <t>Harris, Traci</t>
  </si>
  <si>
    <t>Traci Harris APRN</t>
  </si>
  <si>
    <t>Traci</t>
  </si>
  <si>
    <t>Harris</t>
  </si>
  <si>
    <t>405 S Madison St</t>
  </si>
  <si>
    <t>630-631-4855</t>
  </si>
  <si>
    <t>traciharris1125@gmail.com</t>
  </si>
  <si>
    <t>traci.harris@alteahc.com</t>
  </si>
  <si>
    <t>Sandwich</t>
  </si>
  <si>
    <t>MH6296900</t>
  </si>
  <si>
    <t>ANCC / 0368547</t>
  </si>
  <si>
    <t>9EA2B14C-984A-4DD2-0DC5-08DBBEA97D4C</t>
  </si>
  <si>
    <t>Patton, Miciah</t>
  </si>
  <si>
    <t xml:space="preserve">Miciah Patton APRN </t>
  </si>
  <si>
    <t>Miciah</t>
  </si>
  <si>
    <t>Patton</t>
  </si>
  <si>
    <t>2724 W 85th Place</t>
  </si>
  <si>
    <t>773-543-4916</t>
  </si>
  <si>
    <t>miciah.patton@gmail.com</t>
  </si>
  <si>
    <t>miciah.patton@alteahc.com</t>
  </si>
  <si>
    <t>324-76-1739</t>
  </si>
  <si>
    <t>MP4684634</t>
  </si>
  <si>
    <t>AANP F1215620</t>
  </si>
  <si>
    <t>F401061213</t>
  </si>
  <si>
    <t>409FE6D1-4537-4828-0DC1-08DBBEA97D4C</t>
  </si>
  <si>
    <t>Heard, Shashanna</t>
  </si>
  <si>
    <t>Shashanna Heard, APRN</t>
  </si>
  <si>
    <t>Shashanna</t>
  </si>
  <si>
    <t>Heard</t>
  </si>
  <si>
    <t>855 Oakside LN</t>
  </si>
  <si>
    <t>University Park</t>
  </si>
  <si>
    <t>708-368-2097</t>
  </si>
  <si>
    <t>shashannajackson03@gmail.com</t>
  </si>
  <si>
    <t>shashanna.heard@alteahc.com</t>
  </si>
  <si>
    <t>Aperion Care of Midlothian</t>
  </si>
  <si>
    <t>332-74-0112</t>
  </si>
  <si>
    <t>MH5471292</t>
  </si>
  <si>
    <t>AANP/F05180202</t>
  </si>
  <si>
    <t>F401061241</t>
  </si>
  <si>
    <t>bdd16db2-8e8b-4b3f-f63e-08dbbeafb25c</t>
  </si>
  <si>
    <t>Wilson, Cawonda</t>
  </si>
  <si>
    <t>Cawonda Wilson, APRN</t>
  </si>
  <si>
    <t>Cawonda</t>
  </si>
  <si>
    <t>6823 Sussex Rd</t>
  </si>
  <si>
    <t>Tinley Park</t>
  </si>
  <si>
    <t>708-682-4748</t>
  </si>
  <si>
    <t>cawondaw@gmail.com</t>
  </si>
  <si>
    <t>cawonda.wilson@alteahc.com</t>
  </si>
  <si>
    <t>Aperion Care Oak Lawn</t>
  </si>
  <si>
    <t>360-54-8413</t>
  </si>
  <si>
    <t>MW8225662</t>
  </si>
  <si>
    <t>ANCC / 2023032312</t>
  </si>
  <si>
    <t>F401060656</t>
  </si>
  <si>
    <t>F6A2D635-9F3E-42D9-7156-08DBBEB0B34B</t>
  </si>
  <si>
    <t>Brown, Regina</t>
  </si>
  <si>
    <t>Regina Brown, APRN</t>
  </si>
  <si>
    <t>Regina</t>
  </si>
  <si>
    <t>2969 S Southbrook Dr</t>
  </si>
  <si>
    <t>Kankakee</t>
  </si>
  <si>
    <t>815-549-5333</t>
  </si>
  <si>
    <t>ginab987@gmail.com</t>
  </si>
  <si>
    <t>regina.brown@alteahc.com</t>
  </si>
  <si>
    <t xml:space="preserve">Aperion Care Wilmington </t>
  </si>
  <si>
    <t>330-64-1066</t>
  </si>
  <si>
    <t>MB7734622</t>
  </si>
  <si>
    <t xml:space="preserve">AANPCB F10201383 </t>
  </si>
  <si>
    <t>F401060614</t>
  </si>
  <si>
    <t>77C37E9C-95B3-4B87-8FBC-08DBBDDFF9BF</t>
  </si>
  <si>
    <t>Johannsen, Rhonda</t>
  </si>
  <si>
    <t>Rhonda Johannsen ARNP</t>
  </si>
  <si>
    <t>Rhonda</t>
  </si>
  <si>
    <t>Johannsen</t>
  </si>
  <si>
    <t>18030 Fire Mountain Ln</t>
  </si>
  <si>
    <t>360-421-0537</t>
  </si>
  <si>
    <t>johann1234@comcast.net</t>
  </si>
  <si>
    <t>rhonda.johannsen@alteahc.com</t>
  </si>
  <si>
    <t xml:space="preserve">Mira Vista </t>
  </si>
  <si>
    <t>534-88-5982</t>
  </si>
  <si>
    <t>MJ8141246</t>
  </si>
  <si>
    <t>AP61446356</t>
  </si>
  <si>
    <t>ANCC 2022140619</t>
  </si>
  <si>
    <t>3E5055F8-A59A-4CF0-9219-08DBBEA8ECED</t>
  </si>
  <si>
    <t>White, Angel</t>
  </si>
  <si>
    <t>Angel White, APRN</t>
  </si>
  <si>
    <t>Angel</t>
  </si>
  <si>
    <t>692 Cassandra LN</t>
  </si>
  <si>
    <t>708-253-9030</t>
  </si>
  <si>
    <t>dr.angel.fnp@gmail.com</t>
  </si>
  <si>
    <t>angel.white@alteahc.com</t>
  </si>
  <si>
    <t>Aperion of Glenwood</t>
  </si>
  <si>
    <t>349-76-3258</t>
  </si>
  <si>
    <t>MW4097728</t>
  </si>
  <si>
    <t>AANC 2015025879</t>
  </si>
  <si>
    <t>F401060624</t>
  </si>
  <si>
    <t>ECAB4A06-3F90-4969-F640-08DBBEAFB25C</t>
  </si>
  <si>
    <t>Ilad, Ma Nora</t>
  </si>
  <si>
    <t>Ma Nora Ilad, APRN</t>
  </si>
  <si>
    <t>Ma Nora</t>
  </si>
  <si>
    <t>Ilad</t>
  </si>
  <si>
    <t>6142 River Bend Place</t>
  </si>
  <si>
    <t>Lisle</t>
  </si>
  <si>
    <t>630-632-3317</t>
  </si>
  <si>
    <t>norailadnp@gmail.com</t>
  </si>
  <si>
    <t>nora.ilad@alteahc.com</t>
  </si>
  <si>
    <t>Aperion Care Westchester</t>
  </si>
  <si>
    <t>336-98-4927</t>
  </si>
  <si>
    <t>AANC/2022140357</t>
  </si>
  <si>
    <t>F401055398</t>
  </si>
  <si>
    <t>04541870-B003-4A69-F63B-08DBBEAFB25C</t>
  </si>
  <si>
    <t>Iredia, Uwaila</t>
  </si>
  <si>
    <t>Uwaila Iredia, APRN</t>
  </si>
  <si>
    <t>Uwaila</t>
  </si>
  <si>
    <t>Iredia</t>
  </si>
  <si>
    <t>3242 Cumberland Trail</t>
  </si>
  <si>
    <t>Olympia Fields</t>
  </si>
  <si>
    <t xml:space="preserve"> 773-814-5690</t>
  </si>
  <si>
    <t>uwaeve2001@yahoo.com</t>
  </si>
  <si>
    <t>uwaila.iredia@alteahc.com</t>
  </si>
  <si>
    <t>ARC at Bradley - FKA: Aperion Care Bradley</t>
  </si>
  <si>
    <t>318-08-3946</t>
  </si>
  <si>
    <t>MI8896372</t>
  </si>
  <si>
    <t>AANP - F06200631</t>
  </si>
  <si>
    <t>F401091207</t>
  </si>
  <si>
    <t>68F0E547-06F9-4264-0DC4-08DBBEA97D4C</t>
  </si>
  <si>
    <t>Cruz, Joanne</t>
  </si>
  <si>
    <t>Joanne Cruz, APRN</t>
  </si>
  <si>
    <t>Joanne</t>
  </si>
  <si>
    <t>Cruz</t>
  </si>
  <si>
    <t>1750 W Huron Street Unit 2</t>
  </si>
  <si>
    <t>253-282-8579</t>
  </si>
  <si>
    <t>ennaojzurc1127@yahoo.com</t>
  </si>
  <si>
    <t>joanne.cruz@alteahc.com</t>
  </si>
  <si>
    <t>Aperion Care of Hillside
Aperion Care Westchester</t>
  </si>
  <si>
    <t>586-06-3400</t>
  </si>
  <si>
    <t>MC6620430</t>
  </si>
  <si>
    <t>ANCC - 2020115878</t>
  </si>
  <si>
    <t>F401060605</t>
  </si>
  <si>
    <t>FEA14677-58C6-4A6F-921B-08DBBEA8ECED</t>
  </si>
  <si>
    <t>Hall, Charlene</t>
  </si>
  <si>
    <t>Charlene Hall APRN</t>
  </si>
  <si>
    <t>Charlene</t>
  </si>
  <si>
    <t>Hall</t>
  </si>
  <si>
    <t xml:space="preserve">701 N. Wolf Rd. </t>
  </si>
  <si>
    <t>Hillside</t>
  </si>
  <si>
    <t>773-370-8626</t>
  </si>
  <si>
    <t>charlenehall95@yahoo.com</t>
  </si>
  <si>
    <t>charlene.hall@alteahc.com</t>
  </si>
  <si>
    <t>322-78-8448</t>
  </si>
  <si>
    <t xml:space="preserve"> ANCC 2022057957</t>
  </si>
  <si>
    <t>F401057368</t>
  </si>
  <si>
    <t>5D47395C-4E09-4A22-0DC7-08DBBEA97D4C</t>
  </si>
  <si>
    <t>Vaughn, Bridgette</t>
  </si>
  <si>
    <t>Bridgette Vaughn APRN</t>
  </si>
  <si>
    <t>Bridgette</t>
  </si>
  <si>
    <t>Vaughn</t>
  </si>
  <si>
    <t xml:space="preserve">408 Flagstone Dr. </t>
  </si>
  <si>
    <t>Belleville</t>
  </si>
  <si>
    <t>618-304-2333</t>
  </si>
  <si>
    <t>bridvau@gmail.com</t>
  </si>
  <si>
    <t>bridgette.vaughn@alteahc.com</t>
  </si>
  <si>
    <t>325-62-3008</t>
  </si>
  <si>
    <t>AANP AG02200093</t>
  </si>
  <si>
    <t>4CA8159A-C2C9-40E2-7159-08DBBEB0B34B</t>
  </si>
  <si>
    <t>Lopez, Heather</t>
  </si>
  <si>
    <t>Heather Lopez LCSW</t>
  </si>
  <si>
    <t>Lopez</t>
  </si>
  <si>
    <t>4143 W school street unit 2</t>
  </si>
  <si>
    <t>773-209-4659</t>
  </si>
  <si>
    <t>lopezheather@yahoo.com</t>
  </si>
  <si>
    <t>heather.lopez@alteahc.com</t>
  </si>
  <si>
    <t>Aperion Care Lakeshore; Aperion Care West Ridge</t>
  </si>
  <si>
    <t>336-80-9857</t>
  </si>
  <si>
    <t>F401075277</t>
  </si>
  <si>
    <t>5C788780-BE5B-4B7D-0DC6-08DBBEA97D4C</t>
  </si>
  <si>
    <t>Shillcutt, Kayla</t>
  </si>
  <si>
    <t>Kayla Shillcutt, APRN</t>
  </si>
  <si>
    <t>Shillcutt</t>
  </si>
  <si>
    <t>10859 s Racine Ave</t>
  </si>
  <si>
    <t>630-247-1948</t>
  </si>
  <si>
    <t>kayshillcutt@icloud.com</t>
  </si>
  <si>
    <t>kayla.shillcut@alteahc.com</t>
  </si>
  <si>
    <t>Aperion of Dolton</t>
  </si>
  <si>
    <t xml:space="preserve"> 339-72-1481</t>
  </si>
  <si>
    <t>MS8539338</t>
  </si>
  <si>
    <t>AANP F03230743</t>
  </si>
  <si>
    <t>F401054997</t>
  </si>
  <si>
    <t>7FB38E16-EA70-4E0E-0DC8-08DBBEA97D4C</t>
  </si>
  <si>
    <t>Monk-Beckley, Jennifer</t>
  </si>
  <si>
    <t>Jennifer Beckley, APRN</t>
  </si>
  <si>
    <t>Monk-Beckley</t>
  </si>
  <si>
    <t>1149 Hampshire Lane</t>
  </si>
  <si>
    <t>618-623-3309</t>
  </si>
  <si>
    <t>jmonkmiaja10@yahoo.com</t>
  </si>
  <si>
    <t>jennifer.beckley@alteahc.com</t>
  </si>
  <si>
    <t>348-72-8905</t>
  </si>
  <si>
    <t>MB8562173</t>
  </si>
  <si>
    <t>AANP F03170070</t>
  </si>
  <si>
    <t>95565E84-72B9-4899-10F5-08DBBEAE8A60</t>
  </si>
  <si>
    <t>Montgomery, Autumn</t>
  </si>
  <si>
    <t>Autumn Montgomery, APRN</t>
  </si>
  <si>
    <t>Autumn</t>
  </si>
  <si>
    <t>Montgomery</t>
  </si>
  <si>
    <t xml:space="preserve">2436 N 300 W </t>
  </si>
  <si>
    <t>Kokomo</t>
  </si>
  <si>
    <t>317-670-6794</t>
  </si>
  <si>
    <t>autumn.montgomery3@gmail.com</t>
  </si>
  <si>
    <t>autumn.montgomery@alteahc.com</t>
  </si>
  <si>
    <t>Aperion Care Kokomo, Aperion Care Marion</t>
  </si>
  <si>
    <t>308-11-2066</t>
  </si>
  <si>
    <t>MM4997649</t>
  </si>
  <si>
    <t>71008480A</t>
  </si>
  <si>
    <t>AANP F08181261</t>
  </si>
  <si>
    <t>IN6334023, IN6335023, IN6336023</t>
  </si>
  <si>
    <t>39660ADF-479E-4DCB-7157-08DBBEB0B34B</t>
  </si>
  <si>
    <t>Mershon, Sharelle</t>
  </si>
  <si>
    <t>Sharelle Mershon, APRN</t>
  </si>
  <si>
    <t>Sharelle</t>
  </si>
  <si>
    <t>Mershon</t>
  </si>
  <si>
    <t>505 S Raven Rd</t>
  </si>
  <si>
    <t>Shorewood</t>
  </si>
  <si>
    <t>217-775-2220</t>
  </si>
  <si>
    <t>slmershon@yahoo.com</t>
  </si>
  <si>
    <t>sharelle.mershon@alteahc.com</t>
  </si>
  <si>
    <t>Aperion Care Wilmington</t>
  </si>
  <si>
    <t>493-92-1686</t>
  </si>
  <si>
    <t>MM7229885</t>
  </si>
  <si>
    <t>ANCC 2021118765</t>
  </si>
  <si>
    <t>F401057403</t>
  </si>
  <si>
    <t>80035EBE-FD34-41DD-F63C-08DBBEAFB25C</t>
  </si>
  <si>
    <t>Gates, Shaleena</t>
  </si>
  <si>
    <t>Shaleena Gates, APRN</t>
  </si>
  <si>
    <t>Shaleena</t>
  </si>
  <si>
    <t>Gates</t>
  </si>
  <si>
    <t>1260 w. 85th Ave</t>
  </si>
  <si>
    <t>Merrillville</t>
  </si>
  <si>
    <t>219-898-6615</t>
  </si>
  <si>
    <t>shaleenagates@aol.com</t>
  </si>
  <si>
    <t>shaleena.gates@alteahc.com</t>
  </si>
  <si>
    <t>312-02-8071</t>
  </si>
  <si>
    <t>MG6831588</t>
  </si>
  <si>
    <t>71011666A</t>
  </si>
  <si>
    <t>AANP F08210114</t>
  </si>
  <si>
    <t>In6334024, IN6335024, IN6336024</t>
  </si>
  <si>
    <t>30B0BE2D-423B-4F92-0DC3-08DBBEA97D4C</t>
  </si>
  <si>
    <t>Hartwig-Mullally, Corinna</t>
  </si>
  <si>
    <t>Corinna Hartwig-Mullally</t>
  </si>
  <si>
    <t>Corinna</t>
  </si>
  <si>
    <t>Hartwig-Mullally</t>
  </si>
  <si>
    <t xml:space="preserve"> 40W569 IL Route 64</t>
  </si>
  <si>
    <t xml:space="preserve">St. Charles </t>
  </si>
  <si>
    <t>928-502-2181</t>
  </si>
  <si>
    <t>corinnam@live.com</t>
  </si>
  <si>
    <t>corinna.mullally@alteahc.com</t>
  </si>
  <si>
    <t>Bria of Geneva</t>
  </si>
  <si>
    <t>345-96-8599</t>
  </si>
  <si>
    <t>MH7297650</t>
  </si>
  <si>
    <t>AANP F11210301</t>
  </si>
  <si>
    <t>F401054960</t>
  </si>
  <si>
    <t>D9CF37CE-476C-4B3D-0DC9-08DBBEA97D4C</t>
  </si>
  <si>
    <t>Jacks, Alishia</t>
  </si>
  <si>
    <t>Alishia Jacks, APRN</t>
  </si>
  <si>
    <t>Alishia</t>
  </si>
  <si>
    <t>Jacks</t>
  </si>
  <si>
    <t>2021 Cleveland Blvd</t>
  </si>
  <si>
    <t>Granite City</t>
  </si>
  <si>
    <t>618-593-1931</t>
  </si>
  <si>
    <t>jacks.alishia@gmail.com</t>
  </si>
  <si>
    <t>alishia.jacks@alteahc.com</t>
  </si>
  <si>
    <t>Bria of Mascoutah, Belleville Healthcare</t>
  </si>
  <si>
    <t>361-84-8301</t>
  </si>
  <si>
    <t>MJ8550356</t>
  </si>
  <si>
    <t>AANP F07231034</t>
  </si>
  <si>
    <t>F401083457, F401083458, F401083459, F401083461</t>
  </si>
  <si>
    <t>794DE90A-AE66-44AD-F63F-08DBBEAFB25C</t>
  </si>
  <si>
    <t>Smith, Angelique</t>
  </si>
  <si>
    <t>Angelique Smith, APRN</t>
  </si>
  <si>
    <t>Angelique</t>
  </si>
  <si>
    <t>8450 Clark Pl</t>
  </si>
  <si>
    <t>Crown Point</t>
  </si>
  <si>
    <t>901-581-8852</t>
  </si>
  <si>
    <t>sassylique35@gmail.com</t>
  </si>
  <si>
    <t>angelique.smith@alteahc.com</t>
  </si>
  <si>
    <t>Michigan City</t>
  </si>
  <si>
    <t>350-64-2521</t>
  </si>
  <si>
    <t>MS6909583</t>
  </si>
  <si>
    <t>71011903A</t>
  </si>
  <si>
    <t>ANCC 2021098513</t>
  </si>
  <si>
    <t>IN6334026, IN6335026, IN6336026</t>
  </si>
  <si>
    <t>463F9712-9FFE-41BB-8FBB-08DBBDDFF9BF</t>
  </si>
  <si>
    <t>Bunal, Benedict</t>
  </si>
  <si>
    <t>Benedict Bunal, ARNP</t>
  </si>
  <si>
    <t>Benedict "Ben"</t>
  </si>
  <si>
    <t xml:space="preserve">Bunal </t>
  </si>
  <si>
    <t>2092 Wildflower Court</t>
  </si>
  <si>
    <t>1 (672) 336-6796</t>
  </si>
  <si>
    <t>bunal_mark@yahoo.com</t>
  </si>
  <si>
    <t>benedict.bunal@alteahc.com</t>
  </si>
  <si>
    <t>Alderwood, Shuksan</t>
  </si>
  <si>
    <t>621-19-3835</t>
  </si>
  <si>
    <t>MB7595450</t>
  </si>
  <si>
    <t>AP61443138</t>
  </si>
  <si>
    <t>ANCC 2022013773</t>
  </si>
  <si>
    <t>E37482F4-4EC7-4E77-1772-08DBC365C5E9</t>
  </si>
  <si>
    <t>Brandy Wiltermuth, ARNP</t>
  </si>
  <si>
    <t>Brandy</t>
  </si>
  <si>
    <t>Wiltermuth</t>
  </si>
  <si>
    <t xml:space="preserve">719 Junction Ln </t>
  </si>
  <si>
    <t>Sultan</t>
  </si>
  <si>
    <t>406-579-0366</t>
  </si>
  <si>
    <t>bwilterm@gmail.com</t>
  </si>
  <si>
    <t>brandy.wiltermuth@alteahc.com</t>
  </si>
  <si>
    <t xml:space="preserve">Bethany Everett Transitional Care, Bethany Silver Lake, Snohomish, Mountain View, Marysville </t>
  </si>
  <si>
    <t>470-98-5131</t>
  </si>
  <si>
    <t>MW1751064</t>
  </si>
  <si>
    <t>AP60226772</t>
  </si>
  <si>
    <t>ANCC 0390557</t>
  </si>
  <si>
    <t>Okanu, Melinda</t>
  </si>
  <si>
    <t>Melinda Okanu, APRN</t>
  </si>
  <si>
    <t>Melinda</t>
  </si>
  <si>
    <t>Okanu</t>
  </si>
  <si>
    <t>melokanu@yahoo.com</t>
  </si>
  <si>
    <t>AAB94FD5-4039-403F-F63D-08DBBEAFB25C</t>
  </si>
  <si>
    <t>Coleman, Sharonda</t>
  </si>
  <si>
    <t>Sharonda Coleman, ARNP</t>
  </si>
  <si>
    <t>Sharonda</t>
  </si>
  <si>
    <t>Coleman</t>
  </si>
  <si>
    <t>9311 Circle Dr</t>
  </si>
  <si>
    <t>(618) 696-8237</t>
  </si>
  <si>
    <t>sharondawindom@yahoo.com</t>
  </si>
  <si>
    <t>sharonda.coleman@alteahc.com</t>
  </si>
  <si>
    <t>Bria of Columbia</t>
  </si>
  <si>
    <t>411-49-4713</t>
  </si>
  <si>
    <t>MC8012116</t>
  </si>
  <si>
    <t>AANP F06210790</t>
  </si>
  <si>
    <t>F401061227</t>
  </si>
  <si>
    <t>13987E2A-7509-4CE5-449A-08DBBB8BE3F5</t>
  </si>
  <si>
    <t>Raney, Tiffany</t>
  </si>
  <si>
    <t>Tiffany Raney, ARNP</t>
  </si>
  <si>
    <t>Tiffany</t>
  </si>
  <si>
    <t>Raney</t>
  </si>
  <si>
    <t>1211 N Dick Rd</t>
  </si>
  <si>
    <t>509-863-7796</t>
  </si>
  <si>
    <t>raney_tiffany@yahoo.com</t>
  </si>
  <si>
    <t>tiffany.raney@alteahc.com</t>
  </si>
  <si>
    <t>Aurora, Spokane Falls</t>
  </si>
  <si>
    <t>531-69-9331</t>
  </si>
  <si>
    <t xml:space="preserve">MR7655725 </t>
  </si>
  <si>
    <t>AP61308730</t>
  </si>
  <si>
    <t>ANCC/2022002230</t>
  </si>
  <si>
    <t>G9071124</t>
  </si>
  <si>
    <t>DD48BE49-CB3A-4DDB-E5BA-08DBBB8B67AD</t>
  </si>
  <si>
    <t>Cardenas, Richard</t>
  </si>
  <si>
    <t>Richard Cardenas, PA-C</t>
  </si>
  <si>
    <t>Richard "Joe"</t>
  </si>
  <si>
    <t>Cardenas</t>
  </si>
  <si>
    <t>PO Box 10665</t>
  </si>
  <si>
    <t>907.952.5620</t>
  </si>
  <si>
    <t>richardjcardenas81@gmail.com</t>
  </si>
  <si>
    <t>richard.cardenas@alteahc.com</t>
  </si>
  <si>
    <t>North Central Care, Spokane Falls, Avalon at Northpointe</t>
  </si>
  <si>
    <t>568-75-8812</t>
  </si>
  <si>
    <t>MC3021691</t>
  </si>
  <si>
    <t>PA60421280</t>
  </si>
  <si>
    <t xml:space="preserve"> NNCPA 1114385</t>
  </si>
  <si>
    <t>G9078421, G9087422, G9078423</t>
  </si>
  <si>
    <t>439ED314-D26E-4179-32C5-08DBAFC38240</t>
  </si>
  <si>
    <t>Frank, Martin</t>
  </si>
  <si>
    <t>Martin Frank, ARNP</t>
  </si>
  <si>
    <t>Martin "Marty"</t>
  </si>
  <si>
    <t>Frank</t>
  </si>
  <si>
    <t>4814 VIEW DR</t>
  </si>
  <si>
    <t>EVERETT</t>
  </si>
  <si>
    <t>206-753-7794</t>
  </si>
  <si>
    <t>mrf388@nyu.edu</t>
  </si>
  <si>
    <t>martin.frank@alteahc.com</t>
  </si>
  <si>
    <t xml:space="preserve"> Bethany Pacific, Bethany Silverlake, Bethany Everett Transitional Care</t>
  </si>
  <si>
    <t>531-19-3224</t>
  </si>
  <si>
    <t>MF8141171</t>
  </si>
  <si>
    <t>AP61448600</t>
  </si>
  <si>
    <t>F04230601/AANP</t>
  </si>
  <si>
    <t>3A16E1EC-D49D-4988-66E7-08DBAE4E5D36</t>
  </si>
  <si>
    <t>Lamidi, Doyinsola</t>
  </si>
  <si>
    <t>Doyinsola Lamidi, ARNP</t>
  </si>
  <si>
    <t>Doyinsola</t>
  </si>
  <si>
    <t>Lamidi</t>
  </si>
  <si>
    <t>["Washington APPs","Washington East APPs","All APPs"]</t>
  </si>
  <si>
    <t>8592 N Farmdale St</t>
  </si>
  <si>
    <t>925-237-0967</t>
  </si>
  <si>
    <t xml:space="preserve">adiomutiat2015@gmail.com </t>
  </si>
  <si>
    <t>doyinsola.lamidi@alteahc.com</t>
  </si>
  <si>
    <t>Aurora Valley</t>
  </si>
  <si>
    <t>800-59-4122</t>
  </si>
  <si>
    <t>ML8269070</t>
  </si>
  <si>
    <t>AP61477180</t>
  </si>
  <si>
    <t>AANP F06230358</t>
  </si>
  <si>
    <t>94DB034F-C5CB-49AD-007B-08DBAE358B67</t>
  </si>
  <si>
    <t>Estes, Debra</t>
  </si>
  <si>
    <t>Debra Estes, APRN</t>
  </si>
  <si>
    <t>Debra "Debbie"</t>
  </si>
  <si>
    <t>Estes</t>
  </si>
  <si>
    <t>["NPs Florida","Orlando"]</t>
  </si>
  <si>
    <t>1603 Timber Pines Ct</t>
  </si>
  <si>
    <t>DeLand</t>
  </si>
  <si>
    <t>860-235-6809</t>
  </si>
  <si>
    <t>tdestes96@gmail.com</t>
  </si>
  <si>
    <t>debra.estes@alteahc.com</t>
  </si>
  <si>
    <t>Lakes of Clermont, Island Health, Vista Manor</t>
  </si>
  <si>
    <t>224-02-8210</t>
  </si>
  <si>
    <t>ME4773974</t>
  </si>
  <si>
    <t>APRN9454906</t>
  </si>
  <si>
    <t>AANP - AG09170096</t>
  </si>
  <si>
    <t>RO143, RO144, RO145</t>
  </si>
  <si>
    <t>E290A04A-55B9-48D0-7581-08DBA02FB42F</t>
  </si>
  <si>
    <t>Dr. Aishwarya "Sunny" Sharma, DO</t>
  </si>
  <si>
    <t>Aishwarya "Sunny"</t>
  </si>
  <si>
    <t>Sharma</t>
  </si>
  <si>
    <t>["California Physician","All Physician","California North Physicians"]</t>
  </si>
  <si>
    <t>3695 Laver Ct</t>
  </si>
  <si>
    <t>Redding</t>
  </si>
  <si>
    <t xml:space="preserve">216-394-2612 </t>
  </si>
  <si>
    <t>aishwaryaprhr@gmail.com</t>
  </si>
  <si>
    <t>Aishwarya.Sharma@alteahc.com</t>
  </si>
  <si>
    <t>Eureka, Granada, Fortuna, Seaview,</t>
  </si>
  <si>
    <t>296-08-0795</t>
  </si>
  <si>
    <t>FS3197527</t>
  </si>
  <si>
    <t>20A21405</t>
  </si>
  <si>
    <t>ABFM/1071035400</t>
  </si>
  <si>
    <t>94BA8DE3-B1E7-43DC-3F4D-08DBA7D6208B</t>
  </si>
  <si>
    <t>Purewal, Ravneet</t>
  </si>
  <si>
    <t>Ravneet Purewal, ARNP</t>
  </si>
  <si>
    <t>Ravneet</t>
  </si>
  <si>
    <t>Purewal</t>
  </si>
  <si>
    <t>24304 131st Ave SE</t>
  </si>
  <si>
    <t>206-829-0290</t>
  </si>
  <si>
    <t xml:space="preserve">ravneet.purewal@outlook.com </t>
  </si>
  <si>
    <t>Ravneet.Purewal@alteahc.com</t>
  </si>
  <si>
    <t>534-39-2233</t>
  </si>
  <si>
    <t>MP8230966</t>
  </si>
  <si>
    <t>AP61468833</t>
  </si>
  <si>
    <t>AANP F07230098</t>
  </si>
  <si>
    <t>Denor</t>
  </si>
  <si>
    <t>Kennebeck</t>
  </si>
  <si>
    <t>04C59771-3149-4117-19C4-08DBAE35E3B1</t>
  </si>
  <si>
    <t>Joachim, Carthia</t>
  </si>
  <si>
    <t>Carthia Joachim, APRN</t>
  </si>
  <si>
    <t xml:space="preserve">Carthia </t>
  </si>
  <si>
    <t>Joachim</t>
  </si>
  <si>
    <t xml:space="preserve">1488 Leitrim Loop </t>
  </si>
  <si>
    <t>Apopka</t>
  </si>
  <si>
    <t>904-258-1726</t>
  </si>
  <si>
    <t>carthiajoach@gmail.com</t>
  </si>
  <si>
    <t>Carthia.Joachim@alteahc.com</t>
  </si>
  <si>
    <t>The Commons, OHR, Apopka H&amp;R, Davenport H&amp;R</t>
  </si>
  <si>
    <t>770-80-6416</t>
  </si>
  <si>
    <t>MJ7057804</t>
  </si>
  <si>
    <t>APRN11009293</t>
  </si>
  <si>
    <t>ANCC 2020066210</t>
  </si>
  <si>
    <t>RO109, RO110, RO111</t>
  </si>
  <si>
    <t>93d078be-6fc2-489a-f2ed-08dba7d668c2</t>
  </si>
  <si>
    <t>Trudeau, Meghan</t>
  </si>
  <si>
    <t>Meghan Trudeau, PA</t>
  </si>
  <si>
    <t>Meghan</t>
  </si>
  <si>
    <t>Trudeau</t>
  </si>
  <si>
    <t>3002 Bonshaw Ct SE</t>
  </si>
  <si>
    <t xml:space="preserve">408-839-9014 </t>
  </si>
  <si>
    <t>megtrudeau27@gmail.com</t>
  </si>
  <si>
    <t>meghan.trudeau@alteahc.com</t>
  </si>
  <si>
    <t>Puget Sound- Olympia, Willapa</t>
  </si>
  <si>
    <t>624-42-3050</t>
  </si>
  <si>
    <t>MT4827993</t>
  </si>
  <si>
    <t>PA61241251</t>
  </si>
  <si>
    <t>NCCPA 1138664</t>
  </si>
  <si>
    <t>G9068353</t>
  </si>
  <si>
    <t>B996FAE1-723E-42FD-5D69-08DB9CF9FB58</t>
  </si>
  <si>
    <t>Jennings, Joshua</t>
  </si>
  <si>
    <t>Joshua Jennings, ARNP</t>
  </si>
  <si>
    <t>Jennings</t>
  </si>
  <si>
    <t>3948 South Cloverdale St.</t>
  </si>
  <si>
    <t xml:space="preserve">Seattle </t>
  </si>
  <si>
    <t>360-223-7714</t>
  </si>
  <si>
    <t>joshuagjennings@gmail.com</t>
  </si>
  <si>
    <t>joshua.jennings@alteahc.com</t>
  </si>
  <si>
    <t>Seattle Med; Ballard</t>
  </si>
  <si>
    <t>532-98-6741</t>
  </si>
  <si>
    <t>MJ7799010</t>
  </si>
  <si>
    <t>AP61394796</t>
  </si>
  <si>
    <t>AANP AG12220082</t>
  </si>
  <si>
    <t>G9069481</t>
  </si>
  <si>
    <t>84F38761-571F-49BB-EE7B-08DBA042346B</t>
  </si>
  <si>
    <t>Golez, Pauline</t>
  </si>
  <si>
    <t>Pauline Golez, ARNP</t>
  </si>
  <si>
    <t>Pauline</t>
  </si>
  <si>
    <t>Golez</t>
  </si>
  <si>
    <t>1301 1st Ave Apt 1012</t>
  </si>
  <si>
    <t>702-328-8855</t>
  </si>
  <si>
    <t>paulinevintapatr@gmail.com</t>
  </si>
  <si>
    <t>pauline.vintapatr@alteahc.com</t>
  </si>
  <si>
    <t>Avamere Issaquah</t>
  </si>
  <si>
    <t>530-87-9370</t>
  </si>
  <si>
    <t>MV8228997</t>
  </si>
  <si>
    <t>AP61428637</t>
  </si>
  <si>
    <t>ANCC 2022002303</t>
  </si>
  <si>
    <t>G9067699</t>
  </si>
  <si>
    <t>A22C48DB-13A6-4D70-AD30-08DBA27608D7</t>
  </si>
  <si>
    <t>Villaroman, Sheena</t>
  </si>
  <si>
    <t>Sheena Villaroman, ARNP</t>
  </si>
  <si>
    <t>Sheena</t>
  </si>
  <si>
    <t>Villaroman</t>
  </si>
  <si>
    <t>516 N L St Unit 2</t>
  </si>
  <si>
    <t>702-406-1061</t>
  </si>
  <si>
    <t>sheenavillaroman@gmail.com</t>
  </si>
  <si>
    <t>sheena.villaroman@alteahc.com</t>
  </si>
  <si>
    <t>Eliseo; Agility; Orchard Park</t>
  </si>
  <si>
    <t>680-70-1417</t>
  </si>
  <si>
    <t>MV8217045</t>
  </si>
  <si>
    <t>AP61446088</t>
  </si>
  <si>
    <t>ANCC 2023006656</t>
  </si>
  <si>
    <t>Dr. Kennebeck</t>
  </si>
  <si>
    <t>38c3c92d-6605-494f-5d68-08db9cf9fb58</t>
  </si>
  <si>
    <t>Wolf, Lindsey</t>
  </si>
  <si>
    <t>Lindsey Wolf, ARNP</t>
  </si>
  <si>
    <t>Lindsey</t>
  </si>
  <si>
    <t>Wolf</t>
  </si>
  <si>
    <t>14525 15th Ave W Unit A</t>
  </si>
  <si>
    <t>651-353-0718</t>
  </si>
  <si>
    <t>lawolf16@gmail.com</t>
  </si>
  <si>
    <t>lindsey.wolf@alteahc.com</t>
  </si>
  <si>
    <t>Marysville</t>
  </si>
  <si>
    <t>392-94-1568</t>
  </si>
  <si>
    <t>MW7036634</t>
  </si>
  <si>
    <t>AP61239353</t>
  </si>
  <si>
    <t>AANP 197763</t>
  </si>
  <si>
    <t>G9067455</t>
  </si>
  <si>
    <t>AF1888E4-D24C-4409-5D67-08DB9CF9FB58</t>
  </si>
  <si>
    <t>Saghari, Soheila</t>
  </si>
  <si>
    <t>Soheila Saghari, ARNP</t>
  </si>
  <si>
    <t>Soheila</t>
  </si>
  <si>
    <t>Saghari</t>
  </si>
  <si>
    <t>["Washington APPs","All APPs","Washington East APPs"]</t>
  </si>
  <si>
    <t>12402 E Broadway Ave %234</t>
  </si>
  <si>
    <t>206-518-0166</t>
  </si>
  <si>
    <t>soheilasaghari@gmail.com</t>
  </si>
  <si>
    <t>soheila.saghari@alteahc.com</t>
  </si>
  <si>
    <t>Avalon at Northpointe</t>
  </si>
  <si>
    <t>531-33-6919</t>
  </si>
  <si>
    <t>MS8203983</t>
  </si>
  <si>
    <t>AP61468391</t>
  </si>
  <si>
    <t>AANP AG06230272</t>
  </si>
  <si>
    <t>G9074578</t>
  </si>
  <si>
    <t>DF9BA14A-90D2-475B-E09F-08DB8D5F1928</t>
  </si>
  <si>
    <t>Rook, Jodi</t>
  </si>
  <si>
    <t>Jodi Rook, PA</t>
  </si>
  <si>
    <t>Jodi</t>
  </si>
  <si>
    <t>Rook</t>
  </si>
  <si>
    <t>1064 Kirkland Ave NE Apartment 410</t>
  </si>
  <si>
    <t>509-964-3190</t>
  </si>
  <si>
    <t>jodirook.pac.co@gmail.com</t>
  </si>
  <si>
    <t>jodi.rook@alteahc.com</t>
  </si>
  <si>
    <t>Firlane Health &amp; Rehab</t>
  </si>
  <si>
    <t>493-78-2021</t>
  </si>
  <si>
    <t>MR3976909</t>
  </si>
  <si>
    <t>PA60057919</t>
  </si>
  <si>
    <t>NCCPA 1084664</t>
  </si>
  <si>
    <t>G9066790</t>
  </si>
  <si>
    <t>C2F77479-021D-4D1E-434A-08DB939873E5</t>
  </si>
  <si>
    <t>Soames, Garrett</t>
  </si>
  <si>
    <t>Garrett Soames, PA</t>
  </si>
  <si>
    <t>Garrett</t>
  </si>
  <si>
    <t>Soames</t>
  </si>
  <si>
    <t>11477 NW Admiral Place</t>
  </si>
  <si>
    <t xml:space="preserve">Silverdale </t>
  </si>
  <si>
    <t>206-755-6846</t>
  </si>
  <si>
    <t>garrettsoames@gmail.com</t>
  </si>
  <si>
    <t>garrett.soames@alteahc.com</t>
  </si>
  <si>
    <t>Bridgeview Care; Emerald Bay, Belmont Terrace</t>
  </si>
  <si>
    <t>533-94-5462</t>
  </si>
  <si>
    <t>MS2082460</t>
  </si>
  <si>
    <t>PA60549796</t>
  </si>
  <si>
    <t>NCCPA 1085634</t>
  </si>
  <si>
    <t>08EADC8E-8392-4C11-E67B-08DB891E9A0A</t>
  </si>
  <si>
    <t>Zhang, Lingfei</t>
  </si>
  <si>
    <t>Lingfei Zhang, APRN</t>
  </si>
  <si>
    <t>Lingfei</t>
  </si>
  <si>
    <t>Zhang</t>
  </si>
  <si>
    <t>24 Bolsana Ct</t>
  </si>
  <si>
    <t>St. Augustine</t>
  </si>
  <si>
    <t>920-750-0220</t>
  </si>
  <si>
    <t>lingfeizhang1231@gmail.com</t>
  </si>
  <si>
    <t>lingfei.zhang@alteahc.com</t>
  </si>
  <si>
    <t>398-27-0179</t>
  </si>
  <si>
    <t>MZ3952505</t>
  </si>
  <si>
    <t>APRN11025253</t>
  </si>
  <si>
    <t>ANCC 2016002311</t>
  </si>
  <si>
    <t>RI356, RI357, RI359</t>
  </si>
  <si>
    <t>58FF1CED-43F8-4570-9333-08DB8D5E64B4</t>
  </si>
  <si>
    <t>Gandia, Victoria</t>
  </si>
  <si>
    <t>Victoria Gandia, ARNP</t>
  </si>
  <si>
    <t>Gandia</t>
  </si>
  <si>
    <t>15560 Westminster Way N Apt 407</t>
  </si>
  <si>
    <t>773-988-2898</t>
  </si>
  <si>
    <t>vpgandia@gmail.com</t>
  </si>
  <si>
    <t>victoria.gandia@alteahc.com</t>
  </si>
  <si>
    <t>Edmonds; Seattle Med</t>
  </si>
  <si>
    <t>337-02-6616</t>
  </si>
  <si>
    <t>MG4963054</t>
  </si>
  <si>
    <t>AP61305310</t>
  </si>
  <si>
    <t>AANC 2017017525</t>
  </si>
  <si>
    <t>G9064456</t>
  </si>
  <si>
    <t>223A405C-AEF5-40A5-4A4E-08DB91E7FA96</t>
  </si>
  <si>
    <t>Dr. Allen Johnson</t>
  </si>
  <si>
    <t>["Washington Physician","Washington North Physician"]</t>
  </si>
  <si>
    <t xml:space="preserve"> 269 W Axton Rd </t>
  </si>
  <si>
    <t>360-510-0160</t>
  </si>
  <si>
    <t>ajwhutthe@gmail.com</t>
  </si>
  <si>
    <t>allen.johnson@alteahc.com</t>
  </si>
  <si>
    <t>Miravista, Mount Vernon, Skagit Valley, Alderwood Park</t>
  </si>
  <si>
    <t>395-68-1247</t>
  </si>
  <si>
    <t>BJ4028684</t>
  </si>
  <si>
    <t>MD00031995</t>
  </si>
  <si>
    <t>G9072554</t>
  </si>
  <si>
    <t>FD5D8DC7-FD7F-4A34-4A4F-08DB91E7FA96</t>
  </si>
  <si>
    <t>Mote, Marilou</t>
  </si>
  <si>
    <t>Marilou Mote, ARNP</t>
  </si>
  <si>
    <t>Marilou</t>
  </si>
  <si>
    <t>Mote</t>
  </si>
  <si>
    <t>3925 E 24th Ave</t>
  </si>
  <si>
    <t>509-263-6282</t>
  </si>
  <si>
    <t>marilou.d.mote@gmail.com</t>
  </si>
  <si>
    <t>marilou.mote@alteahc.com</t>
  </si>
  <si>
    <t>North Central Care Center, Spokane health &amp; rehab, Franklin Hills, The Gardens, Othello, Pullman</t>
  </si>
  <si>
    <t>570-17-0801</t>
  </si>
  <si>
    <t>MM8168521</t>
  </si>
  <si>
    <t>AP61397191</t>
  </si>
  <si>
    <t>AANP F01230019</t>
  </si>
  <si>
    <t>A4950A92-D46C-45E9-0272-08DB9436059F</t>
  </si>
  <si>
    <t>Wambuzi , Selemani</t>
  </si>
  <si>
    <t>Selemani Wambuzi, PA</t>
  </si>
  <si>
    <t>Selemani</t>
  </si>
  <si>
    <t xml:space="preserve">Wambuzi </t>
  </si>
  <si>
    <t>820 Edgewater lane</t>
  </si>
  <si>
    <t>Moses Lake</t>
  </si>
  <si>
    <t>425-516-1732</t>
  </si>
  <si>
    <t>selemani@live.com</t>
  </si>
  <si>
    <t>selemani.wambuzi@alteahc.com</t>
  </si>
  <si>
    <t>Othello Care</t>
  </si>
  <si>
    <t>765-14-9929</t>
  </si>
  <si>
    <t>MW6301143</t>
  </si>
  <si>
    <t>PA61127469</t>
  </si>
  <si>
    <t>NCCPA 1179029</t>
  </si>
  <si>
    <t xml:space="preserve"> Dr. Gary Gularte</t>
  </si>
  <si>
    <t>AFECF216-9848-4BB0-3A7B-08DB929A869F</t>
  </si>
  <si>
    <t>Dressel, Jeanette</t>
  </si>
  <si>
    <t>Jeanette Dressel, ARNP</t>
  </si>
  <si>
    <t>Jeanette</t>
  </si>
  <si>
    <t>Dressel</t>
  </si>
  <si>
    <t>14688 Crescent Valley Rd SE</t>
  </si>
  <si>
    <t xml:space="preserve"> Olalla</t>
  </si>
  <si>
    <t>(334) 379-0686</t>
  </si>
  <si>
    <t>jeanette.dressel.jd@gmail.com</t>
  </si>
  <si>
    <t>jeanette.dressel@Alteahc.com</t>
  </si>
  <si>
    <t>536-98-8533</t>
  </si>
  <si>
    <t>MD5272745</t>
  </si>
  <si>
    <t>AP61102186</t>
  </si>
  <si>
    <t>AANP/F0305049</t>
  </si>
  <si>
    <t>G9067849</t>
  </si>
  <si>
    <t>F5FD400C-1000-48DE-9AA6-08DB8EADBFCE</t>
  </si>
  <si>
    <t>Dominic Keya ARNP</t>
  </si>
  <si>
    <t>Dominic</t>
  </si>
  <si>
    <t>Keya</t>
  </si>
  <si>
    <t>20228 78th Ave CTE</t>
  </si>
  <si>
    <t>Spanaway</t>
  </si>
  <si>
    <t>913-257-6276</t>
  </si>
  <si>
    <t>dkeya12@gmail.com</t>
  </si>
  <si>
    <t>dominic.keya@alteahc.com</t>
  </si>
  <si>
    <t>Eliseo, Agility, Orchard Park, Linden Grove, Puget Des Moines, North Auburn.</t>
  </si>
  <si>
    <t>514-31-4430</t>
  </si>
  <si>
    <t>MK8173685</t>
  </si>
  <si>
    <t>AP61451476</t>
  </si>
  <si>
    <t>AANP F06230845</t>
  </si>
  <si>
    <t>G9064927</t>
  </si>
  <si>
    <t>C857C2B2-5E1E-4473-10AB-08DB86EC5387</t>
  </si>
  <si>
    <t>Dodd, Mary</t>
  </si>
  <si>
    <t>Mary Dodd, NP</t>
  </si>
  <si>
    <t>Dodd</t>
  </si>
  <si>
    <t>PO Box 7306</t>
  </si>
  <si>
    <t>Eureka</t>
  </si>
  <si>
    <t>707-683-5073</t>
  </si>
  <si>
    <t>marysbusyness@gmail.com</t>
  </si>
  <si>
    <t>mary.dodd@alteahc.com</t>
  </si>
  <si>
    <t>Fortuna Rehab, Granada Rehab, Eureka Rehab, Seaview Rehab</t>
  </si>
  <si>
    <t>562-33-8948</t>
  </si>
  <si>
    <t>MD7732286</t>
  </si>
  <si>
    <t>ANCC 2022059563</t>
  </si>
  <si>
    <t>CA676817</t>
  </si>
  <si>
    <t>Dr. Aishwarya Sharma</t>
  </si>
  <si>
    <t>86F06AAF-6B90-40B6-1479-08DB8D5DE9AA</t>
  </si>
  <si>
    <t>Dr. Sunny Sharma</t>
  </si>
  <si>
    <t>Sanskriti "Sunny"</t>
  </si>
  <si>
    <t>["Miami","Physician FL"]</t>
  </si>
  <si>
    <t>15665 Miami Lakeway N Apt 301</t>
  </si>
  <si>
    <t>Miami Lakes</t>
  </si>
  <si>
    <t>941-284-9255</t>
  </si>
  <si>
    <t>sunnysharma1160@gmail.com</t>
  </si>
  <si>
    <t>sunny.sharma@alteahc.com</t>
  </si>
  <si>
    <t>Harbor Beach, Renaissance</t>
  </si>
  <si>
    <t>340-90-0863</t>
  </si>
  <si>
    <t>FS2659514</t>
  </si>
  <si>
    <t>ME161623</t>
  </si>
  <si>
    <t>645D9F31-2A1C-42AB-7C69-08DB828A2467</t>
  </si>
  <si>
    <t>Jordalen, Jennifer</t>
  </si>
  <si>
    <t>Jennifer Jordalen, PA</t>
  </si>
  <si>
    <t>Jordalen</t>
  </si>
  <si>
    <t>504 W Barnes Rd</t>
  </si>
  <si>
    <t>509-590-7484</t>
  </si>
  <si>
    <t>jennifer.jordalen@gmail.com</t>
  </si>
  <si>
    <t>jennifer.jordalen@alteahc.com</t>
  </si>
  <si>
    <t>Franklin Hills
Cherrywood AL
Spokane H &amp; R 
Touchmark</t>
  </si>
  <si>
    <t>534-29-3687</t>
  </si>
  <si>
    <t>MJ8133299</t>
  </si>
  <si>
    <t>PA61367330</t>
  </si>
  <si>
    <t>NCCPA 1199403</t>
  </si>
  <si>
    <t>G9070574</t>
  </si>
  <si>
    <t xml:space="preserve">Dr. Gularte </t>
  </si>
  <si>
    <t xml:space="preserve">Dr. Dhaliwal </t>
  </si>
  <si>
    <t>A15277D0-578A-4736-A40E-08DB82529F76</t>
  </si>
  <si>
    <t>Dockendorf, Salome</t>
  </si>
  <si>
    <t>Salome Dockendorf, ARNP</t>
  </si>
  <si>
    <t>Salome</t>
  </si>
  <si>
    <t>Dockendorf</t>
  </si>
  <si>
    <t>4880 NW Chad Ct</t>
  </si>
  <si>
    <t>Silverdale</t>
  </si>
  <si>
    <t>812-870-6728</t>
  </si>
  <si>
    <t>abossolo77@icloud.com</t>
  </si>
  <si>
    <t>salome.dockendorf@alteahc.com</t>
  </si>
  <si>
    <t>Belmont Terrace; Emerald Bay, Bridgeview</t>
  </si>
  <si>
    <t>533-47-7797</t>
  </si>
  <si>
    <t>MD5553537</t>
  </si>
  <si>
    <t>AP61008318</t>
  </si>
  <si>
    <t>AANP F09191949</t>
  </si>
  <si>
    <t>G9064454</t>
  </si>
  <si>
    <t>6D4A519D-B966-464F-3566-08DB7C1C043B</t>
  </si>
  <si>
    <t>Shepherd, Tess</t>
  </si>
  <si>
    <t>Tess Shepherd</t>
  </si>
  <si>
    <t>Tess</t>
  </si>
  <si>
    <t>Shepherd</t>
  </si>
  <si>
    <t> 7647 Countrywood Dr SE</t>
  </si>
  <si>
    <t>360-269-3098</t>
  </si>
  <si>
    <t>tess.k.shepherd@gmail.com</t>
  </si>
  <si>
    <t>tess.shepherd@alteahc.com</t>
  </si>
  <si>
    <t>Olympia Transitional, Puget Sound Olympia, Firlane H &amp; R, Shelton H &amp; R, Willapa</t>
  </si>
  <si>
    <t>600-72-4636</t>
  </si>
  <si>
    <t>MS5957141</t>
  </si>
  <si>
    <t>AP61078454</t>
  </si>
  <si>
    <t>G9064488</t>
  </si>
  <si>
    <t>B7E9A8D9-36CE-4628-3BC2-08DB7D78FBF6</t>
  </si>
  <si>
    <t>Woodward, Bobbi</t>
  </si>
  <si>
    <t>Bobbi Woodward ARNP</t>
  </si>
  <si>
    <t>Bobbi</t>
  </si>
  <si>
    <t>Woodward</t>
  </si>
  <si>
    <t>["NPs Washington","Washington"]</t>
  </si>
  <si>
    <t>3628 E 26th Ave</t>
  </si>
  <si>
    <t>509-979-4858</t>
  </si>
  <si>
    <t>bswbsw2006@yahoo.com</t>
  </si>
  <si>
    <t>bobbi.woodward@alteahc.com</t>
  </si>
  <si>
    <t>533-11-0737</t>
  </si>
  <si>
    <t>MW3336989</t>
  </si>
  <si>
    <t>AP60507855</t>
  </si>
  <si>
    <t>ANCC 2014019506</t>
  </si>
  <si>
    <t>G9064455</t>
  </si>
  <si>
    <t>5F7CBB77-D0B1-4119-8DDB-08DB7C18CFEE</t>
  </si>
  <si>
    <t>Cha, Jiyoung</t>
  </si>
  <si>
    <t>Jiyoung Cha ARNP</t>
  </si>
  <si>
    <t>Jiyoung</t>
  </si>
  <si>
    <t>Cha</t>
  </si>
  <si>
    <t>377 NW Pebble Ln</t>
  </si>
  <si>
    <t>Issaquah</t>
  </si>
  <si>
    <t>206-372-2095</t>
  </si>
  <si>
    <t>cjy871011@gmail.com</t>
  </si>
  <si>
    <t>jiyoung.cha@alteahc.com</t>
  </si>
  <si>
    <t>035-96-9860</t>
  </si>
  <si>
    <t>MC8081731</t>
  </si>
  <si>
    <t>AP61446771</t>
  </si>
  <si>
    <t>AANP AG05230050</t>
  </si>
  <si>
    <t>G9072511</t>
  </si>
  <si>
    <t>B39B74F3-1B43-4685-10AD-08DB86EC5387</t>
  </si>
  <si>
    <t>Hutchison, Mary</t>
  </si>
  <si>
    <t>Mary Hutchison APRN</t>
  </si>
  <si>
    <t>Hutchison</t>
  </si>
  <si>
    <t>["Orlando"]</t>
  </si>
  <si>
    <t>218 Birch St</t>
  </si>
  <si>
    <t>Titusville</t>
  </si>
  <si>
    <t>706-202-9322</t>
  </si>
  <si>
    <t>studyholic.nurse@gmail.com</t>
  </si>
  <si>
    <t>mary.hutchison@alteahc.com</t>
  </si>
  <si>
    <t>254-77-9516</t>
  </si>
  <si>
    <t>MH6503494</t>
  </si>
  <si>
    <t>APRN11007107</t>
  </si>
  <si>
    <t>AANP F05200096</t>
  </si>
  <si>
    <t>RD878, RD879, RD880</t>
  </si>
  <si>
    <t>4E48C47E-5216-4AB9-8DDA-08DB7C18CFEE</t>
  </si>
  <si>
    <t>Dr. Haneen Aibak</t>
  </si>
  <si>
    <t>Haneen</t>
  </si>
  <si>
    <t>Aibak</t>
  </si>
  <si>
    <t>2523 Simon Lane NE</t>
  </si>
  <si>
    <t>786-514-1221</t>
  </si>
  <si>
    <t>haneenaibak@hotmail.com</t>
  </si>
  <si>
    <t>haneen.aibak@alteahc.com</t>
  </si>
  <si>
    <t>Willapa
Olympia Transitional
Puget Sound Health &amp; Rehab
Pacific Care
Grays Harbor</t>
  </si>
  <si>
    <t>220-49-9602</t>
  </si>
  <si>
    <t>FA2726187</t>
  </si>
  <si>
    <t>MD60270960</t>
  </si>
  <si>
    <t>G9064452</t>
  </si>
  <si>
    <t>FB95BDED-AC03-495A-0463-08DB828FC75B</t>
  </si>
  <si>
    <t>Kamau, Lucy</t>
  </si>
  <si>
    <t>Lucy Kamau ARNP</t>
  </si>
  <si>
    <t>Lucy</t>
  </si>
  <si>
    <t>Kamau</t>
  </si>
  <si>
    <t>12809 60th Ave E</t>
  </si>
  <si>
    <t>Puyallup</t>
  </si>
  <si>
    <t>806-584-5498</t>
  </si>
  <si>
    <t>lucykamau2000@yahoo.com</t>
  </si>
  <si>
    <t>lucy.kamau@alteahc.com</t>
  </si>
  <si>
    <t>643-15-7761</t>
  </si>
  <si>
    <t>MK5882914</t>
  </si>
  <si>
    <t>AP61060625</t>
  </si>
  <si>
    <t>AANP F03200597</t>
  </si>
  <si>
    <t>G9064453</t>
  </si>
  <si>
    <t>B5FF676C-F715-44D3-0DCA-08DBBEA97D4C</t>
  </si>
  <si>
    <t>Pamela Williams, APRN</t>
  </si>
  <si>
    <t>Pamela</t>
  </si>
  <si>
    <t>Williams</t>
  </si>
  <si>
    <t>["Miami","NPs Florida"]</t>
  </si>
  <si>
    <t>617 46th St</t>
  </si>
  <si>
    <t>561-329-8283</t>
  </si>
  <si>
    <t>wepamela34@gmail.com</t>
  </si>
  <si>
    <t>pamela.williams@alteahc.com</t>
  </si>
  <si>
    <t>Renaissance  IC</t>
  </si>
  <si>
    <t>013-58-7133</t>
  </si>
  <si>
    <t>FH1110193</t>
  </si>
  <si>
    <t>APRN9337808</t>
  </si>
  <si>
    <t>ANCC 2015021280</t>
  </si>
  <si>
    <t>9B954816-4A9F-4CC8-6BA1-08DB86ECE35D</t>
  </si>
  <si>
    <t>Ann Allen, ARNP</t>
  </si>
  <si>
    <t>Ann</t>
  </si>
  <si>
    <t>["All APPs","Washington APPs","Washington South APPs","All WA South"]</t>
  </si>
  <si>
    <t>436 Canal Dr. SE</t>
  </si>
  <si>
    <t>602-670-8681</t>
  </si>
  <si>
    <t>amaggrett@gmail.com</t>
  </si>
  <si>
    <t>ann.allen@alteahc.com</t>
  </si>
  <si>
    <t>Grays Harbor, Pacific Care, Willapa</t>
  </si>
  <si>
    <t>503-96-9619</t>
  </si>
  <si>
    <t>MA4506498</t>
  </si>
  <si>
    <t>AP60783120</t>
  </si>
  <si>
    <t>AANP F09171069</t>
  </si>
  <si>
    <t>G9064451</t>
  </si>
  <si>
    <t>9764A124-35CA-425C-10AE-08DB86EC5387</t>
  </si>
  <si>
    <t>Nordblom, Lumen</t>
  </si>
  <si>
    <t>Lumen Nordblom, APRN</t>
  </si>
  <si>
    <t>Lumen</t>
  </si>
  <si>
    <t>Nordblom</t>
  </si>
  <si>
    <t>["Florida APPs","Florida Central APPs"]</t>
  </si>
  <si>
    <t>1715 Country Chalet Court</t>
  </si>
  <si>
    <t>689-247-5131</t>
  </si>
  <si>
    <t>nordblom77@gmail.com</t>
  </si>
  <si>
    <t>lumen.nordblom@alteahc.com</t>
  </si>
  <si>
    <t>Courtyards Care Center</t>
  </si>
  <si>
    <t>037-58-3055</t>
  </si>
  <si>
    <t>MN4278784</t>
  </si>
  <si>
    <t>APRN3254672</t>
  </si>
  <si>
    <t>AANP F1100201</t>
  </si>
  <si>
    <t>RB068, RB069, RB070</t>
  </si>
  <si>
    <t>D866EC9D-6C0B-464D-0465-08DB828FC75B</t>
  </si>
  <si>
    <t>Fox, Nikolous</t>
  </si>
  <si>
    <t>Nikolous Fox ARNP</t>
  </si>
  <si>
    <t>Nikolous</t>
  </si>
  <si>
    <t>Fox</t>
  </si>
  <si>
    <t>9856 63rd Ave S</t>
  </si>
  <si>
    <t>206-724-5011</t>
  </si>
  <si>
    <t>nickfox@me.com</t>
  </si>
  <si>
    <t>nikolous.fox@alteahc.com</t>
  </si>
  <si>
    <t xml:space="preserve"> Snohomish, Warm beach, Ballard, Avamere Issaquah</t>
  </si>
  <si>
    <t>438-43-2945</t>
  </si>
  <si>
    <t>MF5409203</t>
  </si>
  <si>
    <t>AP60985728</t>
  </si>
  <si>
    <t>AANP F06193159</t>
  </si>
  <si>
    <t>G9065874</t>
  </si>
  <si>
    <t>Spataro, Esther</t>
  </si>
  <si>
    <t>Esther Spataro, ARNP</t>
  </si>
  <si>
    <t>Esther</t>
  </si>
  <si>
    <t>Spataro</t>
  </si>
  <si>
    <t>206 W Riverside Ave Apt 513</t>
  </si>
  <si>
    <t>208-553-4091</t>
  </si>
  <si>
    <t>estherhenter5@gmail.com</t>
  </si>
  <si>
    <t>esther.spataro@alteahc.com</t>
  </si>
  <si>
    <t>MS7659583</t>
  </si>
  <si>
    <t>AP613719994</t>
  </si>
  <si>
    <t>AANP AG10220076</t>
  </si>
  <si>
    <t>Merlino, Jennifer</t>
  </si>
  <si>
    <t>Jennifer Merlino, ARNP</t>
  </si>
  <si>
    <t>Merlino</t>
  </si>
  <si>
    <t>["Tampa"]</t>
  </si>
  <si>
    <t>2820 Yellow Creek Lp Unit 214</t>
  </si>
  <si>
    <t>Cape Coral</t>
  </si>
  <si>
    <t>609-647-0009</t>
  </si>
  <si>
    <t>jennifer.merlino.dnp@gmail.com</t>
  </si>
  <si>
    <t>jennifer.merlino@alteahc.com</t>
  </si>
  <si>
    <t>135-84-1190</t>
  </si>
  <si>
    <t>APRN11005424</t>
  </si>
  <si>
    <t>79E5922A-DB60-4CD8-6CC3-08DB88677679</t>
  </si>
  <si>
    <t>Dr. Melanie Albors</t>
  </si>
  <si>
    <t>Melanie</t>
  </si>
  <si>
    <t>Albors</t>
  </si>
  <si>
    <t>["All Physician","Florida Physician","Florida Central Physician","All FL Central"]</t>
  </si>
  <si>
    <t>9398 Juniper Moss Circle</t>
  </si>
  <si>
    <t>Orlando</t>
  </si>
  <si>
    <t>939-940-8188</t>
  </si>
  <si>
    <t>dralbors@gmail.com</t>
  </si>
  <si>
    <t>melanie.albors@alteahc.com</t>
  </si>
  <si>
    <t>Plantation Bay, Bedrock Orlando South, Aspire of Island, Vista Manor, Courtyards, Lake Mary</t>
  </si>
  <si>
    <t>584-91-9072</t>
  </si>
  <si>
    <t>BA7892599</t>
  </si>
  <si>
    <t>ME122034</t>
  </si>
  <si>
    <t>RA031, RA032, RA033</t>
  </si>
  <si>
    <t>109753600, 014153200</t>
  </si>
  <si>
    <t>McCowan, Matthew</t>
  </si>
  <si>
    <t>Matthew Mccowan, APRN</t>
  </si>
  <si>
    <t>Matthew</t>
  </si>
  <si>
    <t>Mccowan</t>
  </si>
  <si>
    <t>["NPs Florida","Jacksonville"]</t>
  </si>
  <si>
    <t>5521 redhawk dr</t>
  </si>
  <si>
    <t>New Port Richey</t>
  </si>
  <si>
    <t>727-281-5252</t>
  </si>
  <si>
    <t>matt.mccowan@gmail.com</t>
  </si>
  <si>
    <t>matthew.mccowan@alteahc.com</t>
  </si>
  <si>
    <t>252-55-3041</t>
  </si>
  <si>
    <t>MM6843014</t>
  </si>
  <si>
    <t>APRN11010188</t>
  </si>
  <si>
    <t>Q1639, Q1640, Q1641</t>
  </si>
  <si>
    <t>Brodsky, Marc</t>
  </si>
  <si>
    <t>Dr. Marc Brodsky</t>
  </si>
  <si>
    <t>Marc</t>
  </si>
  <si>
    <t>Brodsky</t>
  </si>
  <si>
    <t>4976 SW Leighton Farm Ave</t>
  </si>
  <si>
    <t>772-260-7023</t>
  </si>
  <si>
    <t>drmbrodsky@hotmail.com</t>
  </si>
  <si>
    <t>marc.brodsky@alteahc.com</t>
  </si>
  <si>
    <t>370BD9C6-B234-456C-10AF-08DB86EC5387</t>
  </si>
  <si>
    <t>Owens, Nordica</t>
  </si>
  <si>
    <t>Nordica Owens, APRN</t>
  </si>
  <si>
    <t>Nordica</t>
  </si>
  <si>
    <t>Owens</t>
  </si>
  <si>
    <t>["Tampa","NPs Florida"]</t>
  </si>
  <si>
    <t>901 Allegro Lane</t>
  </si>
  <si>
    <t>Apollo Beach</t>
  </si>
  <si>
    <t>636-692-3504</t>
  </si>
  <si>
    <t>nordica.owens@gmail.com</t>
  </si>
  <si>
    <t>nordica.owens@alteahc.com</t>
  </si>
  <si>
    <t>685-05-5125</t>
  </si>
  <si>
    <t>MO6275324</t>
  </si>
  <si>
    <t>APRN11007896</t>
  </si>
  <si>
    <t>AANP F06202759</t>
  </si>
  <si>
    <t>RA458, RA459, RA460</t>
  </si>
  <si>
    <t>CD477A3D-5470-4F26-2664-08DB86EE33E5</t>
  </si>
  <si>
    <t>Porter, Cathy</t>
  </si>
  <si>
    <t>Cathy Porter, APRN</t>
  </si>
  <si>
    <t>Cathy</t>
  </si>
  <si>
    <t>470 Wiltshire Ave SW Palm Bay FL 32908</t>
  </si>
  <si>
    <t>Merrit Island</t>
  </si>
  <si>
    <t>321-378-5433</t>
  </si>
  <si>
    <t>cathyrnfnp@msn.com</t>
  </si>
  <si>
    <t>cathy.porter@alteahc.com</t>
  </si>
  <si>
    <t>478-86-5571</t>
  </si>
  <si>
    <t>MP1239210</t>
  </si>
  <si>
    <t>APRN11016432</t>
  </si>
  <si>
    <t>ANCC2004002429</t>
  </si>
  <si>
    <t>RQ650, RQ651, RQ652</t>
  </si>
  <si>
    <t>A7C9E30A-A1DC-4E10-6BA6-08DB86ECE35D</t>
  </si>
  <si>
    <t>Smith, Serita</t>
  </si>
  <si>
    <t>Serita Smith, APRN</t>
  </si>
  <si>
    <t>Serita</t>
  </si>
  <si>
    <t>19808 Wyndmill Circle</t>
  </si>
  <si>
    <t>Odessa</t>
  </si>
  <si>
    <t>860-985-8824</t>
  </si>
  <si>
    <t>seritaheath@aim.com</t>
  </si>
  <si>
    <t>serita.smith@alteahc.com</t>
  </si>
  <si>
    <t>045-86-8872</t>
  </si>
  <si>
    <t>MS8000553</t>
  </si>
  <si>
    <t>APRN11020285</t>
  </si>
  <si>
    <t>AANPCB F0612506</t>
  </si>
  <si>
    <t>RA437, RA438, RA440</t>
  </si>
  <si>
    <t>98E6240F-322B-4DED-7C6B-08DB828A2467</t>
  </si>
  <si>
    <t>James, Matthew</t>
  </si>
  <si>
    <t>Matthew James PA</t>
  </si>
  <si>
    <t>732 J Street</t>
  </si>
  <si>
    <t>Port Townsend</t>
  </si>
  <si>
    <t>360-390-8710</t>
  </si>
  <si>
    <t>mtthwja@gmail.com</t>
  </si>
  <si>
    <t>matthew.james@alteahc.com</t>
  </si>
  <si>
    <t>531-98-2674</t>
  </si>
  <si>
    <t>MJ7873537</t>
  </si>
  <si>
    <t>PA60378277</t>
  </si>
  <si>
    <t>g9065489</t>
  </si>
  <si>
    <t>025C76B4-BF19-412F-552E-08DB82898009</t>
  </si>
  <si>
    <t>Fletcher, Yukari</t>
  </si>
  <si>
    <t>Yukari Fletcher, ARNP</t>
  </si>
  <si>
    <t>Yukari</t>
  </si>
  <si>
    <t>Fletcher</t>
  </si>
  <si>
    <t>14630 SE Allen Road</t>
  </si>
  <si>
    <t>562-537-9902</t>
  </si>
  <si>
    <t>yuukarim@hotmail.com</t>
  </si>
  <si>
    <t>yukari.fletcher@alteahc.com</t>
  </si>
  <si>
    <t>Redmond Care Center</t>
  </si>
  <si>
    <t>372-29-3061</t>
  </si>
  <si>
    <t>MF5015462</t>
  </si>
  <si>
    <t>AP60897193</t>
  </si>
  <si>
    <t>ANCC 2018017709</t>
  </si>
  <si>
    <t>G9064418</t>
  </si>
  <si>
    <t>954E5321-B561-4E74-E67E-08DB891E9A0A</t>
  </si>
  <si>
    <t>Bastien, Natalie</t>
  </si>
  <si>
    <t>Natalie Bastien, APRN</t>
  </si>
  <si>
    <t>Natalie</t>
  </si>
  <si>
    <t>Bastien</t>
  </si>
  <si>
    <t>19116 Lutterworth Court</t>
  </si>
  <si>
    <t>Land O Lakes</t>
  </si>
  <si>
    <t>813-340-6052</t>
  </si>
  <si>
    <t>msnat48@gmail.com</t>
  </si>
  <si>
    <t>natalie.bastien@alteahc.com</t>
  </si>
  <si>
    <t>Heron Pointe Health &amp; Rehab</t>
  </si>
  <si>
    <t>262-65-7785</t>
  </si>
  <si>
    <t>MB6350071</t>
  </si>
  <si>
    <t>APRN2734882</t>
  </si>
  <si>
    <t>RA013, RA014, RA015</t>
  </si>
  <si>
    <t>Prendergast-Stoddart, Suzette</t>
  </si>
  <si>
    <t>Suzette Prendergast-Stoddart, APRN</t>
  </si>
  <si>
    <t>Suzette</t>
  </si>
  <si>
    <t>Prendergast-Stoddart</t>
  </si>
  <si>
    <t>["Miami"]</t>
  </si>
  <si>
    <t>2832 Shaughnessy Drive, Wellington</t>
  </si>
  <si>
    <t>Greenacres</t>
  </si>
  <si>
    <t>561-389-2721</t>
  </si>
  <si>
    <t>suzettegnp37@gmail.com</t>
  </si>
  <si>
    <t>suzette.prendergast-stoddart@alteahc.com</t>
  </si>
  <si>
    <t>594-37-0034</t>
  </si>
  <si>
    <t>MP0815052</t>
  </si>
  <si>
    <t>APRN9180833</t>
  </si>
  <si>
    <t>AG0815052</t>
  </si>
  <si>
    <t>Campbell, Erica</t>
  </si>
  <si>
    <t>Erica Campbell, APRN</t>
  </si>
  <si>
    <t>Erica</t>
  </si>
  <si>
    <t>Campbell</t>
  </si>
  <si>
    <t>5545 1 Square, Vero Beach</t>
  </si>
  <si>
    <t>772-205-8364</t>
  </si>
  <si>
    <t>ericacampbell1216@gmail.com</t>
  </si>
  <si>
    <t>erica.campbell@alteahc.com</t>
  </si>
  <si>
    <t>027-70-3070</t>
  </si>
  <si>
    <t>APRN11024793</t>
  </si>
  <si>
    <t>ANCC 2022069420</t>
  </si>
  <si>
    <t>DACF157A-BDBD-448E-0461-08DB828FC75B</t>
  </si>
  <si>
    <t>Dr. Tim Troeh</t>
  </si>
  <si>
    <t>Tim</t>
  </si>
  <si>
    <t>Troeh</t>
  </si>
  <si>
    <t>["Washington Physician","Washington South Physician","All Physician"]</t>
  </si>
  <si>
    <t>205 9th Avenue</t>
  </si>
  <si>
    <t>360-580-0457</t>
  </si>
  <si>
    <t xml:space="preserve">coastalim@comcast.net </t>
  </si>
  <si>
    <t xml:space="preserve"> tim.troeh@alteahc.com</t>
  </si>
  <si>
    <t>Grays Harbor, Pacific Care</t>
  </si>
  <si>
    <t>543-58-5442</t>
  </si>
  <si>
    <t>BT4843618</t>
  </si>
  <si>
    <t>MD00033501</t>
  </si>
  <si>
    <t>Torre, Camille</t>
  </si>
  <si>
    <t>Camille Torre, APRN</t>
  </si>
  <si>
    <t>Camille</t>
  </si>
  <si>
    <t>Torre</t>
  </si>
  <si>
    <t>1005 Spring Garden Rd PH 851</t>
  </si>
  <si>
    <t>954-600-3604</t>
  </si>
  <si>
    <t>ckaett@gmail.com</t>
  </si>
  <si>
    <t>camille.torre@alteahc.com</t>
  </si>
  <si>
    <t>PRN Miami</t>
  </si>
  <si>
    <t>594-59-1930</t>
  </si>
  <si>
    <t>MT8037790</t>
  </si>
  <si>
    <t>APRN11023277</t>
  </si>
  <si>
    <t>ANCC2020044642</t>
  </si>
  <si>
    <t>RC508, RC510, RC511</t>
  </si>
  <si>
    <t>Yaskin, Inna</t>
  </si>
  <si>
    <t>Dr. Inna Yaskin</t>
  </si>
  <si>
    <t>Inna</t>
  </si>
  <si>
    <t>Yaskin</t>
  </si>
  <si>
    <t>["Physician","Miami"]</t>
  </si>
  <si>
    <t>6220 SW 144th Street</t>
  </si>
  <si>
    <t>732-691-7599</t>
  </si>
  <si>
    <t>inna@dryaskin.com</t>
  </si>
  <si>
    <t>inna.yaskin@alteahc.com</t>
  </si>
  <si>
    <t>125-76-3154</t>
  </si>
  <si>
    <t>B8537AD6-C7E3-4FEF-2666-08DB86EE33E5</t>
  </si>
  <si>
    <t>Jones, Courtney</t>
  </si>
  <si>
    <t>Courtney Jones APRN</t>
  </si>
  <si>
    <t>Courtney</t>
  </si>
  <si>
    <t>11525 82nd Ave</t>
  </si>
  <si>
    <t>Seminole</t>
  </si>
  <si>
    <t>727-510-2185</t>
  </si>
  <si>
    <t>ceginan@mac.com</t>
  </si>
  <si>
    <t>courtney.jones@alteahc.com</t>
  </si>
  <si>
    <t>bardmoor Oaks, Safety Harbor, Countryside, Dolphins View,</t>
  </si>
  <si>
    <t>590-25-2082</t>
  </si>
  <si>
    <t>MJ5546708</t>
  </si>
  <si>
    <t>APRN9309222</t>
  </si>
  <si>
    <t>ANCC 2018015727</t>
  </si>
  <si>
    <t>Q9949, Q9951, Q9952</t>
  </si>
  <si>
    <t>Daggett, Rebecca</t>
  </si>
  <si>
    <t>Rebecca Daggett, APRN</t>
  </si>
  <si>
    <t>Daggett</t>
  </si>
  <si>
    <t>872 Pinewood Terrace W</t>
  </si>
  <si>
    <t>Palm Harbor</t>
  </si>
  <si>
    <t>727-515-8205</t>
  </si>
  <si>
    <t>rebeccadaggett97@gmail.com</t>
  </si>
  <si>
    <t>rebecca.daggett@alteahc.com</t>
  </si>
  <si>
    <t>589-22-7785</t>
  </si>
  <si>
    <t>APRN11012752</t>
  </si>
  <si>
    <t>ANCC 2021028153</t>
  </si>
  <si>
    <t>4AA77992-91C0-40F9-E238-08DB81B63C8D</t>
  </si>
  <si>
    <t>Chai, Joselyn</t>
  </si>
  <si>
    <t>Joselyn Chai, ARNP</t>
  </si>
  <si>
    <t xml:space="preserve">Siew Yeng "Joselyn" </t>
  </si>
  <si>
    <t>Chai</t>
  </si>
  <si>
    <t>19025 96th Ct E</t>
  </si>
  <si>
    <t>206-310-8686</t>
  </si>
  <si>
    <t>joselynchai@gmail.com</t>
  </si>
  <si>
    <t>joselyn.chai@alteahc.com</t>
  </si>
  <si>
    <t>829-10-3938</t>
  </si>
  <si>
    <t>MC7677973</t>
  </si>
  <si>
    <t>AP61194114</t>
  </si>
  <si>
    <t>ANCC2020142869</t>
  </si>
  <si>
    <t>G9064429</t>
  </si>
  <si>
    <t>8D3A3087-0A8C-48F5-D794-08DB7D78B635</t>
  </si>
  <si>
    <t>Dr. Gary Gularte</t>
  </si>
  <si>
    <t>Gary</t>
  </si>
  <si>
    <t>Gularte</t>
  </si>
  <si>
    <t xml:space="preserve">13310 e peone valley lane </t>
  </si>
  <si>
    <t>Mead</t>
  </si>
  <si>
    <t>509-939-0678</t>
  </si>
  <si>
    <t>garygularte@gmail.com</t>
  </si>
  <si>
    <t>gary.gularte@alteahc.com</t>
  </si>
  <si>
    <t>Spokane Health &amp; rehab, Franklin Hills, The Gardens, North Central, Othella Care, Pullman Care</t>
  </si>
  <si>
    <t>212-88-8270</t>
  </si>
  <si>
    <t>BG4028723</t>
  </si>
  <si>
    <t>MD00031833</t>
  </si>
  <si>
    <t>G9064420</t>
  </si>
  <si>
    <t>B7C74953-5BEA-45A0-10B1-08DB86EC5387</t>
  </si>
  <si>
    <t>Scott, Pamela</t>
  </si>
  <si>
    <t>Pamela Scott, APRN</t>
  </si>
  <si>
    <t>Scott</t>
  </si>
  <si>
    <t>831 Enterprise Ave</t>
  </si>
  <si>
    <t>New Smyrna</t>
  </si>
  <si>
    <t>863-904-9683</t>
  </si>
  <si>
    <t>plscottrn@gmail.com</t>
  </si>
  <si>
    <t>pamela.scott@alteahc.com</t>
  </si>
  <si>
    <t>Lake Mary/ Deltona</t>
  </si>
  <si>
    <t>266-59-9599</t>
  </si>
  <si>
    <t>MS6275336</t>
  </si>
  <si>
    <t>APRN11011119</t>
  </si>
  <si>
    <t>ANCC 2020038512</t>
  </si>
  <si>
    <t>RA099, RA101, RA102</t>
  </si>
  <si>
    <t>2622702D-D76F-4252-2667-08DB86EE33E5</t>
  </si>
  <si>
    <t>Quinones, Angelica</t>
  </si>
  <si>
    <t>Angelica Quinones, APRN</t>
  </si>
  <si>
    <t>Angelica</t>
  </si>
  <si>
    <t>Quinones</t>
  </si>
  <si>
    <t>1979 Suncoast Crossings Isle</t>
  </si>
  <si>
    <t>727-851-0124</t>
  </si>
  <si>
    <t>angelicaquin007@gmail.com</t>
  </si>
  <si>
    <t>angelica.quinones@alteahc.com</t>
  </si>
  <si>
    <t>Safety Harbor</t>
  </si>
  <si>
    <t>150-94-8888</t>
  </si>
  <si>
    <t>MQ8028955</t>
  </si>
  <si>
    <t>APRN11024952</t>
  </si>
  <si>
    <t>AANP2040683</t>
  </si>
  <si>
    <t>RO668, RO669, RO670</t>
  </si>
  <si>
    <t>3E1A026B-9F28-435A-6BA7-08DB86ECE35D</t>
  </si>
  <si>
    <t>Watts, Angie</t>
  </si>
  <si>
    <t>Angie Watts APRN</t>
  </si>
  <si>
    <t>Angie</t>
  </si>
  <si>
    <t>Watts</t>
  </si>
  <si>
    <t>4875 N Maple Terrace</t>
  </si>
  <si>
    <t>Hernando</t>
  </si>
  <si>
    <t>angiewatts@rocketmail.com</t>
  </si>
  <si>
    <t>angie.watts@alteahc.com</t>
  </si>
  <si>
    <t>Dolphins View</t>
  </si>
  <si>
    <t>357-68-8704</t>
  </si>
  <si>
    <t>MW7989227</t>
  </si>
  <si>
    <t>APRN11025896</t>
  </si>
  <si>
    <t>ANCC 2023021714</t>
  </si>
  <si>
    <t>RF704, RF705, RF706</t>
  </si>
  <si>
    <t>943566, 118338500</t>
  </si>
  <si>
    <t>E9263038-D0F3-42FD-5527-08DB82898009</t>
  </si>
  <si>
    <t>Dr. Joseph Denor, MD</t>
  </si>
  <si>
    <t>["All Physician","Washington Physician","Washington Central Physician","Washington South Physician"]</t>
  </si>
  <si>
    <t>547 140th Ave SE</t>
  </si>
  <si>
    <t>612-207-1999</t>
  </si>
  <si>
    <t>joseph.denor@gmail.com</t>
  </si>
  <si>
    <t>joseph.denor@alteahc.com</t>
  </si>
  <si>
    <t>Puget Sound Transitional - Des Moines, Auburn Post Acute, North Auburn, Edmonds Care Center, Helping Hands, Bridgeview, Belmont Terrace, Emerald Bay, Emerald Heights</t>
  </si>
  <si>
    <t>388-88-2108</t>
  </si>
  <si>
    <t>BD9028045</t>
  </si>
  <si>
    <t>MD60542290</t>
  </si>
  <si>
    <t>G9064527</t>
  </si>
  <si>
    <t>8E600FB2-BE51-4C96-7C68-08DB828A2467</t>
  </si>
  <si>
    <t>Grib, Vladimir</t>
  </si>
  <si>
    <t>Vladimir Grib, ARNP</t>
  </si>
  <si>
    <t>Vladimir</t>
  </si>
  <si>
    <t>Grib</t>
  </si>
  <si>
    <t>4802 Nassau Avenue NE apt 173</t>
  </si>
  <si>
    <t>206-818-0979</t>
  </si>
  <si>
    <t>vladi@spu.edu</t>
  </si>
  <si>
    <t>vladimir.grib@alteahc.com</t>
  </si>
  <si>
    <t>MG4173732</t>
  </si>
  <si>
    <t>AP60692356</t>
  </si>
  <si>
    <t>G9064525</t>
  </si>
  <si>
    <t>Amro, Noor</t>
  </si>
  <si>
    <t>Noor Amro, ARNP</t>
  </si>
  <si>
    <t>Noor</t>
  </si>
  <si>
    <t>Amro</t>
  </si>
  <si>
    <t>17202 Aurora Ave N Apt 114</t>
  </si>
  <si>
    <t>901-828-9216</t>
  </si>
  <si>
    <t>nooramro@hotmail.com</t>
  </si>
  <si>
    <t>noor.amro@alteahc.com</t>
  </si>
  <si>
    <t>412-73-7288</t>
  </si>
  <si>
    <t>MA7280782</t>
  </si>
  <si>
    <t>AP61218135</t>
  </si>
  <si>
    <t>G9064524</t>
  </si>
  <si>
    <t>7FB5AB2E-1561-4EB8-84D3-08DB893330CD</t>
  </si>
  <si>
    <t>Lambertson, Anna</t>
  </si>
  <si>
    <t>Dr. Anna Lambertson</t>
  </si>
  <si>
    <t>Lambertson</t>
  </si>
  <si>
    <t>["Physician","Physician FL"]</t>
  </si>
  <si>
    <t>510 N. Rome Ave, Unit 322</t>
  </si>
  <si>
    <t>541-816-6289</t>
  </si>
  <si>
    <t>alambertson9@gmail.com</t>
  </si>
  <si>
    <t>anna.lambertson@alteahc.com</t>
  </si>
  <si>
    <t>Wedgewood
Fletcher
Habana
Heron
Osprey</t>
  </si>
  <si>
    <t>502-68-8336</t>
  </si>
  <si>
    <t>FL2748955</t>
  </si>
  <si>
    <t>ME162190</t>
  </si>
  <si>
    <t>Q4947, Q4948, Q4949</t>
  </si>
  <si>
    <t>36DCE695-AE59-451D-E67C-08DB891E9A0A</t>
  </si>
  <si>
    <t>Evans, Altavia</t>
  </si>
  <si>
    <t>Altavia Evans, APRN</t>
  </si>
  <si>
    <t>Altavia</t>
  </si>
  <si>
    <t>Evans</t>
  </si>
  <si>
    <t>11739 Sweet Serenity Lane, Apt 206</t>
  </si>
  <si>
    <t>561-856-3890</t>
  </si>
  <si>
    <t>altaviaevans@gmail.com</t>
  </si>
  <si>
    <t>altavia.evans@alteahc.com</t>
  </si>
  <si>
    <t>Brooksville</t>
  </si>
  <si>
    <t>589-94-0402</t>
  </si>
  <si>
    <t>ME7986093</t>
  </si>
  <si>
    <t>APRN11022177</t>
  </si>
  <si>
    <t>ANCC RN9438686</t>
  </si>
  <si>
    <t>RF137, RF138, RF139</t>
  </si>
  <si>
    <t>B4D1E6D5-374E-460A-E67A-08DB891E9A0A</t>
  </si>
  <si>
    <t>Dr. Phuc Tran</t>
  </si>
  <si>
    <t>Phuc</t>
  </si>
  <si>
    <t>["Physician","Physician FL","Florida North Physician"]</t>
  </si>
  <si>
    <t>800 Eagle Cove Dr.</t>
  </si>
  <si>
    <t>Fleming Island</t>
  </si>
  <si>
    <t>904-428-9181</t>
  </si>
  <si>
    <t>phuctrancom@yahoo.com</t>
  </si>
  <si>
    <t>phuc.tran@alteahc.com</t>
  </si>
  <si>
    <t xml:space="preserve">Jacksonville
Orange Park
San Jose
Harts Harbor
</t>
  </si>
  <si>
    <t>470-17-7329</t>
  </si>
  <si>
    <t>BT6279219</t>
  </si>
  <si>
    <t>ME97418</t>
  </si>
  <si>
    <t>Q1649, Q1650, Q1651</t>
  </si>
  <si>
    <t>Mohammed, Nafee</t>
  </si>
  <si>
    <t>Nafee Mohammed, ARNP</t>
  </si>
  <si>
    <t>Nafee</t>
  </si>
  <si>
    <t>Mohammed</t>
  </si>
  <si>
    <t>["Washington"]</t>
  </si>
  <si>
    <t>2306 188th PL SW</t>
  </si>
  <si>
    <t>206-446-4069</t>
  </si>
  <si>
    <t>darihana46@yahoo.com</t>
  </si>
  <si>
    <t>nafee.mohammed@alteahc.com</t>
  </si>
  <si>
    <t>539-63-0924</t>
  </si>
  <si>
    <t>148736F3-380A-491C-10AA-08DB86EC5387</t>
  </si>
  <si>
    <t>Lett, Destiny</t>
  </si>
  <si>
    <t>Destiny Lett, ARNP</t>
  </si>
  <si>
    <t>Destiny</t>
  </si>
  <si>
    <t>Lett</t>
  </si>
  <si>
    <t>["All APPs","Washington APPs"]</t>
  </si>
  <si>
    <t>2119 Seven Oaks Street SE.</t>
  </si>
  <si>
    <t>714-421-1427</t>
  </si>
  <si>
    <t>destiny.lett@gmail.com</t>
  </si>
  <si>
    <t>destiny.lett@alteahc.com</t>
  </si>
  <si>
    <t>607-70-2014</t>
  </si>
  <si>
    <t>ML8009880</t>
  </si>
  <si>
    <t>AP60920614</t>
  </si>
  <si>
    <t>AANP F11180396</t>
  </si>
  <si>
    <t>G9064520</t>
  </si>
  <si>
    <t>3C74C190-2F23-49D9-10B6-08DB86EC5387</t>
  </si>
  <si>
    <t>Myers, Stephanie</t>
  </si>
  <si>
    <t>Stephanie Myers, ARPN</t>
  </si>
  <si>
    <t>Stephanie</t>
  </si>
  <si>
    <t>Myers</t>
  </si>
  <si>
    <t>["Jacksonville","NPs Florida","Florida North APPs"]</t>
  </si>
  <si>
    <t>842 Cavalla Road</t>
  </si>
  <si>
    <t>Atlantic Beach</t>
  </si>
  <si>
    <t>239-677-0041</t>
  </si>
  <si>
    <t>stephaniemyers978@gmail.com</t>
  </si>
  <si>
    <t>stephanie.myers@alteahc.com</t>
  </si>
  <si>
    <t>Jacksonville
Orange Park</t>
  </si>
  <si>
    <t>595-74-5438</t>
  </si>
  <si>
    <t>MM7997971</t>
  </si>
  <si>
    <t>APRN11011452</t>
  </si>
  <si>
    <t>ANCC 2020145367</t>
  </si>
  <si>
    <t>Q1459, Q1460, Q1461</t>
  </si>
  <si>
    <t>Fernandez, Shanti</t>
  </si>
  <si>
    <t>Shanti Fernandez, APRN</t>
  </si>
  <si>
    <t>Shanti</t>
  </si>
  <si>
    <t>Fernandez</t>
  </si>
  <si>
    <t>18800 NE 29th Ave.  Apt 120</t>
  </si>
  <si>
    <t>Aventura</t>
  </si>
  <si>
    <t>Fl</t>
  </si>
  <si>
    <t>305-433-1605</t>
  </si>
  <si>
    <t>sf88rn@gmail.com</t>
  </si>
  <si>
    <t>shanti.fernandez@alteahc.com</t>
  </si>
  <si>
    <t>082-64-9187</t>
  </si>
  <si>
    <t>MF7896268</t>
  </si>
  <si>
    <t>APRN11025115</t>
  </si>
  <si>
    <t>Brumidge, Nandi</t>
  </si>
  <si>
    <t>Nandi Brumidge ARNP</t>
  </si>
  <si>
    <t>Nandi</t>
  </si>
  <si>
    <t>Brumidge</t>
  </si>
  <si>
    <t>9877 Alpenglow way</t>
  </si>
  <si>
    <t>Gig Harbor</t>
  </si>
  <si>
    <t>704-807-5189</t>
  </si>
  <si>
    <t>nandib3@gmail.com</t>
  </si>
  <si>
    <t>nandi.brumidge@alteahc.com</t>
  </si>
  <si>
    <t>240-65-0462</t>
  </si>
  <si>
    <t>MB3054169</t>
  </si>
  <si>
    <t xml:space="preserve">AP60426810 </t>
  </si>
  <si>
    <t>G9064526</t>
  </si>
  <si>
    <t>D4CC5BCB-AD14-4577-2665-08DB86EE33E5</t>
  </si>
  <si>
    <t>Brainard, Meredith</t>
  </si>
  <si>
    <t>Meredith Brainard, APRN</t>
  </si>
  <si>
    <t>Meredith</t>
  </si>
  <si>
    <t>Brainard</t>
  </si>
  <si>
    <t>101 Paradise Valley Dr</t>
  </si>
  <si>
    <t>Ponte Verda Beach</t>
  </si>
  <si>
    <t>423.715.8037</t>
  </si>
  <si>
    <t>meredithshippey@gmail.com</t>
  </si>
  <si>
    <t>meredith.brainard@alteahc.com</t>
  </si>
  <si>
    <t>Green Cove</t>
  </si>
  <si>
    <t>254-41-8448</t>
  </si>
  <si>
    <t>MB7942495</t>
  </si>
  <si>
    <t>APRN9315771</t>
  </si>
  <si>
    <t>AANP F06162637</t>
  </si>
  <si>
    <t>Q1646, Q1647, Q1648</t>
  </si>
  <si>
    <t>Dr. Tran</t>
  </si>
  <si>
    <t>Smith, Lorelle</t>
  </si>
  <si>
    <t>Lorelle Smith, APRN</t>
  </si>
  <si>
    <t>Lorelle</t>
  </si>
  <si>
    <t>5532 Oak Lane</t>
  </si>
  <si>
    <t>Fruitland Park</t>
  </si>
  <si>
    <t>727-277-8470</t>
  </si>
  <si>
    <t>jaguarljs@yahoo.com</t>
  </si>
  <si>
    <t>lorelle.smith@alteahc.com</t>
  </si>
  <si>
    <t>044-58-4598</t>
  </si>
  <si>
    <t>Q1453, Q1454, Q1455</t>
  </si>
  <si>
    <t>12EFF653-F583-47C6-10B7-08DB86EC5387</t>
  </si>
  <si>
    <t>Rodriguez, Yahaira</t>
  </si>
  <si>
    <t>Yahaira Rodriguez, APRN</t>
  </si>
  <si>
    <t>Yahaira</t>
  </si>
  <si>
    <t>Rodriguez</t>
  </si>
  <si>
    <t>2647 Brookville Dr</t>
  </si>
  <si>
    <t>Valrico</t>
  </si>
  <si>
    <t>813-784-7324</t>
  </si>
  <si>
    <t>yahi1973@yahoo.com</t>
  </si>
  <si>
    <t>yahaira.rodriguez@alteahc.com</t>
  </si>
  <si>
    <t>Wedgewood</t>
  </si>
  <si>
    <t>581-65-8606</t>
  </si>
  <si>
    <t>MR5951783</t>
  </si>
  <si>
    <t>APRN11007472</t>
  </si>
  <si>
    <t>AANP AG06200035</t>
  </si>
  <si>
    <t>QW874, QW875, QW876</t>
  </si>
  <si>
    <t>B6DCEEF1-2F0A-47EC-6CC5-08DB88677679</t>
  </si>
  <si>
    <t>Chambers, Marie</t>
  </si>
  <si>
    <t>Marie Chambers, APRN</t>
  </si>
  <si>
    <t>Marie</t>
  </si>
  <si>
    <t>Chambers</t>
  </si>
  <si>
    <t>8957 Forge Breeze Loop</t>
  </si>
  <si>
    <t>Wesley Chapel</t>
  </si>
  <si>
    <t>786-205-7270</t>
  </si>
  <si>
    <t>Marichambers01@gmail.com</t>
  </si>
  <si>
    <t>marie.chambers@alteahc.com</t>
  </si>
  <si>
    <t>Osprey Point</t>
  </si>
  <si>
    <t>593-55-9564</t>
  </si>
  <si>
    <t>MC7472385</t>
  </si>
  <si>
    <t>APRN11004934</t>
  </si>
  <si>
    <t>ANCC 2019054724</t>
  </si>
  <si>
    <t>QX117, QX118, QX119</t>
  </si>
  <si>
    <t>Dr. Thorngren</t>
  </si>
  <si>
    <t>Guess, Aundrea</t>
  </si>
  <si>
    <t>Aundrea Guess, APRN</t>
  </si>
  <si>
    <t>Aundrea</t>
  </si>
  <si>
    <t>Guess</t>
  </si>
  <si>
    <t>904-866-6165</t>
  </si>
  <si>
    <t>aundrea.guess@gmail.com</t>
  </si>
  <si>
    <t>aundrea.guess@alteahc.com</t>
  </si>
  <si>
    <t>417-06-3244</t>
  </si>
  <si>
    <t>APRN9471669</t>
  </si>
  <si>
    <t>QX090, QX091, QX092</t>
  </si>
  <si>
    <t>4684E288-4180-4AA7-10B0-08DB86EC5387</t>
  </si>
  <si>
    <t>Pryce, Ann-Marie</t>
  </si>
  <si>
    <t>Ann Marie Pryce, APRN</t>
  </si>
  <si>
    <t>Ann Marie</t>
  </si>
  <si>
    <t>Pryce</t>
  </si>
  <si>
    <t>["Orlando","Jacksonville","Tampa","NPs Florida"]</t>
  </si>
  <si>
    <t>10020 SW 14th St</t>
  </si>
  <si>
    <t>Pembroke Pines</t>
  </si>
  <si>
    <t>954-205-3652</t>
  </si>
  <si>
    <t>pryceannmarie@yahoo.com</t>
  </si>
  <si>
    <t>annmarie.pryce@alteahc.com</t>
  </si>
  <si>
    <t>589-13-3019</t>
  </si>
  <si>
    <t>MP6159532</t>
  </si>
  <si>
    <t>APRN3043092</t>
  </si>
  <si>
    <t>AANP F02180148</t>
  </si>
  <si>
    <t>RG706, RG707, RG705</t>
  </si>
  <si>
    <t>3781B031-0143-4D3E-2660-08DB86EE33E5</t>
  </si>
  <si>
    <t>Thomas, Felicia</t>
  </si>
  <si>
    <t>Felicia Thomas, APRN</t>
  </si>
  <si>
    <t>813 Lindsey Pl</t>
  </si>
  <si>
    <t>Lake Wales</t>
  </si>
  <si>
    <t>863-605-8509</t>
  </si>
  <si>
    <t>felicia_thomas29@icloud.com</t>
  </si>
  <si>
    <t>felicia.thomas@alteahc.com</t>
  </si>
  <si>
    <t>595-42-7457</t>
  </si>
  <si>
    <t>MT5579745</t>
  </si>
  <si>
    <t>APRN11003896</t>
  </si>
  <si>
    <t>ANCC 2019038790</t>
  </si>
  <si>
    <t>Q5438, Q5439, Q5440</t>
  </si>
  <si>
    <t>829D97C2-DF24-4C2F-84D5-08DB893330CD</t>
  </si>
  <si>
    <t>Mussa, Zaina</t>
  </si>
  <si>
    <t>Zaina Mussa, APRN</t>
  </si>
  <si>
    <t>Zaina</t>
  </si>
  <si>
    <t>Mussa</t>
  </si>
  <si>
    <t>12758 Lemon Pepper Dr</t>
  </si>
  <si>
    <t>Riverview</t>
  </si>
  <si>
    <t>1-813-403-2021</t>
  </si>
  <si>
    <t>zeemussah@gmail.com</t>
  </si>
  <si>
    <t>zaina.mussa@alteahc.com</t>
  </si>
  <si>
    <t>Habana</t>
  </si>
  <si>
    <t>876-03-7470</t>
  </si>
  <si>
    <t>MM7909750</t>
  </si>
  <si>
    <t>APRN11021235</t>
  </si>
  <si>
    <t>AANP AG07220187</t>
  </si>
  <si>
    <t>Q5783, Q5784, Q5779</t>
  </si>
  <si>
    <t>El Salawy, Sharif</t>
  </si>
  <si>
    <t>Dr. Sherif El Salawy</t>
  </si>
  <si>
    <t>Sherif</t>
  </si>
  <si>
    <t>El Salawy</t>
  </si>
  <si>
    <t>373 Cross Ridge Dr.</t>
  </si>
  <si>
    <t>Ponte Verde</t>
  </si>
  <si>
    <t>352-514-5211</t>
  </si>
  <si>
    <t>elsalawy@gmail.com</t>
  </si>
  <si>
    <t>sherif.elsalawy@alteahc.com</t>
  </si>
  <si>
    <t xml:space="preserve">Jacksonville Market:  Green Cove, Grand Oaks, San Jose, Harts Harbor, Orange Park, Jacksonville </t>
  </si>
  <si>
    <t>1AB7A314-B4B8-4F28-2668-08DB86EE33E5</t>
  </si>
  <si>
    <t>Dr. Daniel Thorngren, MD</t>
  </si>
  <si>
    <t>Daniel</t>
  </si>
  <si>
    <t>8537 Riverside Dr NE</t>
  </si>
  <si>
    <t>St Petersburg</t>
  </si>
  <si>
    <t>309-721-5475</t>
  </si>
  <si>
    <t>dthorngren@gmail.com</t>
  </si>
  <si>
    <t>daniel.thorngren@alteahc.com</t>
  </si>
  <si>
    <t>Safety Harbor, Dolphins View, Countryside, Bardmoor Oaks</t>
  </si>
  <si>
    <t>335-76-0308</t>
  </si>
  <si>
    <t>FT7971787</t>
  </si>
  <si>
    <t>ME146191</t>
  </si>
  <si>
    <t>Q1450, Q1451, Q1452</t>
  </si>
  <si>
    <t>2652E80E-C646-449D-6CC4-08DB88677679</t>
  </si>
  <si>
    <t>Loy, Ian</t>
  </si>
  <si>
    <t>Ian Loy, APRN</t>
  </si>
  <si>
    <t>Ian</t>
  </si>
  <si>
    <t>Loy</t>
  </si>
  <si>
    <t>3703 N Ola Ave</t>
  </si>
  <si>
    <t xml:space="preserve">(843) 813-1059 </t>
  </si>
  <si>
    <t>ianloy@outlook.com</t>
  </si>
  <si>
    <t>ian.loy@alteahc.com</t>
  </si>
  <si>
    <t>Fletcher Health</t>
  </si>
  <si>
    <t>312-11-6242</t>
  </si>
  <si>
    <t>ML7925401</t>
  </si>
  <si>
    <t>APRN9384742</t>
  </si>
  <si>
    <t>AANP AG033170011</t>
  </si>
  <si>
    <t>Q9973, Q9974, Q9975</t>
  </si>
  <si>
    <t>45674736-EF6F-4F94-84D4-08DB893330CD</t>
  </si>
  <si>
    <t>Aranda, Robert</t>
  </si>
  <si>
    <t>Robert Aranda, APRN</t>
  </si>
  <si>
    <t>Aranda</t>
  </si>
  <si>
    <t>10704 Navigation Dr</t>
  </si>
  <si>
    <t>813-808-4221</t>
  </si>
  <si>
    <t>rob.ara89@icloud.com</t>
  </si>
  <si>
    <t>robert.aranda@alteahc.com</t>
  </si>
  <si>
    <t>Habana, Fletcher, Osprey Pointe, Heron Point, Indian Beach</t>
  </si>
  <si>
    <t>594-86-6348</t>
  </si>
  <si>
    <t>MA7896701</t>
  </si>
  <si>
    <t>APRN11023534</t>
  </si>
  <si>
    <t>ANCC 2022095299</t>
  </si>
  <si>
    <t>Q1652, Q1653, Q1655</t>
  </si>
  <si>
    <t>Hamdan, Ranya</t>
  </si>
  <si>
    <t>Ranya Hamdan, PA</t>
  </si>
  <si>
    <t>Ranya</t>
  </si>
  <si>
    <t>Hamdan</t>
  </si>
  <si>
    <t>220 SE 2nd St  Apt 1408</t>
  </si>
  <si>
    <t>ranyahamdan@gmail.com</t>
  </si>
  <si>
    <t>ranya.hamdan@alteahc.com</t>
  </si>
  <si>
    <t>121-84-7789</t>
  </si>
  <si>
    <t>A8D6CB00-21E1-4A77-0464-08DB828FC75B</t>
  </si>
  <si>
    <t>Njenga, Joshua</t>
  </si>
  <si>
    <t>Joshua Njenga, ARNP</t>
  </si>
  <si>
    <t>Njenga</t>
  </si>
  <si>
    <t>314-322-7147</t>
  </si>
  <si>
    <t>kamaujo2000@gmail.com</t>
  </si>
  <si>
    <t>joshua.njenga@alteahc.com</t>
  </si>
  <si>
    <t>447-19-5778</t>
  </si>
  <si>
    <t>MN5575800</t>
  </si>
  <si>
    <t>AP61020355</t>
  </si>
  <si>
    <t>AANP F07151238</t>
  </si>
  <si>
    <t>G9059802</t>
  </si>
  <si>
    <t>4E88190D-B862-407F-2EF2-08DB65FE8527</t>
  </si>
  <si>
    <t>Dr. Nicholas Goodman, DO</t>
  </si>
  <si>
    <t>Nicholas</t>
  </si>
  <si>
    <t>Goodman</t>
  </si>
  <si>
    <t>3729 Crystal Ct</t>
  </si>
  <si>
    <t>425-444-9069</t>
  </si>
  <si>
    <t>goodman.nicholas@gmail.com&gt;</t>
  </si>
  <si>
    <t>nicholas.goodman@alteahc.com</t>
  </si>
  <si>
    <t>Alderwood, Highland, LCC MV, Shuksan, LCC Skagit, Soundview, Stafholt, North Cascade, Cypress, Rosario, Avalon-Bellingham (FKA: St. Francis), Mira Vista</t>
  </si>
  <si>
    <t>537-11-9395</t>
  </si>
  <si>
    <t>FG4843632</t>
  </si>
  <si>
    <t xml:space="preserve">OP61273998 </t>
  </si>
  <si>
    <t>G9059321</t>
  </si>
  <si>
    <t>39B91253-B095-4643-2661-08DB86EE33E5</t>
  </si>
  <si>
    <t>Dubaj, Cecily</t>
  </si>
  <si>
    <t>Cecily Dubaj, APRN</t>
  </si>
  <si>
    <t>Cecily</t>
  </si>
  <si>
    <t>Dubaj</t>
  </si>
  <si>
    <t>["Orlando","Jacksonville","NPs Florida"]</t>
  </si>
  <si>
    <t>18919 Bellflower Road</t>
  </si>
  <si>
    <t>813-494-4584</t>
  </si>
  <si>
    <t>cecilymoore17@gmail.com</t>
  </si>
  <si>
    <t>cecily.dubaj@alteahc.com</t>
  </si>
  <si>
    <t>590-82-4244</t>
  </si>
  <si>
    <t>MM4489692</t>
  </si>
  <si>
    <t>APRN9336228</t>
  </si>
  <si>
    <t>AANP F06172101</t>
  </si>
  <si>
    <t>QO825, QO826, QO827</t>
  </si>
  <si>
    <t>310EA3CF-3684-492D-6BA3-08DB86ECE35D</t>
  </si>
  <si>
    <t>McKenzie, Bellamy</t>
  </si>
  <si>
    <t>Bellamy McKenzie, APRN</t>
  </si>
  <si>
    <t>Bellamy</t>
  </si>
  <si>
    <t>565 Gazetta Way</t>
  </si>
  <si>
    <t>305-906-2980</t>
  </si>
  <si>
    <t>bellamymckenzie@gmail.com</t>
  </si>
  <si>
    <t>bellamy.mckenzie@alteahc.com</t>
  </si>
  <si>
    <t>MM7221118</t>
  </si>
  <si>
    <t>APRN11016982</t>
  </si>
  <si>
    <t>ANCC 2021105588</t>
  </si>
  <si>
    <t>RI848, RI849, RI850</t>
  </si>
  <si>
    <t xml:space="preserve">Robin Bhasin, MD </t>
  </si>
  <si>
    <t>86998E2F-ED60-4A3C-552C-08DB82898009</t>
  </si>
  <si>
    <t>Desta, Tingrit</t>
  </si>
  <si>
    <t>Tingrit Desta, PA-C</t>
  </si>
  <si>
    <t>Tingrit</t>
  </si>
  <si>
    <t>Desta</t>
  </si>
  <si>
    <t>7824 34th PL NE</t>
  </si>
  <si>
    <t>206-915-3404</t>
  </si>
  <si>
    <t>tingritd@gmail.com</t>
  </si>
  <si>
    <t>tingrit.desta@alteahc.com</t>
  </si>
  <si>
    <t>533-71-0183</t>
  </si>
  <si>
    <t>MD 6675776</t>
  </si>
  <si>
    <t>PA61158696</t>
  </si>
  <si>
    <t>G9059666</t>
  </si>
  <si>
    <t>BD87815F-B2EE-46F6-824B-08DB81BAE1FE</t>
  </si>
  <si>
    <t>Oke, Adenike</t>
  </si>
  <si>
    <t>Adenike Oke, Regional After Hours Call NP</t>
  </si>
  <si>
    <t>Adenike</t>
  </si>
  <si>
    <t>Oke</t>
  </si>
  <si>
    <t>1304 Hollander Ct</t>
  </si>
  <si>
    <t>O'Fallon</t>
  </si>
  <si>
    <t>407-879-6263</t>
  </si>
  <si>
    <t>aoyedemi@yahoo.com</t>
  </si>
  <si>
    <t>adenike.oke@alteahc.com</t>
  </si>
  <si>
    <t>766-72-6138</t>
  </si>
  <si>
    <t>MO5742994</t>
  </si>
  <si>
    <t>AP61014293</t>
  </si>
  <si>
    <t xml:space="preserve">AANP AG09190220 </t>
  </si>
  <si>
    <t>G9058258</t>
  </si>
  <si>
    <t>4296E0B0-01FA-4456-20F2-08DB771FAAC2</t>
  </si>
  <si>
    <t>Dr. Masoud Taleghani, MD</t>
  </si>
  <si>
    <t>Masoud</t>
  </si>
  <si>
    <t>Taleghani</t>
  </si>
  <si>
    <t>11615 NE 61st LN</t>
  </si>
  <si>
    <t>Kirkland</t>
  </si>
  <si>
    <t>617-842-1650</t>
  </si>
  <si>
    <t>smtaleghani@gmail.com</t>
  </si>
  <si>
    <t>masoud.taleghani@alteahc.com</t>
  </si>
  <si>
    <t>Seattle Med; Mirabella; Redmond Care; Mira Vista, Mount Vernon LCC</t>
  </si>
  <si>
    <t>626-18-6475</t>
  </si>
  <si>
    <t>FT0369199</t>
  </si>
  <si>
    <t>MD60076495</t>
  </si>
  <si>
    <t>G9059854 G9059855 G9059856</t>
  </si>
  <si>
    <t>AA25881B-102D-4551-2662-08DB86EE33E5</t>
  </si>
  <si>
    <t>Garcia, Michelle</t>
  </si>
  <si>
    <t>Michelle Garcia, APRN</t>
  </si>
  <si>
    <t>Garcia</t>
  </si>
  <si>
    <t>516-476-1841</t>
  </si>
  <si>
    <t>mich143garcia@gmail.com</t>
  </si>
  <si>
    <t>michelle.garcia@alteahc.com</t>
  </si>
  <si>
    <t>Vista Manor</t>
  </si>
  <si>
    <t>065-94-9344</t>
  </si>
  <si>
    <t>MG5176208</t>
  </si>
  <si>
    <t>APRN11000573</t>
  </si>
  <si>
    <t>QL976, QL977, QL980</t>
  </si>
  <si>
    <t>609616F8-79E8-4C78-552D-08DB82898009</t>
  </si>
  <si>
    <t>Cooper, Angela</t>
  </si>
  <si>
    <t>Angela Cooper, ARNP</t>
  </si>
  <si>
    <t>Cooper</t>
  </si>
  <si>
    <t>7718 162nd St</t>
  </si>
  <si>
    <t>253-370-7006</t>
  </si>
  <si>
    <t>apcooper@icloud.com</t>
  </si>
  <si>
    <t>angela.cooper@alteahc.com</t>
  </si>
  <si>
    <t>386-74-3899</t>
  </si>
  <si>
    <t>MC7828811</t>
  </si>
  <si>
    <t>RN60725395</t>
  </si>
  <si>
    <t>ANCC 2022061740</t>
  </si>
  <si>
    <t>C32B0F0A-088F-4493-20F4-08DB771FAAC2</t>
  </si>
  <si>
    <t>Frantz Alphonse PA-C</t>
  </si>
  <si>
    <t>Frantz</t>
  </si>
  <si>
    <t>Alphonse</t>
  </si>
  <si>
    <t xml:space="preserve">2212 9th Ave </t>
  </si>
  <si>
    <t>702-279-5601</t>
  </si>
  <si>
    <t>frantzga@yahoo.com</t>
  </si>
  <si>
    <t>frantz.alphonse@alteahc.com</t>
  </si>
  <si>
    <t>Shelton H &amp; R &amp; on call</t>
  </si>
  <si>
    <t>617-54-6788</t>
  </si>
  <si>
    <t>MA4565199</t>
  </si>
  <si>
    <t>PA60801492</t>
  </si>
  <si>
    <t>NCCPA 1147024</t>
  </si>
  <si>
    <t>G9060011</t>
  </si>
  <si>
    <t>E2BC703B-738C-4DB3-5528-08DB82898009</t>
  </si>
  <si>
    <t>Lysobey, Suzanne</t>
  </si>
  <si>
    <t>Suzanne Lysobey, ARNP, FNP-C</t>
  </si>
  <si>
    <t>Lysobey</t>
  </si>
  <si>
    <t>419 W 24th Ave</t>
  </si>
  <si>
    <t>805-202-6293</t>
  </si>
  <si>
    <t>suziqrn72@gmail.com</t>
  </si>
  <si>
    <t>suzanne.lysobey@alteahc.com</t>
  </si>
  <si>
    <t>564-92-1851</t>
  </si>
  <si>
    <t>ML7828900</t>
  </si>
  <si>
    <t xml:space="preserve">AP61406236 </t>
  </si>
  <si>
    <t>AANP F02230047</t>
  </si>
  <si>
    <t>G9062514</t>
  </si>
  <si>
    <t>608DB1F2-C725-486E-5529-08DB82898009</t>
  </si>
  <si>
    <t>Conte, Samuel</t>
  </si>
  <si>
    <t>Samuel Conte PA-C</t>
  </si>
  <si>
    <t>Samuel</t>
  </si>
  <si>
    <t>Conte</t>
  </si>
  <si>
    <t>9221 10th Ave SW</t>
  </si>
  <si>
    <t>360-620-4146</t>
  </si>
  <si>
    <t>seconte@hotmail.com</t>
  </si>
  <si>
    <t>samuel.conte@alteahc.com</t>
  </si>
  <si>
    <t xml:space="preserve">Canterbury House </t>
  </si>
  <si>
    <t>554-75-8780</t>
  </si>
  <si>
    <t xml:space="preserve">MC7844310 </t>
  </si>
  <si>
    <t xml:space="preserve">PA61390586 </t>
  </si>
  <si>
    <t>NCCPA 1189356</t>
  </si>
  <si>
    <t>G9064259</t>
  </si>
  <si>
    <t>D9FD8F1D-33C2-434F-552B-08DB82898009</t>
  </si>
  <si>
    <t>Keeter, Laura</t>
  </si>
  <si>
    <t>Dr. Laura Keeter, MD</t>
  </si>
  <si>
    <t>Laura</t>
  </si>
  <si>
    <t>Keeter</t>
  </si>
  <si>
    <t>2602 shoreland DR S</t>
  </si>
  <si>
    <t>206-371-4751</t>
  </si>
  <si>
    <t>lekeeter@gmail.com</t>
  </si>
  <si>
    <t>laura.keeter@alteahc.com</t>
  </si>
  <si>
    <t>239-54-8639</t>
  </si>
  <si>
    <t>BK7438155</t>
  </si>
  <si>
    <t>MD00047859</t>
  </si>
  <si>
    <t>G9061296</t>
  </si>
  <si>
    <t>Thiry, Zechariah</t>
  </si>
  <si>
    <t>Zechariah Thiry, ARNP</t>
  </si>
  <si>
    <t>Zechariah</t>
  </si>
  <si>
    <t>Thiry</t>
  </si>
  <si>
    <t>zecthiry@gmail.com</t>
  </si>
  <si>
    <t>--</t>
  </si>
  <si>
    <t>E09FE8AB-46E5-4387-20F3-08DB771FAAC2</t>
  </si>
  <si>
    <t>Chu, Patricia</t>
  </si>
  <si>
    <t>Patricia Chu, ARNP</t>
  </si>
  <si>
    <t>Chu</t>
  </si>
  <si>
    <t>1020 108th Ave NE, Apt 2001</t>
  </si>
  <si>
    <t>Snohomish</t>
  </si>
  <si>
    <t>425-777-1662</t>
  </si>
  <si>
    <t>patriciamchu@gmail.com</t>
  </si>
  <si>
    <t>patricia.chu@alteahc.com</t>
  </si>
  <si>
    <t>532-65-4341</t>
  </si>
  <si>
    <t>MC7784425</t>
  </si>
  <si>
    <t>AP61312323</t>
  </si>
  <si>
    <t>ANCC 2022006876</t>
  </si>
  <si>
    <t>G9060754</t>
  </si>
  <si>
    <t>Larson, Marion</t>
  </si>
  <si>
    <t>Marion Larson, PA</t>
  </si>
  <si>
    <t>Larson</t>
  </si>
  <si>
    <t>marionlarson@gmail.com</t>
  </si>
  <si>
    <t>marion.larson@alteahc.com</t>
  </si>
  <si>
    <t>Sury, Mani</t>
  </si>
  <si>
    <t>Dr. Mani Sury, MD</t>
  </si>
  <si>
    <t>Mani</t>
  </si>
  <si>
    <t>Sury</t>
  </si>
  <si>
    <t>manisury@gmail.com</t>
  </si>
  <si>
    <t>mani.sury@alteahc.com</t>
  </si>
  <si>
    <t>G9058950</t>
  </si>
  <si>
    <t>FCF6DE10-B23B-484A-088F-08DB71CFD2B9</t>
  </si>
  <si>
    <t>Dr. Belmar Irizarry, MD</t>
  </si>
  <si>
    <t>Belmar</t>
  </si>
  <si>
    <t>Irizarry</t>
  </si>
  <si>
    <t>787-242-2279</t>
  </si>
  <si>
    <t>belmar2279@gmail.com</t>
  </si>
  <si>
    <t>belmar.irizarry@alteahc.com</t>
  </si>
  <si>
    <t xml:space="preserve">Lake Mary, Deltona, Bedrock Orlando South (The Parks), Vista Manor, Island, Courtyards, Wedgwood, Fletcher, Habana, Osprey Pointe, Heron Pointe, Harbor Beach, Seaview, Renaissance 
</t>
  </si>
  <si>
    <t>596-20-2921</t>
  </si>
  <si>
    <t>FI4784775</t>
  </si>
  <si>
    <t>ME120944</t>
  </si>
  <si>
    <t>QC313, QC314, QC316</t>
  </si>
  <si>
    <t>Ghimire, Aarati</t>
  </si>
  <si>
    <t>Aarati Ghimire</t>
  </si>
  <si>
    <t>Aarati</t>
  </si>
  <si>
    <t>Ghimire</t>
  </si>
  <si>
    <t>641-814-6941</t>
  </si>
  <si>
    <t>141CEA13-9985-4294-12A8-08DB65FE3DB0</t>
  </si>
  <si>
    <t>Anne Wilson</t>
  </si>
  <si>
    <t>Anne</t>
  </si>
  <si>
    <t>1449 Runge Ave.</t>
  </si>
  <si>
    <t>970-402-7988</t>
  </si>
  <si>
    <t>ajwil68@gmail.com</t>
  </si>
  <si>
    <t>anne.wilson@alteahc.com</t>
  </si>
  <si>
    <t>Stafholt; St. Francis</t>
  </si>
  <si>
    <t>523-81-2186</t>
  </si>
  <si>
    <t>MW6753594</t>
  </si>
  <si>
    <t>PA61222643</t>
  </si>
  <si>
    <t>G9056149</t>
  </si>
  <si>
    <t>3C17D1B5-877D-4F50-2EF1-08DB65FE8527</t>
  </si>
  <si>
    <t>Dr. Navdeep Dhaliwal, M.D.</t>
  </si>
  <si>
    <t>Navdeep</t>
  </si>
  <si>
    <t>["All Physician","Washington Physician"]</t>
  </si>
  <si>
    <t>["Indiana North","Washington North","Washington East","Illinois North","Illinois Central","Illinois South"]</t>
  </si>
  <si>
    <t>851 Blackstone Ct.</t>
  </si>
  <si>
    <t>443-473-2230</t>
  </si>
  <si>
    <t>dhaliwal.nd@gmail.com</t>
  </si>
  <si>
    <t>navdeep.dhaliwal@alteahc.com</t>
  </si>
  <si>
    <t>Alderwood, Highland, Mount Vernon, Shuksan, Skagit Valley, Soundview, Stafholt, North Cascade, Cypress, Rosario, Orchard Memory, Orchard Park ALF, St. Francis, Mira Vista
Spokane Falls, The Gardens, Othello, Pullman, Spokane H&amp;R, North Central</t>
  </si>
  <si>
    <t>839-80-9388</t>
  </si>
  <si>
    <t>FD6615770</t>
  </si>
  <si>
    <t>MD60702340</t>
  </si>
  <si>
    <t>G9054598</t>
  </si>
  <si>
    <t>Agyemang, Stephanie</t>
  </si>
  <si>
    <t>Dr. Stephanie Agyemang, M.D.</t>
  </si>
  <si>
    <t>Agyemang</t>
  </si>
  <si>
    <t>stephanie.agyemang@alteahc.com</t>
  </si>
  <si>
    <t>QE156, QE157, QE158</t>
  </si>
  <si>
    <t>EF3256A9-D01B-4637-552F-08DB82898009</t>
  </si>
  <si>
    <t>Curde, Sarah</t>
  </si>
  <si>
    <t>Sarah Curde</t>
  </si>
  <si>
    <t>Sarah</t>
  </si>
  <si>
    <t>Curde</t>
  </si>
  <si>
    <t>14256 131st Ave NE.</t>
  </si>
  <si>
    <t>(425) 780-5881</t>
  </si>
  <si>
    <t>sarahcurdeFNP@gmail.com</t>
  </si>
  <si>
    <t>sarah.curde@alteahc.com</t>
  </si>
  <si>
    <t>Everett CC,</t>
  </si>
  <si>
    <t>447-78-2074</t>
  </si>
  <si>
    <t>MC7724380</t>
  </si>
  <si>
    <t>AP61375923</t>
  </si>
  <si>
    <t>G9055443</t>
  </si>
  <si>
    <t>Dr. Nguyen</t>
  </si>
  <si>
    <t>BB92BF97-94E5-4A9F-304B-08DB7A4E4F79</t>
  </si>
  <si>
    <t>Kennebeck, Greg</t>
  </si>
  <si>
    <t>Dr. Greg Kennebeck, MD</t>
  </si>
  <si>
    <t>Greg</t>
  </si>
  <si>
    <t>11200 Doggie Ave</t>
  </si>
  <si>
    <t>Anchorage</t>
  </si>
  <si>
    <t>AK</t>
  </si>
  <si>
    <t>937-684-6383</t>
  </si>
  <si>
    <t>greg.kennebeck@alteahc.com</t>
  </si>
  <si>
    <t>Grays Harbor, Bremerton, Forest Ridge, Belmont, VA, Enumclaw, Eliseo, Canterbury, North Auburn, Auburn Post Acute, Olympia Transitional, Puget Sound,  Orchard Park, Linden Grove, Willapa, Pacific Care, Shelton</t>
  </si>
  <si>
    <t>533-51-8846</t>
  </si>
  <si>
    <t>FK1020091</t>
  </si>
  <si>
    <t>MD61109350</t>
  </si>
  <si>
    <t>G9053993</t>
  </si>
  <si>
    <t>2CD02522-D40D-42FB-10B3-08DB86EC5387</t>
  </si>
  <si>
    <t>DeBoe, Alicia</t>
  </si>
  <si>
    <t>Alicia Deboe</t>
  </si>
  <si>
    <t>Alicia</t>
  </si>
  <si>
    <t>Deboe</t>
  </si>
  <si>
    <t>1018 Christie Ct</t>
  </si>
  <si>
    <t>Macclenny</t>
  </si>
  <si>
    <t>904-207-9540</t>
  </si>
  <si>
    <t>aliciamariedeboe07@yahoo.com</t>
  </si>
  <si>
    <t>alicia.deboe@alteahc.com</t>
  </si>
  <si>
    <t>Cedar Hill, Harts Harbor</t>
  </si>
  <si>
    <t>595-78-3406</t>
  </si>
  <si>
    <t>MD7586689</t>
  </si>
  <si>
    <t>APRN9332351</t>
  </si>
  <si>
    <t>ANCC 2017009239</t>
  </si>
  <si>
    <t>P3983, P3984, P3985</t>
  </si>
  <si>
    <t>100501500, 120859300</t>
  </si>
  <si>
    <t>0C596016-51A9-4644-7C6A-08DB828A2467</t>
  </si>
  <si>
    <t>Hommertzheim, Erica</t>
  </si>
  <si>
    <t>Erica Hommertzheim</t>
  </si>
  <si>
    <t>Hommertzheim</t>
  </si>
  <si>
    <t>1209 Westlake Ave N Unit 240</t>
  </si>
  <si>
    <t>620-253-1148</t>
  </si>
  <si>
    <t>erica.hommer@gmail.com</t>
  </si>
  <si>
    <t>erica.hommertzheim@alteahc.com</t>
  </si>
  <si>
    <t>Ballard H&amp;R, Mirabella</t>
  </si>
  <si>
    <t>513-96-0519</t>
  </si>
  <si>
    <t>MH6579710</t>
  </si>
  <si>
    <t>AP61156246</t>
  </si>
  <si>
    <t>AANP AG03210031</t>
  </si>
  <si>
    <t>G9052804</t>
  </si>
  <si>
    <t>6FFE8F5C-8A0C-4BBD-2EF3-08DB65FE8527</t>
  </si>
  <si>
    <t>Yale, Kendra</t>
  </si>
  <si>
    <t>Kendra Yale</t>
  </si>
  <si>
    <t>Kendra</t>
  </si>
  <si>
    <t>Yale</t>
  </si>
  <si>
    <t>922 Northshore Dr</t>
  </si>
  <si>
    <t>801-971-3678</t>
  </si>
  <si>
    <t>kendrayale@gmail.com</t>
  </si>
  <si>
    <t>kendra.yale@alteahc.com</t>
  </si>
  <si>
    <t>522-53-5124</t>
  </si>
  <si>
    <t>MY2781828</t>
  </si>
  <si>
    <t>PA60770038</t>
  </si>
  <si>
    <t>NCCPA/1104040</t>
  </si>
  <si>
    <t>G9053471</t>
  </si>
  <si>
    <t>F7CE98DC-80EB-4E7C-787E-08DB7CAFEA08</t>
  </si>
  <si>
    <t>Shuff, Lorelei</t>
  </si>
  <si>
    <t>Lorelei Shuff</t>
  </si>
  <si>
    <t>Lorelei</t>
  </si>
  <si>
    <t>Shuff</t>
  </si>
  <si>
    <t xml:space="preserve">430 E San Jose Ave Apt M </t>
  </si>
  <si>
    <t xml:space="preserve">Burbank </t>
  </si>
  <si>
    <t>509-251-5109</t>
  </si>
  <si>
    <t>lorelei.shuff@outlook.com</t>
  </si>
  <si>
    <t>lorelei.shuff@alteahc.com</t>
  </si>
  <si>
    <t>Glendale Healthcare Center 
Glendale Post Acute</t>
  </si>
  <si>
    <t>616-75-4292</t>
  </si>
  <si>
    <t>MS7681237</t>
  </si>
  <si>
    <t>NCCPA 1199453</t>
  </si>
  <si>
    <t>G9055779</t>
  </si>
  <si>
    <t>386884C9-5886-4092-C8B7-08DB72527B05</t>
  </si>
  <si>
    <t>Wellington, Oniesha</t>
  </si>
  <si>
    <t>Oniesha Wellington, APRN</t>
  </si>
  <si>
    <t>Oniesha</t>
  </si>
  <si>
    <t>Wellington</t>
  </si>
  <si>
    <t>3888 NW 67th Way</t>
  </si>
  <si>
    <t>Lauderhill</t>
  </si>
  <si>
    <t>754-551-1102</t>
  </si>
  <si>
    <t>oniwellington@hotmail.com</t>
  </si>
  <si>
    <t>oniesha.wellington@alteahc.com</t>
  </si>
  <si>
    <t>766-04-6054</t>
  </si>
  <si>
    <t>MW7115947</t>
  </si>
  <si>
    <t>APRN11014401</t>
  </si>
  <si>
    <t xml:space="preserve"> QE067, QE068, QE069</t>
  </si>
  <si>
    <t>84D932DD-74BF-42A3-10B2-08DB86EC5387</t>
  </si>
  <si>
    <t>Urraca, Priscila</t>
  </si>
  <si>
    <t>Priscila Urraca, APRN</t>
  </si>
  <si>
    <t>Priscila</t>
  </si>
  <si>
    <t>Urraca</t>
  </si>
  <si>
    <t>2804 Falling Tree Circle</t>
  </si>
  <si>
    <t>407-879-2547</t>
  </si>
  <si>
    <t>dra.prscilaurraca@gmail.com</t>
  </si>
  <si>
    <t>priscila.urraca@alteahc.com</t>
  </si>
  <si>
    <t>BedrockS. Orlando, Lake Mary</t>
  </si>
  <si>
    <t>656-99-6976</t>
  </si>
  <si>
    <t>MU7657010</t>
  </si>
  <si>
    <t>APRN11022221</t>
  </si>
  <si>
    <t>F09220320</t>
  </si>
  <si>
    <t>QI143, QI145, QI142</t>
  </si>
  <si>
    <t>449A96CF-51C2-4EEF-10AC-08DB86EC5387</t>
  </si>
  <si>
    <t>Culver, Tori</t>
  </si>
  <si>
    <t>Tori Culver, ARNP</t>
  </si>
  <si>
    <t>Tori</t>
  </si>
  <si>
    <t>Culver</t>
  </si>
  <si>
    <t>1545 Valencia Ave</t>
  </si>
  <si>
    <t>Daytona Beach</t>
  </si>
  <si>
    <t>386-299-9171</t>
  </si>
  <si>
    <t>toriculver@ymail.com</t>
  </si>
  <si>
    <t>tori.culver@alteahc.com</t>
  </si>
  <si>
    <t>Deltona</t>
  </si>
  <si>
    <t>594-68-6073</t>
  </si>
  <si>
    <t>MC7640344</t>
  </si>
  <si>
    <t>APRN11021883</t>
  </si>
  <si>
    <t>AANP F09220511</t>
  </si>
  <si>
    <t>P5605, P5606, P5607</t>
  </si>
  <si>
    <t>34188676-CEB5-4736-2EF0-08DB65FE8527</t>
  </si>
  <si>
    <t>Catrell, Andrea</t>
  </si>
  <si>
    <t>Andrea Catrell</t>
  </si>
  <si>
    <t>Catrell</t>
  </si>
  <si>
    <t>Regional Nurse Practitioner</t>
  </si>
  <si>
    <t>4260 Lakeway Drive</t>
  </si>
  <si>
    <t>360-306-9773</t>
  </si>
  <si>
    <t>acatrell111@gmail.com</t>
  </si>
  <si>
    <t>andrea.catrell@alteahc.com</t>
  </si>
  <si>
    <t>North Cascade; Orchard Memory; Orchard Park ALF</t>
  </si>
  <si>
    <t>533-06-8605</t>
  </si>
  <si>
    <t>MC5011399</t>
  </si>
  <si>
    <t>AP60904896</t>
  </si>
  <si>
    <t>F09181230/AANP</t>
  </si>
  <si>
    <t>G9044406</t>
  </si>
  <si>
    <t>2948E933-64F5-433D-0460-08DB828FC75B</t>
  </si>
  <si>
    <t>Gibril Kargbo</t>
  </si>
  <si>
    <t>Gibril</t>
  </si>
  <si>
    <t>Kargbo</t>
  </si>
  <si>
    <t>15379 200th Avenue East</t>
  </si>
  <si>
    <t>Bonney Lake</t>
  </si>
  <si>
    <t>419-699-1251</t>
  </si>
  <si>
    <t>gkargbo77@hotmail.com</t>
  </si>
  <si>
    <t>gibril.kargbo@alteahc.com</t>
  </si>
  <si>
    <t>Enumclaw</t>
  </si>
  <si>
    <t>MK4539839</t>
  </si>
  <si>
    <t>AP60951772</t>
  </si>
  <si>
    <t>AANP F07170811</t>
  </si>
  <si>
    <t>G9010878</t>
  </si>
  <si>
    <t>F66D14EF-C25F-4BF4-9332-08DB8D5E64B4</t>
  </si>
  <si>
    <t>Faulkner, Patricia</t>
  </si>
  <si>
    <t>Patricia Faulkner</t>
  </si>
  <si>
    <t>313 lochwood Dr.</t>
  </si>
  <si>
    <t>Camano Island</t>
  </si>
  <si>
    <t>360-722-9412</t>
  </si>
  <si>
    <t>patricia.faulkner@alteahc.com</t>
  </si>
  <si>
    <t>537-76-7975</t>
  </si>
  <si>
    <t>MS1006611</t>
  </si>
  <si>
    <t>AP30007223</t>
  </si>
  <si>
    <t>G9051994</t>
  </si>
  <si>
    <t>McKiever, Kaneesha</t>
  </si>
  <si>
    <t>Kaneesha McKiever</t>
  </si>
  <si>
    <t>Kaneesha</t>
  </si>
  <si>
    <t>McKiever</t>
  </si>
  <si>
    <t>757-831-6442</t>
  </si>
  <si>
    <t>-</t>
  </si>
  <si>
    <t>1A3D0E11-737A-4244-7FD8-08DC7427A40A</t>
  </si>
  <si>
    <t>Nicholls, Debra</t>
  </si>
  <si>
    <t>Debra Nicholls</t>
  </si>
  <si>
    <t>Debra</t>
  </si>
  <si>
    <t>Nicholls</t>
  </si>
  <si>
    <t>Port Orchard</t>
  </si>
  <si>
    <t>206-227-0328</t>
  </si>
  <si>
    <t>debra.nicholls@alteahc.com</t>
  </si>
  <si>
    <t>FN5548651</t>
  </si>
  <si>
    <t>AP61337993</t>
  </si>
  <si>
    <t>AACN 13006482</t>
  </si>
  <si>
    <t>G9050465</t>
  </si>
  <si>
    <t>Fabiola Baptiste</t>
  </si>
  <si>
    <t>Fabiola</t>
  </si>
  <si>
    <t>Baptiste</t>
  </si>
  <si>
    <t>["Jacksonville"]</t>
  </si>
  <si>
    <t>904-532-1277</t>
  </si>
  <si>
    <t>fabiola.baptiste@alteahc.com</t>
  </si>
  <si>
    <t>PX853, PX855, PX856</t>
  </si>
  <si>
    <t>B95C924B-4082-4FEC-6BA2-08DB86ECE35D</t>
  </si>
  <si>
    <t>Foster, Jessica</t>
  </si>
  <si>
    <t>Jessica Foster, ARNP</t>
  </si>
  <si>
    <t>Foster</t>
  </si>
  <si>
    <t>11823 124th Avenue E</t>
  </si>
  <si>
    <t>913-709-4561</t>
  </si>
  <si>
    <t>jessicafoster0925@gmail.com</t>
  </si>
  <si>
    <t>jessica.foster@alteahc.com</t>
  </si>
  <si>
    <t>Linden Grove</t>
  </si>
  <si>
    <t>509-98-7334</t>
  </si>
  <si>
    <t>MF7463881</t>
  </si>
  <si>
    <t xml:space="preserve">AP61327030 </t>
  </si>
  <si>
    <t>ANCC 2022010763</t>
  </si>
  <si>
    <t>G9052032</t>
  </si>
  <si>
    <t>Innis, Lilieth</t>
  </si>
  <si>
    <t>Lilieth Innis</t>
  </si>
  <si>
    <t>Lilieth</t>
  </si>
  <si>
    <t>Innis</t>
  </si>
  <si>
    <t>561-352-3233</t>
  </si>
  <si>
    <t>EF706EF6-C60D-4322-10B5-08DB86EC5387</t>
  </si>
  <si>
    <t>Johnson, Olivia</t>
  </si>
  <si>
    <t>Olivia Johnson, APRN</t>
  </si>
  <si>
    <t>Olivia</t>
  </si>
  <si>
    <t>12327 Richards Glen Court</t>
  </si>
  <si>
    <t>904-790-3824</t>
  </si>
  <si>
    <t>ojohnson102013@gmail.com</t>
  </si>
  <si>
    <t>olivia.johnson@alteahc.com</t>
  </si>
  <si>
    <t>San Jose Health and Rehab</t>
  </si>
  <si>
    <t>520-25-0026</t>
  </si>
  <si>
    <t>MJ7486409</t>
  </si>
  <si>
    <t>APRN11020300</t>
  </si>
  <si>
    <t>ANCC 2022008354</t>
  </si>
  <si>
    <t xml:space="preserve"> QE868, QE869, QE870</t>
  </si>
  <si>
    <t>B8C9A8ED-999D-42D8-12A9-08DB65FE3DB0</t>
  </si>
  <si>
    <t>Schaefer, Paula</t>
  </si>
  <si>
    <t>Paula Schaefer, ARNP</t>
  </si>
  <si>
    <t>Paula</t>
  </si>
  <si>
    <t>Schaefer</t>
  </si>
  <si>
    <t>28414 E. Gilligan Creek Rd.</t>
  </si>
  <si>
    <t>402-203-8686</t>
  </si>
  <si>
    <t xml:space="preserve">paula64schaefer@gmail.com </t>
  </si>
  <si>
    <t>paula.schaefer@alteahc.com</t>
  </si>
  <si>
    <t xml:space="preserve">LCC of Skagit </t>
  </si>
  <si>
    <t xml:space="preserve">506-92-0101 </t>
  </si>
  <si>
    <t>MS4845371</t>
  </si>
  <si>
    <t>AP60966080</t>
  </si>
  <si>
    <t>ANCC 2017014676</t>
  </si>
  <si>
    <t>G9044557</t>
  </si>
  <si>
    <t>Stafford, Yolanda</t>
  </si>
  <si>
    <t>Yolanda Stafford, APRN</t>
  </si>
  <si>
    <t>Yolanda</t>
  </si>
  <si>
    <t>Stafford</t>
  </si>
  <si>
    <t>Harts Harbor</t>
  </si>
  <si>
    <t>912-464-2998</t>
  </si>
  <si>
    <t>PZ452, QB144, QB145</t>
  </si>
  <si>
    <t>116071400, 116375300</t>
  </si>
  <si>
    <t>27C5FDC2-353F-428E-2663-08DB86EE33E5</t>
  </si>
  <si>
    <t>Milford, Danielle</t>
  </si>
  <si>
    <t>Danielle Milford</t>
  </si>
  <si>
    <t>Milford</t>
  </si>
  <si>
    <t>3477 Rocky Gap Place</t>
  </si>
  <si>
    <t>Cocoa</t>
  </si>
  <si>
    <t>321-289-0053</t>
  </si>
  <si>
    <t>beverlydmilford@gmail.com</t>
  </si>
  <si>
    <t>danielle.milford@alteahc.com</t>
  </si>
  <si>
    <t>Island; Vista</t>
  </si>
  <si>
    <t>251-81-1018</t>
  </si>
  <si>
    <t>MM7391775</t>
  </si>
  <si>
    <t>APRN11014583</t>
  </si>
  <si>
    <t>AANP F07211482</t>
  </si>
  <si>
    <t>PY687, PY689, PY690</t>
  </si>
  <si>
    <t>3828EF10-3F5A-4795-0462-08DB828FC75B</t>
  </si>
  <si>
    <t>Dr. Nishita Bhumkar</t>
  </si>
  <si>
    <t>Nishita</t>
  </si>
  <si>
    <t>13715 SE 43RD ST</t>
  </si>
  <si>
    <t>Northend</t>
  </si>
  <si>
    <t>425-440-1865</t>
  </si>
  <si>
    <t>NishitaBhumkar@gmail.com</t>
  </si>
  <si>
    <t>nishita.bhumkar@alteahc.com</t>
  </si>
  <si>
    <t>Bethany Pacific; ECTS; Silver Lake; Marysville CC; Mountainview; Snohomish;  Avamere Issaquah;</t>
  </si>
  <si>
    <t>543-63-4620</t>
  </si>
  <si>
    <t>FA1575604</t>
  </si>
  <si>
    <t>MD60940610</t>
  </si>
  <si>
    <t>C483C334-0A2C-453B-C8B8-08DB72527B05</t>
  </si>
  <si>
    <t>Sharanna Johnson, APRN</t>
  </si>
  <si>
    <t>Sharanna</t>
  </si>
  <si>
    <t>9998 Eagle Center Blvd</t>
  </si>
  <si>
    <t>918-752-5472</t>
  </si>
  <si>
    <t>sharanna.johnson@hotmail.com</t>
  </si>
  <si>
    <t>sharanna.johnson@alteahc.com</t>
  </si>
  <si>
    <t xml:space="preserve">Lake Mary, Deltona, Bedrock Orlando South (The Parks), Courtyards, Plantation Bay
</t>
  </si>
  <si>
    <t>766-18-1818</t>
  </si>
  <si>
    <t>MJ7309455</t>
  </si>
  <si>
    <t>APRN9481943</t>
  </si>
  <si>
    <t>ANCC 2017009964</t>
  </si>
  <si>
    <t>PJ317, PJ318, PJ319</t>
  </si>
  <si>
    <t>bd9fb635-25bd-48d4-4349-08db939873e5</t>
  </si>
  <si>
    <t>Dr. Don Nguyen, MD</t>
  </si>
  <si>
    <t>Don</t>
  </si>
  <si>
    <t>Nguyen</t>
  </si>
  <si>
    <t>12632 SE 68TH P</t>
  </si>
  <si>
    <t>423-505-1701</t>
  </si>
  <si>
    <t>DNGUYEN244@GMAIL.COM</t>
  </si>
  <si>
    <t>don.nguyen@alteahc.com</t>
  </si>
  <si>
    <t>Ballard, Orchard Park, Linden Grove</t>
  </si>
  <si>
    <t>411-53-4728</t>
  </si>
  <si>
    <t>MD60957806</t>
  </si>
  <si>
    <t>2FAABFA0-A4D0-4676-10B4-08DB86EC5387</t>
  </si>
  <si>
    <t>Dr. Angel Garcia, M.D.</t>
  </si>
  <si>
    <t>424 S 19th St</t>
  </si>
  <si>
    <t>561-314-8524</t>
  </si>
  <si>
    <t>amg.mdwiz@gmail.com</t>
  </si>
  <si>
    <t>angel.garcia@alteahc.com</t>
  </si>
  <si>
    <t>224-78-4033</t>
  </si>
  <si>
    <t>FG9965762</t>
  </si>
  <si>
    <t>ME42709</t>
  </si>
  <si>
    <t>PM750, PM752, PM753</t>
  </si>
  <si>
    <t>115540400, 004123700, 115151300</t>
  </si>
  <si>
    <t>907CC46B-BD4A-4CD0-E67D-08DB891E9A0A</t>
  </si>
  <si>
    <t>Cooper, Ashely</t>
  </si>
  <si>
    <t>Ashely Cooper</t>
  </si>
  <si>
    <t>Ashely</t>
  </si>
  <si>
    <t>1120 Lone Palm Way</t>
  </si>
  <si>
    <t>St. Cloud</t>
  </si>
  <si>
    <t>813-245-5085</t>
  </si>
  <si>
    <t>ashely.cooper@alteahc.com</t>
  </si>
  <si>
    <t>Lake Mary</t>
  </si>
  <si>
    <t>MC5069516</t>
  </si>
  <si>
    <t>APRN11000340</t>
  </si>
  <si>
    <t>PJ313, PJ314, PJ315</t>
  </si>
  <si>
    <t>Griffin, Latoya</t>
  </si>
  <si>
    <t>Latoya Griffin</t>
  </si>
  <si>
    <t>Latoya</t>
  </si>
  <si>
    <t>Griffin</t>
  </si>
  <si>
    <t>321-917-4231</t>
  </si>
  <si>
    <t>PP207, PP208, PP209</t>
  </si>
  <si>
    <t>95E40996-1623-4215-6BA5-08DB86ECE35D</t>
  </si>
  <si>
    <t>Louis, Makenson</t>
  </si>
  <si>
    <t>Makenson Louis, APRN</t>
  </si>
  <si>
    <t>Makenson</t>
  </si>
  <si>
    <t>Louis</t>
  </si>
  <si>
    <t>14701 Crosston Bay Ct</t>
  </si>
  <si>
    <t>407-953-8781</t>
  </si>
  <si>
    <t>makensonlouis@yahoo.com</t>
  </si>
  <si>
    <t>makenson.louis@alteahc.com</t>
  </si>
  <si>
    <t>Plantation Bay</t>
  </si>
  <si>
    <t>593-95-2409</t>
  </si>
  <si>
    <t>ML7308148</t>
  </si>
  <si>
    <t>APRN11013213</t>
  </si>
  <si>
    <t>ANCC 2020168372</t>
  </si>
  <si>
    <t>PQ510, PQ513, PQ514</t>
  </si>
  <si>
    <t>BEA9D313-0F1E-484A-E971-08DB7252FE11</t>
  </si>
  <si>
    <t>Divisional CMO</t>
  </si>
  <si>
    <t>3351 Canyon Grant Point</t>
  </si>
  <si>
    <t>Longwood</t>
  </si>
  <si>
    <t>818-324-1923</t>
  </si>
  <si>
    <t>bhasin.dr@gmail.com</t>
  </si>
  <si>
    <t>robin.bhasin@alteahc.com</t>
  </si>
  <si>
    <t xml:space="preserve">Lake Mary, Deltona, Bedrock Orlando South (The Parks), Vista Manor, Island, Courtyards, Wedgwood, Fletcher, Habana, Osprey Pointe, Heron Pointe, Oak Tree, Plantation Bay, Harbor Beach, Seaview, Renaissance  
</t>
  </si>
  <si>
    <t>178-86-0835</t>
  </si>
  <si>
    <t>FB4073615</t>
  </si>
  <si>
    <t>ME116533</t>
  </si>
  <si>
    <t>PI541, PI542, PI543</t>
  </si>
  <si>
    <t>Schmitt, Stephania</t>
  </si>
  <si>
    <t>Stephania Schmitt, APRN</t>
  </si>
  <si>
    <t>Stephania</t>
  </si>
  <si>
    <t>Schmitt</t>
  </si>
  <si>
    <t>["Florida Central","Florida North"]</t>
  </si>
  <si>
    <t>Grand Oaks</t>
  </si>
  <si>
    <t>321-537-2760</t>
  </si>
  <si>
    <t>stephania.schmitt@alteahc.com</t>
  </si>
  <si>
    <t>MS7310080</t>
  </si>
  <si>
    <t>APRN11015111</t>
  </si>
  <si>
    <t>PJ321, PJ324, PJ325</t>
  </si>
  <si>
    <t>660B05FC-D32B-4F8A-12AA-08DB65FE3DB0</t>
  </si>
  <si>
    <t>Dr. Jodhvir Sarai, MD</t>
  </si>
  <si>
    <t>Jodhvir</t>
  </si>
  <si>
    <t>["Physician","Physician WA"]</t>
  </si>
  <si>
    <t>604-516-9274</t>
  </si>
  <si>
    <t>jodhvir.sarai@alteahc.com</t>
  </si>
  <si>
    <t>LIFE CARE CENTER OF MOUNT VERNON; LIFE CARE CENTER OF SKAGIT VALLEY; SHUKSAN HEALTHCARE CENTER; SOUNDVIEW REHABILITATION AND HEALTH CARE INC</t>
  </si>
  <si>
    <t>FS8134330</t>
  </si>
  <si>
    <t>MD60919220</t>
  </si>
  <si>
    <t>F4010639664 F401063966, F401063967, F401063968</t>
  </si>
  <si>
    <t>4B09C090-59D5-47BC-552A-08DB82898009</t>
  </si>
  <si>
    <t>Ayelegne, Yekaba</t>
  </si>
  <si>
    <t>Yekaba Ayelegne, ARNP</t>
  </si>
  <si>
    <t>Yekaba</t>
  </si>
  <si>
    <t>Ayelegne</t>
  </si>
  <si>
    <t>19802 154th E Bonney lake WA 98391</t>
  </si>
  <si>
    <t>Bonney lake</t>
  </si>
  <si>
    <t>720-837-7332</t>
  </si>
  <si>
    <t>yayelegne12@gmail.com</t>
  </si>
  <si>
    <t>yekaba.ayelegne@alteahc.com</t>
  </si>
  <si>
    <t>MA4625729</t>
  </si>
  <si>
    <t>AP61114165</t>
  </si>
  <si>
    <t>AANP F08170900</t>
  </si>
  <si>
    <t>G9040986</t>
  </si>
  <si>
    <t>05B63B5A-0B4B-44CB-265E-08DB86EE33E5</t>
  </si>
  <si>
    <t>Nueva, Sheryll</t>
  </si>
  <si>
    <t xml:space="preserve">Sheryll Nueva, ARNP </t>
  </si>
  <si>
    <t>Sheryll</t>
  </si>
  <si>
    <t>Nueva</t>
  </si>
  <si>
    <t xml:space="preserve">15815 5th Ave E </t>
  </si>
  <si>
    <t>253-304-1426</t>
  </si>
  <si>
    <t>sheryllannenueva@gmail.com</t>
  </si>
  <si>
    <t>sheryll.nueva@alteahc.com</t>
  </si>
  <si>
    <t>Orchard Park; Linden Grove; Agility, Puget Des Moines</t>
  </si>
  <si>
    <t>536-61-3081</t>
  </si>
  <si>
    <t>MN6855691</t>
  </si>
  <si>
    <t>AP61188755</t>
  </si>
  <si>
    <t>AANP F06212121</t>
  </si>
  <si>
    <t>G9039671</t>
  </si>
  <si>
    <t>Bouquet, Luc</t>
  </si>
  <si>
    <t>Luc Bouquet</t>
  </si>
  <si>
    <t>Luc</t>
  </si>
  <si>
    <t>Bouquet</t>
  </si>
  <si>
    <t>253-258-5112</t>
  </si>
  <si>
    <t>PZ795, PZ796, PZ797</t>
  </si>
  <si>
    <t>20937391-9C7A-444A-6BA4-08DB86ECE35D</t>
  </si>
  <si>
    <t>Boggs, Tyshayna</t>
  </si>
  <si>
    <t>Tyshayna Boggs, ARNP</t>
  </si>
  <si>
    <t>Tyshayna</t>
  </si>
  <si>
    <t>Boggs</t>
  </si>
  <si>
    <t>["All APPs","Washington APPs","Washington Central APPs","Washington South APPs"]</t>
  </si>
  <si>
    <t xml:space="preserve">1518 27th St NW </t>
  </si>
  <si>
    <t>425-220-0256</t>
  </si>
  <si>
    <t>tyshaynaboggs@gmail.com</t>
  </si>
  <si>
    <t>tyshayna.boggs@alteahc.com</t>
  </si>
  <si>
    <t>Orchard Park, Avamere Rehab Issaquah, Renton H &amp; R, Agility</t>
  </si>
  <si>
    <t>642-30-5451</t>
  </si>
  <si>
    <t>ML5264697</t>
  </si>
  <si>
    <t>AP60951707</t>
  </si>
  <si>
    <t>AANP AG02190126</t>
  </si>
  <si>
    <t>G9032462</t>
  </si>
  <si>
    <t>EFD0C50E-CAC8-4CB6-E1B3-08DB65FEAB89</t>
  </si>
  <si>
    <t>Adrienne Oliveira, ARNP</t>
  </si>
  <si>
    <t>Adrienne</t>
  </si>
  <si>
    <t>Oliveira</t>
  </si>
  <si>
    <t>21108 1st Ave. S.</t>
  </si>
  <si>
    <t>360-770-8152</t>
  </si>
  <si>
    <t>adrienne.oliveira@alteahc.com</t>
  </si>
  <si>
    <t xml:space="preserve">Soundview </t>
  </si>
  <si>
    <t>539-15-3974</t>
  </si>
  <si>
    <t>MO6654443</t>
  </si>
  <si>
    <t>AP61190812</t>
  </si>
  <si>
    <t>AANP F05210501</t>
  </si>
  <si>
    <t>G9032494</t>
  </si>
  <si>
    <t>775E7FFB-63FB-40BA-265F-08DB86EE33E5</t>
  </si>
  <si>
    <t>Wang, Xin</t>
  </si>
  <si>
    <t>Dr. Xin Wang, MD</t>
  </si>
  <si>
    <t>Xin</t>
  </si>
  <si>
    <t>206-962-1501</t>
  </si>
  <si>
    <t>drwangxin@yahoo.com</t>
  </si>
  <si>
    <t>xin.wang@alteahc.com</t>
  </si>
  <si>
    <t>BW8872601</t>
  </si>
  <si>
    <t>MD00044699</t>
  </si>
  <si>
    <t>G9031796</t>
  </si>
  <si>
    <t>EB1698A9-34E3-4F2F-3A7A-08DB929A869F</t>
  </si>
  <si>
    <t>Dr. Leonico Panlasigui, MD</t>
  </si>
  <si>
    <t>Leonico</t>
  </si>
  <si>
    <t>Panlasigui</t>
  </si>
  <si>
    <t xml:space="preserve"> 412 SW 347th St</t>
  </si>
  <si>
    <t>206-955-9571</t>
  </si>
  <si>
    <t>leonico.panlasigui@alteahc.com</t>
  </si>
  <si>
    <t>CANTERBURY HOUSE; ENUMCLAW HEALTH &amp; REHAB CENTER</t>
  </si>
  <si>
    <t>BP2419580</t>
  </si>
  <si>
    <t>MD00021383</t>
  </si>
  <si>
    <t>G9019722</t>
  </si>
  <si>
    <t>744449B4-9B2A-4B5A-7C6C-08DB828A2467</t>
  </si>
  <si>
    <t>Dr. Amir Aref, MD</t>
  </si>
  <si>
    <t>Amir</t>
  </si>
  <si>
    <t>Aref</t>
  </si>
  <si>
    <t>1222 N. Sunset Dr.</t>
  </si>
  <si>
    <t>253-414-7594</t>
  </si>
  <si>
    <t>amir_aref@hotmail.com</t>
  </si>
  <si>
    <t>amir.aref@alteahc.com</t>
  </si>
  <si>
    <t>Eliseo; Linden Grove; Orchard Park;</t>
  </si>
  <si>
    <t>395-94-9755</t>
  </si>
  <si>
    <t>FA0914475</t>
  </si>
  <si>
    <t>MD00038017</t>
  </si>
  <si>
    <t>G9011577</t>
  </si>
  <si>
    <t>Ledonne, Angelina</t>
  </si>
  <si>
    <t>Angelina Ledonne, APRN</t>
  </si>
  <si>
    <t>Angelina</t>
  </si>
  <si>
    <t>Ledonne</t>
  </si>
  <si>
    <t>3513 Lyle Lane</t>
  </si>
  <si>
    <t>Crete</t>
  </si>
  <si>
    <t>708-772-4700</t>
  </si>
  <si>
    <t>angiekit@aol.com</t>
  </si>
  <si>
    <t>angelina.ledonne@alteahc.com</t>
  </si>
  <si>
    <t>Westmont, IL</t>
  </si>
  <si>
    <t>335-46-0872</t>
  </si>
  <si>
    <t xml:space="preserve">ML0692233 </t>
  </si>
  <si>
    <t>ANCC ANP-BC / 0025489</t>
  </si>
  <si>
    <t>Tracy Bernard, MA</t>
  </si>
  <si>
    <t>Scribe</t>
  </si>
  <si>
    <t>199 Paradise Road</t>
  </si>
  <si>
    <t>Industry</t>
  </si>
  <si>
    <t>801-560-8441</t>
  </si>
  <si>
    <t>tracy.bernard@mypacp.com</t>
  </si>
  <si>
    <t>PAC Partners Hire Date</t>
  </si>
  <si>
    <t>Altea 1099 Contract Start date</t>
  </si>
  <si>
    <t>Jun-24</t>
  </si>
  <si>
    <t>Jul-24</t>
  </si>
  <si>
    <t>1099 Working</t>
  </si>
  <si>
    <t>Name</t>
  </si>
  <si>
    <t>MD Fees</t>
  </si>
  <si>
    <t>RMD</t>
  </si>
  <si>
    <t>A.Sharma</t>
  </si>
  <si>
    <t>Summary 1099 Form YE 2023</t>
  </si>
  <si>
    <t>Month</t>
  </si>
  <si>
    <t>Pay Date</t>
  </si>
  <si>
    <t>Amount Paid</t>
  </si>
  <si>
    <t>Paid from</t>
  </si>
  <si>
    <t>Oct'23</t>
  </si>
  <si>
    <t>Regions Bank - Altea HC</t>
  </si>
  <si>
    <t>Nov'23</t>
  </si>
  <si>
    <t>1099 payments - Wiltermuth Brandy</t>
  </si>
  <si>
    <t>Paytype</t>
  </si>
  <si>
    <t>Accrued amount</t>
  </si>
  <si>
    <t>Actual Paid</t>
  </si>
  <si>
    <t>Difference</t>
  </si>
  <si>
    <t>Remark</t>
  </si>
  <si>
    <t>Amount</t>
  </si>
  <si>
    <t>1099 Stub</t>
  </si>
  <si>
    <t>Regions - Altea HC</t>
  </si>
  <si>
    <t>Paid for one additional day from the bank</t>
  </si>
  <si>
    <t>Dec'23</t>
  </si>
  <si>
    <t>Jan'24</t>
  </si>
  <si>
    <t>Adjustment will be paid in next month</t>
  </si>
  <si>
    <t>1099 YE 2023</t>
  </si>
  <si>
    <t>Actual Bank Payments</t>
  </si>
  <si>
    <t>Post Date</t>
  </si>
  <si>
    <t>Bank ID</t>
  </si>
  <si>
    <t>Account Number</t>
  </si>
  <si>
    <t>Account Name</t>
  </si>
  <si>
    <t>Transaction Description</t>
  </si>
  <si>
    <t>Debit/Credit</t>
  </si>
  <si>
    <t>Transaction Detail</t>
  </si>
  <si>
    <t>Transferee Name</t>
  </si>
  <si>
    <t>Nature of Transaction</t>
  </si>
  <si>
    <t>AP Master Sheet Status</t>
  </si>
  <si>
    <t>BAI Code</t>
  </si>
  <si>
    <t>Currency</t>
  </si>
  <si>
    <t>Altea HC Operating</t>
  </si>
  <si>
    <t>OUTGOING MONEY TRANSFER</t>
  </si>
  <si>
    <t>Cleared</t>
  </si>
  <si>
    <t>Debit</t>
  </si>
  <si>
    <t>Outgoing FED Wire TRN         :20240209-00011134 FED IMAD                      :0209F2QCZ00C003903 Sender Reference Number       :13685051 From                          :0340006999 From Name                     :ALTEA HEALTHCARE LLC From Address                  :OPERATING                               :2219 RIMLAND DR SUITE 301                               :BELLINGHAM WA 98226 Sender                        :340006999 Sender Name                   :Altea HC Operating Beneficiary Bank              :325081403 Beneficiary Bank Name         :BOEING EMPLOYEES CREDIT UNION                               :SEATTLE, WA Beneficiary                   :/3606438873 Beneficiary Name              :Brandy L Wiltermuth                               :719 Junction Lane                               :Sultan, WA Value Date                    :02/09/2024 Debit Currency                :USD Credit Currency               :USD Sorce Code                    :TM1 WIRE TRANSFER               /                                     Brandy L Wilte                          /</t>
  </si>
  <si>
    <t>Brandy L Wiltermuth</t>
  </si>
  <si>
    <t>1099 - Provider Fees (Payroll &amp; MD)</t>
  </si>
  <si>
    <t>USD</t>
  </si>
  <si>
    <t>Outgoing FED Wire TRN         :20240109-00006167 FED IMAD                      :0109F2QCZ00C001771 Sender Reference Number       :13483888 From                          :0340006999 From Name                     :ALTEA HEALTHCARE LLC From Address                  :OPERATING                               :2219 RIMLAND DR SUITE 301                               :BELLINGHAM WA 98226 Sender                        :340006999 Sender Name                   :Altea HC Operating Beneficiary Bank              :325081403 Beneficiary Bank Name         :BOEING EMPLOYEES CREDIT UNION                               :SEATTLE, WA Beneficiary                   :/3606438873 Beneficiary Name              :Brandy L Wiltermuth                               :719 Junction Lane                               :Sultan, WA Value Date                    :01/09/2024 Debit Currency                :USD Credit Currency               :USD Sorce Code                    :TM1 WIRE TRANSFER               /                                     Brandy L Wilte                          /</t>
  </si>
  <si>
    <t>Outgoing FED Wire TRN         :20231208-00007525 FED IMAD                      :1208F2QCZ00C002271 Sender Reference Number       :13297269 From                          :0340006999 From Name                     :ALTEA HEALTHCARE LLC From Address                  :OPERATING                               :2219 RIMLAND DR SUITE 301                               :BELLINGHAM WA 98226 Sender                        :340006999 Sender Name                   :Altea HC Operating Beneficiary Bank              :325081403 Beneficiary Bank Name         :BOEING EMPLOYEES CREDIT UNION                               :SEATTLE, WA Beneficiary                   :/3606438873 Beneficiary Name              :Brandy L Wiltermuth                               :719 Junction Lane                               :Sultan, WA Value Date                    :12/08/2023 Debit Currency                :USD Credit Currency               :USD Sorce Code                    :TM1 WIRE TRANSFER               /                                     Brandy L Wilte                          /</t>
  </si>
  <si>
    <t>Outgoing FED Wire TRN         :20231121-00011393 FED IMAD                      :1121F2QCZ00C003698 Sender Reference Number       :13191194 From                          :0340006999 From Name                     :ALTEA HEALTHCARE LLC From Address                  :OPERATING                               :2219 RIMLAND DR SUITE 301                               :BELLINGHAM WA 98226 Sender                        :340006999 Sender Name                   :Altea HC Operating Beneficiary Bank              :325081403 Beneficiary Bank Name         :BOEING EMPLOYEES CREDIT UNION                               :SEATTLE, WA Beneficiary                   :/3606438873 Beneficiary Name              :Brandy L Wiltermuth                               :719 Junction Lane                               :Sultan, WA Value Date                    :11/21/2023 Debit Currency                :USD Credit Currency               :USD Sorce Code                    :TM1 WIRE TRANSFER               /                                     Brandy L Wilte                          /</t>
  </si>
  <si>
    <t>1099 Working Extract</t>
  </si>
  <si>
    <t>No. of workdays</t>
  </si>
  <si>
    <t>Rate per day</t>
  </si>
  <si>
    <t>Total Contractor Pay</t>
  </si>
  <si>
    <t>Nov-2023</t>
  </si>
  <si>
    <t>Dec-2023</t>
  </si>
  <si>
    <t>Jan-2024</t>
  </si>
  <si>
    <t>Jun'23</t>
  </si>
  <si>
    <t>Chase Bank - Post Acute Medical</t>
  </si>
  <si>
    <t>Jul'23</t>
  </si>
  <si>
    <t>Aug'23</t>
  </si>
  <si>
    <t>Regions Bank - Altea Medical</t>
  </si>
  <si>
    <t>1099 Contract</t>
  </si>
  <si>
    <t>1099 payments - Ann M Allen</t>
  </si>
  <si>
    <t>1099 paystub</t>
  </si>
  <si>
    <t>PAM - Chase</t>
  </si>
  <si>
    <t>Region - Altea Medical</t>
  </si>
  <si>
    <t>W2 Salary payments - Ann M Allen</t>
  </si>
  <si>
    <t>Pay period</t>
  </si>
  <si>
    <t>W2 Contract</t>
  </si>
  <si>
    <t>09/02/2023 through 09/15/2023</t>
  </si>
  <si>
    <t>payroll</t>
  </si>
  <si>
    <t>Insperity</t>
  </si>
  <si>
    <t>09/16/2023 through 09/29/2023</t>
  </si>
  <si>
    <t>09/30/2023 through 10/13/2023</t>
  </si>
  <si>
    <t xml:space="preserve">10/14/2023 through 10/27/2023
</t>
  </si>
  <si>
    <t>10/28/2023 through 11/10/2023</t>
  </si>
  <si>
    <t>11/11/2023 through 11/24/2023</t>
  </si>
  <si>
    <t>11/25/2023 through 12/08/2023</t>
  </si>
  <si>
    <t>12/09/2023 through 12/22/2023</t>
  </si>
  <si>
    <t>12/23/2023 through 01/05/2024</t>
  </si>
  <si>
    <t>Direct Bank Payments</t>
  </si>
  <si>
    <t>Bank Name</t>
  </si>
  <si>
    <t>Direction</t>
  </si>
  <si>
    <t>Created on</t>
  </si>
  <si>
    <t>Finished on</t>
  </si>
  <si>
    <t>Source fee amount</t>
  </si>
  <si>
    <t>Source fee currency</t>
  </si>
  <si>
    <t>Target fee amount</t>
  </si>
  <si>
    <t>Target fee currency</t>
  </si>
  <si>
    <t>Source name</t>
  </si>
  <si>
    <t>Source amount (after fees)</t>
  </si>
  <si>
    <t>Source amount (Before fees)</t>
  </si>
  <si>
    <t>Source currency</t>
  </si>
  <si>
    <t>Target name</t>
  </si>
  <si>
    <t>Target amount (after fees)</t>
  </si>
  <si>
    <t>Wise Bank</t>
  </si>
  <si>
    <t>TRANSFER-859270862</t>
  </si>
  <si>
    <t>COMPLETED</t>
  </si>
  <si>
    <t>OUT</t>
  </si>
  <si>
    <t>ALTEA Healthcare LLC</t>
  </si>
  <si>
    <t>Ann M Allen</t>
  </si>
  <si>
    <t>TRANSFER-804441726</t>
  </si>
  <si>
    <t>Bank Reference</t>
  </si>
  <si>
    <t>Customer Reference</t>
  </si>
  <si>
    <t>Image</t>
  </si>
  <si>
    <t>Advice Reference</t>
  </si>
  <si>
    <t>Altea Medical LLC Operating</t>
  </si>
  <si>
    <t>Outgoing FED Wire TRN         :20230912-00002551 FED IMAD                      :0912F2QCZ00C000426 Sender Reference Number       :12733997 From                          :0340007014 From Name                     :ALTEA MEDICAL LLC From Address                  :OPERATING                               :2219 RIMLAND DR SUITE 301                               :BELLINGHAM WA 98226 Sender                        :340007014 Sender Name                   :Altea Medical LLC Operating Beneficiary Bank              :122100024 Beneficiary Bank Name         :JPMORGAN CHASE BANK, NA                               :PHOENIX, AZ Beneficiary                   :/747116531 Beneficiary Name              :Ann Allen                               :436 Canal Drive SE                               :Ocean Shores, WA Value Date                    :09/12/2023 Debit Currency                :USD Credit Currency               :USD Sorce Code                    :TM1 WIRE TRANSFER               /                                     Ann Allen                               /</t>
  </si>
  <si>
    <t xml:space="preserve"> Ann Allen </t>
  </si>
  <si>
    <t>Outgoing FED Wire TRN         :20230912-00002526 FED IMAD                      :0912F2QCZ00C000421 Sender Reference Number       :12733994 From                          :0340007014 From Name                     :ALTEA MEDICAL LLC From Address                  :OPERATING                               :2219 RIMLAND DR SUITE 301                               :BELLINGHAM WA 98226 Sender                        :340007014 Sender Name                   :Altea Medical LLC Operating Beneficiary Bank              :122100024 Beneficiary Bank Name         :JPMORGAN CHASE BANK, NA                               :PHOENIX, AZ Beneficiary                   :/747116531 Beneficiary Name              :Ann Allen                               :436 Canal Drive SE                               :Ocean Shores, WA Value Date                    :09/12/2023 Debit Currency                :USD Credit Currency               :USD Sorce Code                    :TM1 WIRE TRANSFER               /                                     Ann Allen                               /</t>
  </si>
  <si>
    <t>Posting Date</t>
  </si>
  <si>
    <t>Details</t>
  </si>
  <si>
    <t>Description</t>
  </si>
  <si>
    <t>AP update</t>
  </si>
  <si>
    <t>Supplier</t>
  </si>
  <si>
    <t>Nature</t>
  </si>
  <si>
    <t>Type</t>
  </si>
  <si>
    <t>Balance</t>
  </si>
  <si>
    <t>Check or Slip #</t>
  </si>
  <si>
    <t>DEBIT</t>
  </si>
  <si>
    <t>ONLINE DOMESTIC WIRE TRANSFER A/C: ANN M ALLEN OR SANDRA M MAGGRETT OCEAN SHORES WA 98569-9718 US REF: JULY PAYMENT FROM POST ACUTE/ACC/747116531 ANN M ALLEN 436 CANAL DR. S E OCEAN SHORES WA 98569 US TRN: 3457243223ES 08/11</t>
  </si>
  <si>
    <t xml:space="preserve">ANN M ALLEN </t>
  </si>
  <si>
    <t>Payroll</t>
  </si>
  <si>
    <t>WIRE_OUTGOING</t>
  </si>
  <si>
    <t>ONLINE DOMESTIC WIRE TRANSFER A/C: ANN M ALLEN OR SANDRA M MAGGRETT OCEAN SHORES WA 98569-9718 US REF: JUNE IC FEES/ACC/747116531 ANN M ALLEN 436 CANAL DR. SE OCEAN SHORES W A 98569 US TRN: 3551193209ES 07/28</t>
  </si>
  <si>
    <t xml:space="preserve">W/C </t>
  </si>
  <si>
    <t xml:space="preserve">HR </t>
  </si>
  <si>
    <t xml:space="preserve">Co-Emp. </t>
  </si>
  <si>
    <t xml:space="preserve">Insperity </t>
  </si>
  <si>
    <t xml:space="preserve">Total </t>
  </si>
  <si>
    <t>Insperity Payments</t>
  </si>
  <si>
    <t xml:space="preserve">Payroll </t>
  </si>
  <si>
    <t xml:space="preserve">W/C &amp; </t>
  </si>
  <si>
    <t xml:space="preserve">Admin &amp; </t>
  </si>
  <si>
    <t xml:space="preserve">Benefits </t>
  </si>
  <si>
    <t>Compliance</t>
  </si>
  <si>
    <t xml:space="preserve">Risk </t>
  </si>
  <si>
    <t>Mark-up</t>
  </si>
  <si>
    <t xml:space="preserve">Service   </t>
  </si>
  <si>
    <t xml:space="preserve">Serv.  </t>
  </si>
  <si>
    <t>pay period</t>
  </si>
  <si>
    <t>pay date</t>
  </si>
  <si>
    <t>Emp Name</t>
  </si>
  <si>
    <t>Gross Pay</t>
  </si>
  <si>
    <t>Taxes</t>
  </si>
  <si>
    <t>Admin</t>
  </si>
  <si>
    <t>EPLI</t>
  </si>
  <si>
    <t>Safety</t>
  </si>
  <si>
    <t>Benefits</t>
  </si>
  <si>
    <t>Technology</t>
  </si>
  <si>
    <t>Services</t>
  </si>
  <si>
    <t>Charge</t>
  </si>
  <si>
    <t>Fee</t>
  </si>
  <si>
    <t>Fee %</t>
  </si>
  <si>
    <t>-----------------------------------------------------</t>
  </si>
  <si>
    <t>------------------------------------</t>
  </si>
  <si>
    <t>-------------------------------------------------</t>
  </si>
  <si>
    <t>ALLEN, A.</t>
  </si>
  <si>
    <t>Region Bank - Altea Medical</t>
  </si>
  <si>
    <t>1099 payments - Amir Aref</t>
  </si>
  <si>
    <t>MD Fee</t>
  </si>
  <si>
    <t>Altea Medical - Regions</t>
  </si>
  <si>
    <t>Feb'24</t>
  </si>
  <si>
    <t>Mar'24</t>
  </si>
  <si>
    <t>W2 Salary payments - Amir Aref</t>
  </si>
  <si>
    <t>12/01/2022 through 12/31/2022</t>
  </si>
  <si>
    <t>Heritage - PAM</t>
  </si>
  <si>
    <t>01/01/2023 through 01/31/2023</t>
  </si>
  <si>
    <t>Wise - PAM</t>
  </si>
  <si>
    <t>02/01/2023 through 02/28/2023</t>
  </si>
  <si>
    <t>Tax paid from insperity</t>
  </si>
  <si>
    <t>03/01/2023 through 03/31/2023</t>
  </si>
  <si>
    <t>04/01/2023 through 04/14/2023</t>
  </si>
  <si>
    <t>04/15/2023 through 04/28/2023</t>
  </si>
  <si>
    <t>04/29/2023 through 05/12/2023</t>
  </si>
  <si>
    <t>05/13/2023 through 05/26/2023</t>
  </si>
  <si>
    <t>05/27/2023 through 06/09/2023</t>
  </si>
  <si>
    <t>06/10/2023 through 06/23/2023</t>
  </si>
  <si>
    <t>06/24/2023 through 07/07/2023</t>
  </si>
  <si>
    <t>07/08/2023 through 07/21/2023</t>
  </si>
  <si>
    <t>07/22/2023 through 08/04/2023</t>
  </si>
  <si>
    <t>08/19/2023 through 09/01/2023</t>
  </si>
  <si>
    <t>10/14/2023 through 10/27/2023</t>
  </si>
  <si>
    <t>MD Fees Accrued and Payments - Amir Aref</t>
  </si>
  <si>
    <t>Jan'23</t>
  </si>
  <si>
    <t>Feb'23</t>
  </si>
  <si>
    <t>Mar'23</t>
  </si>
  <si>
    <t>Apr'23</t>
  </si>
  <si>
    <t>May'23</t>
  </si>
  <si>
    <t>Sep'23</t>
  </si>
  <si>
    <t>PREAUTHORIZED ACH DEBIT</t>
  </si>
  <si>
    <t>REGIONS BANK     PREFUNDDBT             /                                     920893267      KSALAMATIAN              /</t>
  </si>
  <si>
    <t>Amir Aref</t>
  </si>
  <si>
    <t>Post Acute Medical PLLC</t>
  </si>
  <si>
    <t>MISCELLANEOUS FEES</t>
  </si>
  <si>
    <t>Domestic Wire Wth Fee Wire Fee 20230170024600/  BNF:AMIR AREF/</t>
  </si>
  <si>
    <t>MISCELLANEOUS</t>
  </si>
  <si>
    <t>DEBIT (ANY TYPE)</t>
  </si>
  <si>
    <t>Domestic Wire Withdrawal Wire Out 20230170024/ 600 BNF:AMIR AREF/</t>
  </si>
  <si>
    <t>SUMMARY AND DETAIL DEBITS</t>
  </si>
  <si>
    <t xml:space="preserve">Target Currency </t>
  </si>
  <si>
    <t>Exchange rate</t>
  </si>
  <si>
    <t xml:space="preserve">Nature of Transaction </t>
  </si>
  <si>
    <t>Batch</t>
  </si>
  <si>
    <t>Remarks</t>
  </si>
  <si>
    <t>TRANSFER-627784034</t>
  </si>
  <si>
    <t>TRANSFER-612372905</t>
  </si>
  <si>
    <t>AREF, A.</t>
  </si>
  <si>
    <t>06/01/2023 through 06/30/2023</t>
  </si>
  <si>
    <t>07/01/2023 through 08/31/2023</t>
  </si>
  <si>
    <t>09/01/2023 through 09/30/2023</t>
  </si>
  <si>
    <t>MD Fee Calculation</t>
  </si>
  <si>
    <t>Invoice Date</t>
  </si>
  <si>
    <t>Invoice Number</t>
  </si>
  <si>
    <t>Facility Name</t>
  </si>
  <si>
    <t>Invoice Value</t>
  </si>
  <si>
    <t>MD Name</t>
  </si>
  <si>
    <t>MD Pay</t>
  </si>
  <si>
    <t>RMD Name</t>
  </si>
  <si>
    <t>RMD Pay</t>
  </si>
  <si>
    <t>Status of facility (Active/ Inactive)</t>
  </si>
  <si>
    <t>Invoice Status</t>
  </si>
  <si>
    <t>Pament from facility satus</t>
  </si>
  <si>
    <t>Comment</t>
  </si>
  <si>
    <t>wdvjan23</t>
  </si>
  <si>
    <t>Washington Veteran Home - Retsil</t>
  </si>
  <si>
    <t>Paid</t>
  </si>
  <si>
    <t>wdvafeb23</t>
  </si>
  <si>
    <t>wdvamar23</t>
  </si>
  <si>
    <t>wdvapr23</t>
  </si>
  <si>
    <t>wdvmay23</t>
  </si>
  <si>
    <t>wdvjun23</t>
  </si>
  <si>
    <t>wdvajul23</t>
  </si>
  <si>
    <t>wdvaaug23</t>
  </si>
  <si>
    <t>wdvasep23</t>
  </si>
  <si>
    <t>Not Paid</t>
  </si>
  <si>
    <t>Chase Bank - Altea HC</t>
  </si>
  <si>
    <t>Regions Bank - Post Acute Medical</t>
  </si>
  <si>
    <t>1099 payments - Goodman, Nicholas</t>
  </si>
  <si>
    <t>1099 Form YE 2023</t>
  </si>
  <si>
    <t>AP Remarks</t>
  </si>
  <si>
    <t>Remarks for AP</t>
  </si>
  <si>
    <t>Chase - Altea HC</t>
  </si>
  <si>
    <t>Online RealTime payroll payment  11022680714 Payment Id REFERENCE#: 1022680714RX  to  7392</t>
  </si>
  <si>
    <t>Nicholas Goodman</t>
  </si>
  <si>
    <t>BASIC_PAYROLL</t>
  </si>
  <si>
    <t>Chase - PAM</t>
  </si>
  <si>
    <t>Online ACH payment to NGoodman</t>
  </si>
  <si>
    <t>NGoodman</t>
  </si>
  <si>
    <t xml:space="preserve"> </t>
  </si>
  <si>
    <t>need to check with kapil on this</t>
  </si>
  <si>
    <t>Online RealTime payroll payment  11028334398 Payment Id REFERENCE#: 1028334398RX  to  7392</t>
  </si>
  <si>
    <t>Nicholas Godman</t>
  </si>
  <si>
    <t>Regions - Altea Medical</t>
  </si>
  <si>
    <t>Outgoing FED Wire TRN         :20240209-00000059 FED IMAD                      :0209F2QCZ00C000047 Sender Reference Number       :13678207 From                          :0340007014 From Name                     :ALTEA MEDICAL LLC From Address                  :OPERATING                               :2219 RIMLAND DR SUITE 301                               :BELLINGHAM WA 98226 Sender                        :340007014 Sender Name                   :Altea Medical LLC Operating Beneficiary Bank              :125000574 Beneficiary Bank Name         :KEYBANK NATIONAL ASSOCIATION                               :SEATTLE, WA Beneficiary                   :/478610277392 Beneficiary Name              :Nicholas Goodman                               :2435 Nicholas St                               :Bellingham, WA Value Date                    :02/09/2024 Debit Currency                :USD Credit Currency               :USD Sorce Code                    :TM1 WIRE TRANSFER               /                                     Nicholas Goodm                          /</t>
  </si>
  <si>
    <t>Outgoing FED Wire TRN         :20240125-00008047 FED IMAD                      :0125F2QCZ00C002583 Sender Reference Number       :13583529 From                          :0340007014 From Name                     :ALTEA MEDICAL LLC From Address                  :OPERATING                               :2219 RIMLAND DR SUITE 301                               :BELLINGHAM WA 98226 Sender                        :340007014 Sender Name                   :Altea Medical LLC Operating Beneficiary Bank              :125000574 Beneficiary Bank Name         :KEYBANK NATIONAL ASSOCIATION                               :SEATTLE, WA Beneficiary                   :/478610277392 Beneficiary Name              :Nicholas Goodman                               :2435 Nicholas St                               :Bellingham, WA Value Date                    :01/25/2024 Debit Currency                :USD Credit Currency               :USD Sorce Code                    :TM1 WIRE TRANSFER               /                                     Nicholas Goodm                          /</t>
  </si>
  <si>
    <t>Outgoing FED Wire TRN         :20231208-00007435 FED IMAD                      :1208F2QCZ00C002242 Sender Reference Number       :13297185 From                          :0340007014 From Name                     :ALTEA MEDICAL LLC From Address                  :OPERATING                               :2219 RIMLAND DR SUITE 301                               :BELLINGHAM WA 98226 Sender                        :340007014 Sender Name                   :Altea Medical LLC Operating Beneficiary Bank              :125000574 Beneficiary Bank Name         :KEYBANK NATIONAL ASSOCIATION                               :SEATTLE, WA Beneficiary                   :/478610277392 Beneficiary Name              :Nicholas Goodman                               :2435 Nicholas St                               :Bellingham, WA Value Date                    :12/08/2023 Debit Currency                :USD Credit Currency               :USD Sorce Code                    :TM1 WIRE TRANSFER               /                                     Nicholas Goodm                          /</t>
  </si>
  <si>
    <t>Outgoing FED Wire TRN         :20231113-00005910 FED IMAD                      :1113F2QCZ00C002245 Sender Reference Number       :13131659 From                          :0340007014 From Name                     :ALTEA MEDICAL LLC From Address                  :OPERATING                               :2219 RIMLAND DR SUITE 301                               :BELLINGHAM WA 98226 Sender                        :340007014 Sender Name                   :Altea Medical LLC Operating Beneficiary Bank              :125000574 Beneficiary Bank Name         :KEYBANK NATIONAL ASSOCIATION                               :SEATTLE, WA Beneficiary                   :/478610277392 Beneficiary Name              :Nicholas Goodman                               :2435 Nicholas St                               :Bellingham, WA Value Date                    :11/13/2023 Debit Currency                :USD Credit Currency               :USD Sorce Code                    :TM1 WIRE TRANSFER               /                                     Nicholas Goodm                          /</t>
  </si>
  <si>
    <t>AP Master Updated</t>
  </si>
  <si>
    <t>Regions - PAM</t>
  </si>
  <si>
    <t>Post Acute Medical Operating</t>
  </si>
  <si>
    <t>Outgoing FED Wire TRN         :20230918-00000051 FED IMAD                      :0918F2QCZ00C000045 Sender Reference Number       :12770947 From                          :0340007073 From Name                     :POST ACUTE MEDICAL PLLC From Address                  :OPERATING                               :2219 RIMLAND DR SUITE 301                               :BELLINGHAM WA 98226 Sender                        :340007073 Sender Name                   :Post Acute Medical Operating Beneficiary Bank              :125000574 Beneficiary Bank Name         :KEYBANK NATIONAL ASSOCIATION                               :SEATTLE, WA Beneficiary                   :/478610277392 Beneficiary Name              :Nicholas Goodman                               :2435 Nicholas St                               :Bellingham, WA Value Date                    :09/18/2023 Debit Currency                :USD Credit Currency               :USD Sorce Code                    :TM1 WIRE TRANSFER               /                                     Nicholas Goodm                          /</t>
  </si>
  <si>
    <t xml:space="preserve">W2 - Direct Provider Fee ( Payroll &amp; MD) </t>
  </si>
  <si>
    <t>1099 payments - Johnson Allen</t>
  </si>
  <si>
    <t>Outgoing FED Wire TRN         :20240125-00008112 FED IMAD                      :0125F2QCZ00C002601 Sender Reference Number       :13583559 From                          :0340007073 From Name                     :POST ACUTE MEDICAL PLLC From Address                  :OPERATING                               :2219 RIMLAND DR SUITE 301                               :BELLINGHAM WA 98226 Sender                        :340007073 Sender Name                   :Post Acute Medical Operating Beneficiary Bank              :323371076 Beneficiary Bank Name         :BANNER BANK                               :SPOKANE, WA Beneficiary                   :/4001013814 Beneficiary Name              :Allen L Johnson                               :269 W Axton Rd                               :Bellingham, WA Value Date                    :01/25/2024 Debit Currency                :USD Credit Currency               :USD Sorce Code                    :TM1 WIRE TRANSFER               /                                     Allen L Johnso                          /</t>
  </si>
  <si>
    <t>Allen L Johnson</t>
  </si>
  <si>
    <t>Outgoing FED Wire TRN         :20231208-00006722 FED IMAD                      :1208F2QCZ00C001996 Sender Reference Number       :13297131 From                          :0340007073 From Name                     :POST ACUTE MEDICAL PLLC From Address                  :OPERATING                               :2219 RIMLAND DR SUITE 301                               :BELLINGHAM WA 98226 Sender                        :340007073 Sender Name                   :Post Acute Medical Operating Beneficiary Bank              :323371076 Beneficiary Bank Name         :BANNER BANK                               :SPOKANE, WA Beneficiary                   :/4001013814 Beneficiary Name              :Allen L Johnson                               :269 W Axton Rd                               :Bellingham, WA Value Date                    :12/08/2023 Debit Currency                :USD Credit Currency               :USD Sorce Code                    :TM1 WIRE TRANSFER               /                                     Allen L Johnso                          /</t>
  </si>
  <si>
    <t>Outgoing FED Wire TRN         :20231113-00005926 FED IMAD                      :1113F2QCZ00C001715 Sender Reference Number       :13131618 From                          :0340007073 From Name                     :POST ACUTE MEDICAL PLLC From Address                  :OPERATING                               :2219 RIMLAND DR SUITE 301                               :BELLINGHAM WA 98226 Sender                        :340007073 Sender Name                   :Post Acute Medical Operating Beneficiary Bank              :323371076 Beneficiary Bank Name         :BANNER BANK                               :SPOKANE, WA Beneficiary                   :/4001013814 Beneficiary Name              :Allen L Johnson                               :269 W Axton Rd                               :Bellingham, WA Value Date                    :11/13/2023 Debit Currency                :USD Credit Currency               :USD Sorce Code                    :TM1 WIRE TRANSFER               /                                     Allen L Johnso                          /</t>
  </si>
  <si>
    <t>Outgoing FED Wire TRN         :20231010-00015332 FED IMAD                      :1010F2QCZ00C005186 Sender Reference Number       :12920337 From                          :0340007073 From Name                     :POST ACUTE MEDICAL PLLC From Address                  :OPERATING                               :2219 RIMLAND DR SUITE 301                               :BELLINGHAM WA 98226 Sender                        :340007073 Sender Name                   :Post Acute Medical Operating Beneficiary Bank              :323371076 Beneficiary Bank Name         :BANNER BANK                               :SPOKANE, WA Beneficiary                   :/4001013814 Beneficiary Name              :Allen L Johnson                               :269 W Axton Rd                               :Bellingham, WA Related Reference Info        :Aug &amp; Sep IC Pay Value Date                    :10/10/2023 Debit Currency                :USD Credit Currency               :USD Sorce Code                    :TM1 WIRE TRANSFER               /                                     Allen L Johnso                          /</t>
  </si>
  <si>
    <t>1099 Workings</t>
  </si>
  <si>
    <t>Oct-2023</t>
  </si>
  <si>
    <t>1099 payments - Don Nguyen</t>
  </si>
  <si>
    <t>Heritage Bank - Post Acute Medical</t>
  </si>
  <si>
    <t>Wise - Post Acute Medical</t>
  </si>
  <si>
    <t>Chase - Altea Healthcare</t>
  </si>
  <si>
    <t>Chase - Post Acute Medical</t>
  </si>
  <si>
    <t>W2 &amp; MD Fees Accrued and Payments - Don Nguyen</t>
  </si>
  <si>
    <t>W2 payroll</t>
  </si>
  <si>
    <t>12/01/2022 through 12/31/2023</t>
  </si>
  <si>
    <t>Dec'22</t>
  </si>
  <si>
    <t>Tax will be paid from insperity</t>
  </si>
  <si>
    <t>ONLINE DOMESTIC WIRE TRANSFER VIA: BANK OF AMERICA, N.A./0959 A/C: BANK OF AMERICA N.A.,TN NASHVILLE TN 37219-1697 US BEN: DON NGUYEN BELLEVUE WA 98005 US REF: PAYMENT FROM ALTEA/BNF/FROM ALTEA HEALTHCARE LLC SSN: 0491417 TRN: 3530603159ES 06/08</t>
  </si>
  <si>
    <t>DON NGUYEN BELLEVUE</t>
  </si>
  <si>
    <t>ONLINE DOMESTIC WIRE TRANSFER VIA: BANK OF AMERICA, N.A./0959 A/C: BANK OF AMERICA N.A.,TN NASHVILLE TN 37219-1697 US BEN: DON NGUYEN BELLEVUE WA 98005 US REF: PAYMENT FROM ALTEA/POST ACUTE/BNF/FROM ALTEA HEALTHCARE LLC SSN: 0192998 TRN: 3093473226ES 08/14</t>
  </si>
  <si>
    <t>Salary Payments</t>
  </si>
  <si>
    <t>ONLINE DOMESTIC WIRE TRANSFER VIA: BANK OF AMERICA, N.A./0959 A/C: BANK OF AMERICA N.A.,TN NASHVILLE TN 37219-1697 US BEN: DON NGUYEN BELLEVUE WA 98005 US REF: PAYMENT FROM ALTEA/POST ACUTE/BNF/FROM ALTEA HEALTHCARE LLC TRN: 3348773222ES 08/10</t>
  </si>
  <si>
    <t>ONLINE DOMESTIC WIRE TRANSFER VIA: BANK OF AMERICA, N.A./0959 A/C: BANK OF AMERICA N.A.,TN NASHVILLE TN 37219-1697 US BEN: DON NGUYEN BELLEVUE WA 98005 US REF: PAYMENT FROM ALTEA/POST ACUTE/BNF/FROM ALTEA HEALTHCARE LLC SSN: 0201787 TRN: 3029663192ES 07/11</t>
  </si>
  <si>
    <t xml:space="preserve">Transferee Name </t>
  </si>
  <si>
    <t>Domestic Wire Withdrawal Wire Out 20231000025/ 100 BNF:DON NGUYEN/</t>
  </si>
  <si>
    <t>DON NGUYEN</t>
  </si>
  <si>
    <t>Domestic Wire Withdrawal Wire Out 20230660007/ 100 BNF:DON NGUYEN/</t>
  </si>
  <si>
    <t>Domestic Wire Withdrawal Wire Out 20230460017/ 300 BNF:DON NGUYEN/</t>
  </si>
  <si>
    <t>Outgoing FED Wire TRN         :20240209-00000093 FED IMAD                      :0209F2QCZ00C001622 Sender Reference Number       :13678152 From                          :0340007014 From Name                     :ALTEA MEDICAL LLC From Address                  :OPERATING                               :2219 RIMLAND DR SUITE 301                               :BELLINGHAM WA 98226 Sender                        :340007014 Sender Name                   :Altea Medical LLC Operating Beneficiary Bank              :026009593 Beneficiary Bank Name         :BANK OF AMERICA, N.A., NY                               :NEW YORK, NY Beneficiary                   :/444005226144 Beneficiary Name              :Don Nguyen                               :12327 NE 7TH PL APT 102                               :Bellevue, WA Value Date                    :02/09/2024 Debit Currency                :USD Credit Currency               :USD Sorce Code                    :TM1 WIRE TRANSFER               /                                     Don Nguyen                              /</t>
  </si>
  <si>
    <t>Don Nguyen</t>
  </si>
  <si>
    <t>Outgoing FED Wire TRN         :20240108-00010088 FED IMAD                      :0108F2QCZ00C003291 Sender Reference Number       :13478855 From                          :0340007014 From Name                     :ALTEA MEDICAL LLC From Address                  :OPERATING                               :2219 RIMLAND DR SUITE 301                               :BELLINGHAM WA 98226 Sender                        :340007014 Sender Name                   :Altea Medical LLC Operating Beneficiary Bank              :026009593 Beneficiary Bank Name         :BANK OF AMERICA, N.A., NY                               :NEW YORK, NY Beneficiary                   :/444005226144 Beneficiary Name              :Don Nguyen                               :12327 NE 7TH PL APT 102                               :Bellevue, WA Value Date                    :01/08/2024 Debit Currency                :USD Credit Currency               :USD Sorce Code                    :TM1 WIRE TRANSFER               /                                     Don Nguyen                              /</t>
  </si>
  <si>
    <t xml:space="preserve">Don Nguyen </t>
  </si>
  <si>
    <t>Outgoing FED Wire TRN         :20231208-00006366 FED IMAD                      :1208F2QCZ00C001846 Sender Reference Number       :13296870 From                          :0340007014 From Name                     :ALTEA MEDICAL LLC From Address                  :OPERATING                               :2219 RIMLAND DR SUITE 301                               :BELLINGHAM WA 98226 Sender                        :340007014 Sender Name                   :Altea Medical LLC Operating Beneficiary Bank              :026009593 Beneficiary Bank Name         :BANK OF AMERICA, N.A., NY                               :NEW YORK, NY Beneficiary                   :/444005226144 Beneficiary Name              :Don Nguyen                               :12327 NE 7TH PL APT 102                               :Bellevue, WA Value Date                    :12/08/2023 Debit Currency                :USD Credit Currency               :USD Sorce Code                    :TM1 WIRE TRANSFER               /                                     Don Nguyen                              /</t>
  </si>
  <si>
    <t>Outgoing FED Wire TRN         :20231110-00009260 FED IMAD                      :1110F2QCZ00C003166 Sender Reference Number       :13126354 From                          :0340007014 From Name                     :ALTEA MEDICAL LLC From Address                  :OPERATING                               :2219 RIMLAND DR SUITE 301                               :BELLINGHAM WA 98226 Sender                        :340007014 Sender Name                   :Altea Medical LLC Operating Beneficiary Bank              :026009593 Beneficiary Bank Name         :BANK OF AMERICA, N.A., NY                               :NEW YORK, NY Beneficiary                   :/444005226144 Beneficiary Name              :Don Nguyen                               :12327 NE 7TH PL APT 102                               :Bellevue, WA Value Date                    :11/10/2023 Debit Currency                :USD Credit Currency               :USD Sorce Code                    :TM1 WIRE TRANSFER               /                                     Don Nguyen                              /</t>
  </si>
  <si>
    <t>Outgoing FED Wire TRN         :20231010-00015706 FED IMAD                      :1010F2QCZ00C005288 Sender Reference Number       :12920660 From                          :0340007014 From Name                     :ALTEA MEDICAL LLC From Address                  :OPERATING                               :2219 RIMLAND DR SUITE 301                               :BELLINGHAM WA 98226 Sender                        :340007014 Sender Name                   :Altea Medical LLC Operating Beneficiary Bank              :026009593 Beneficiary Bank Name         :BANK OF AMERICA, N.A., NY                               :NEW YORK, NY Beneficiary                   :/444005226144 Beneficiary Name              :Don Nguyen                               :12327 NE 7TH PL APT 102                               :Bellevue, WA Value Date                    :10/10/2023 Debit Currency                :USD Credit Currency               :USD Sorce Code                    :TM1 WIRE TRANSFER               /                                     Don Nguyen                              /</t>
  </si>
  <si>
    <t>Outgoing FED Wire TRN         :20230907-00008310 FED IMAD                      :0907F2QCZ00C002589 Sender Reference Number       :12712412 From                          :0340007014 From Name                     :ALTEA MEDICAL LLC From Address                  :OPERATING                               :2219 RIMLAND DR SUITE 301                               :BELLINGHAM WA 98226 Sender                        :340007014 Sender Name                   :Altea Medical LLC Operating Beneficiary Bank              :026009593 Beneficiary Bank Name         :BANK OF AMERICA, N.A., NY                               :NEW YORK, NY Beneficiary                   :/444005226144 Beneficiary Name              :Don Nguyen                               :12327 NE 7TH PL APT 102                               :Bellevue, WA Value Date                    :09/07/2023 Debit Currency                :USD Credit Currency               :USD Sorce Code                    :TM1 WIRE TRANSFER               /                                     Don Nguyen                              /</t>
  </si>
  <si>
    <t>TRANSFER-681364150</t>
  </si>
  <si>
    <t>TRANSFER-654301745</t>
  </si>
  <si>
    <t>TRANSFER-584783377</t>
  </si>
  <si>
    <t>TRANSFER-558388563</t>
  </si>
  <si>
    <t>NGUYEN, D.</t>
  </si>
  <si>
    <t>Total Pay</t>
  </si>
  <si>
    <t>MD Fee Workings</t>
  </si>
  <si>
    <t>baljan23</t>
  </si>
  <si>
    <t>Ballard Health &amp; Rehab</t>
  </si>
  <si>
    <t>elijan23</t>
  </si>
  <si>
    <t>Eliseo SNF</t>
  </si>
  <si>
    <t>eccjan23</t>
  </si>
  <si>
    <t>hkjan23</t>
  </si>
  <si>
    <t>Heron's Key</t>
  </si>
  <si>
    <t>linjan23</t>
  </si>
  <si>
    <t>Linden Grove Health Care Center</t>
  </si>
  <si>
    <t>Not paid</t>
  </si>
  <si>
    <t>optacjan23</t>
  </si>
  <si>
    <t>Orchard Park Health &amp; Rehab</t>
  </si>
  <si>
    <t>sheltonjan23</t>
  </si>
  <si>
    <t>Shelton Health &amp; Rehab Center</t>
  </si>
  <si>
    <t>balfeb23</t>
  </si>
  <si>
    <t>elifeb23</t>
  </si>
  <si>
    <t>eccfeb23</t>
  </si>
  <si>
    <t>hkjfeb23</t>
  </si>
  <si>
    <t>linfeb23</t>
  </si>
  <si>
    <t>optacfeb23</t>
  </si>
  <si>
    <t>sheltonfeb23</t>
  </si>
  <si>
    <t>balmar23</t>
  </si>
  <si>
    <t>elimar23</t>
  </si>
  <si>
    <t>eccmar23</t>
  </si>
  <si>
    <t>linmar23</t>
  </si>
  <si>
    <t>optacmar23</t>
  </si>
  <si>
    <t>sheltonmar23</t>
  </si>
  <si>
    <t>balapr23</t>
  </si>
  <si>
    <t>eccapr23</t>
  </si>
  <si>
    <t>linapr23</t>
  </si>
  <si>
    <t>optacapr23</t>
  </si>
  <si>
    <t>balmay23</t>
  </si>
  <si>
    <t>eccmay23</t>
  </si>
  <si>
    <t>linmay23</t>
  </si>
  <si>
    <t>optacmay23</t>
  </si>
  <si>
    <t>baljun23</t>
  </si>
  <si>
    <t>eccjun23</t>
  </si>
  <si>
    <t>linjun23</t>
  </si>
  <si>
    <t>optacjun23</t>
  </si>
  <si>
    <t>baljul23</t>
  </si>
  <si>
    <t>eccjul23</t>
  </si>
  <si>
    <t>linjul23</t>
  </si>
  <si>
    <t>orchjul23</t>
  </si>
  <si>
    <t>balaug23</t>
  </si>
  <si>
    <t>eccaug23</t>
  </si>
  <si>
    <t>linaug23</t>
  </si>
  <si>
    <t>orchaug23</t>
  </si>
  <si>
    <t>balsep23</t>
  </si>
  <si>
    <t>ecsep23</t>
  </si>
  <si>
    <t>Iinsep23</t>
  </si>
  <si>
    <t>orchsep23</t>
  </si>
  <si>
    <t>MD Last Name</t>
  </si>
  <si>
    <t>baloct23</t>
  </si>
  <si>
    <t>eccoct23</t>
  </si>
  <si>
    <t>linoct23</t>
  </si>
  <si>
    <t>orchoct23</t>
  </si>
  <si>
    <t>balnov23</t>
  </si>
  <si>
    <t>ecnov23</t>
  </si>
  <si>
    <t>linnov23</t>
  </si>
  <si>
    <t>orchnov23</t>
  </si>
  <si>
    <t>baldec23</t>
  </si>
  <si>
    <t>ecdec23</t>
  </si>
  <si>
    <t>lindec23</t>
  </si>
  <si>
    <t>orchdec23</t>
  </si>
  <si>
    <t>Payment Date</t>
  </si>
  <si>
    <t>1099 Amount</t>
  </si>
  <si>
    <t>3111 RVU bonus + Expense 1606.68</t>
  </si>
  <si>
    <t>PAM Regions Operating</t>
  </si>
  <si>
    <t>Expense($1031.56)</t>
  </si>
  <si>
    <t>1099 payments - Sharma Aishwarya</t>
  </si>
  <si>
    <t>Online RealTime vendor payment  11027908348 Payment Id REFERENCE#: 1027908348RX  to  Sharma 1321</t>
  </si>
  <si>
    <t>Suspense</t>
  </si>
  <si>
    <t>ACH_PAYMENT</t>
  </si>
  <si>
    <t>Outgoing FED Wire TRN         :20240209-00010487 FED IMAD                      :0209F2QCZ00C003666 Sender Reference Number       :13684664 From                          :0340007073 From Name                     :POST ACUTE MEDICAL PLLC From Address                  :OPERATING                               :2219 RIMLAND DR SUITE 301                               :BELLINGHAM WA 98226 Sender                        :340007073 Sender Name                   :Post Acute Medical Operating Beneficiary Bank              :044000037 Beneficiary Bank Name         :JPMORGAN CHASE BANK, NA                               :COLUMBUS, OH Beneficiary                   :/118215670 Beneficiary Name              :Aishwarya Sharma                               :15 Minnewawa Dr                               :Timberlake, OH Value Date                    :02/09/2024 Debit Currency                :USD Credit Currency               :USD Sorce Code                    :TM1 WIRE TRANSFER               /                                     Aishwarya Shar                          /</t>
  </si>
  <si>
    <t>Aishwarya Sharma</t>
  </si>
  <si>
    <t>Outgoing FED Wire TRN         :20240116-00008907 FED IMAD                      :0116F2QCZ00C002558 Sender Reference Number       :13523282 From                          :0340007073 From Name                     :POST ACUTE MEDICAL PLLC From Address                  :OPERATING                               :2219 RIMLAND DR SUITE 301                               :BELLINGHAM WA 98226 Sender                        :340007073 Sender Name                   :Post Acute Medical Operating Beneficiary Bank              :044000037 Beneficiary Bank Name         :JPMORGAN CHASE BANK, NA                               :COLUMBUS, OH Beneficiary                   :/118215670 Beneficiary Name              :Aishwarya Sharma                               :15 Minnewawa Dr                               :Timberlake, OH Value Date                    :01/16/2024 Debit Currency                :USD Credit Currency               :USD Sorce Code                    :TM1 WIRE TRANSFER               /                                     Aishwarya Shar                          /</t>
  </si>
  <si>
    <t>Outgoing FED Wire TRN         :20240109-00006063 FED IMAD                      :0109F2QCZ00C001745 Sender Reference Number       :13483782 From                          :0340007073 From Name                     :POST ACUTE MEDICAL PLLC From Address                  :OPERATING                               :2219 RIMLAND DR SUITE 301                               :BELLINGHAM WA 98226 Sender                        :340007073 Sender Name                   :Post Acute Medical Operating Beneficiary Bank              :044000037 Beneficiary Bank Name         :JPMORGAN CHASE BANK, NA                               :COLUMBUS, OH Beneficiary                   :/118215670 Beneficiary Name              :Aishwarya Sharma                               :15 Minnewawa Dr                               :Timberlake, OH Value Date                    :01/09/2024 Debit Currency                :USD Credit Currency               :USD Sorce Code                    :TM1 WIRE TRANSFER               /                                     Aishwarya Shar                          /</t>
  </si>
  <si>
    <t>Outgoing FED Wire TRN         :20231220-00000089 FED IMAD                      :1220F2QCZ00C000067 Sender Reference Number       :13365286 From                          :0340007073 From Name                     :POST ACUTE MEDICAL PLLC From Address                  :OPERATING                               :2219 RIMLAND DR SUITE 301                               :BELLINGHAM WA 98226 Sender                        :340007073 Sender Name                   :Post Acute Medical Operating Beneficiary Bank              :044000037 Beneficiary Bank Name         :JPMORGAN CHASE BANK, NA                               :COLUMBUS, OH Beneficiary                   :/118215670 Beneficiary Name              :Aishwarya Sharma                               :15 Minnewawa Dr                               :Timberlake, OH Value Date                    :12/20/2023 Debit Currency                :USD Credit Currency               :USD Sorce Code                    :TM1 WIRE TRANSFER               /                                     Aishwarya Shar                          /</t>
  </si>
  <si>
    <t>Outgoing FED Wire TRN         :20231208-00008350 FED IMAD                      :1208F2QCZ00C002584 Sender Reference Number       :13297844 From                          :0340007073 From Name                     :POST ACUTE MEDICAL PLLC From Address                  :OPERATING                               :2219 RIMLAND DR SUITE 301                               :BELLINGHAM WA 98226 Sender                        :340007073 Sender Name                   :Post Acute Medical Operating Beneficiary Bank              :044000037 Beneficiary Bank Name         :JPMORGAN CHASE BANK, NA                               :COLUMBUS, OH Beneficiary                   :/118215670 Beneficiary Name              :Aishwarya Sharma                               :15 Minnewawa Dr                               :Timberlake, OH Value Date                    :12/08/2023 Debit Currency                :USD Credit Currency               :USD Sorce Code                    :TM1 WIRE TRANSFER               /                                     Aishwarya Shar                          /</t>
  </si>
  <si>
    <t>Outgoing FED Wire TRN         :20231208-00009264 FED IMAD                      :1208F2QCZ00C002940 Sender Reference Number       :13298508 From                          :0340007073 From Name                     :POST ACUTE MEDICAL PLLC From Address                  :OPERATING                               :2219 RIMLAND DR SUITE 301                               :BELLINGHAM WA 98226 Sender                        :340007073 Sender Name                   :Post Acute Medical Operating Beneficiary Bank              :044000037 Beneficiary Bank Name         :JPMORGAN CHASE BANK, NA                               :COLUMBUS, OH Beneficiary                   :/118215670 Beneficiary Name              :Aishwarya Sharma                               :15 Minnewawa Dr                               :Timberlake, OH Value Date                    :12/08/2023 Debit Currency                :USD Credit Currency               :USD Sorce Code                    :TM1 WIRE TRANSFER               /                                     Aishwarya Shar                          /</t>
  </si>
  <si>
    <t>Outgoing FED Wire TRN         :20231110-00009259 FED IMAD                      :1110F2QCZ00C003009 Sender Reference Number       :13126401 From                          :0340007073 From Name                     :POST ACUTE MEDICAL PLLC From Address                  :OPERATING                               :2219 RIMLAND DR SUITE 301                               :BELLINGHAM WA 98226 Sender                        :340007073 Sender Name                   :Post Acute Medical Operating Beneficiary Bank              :044000037 Beneficiary Bank Name         :JPMORGAN CHASE BANK, NA                               :COLUMBUS, OH Beneficiary                   :/118215670 Beneficiary Name              :Aishwarya Sharma                               :15 Minnewawa Dr                               :Timberlake, OH Value Date                    :11/10/2023 Debit Currency                :USD Credit Currency               :USD Sorce Code                    :TM1 WIRE TRANSFER               /                                     Aishwarya Shar                          /</t>
  </si>
  <si>
    <t>Outgoing FED Wire TRN         :20231010-00010751 FED IMAD                      :1010F2QCZ00C003446 Sender Reference Number       :12917289 From                          :0340007073 From Name                     :POST ACUTE MEDICAL PLLC From Address                  :OPERATING                               :2219 RIMLAND DR SUITE 301                               :BELLINGHAM WA 98226 Sender                        :340007073 Sender Name                   :Post Acute Medical Operating Beneficiary Bank              :044000037 Beneficiary Bank Name         :JPMORGAN CHASE BANK, NA                               :COLUMBUS, OH Beneficiary                   :/118215670 Beneficiary Name              :Aishwarya Sharma                               :15 Minnewawa Dr                               :Timberlake, OH Related Reference Info        :September IC Fee Value Date                    :10/10/2023 Debit Currency                :USD Credit Currency               :USD Sorce Code                    :TM1 WIRE TRANSFER               /                                     Aishwarya Shar                          /</t>
  </si>
  <si>
    <t>eursep23</t>
  </si>
  <si>
    <t>Eureka Rehabilitation &amp; Wellness Center</t>
  </si>
  <si>
    <t>forsep23</t>
  </si>
  <si>
    <t>Fortuna Rehablitation &amp; wellness center</t>
  </si>
  <si>
    <t>gransep23</t>
  </si>
  <si>
    <t>Granada Rehablitation &amp; wellness center</t>
  </si>
  <si>
    <t>searsep23</t>
  </si>
  <si>
    <t>Seaview Rehabilitation &amp; Wellness Center</t>
  </si>
  <si>
    <t>MD First Name</t>
  </si>
  <si>
    <t>euroct23</t>
  </si>
  <si>
    <t>Aishwarya</t>
  </si>
  <si>
    <t>foroct23</t>
  </si>
  <si>
    <t>granoct23</t>
  </si>
  <si>
    <t>Granada Rehabilitation and Wellness Center</t>
  </si>
  <si>
    <t>searoct23</t>
  </si>
  <si>
    <t>Seaview Rehabilitation and Wellness Center</t>
  </si>
  <si>
    <t>eurnov23</t>
  </si>
  <si>
    <t>fornov23</t>
  </si>
  <si>
    <t>grannov23</t>
  </si>
  <si>
    <t>searnov23</t>
  </si>
  <si>
    <t>eurdec23</t>
  </si>
  <si>
    <t>fortdec23</t>
  </si>
  <si>
    <t>grandec23</t>
  </si>
  <si>
    <t>seardec23</t>
  </si>
  <si>
    <t>Regions Bank- Post Acute Medical</t>
  </si>
  <si>
    <t>1099 payments - Albors Melanie</t>
  </si>
  <si>
    <t>1099 Payments</t>
  </si>
  <si>
    <t>W2 &amp; MD Fees Accrued and Payments - Leonico Panlasigui</t>
  </si>
  <si>
    <t>07/03/2023 through 07/07/2023</t>
  </si>
  <si>
    <t>08/01/2023 through 08/31/2023</t>
  </si>
  <si>
    <t>10/01/2023 through 10/31/2023</t>
  </si>
  <si>
    <t>Outgoing FED Wire TRN         :20240209-00000076 FED IMAD                      :0209F2QCZ00C000179 Sender Reference Number       :13678168 From                          :0340007073 From Name                     :POST ACUTE MEDICAL PLLC From Address                  :OPERATING                               :2219 RIMLAND DR SUITE 301                               :BELLINGHAM WA 98226 Sender                        :340007073 Sender Name                   :Post Acute Medical Operating Beneficiary Bank              :071000343 Beneficiary Bank Name         :FIFTH THIRD BANK, NATIONAL ASSOCIAT                               :CHICAGO, IL Beneficiary                   :/7903751613 Beneficiary Name              :Melanie M Albors Mora                               :5333 Chatas Lane                               :Orlando, FL Value Date                    :02/09/2024 Debit Currency                :USD Credit Currency               :USD Sorce Code                    :TM1 WIRE TRANSFER               /                                     Melanie M Albo                          /</t>
  </si>
  <si>
    <t>Melanie M Albo</t>
  </si>
  <si>
    <t>Outgoing FED Wire TRN         :20240109-00006698 FED IMAD                      :0109F2QCZ00C002156 Sender Reference Number       :13484202 From                          :0340007073 From Name                     :POST ACUTE MEDICAL PLLC From Address                  :OPERATING                               :2219 RIMLAND DR SUITE 301                               :BELLINGHAM WA 98226 Sender                        :340007073 Sender Name                   :Post Acute Medical Operating Beneficiary Bank              :071000343 Beneficiary Bank Name         :FIFTH THIRD BANK, NATIONAL ASSOCIAT                               :CHICAGO, IL Beneficiary                   :/7903751613 Beneficiary Name              :Melanie M Albors Mora                               :5333 Chatas Lane                               :Orlando, FL Value Date                    :01/09/2024 Debit Currency                :USD Credit Currency               :USD Sorce Code                    :TM1 WIRE TRANSFER               /                                     Melanie M Albo                          /</t>
  </si>
  <si>
    <t>Outgoing FED Wire TRN         :20231208-00006233 FED IMAD                      :1208F2QCZ00C001984 Sender Reference Number       :13296733 From                          :0340007073 From Name                     :POST ACUTE MEDICAL PLLC From Address                  :OPERATING                               :2219 RIMLAND DR SUITE 301                               :BELLINGHAM WA 98226 Sender                        :340007073 Sender Name                   :Post Acute Medical Operating Beneficiary Bank              :071000343 Beneficiary Bank Name         :FIFTH THIRD BANK, NATIONAL ASSOCIAT                               :CHICAGO, IL Beneficiary                   :/7903751613 Beneficiary Name              :Melanie M Albors Mora                               :5333 Chatas Lane                               :Orlando, FL Value Date                    :12/08/2023 Debit Currency                :USD Credit Currency               :USD Sorce Code                    :TM1 WIRE TRANSFER               /                                     Melanie M Albo                          /</t>
  </si>
  <si>
    <t>Outgoing FED Wire TRN         :20231208-00006431 FED IMAD                      :1208F2QCZ00C002093 Sender Reference Number       :13296927 From                          :0340007073 From Name                     :POST ACUTE MEDICAL PLLC From Address                  :OPERATING                               :2219 RIMLAND DR SUITE 301                               :BELLINGHAM WA 98226 Sender                        :340007073 Sender Name                   :Post Acute Medical Operating Beneficiary Bank              :071000343 Beneficiary Bank Name         :FIFTH THIRD BANK, NATIONAL ASSOCIAT                               :CHICAGO, IL Beneficiary                   :/7903751613 Beneficiary Name              :Melanie M Albors Mora                               :5333 Chatas Lane                               :Orlando, FL Value Date                    :12/08/2023 Debit Currency                :USD Credit Currency               :USD Sorce Code                    :TM1 WIRE TRANSFER               /                                     Melanie M Albo                          /</t>
  </si>
  <si>
    <t>Outgoing FED Wire TRN         :20231201-00014452 FED IMAD                      :1201F2QCZ00C005291 Sender Reference Number       :13253826 From                          :0340007073 From Name                     :POST ACUTE MEDICAL PLLC From Address                  :OPERATING                               :2219 RIMLAND DR SUITE 301                               :BELLINGHAM WA 98226 Sender                        :340007073 Sender Name                   :Post Acute Medical Operating Beneficiary Bank              :071000343 Beneficiary Bank Name         :FIFTH THIRD BANK, NATIONAL ASSOCIAT                               :CHICAGO, IL Beneficiary                   :/7903751613 Beneficiary Name              :Melanie M Albors Mora                               :5333 Chatas Lane                               :Orlando, FL Value Date                    :12/01/2023 Debit Currency                :USD Credit Currency               :USD Sorce Code                    :TM1 WIRE TRANSFER               /                                     Melanie M Albo                          /</t>
  </si>
  <si>
    <t>ALBORS MORA, M.</t>
  </si>
  <si>
    <t>bedaug23</t>
  </si>
  <si>
    <t>Bedrock HC Orlando (Formerly Parks)</t>
  </si>
  <si>
    <t>pbaug23</t>
  </si>
  <si>
    <t>bedsep23</t>
  </si>
  <si>
    <t>pbsep23</t>
  </si>
  <si>
    <t>Davoct23</t>
  </si>
  <si>
    <t xml:space="preserve">Davenport Nursing &amp; Rehab Center </t>
  </si>
  <si>
    <t>lchroct23</t>
  </si>
  <si>
    <t>Lakes of Clermont Health &amp; Rehab Center</t>
  </si>
  <si>
    <t>pboct23</t>
  </si>
  <si>
    <t>Davnov23</t>
  </si>
  <si>
    <t>lchrnov23</t>
  </si>
  <si>
    <t>pbnov23</t>
  </si>
  <si>
    <t>Davdec23</t>
  </si>
  <si>
    <t>lchrdec23</t>
  </si>
  <si>
    <t>pbdec23</t>
  </si>
  <si>
    <t>Plantation Bay (Aspire of Saint Cloud)</t>
  </si>
  <si>
    <t>Chase  Bank - Altea HC</t>
  </si>
  <si>
    <t>Regions Bank  - Altea Medical</t>
  </si>
  <si>
    <t>1099 payments - Leonico Panlasigui</t>
  </si>
  <si>
    <t>from March he is 1099 payroll</t>
  </si>
  <si>
    <t>Same-Day ACH Payroll Payment 11023427605 to #####3164</t>
  </si>
  <si>
    <t>Leonico Panlasigui</t>
  </si>
  <si>
    <t>Same-Day ACH Payroll Payment 11019536720 to #####3164</t>
  </si>
  <si>
    <t>Basic Online Payroll Payment 11024927374 to #####3164</t>
  </si>
  <si>
    <t>Domestic Wire Withdrawal Wire Out 20230090038/ 500 BNF:LEONICO PANLASIGUI/</t>
  </si>
  <si>
    <t>LEONICO PANLASIGUI</t>
  </si>
  <si>
    <t>TRANSFER-605163705</t>
  </si>
  <si>
    <t>PANLASIGUI, L.</t>
  </si>
  <si>
    <t>canjan23</t>
  </si>
  <si>
    <t>Canterbury House</t>
  </si>
  <si>
    <t>enujan23</t>
  </si>
  <si>
    <t>Enumclaw Health &amp; Rehab</t>
  </si>
  <si>
    <t>hwjan23</t>
  </si>
  <si>
    <t>Heartwood</t>
  </si>
  <si>
    <t>aubjan23</t>
  </si>
  <si>
    <t>Auburn Post Acute</t>
  </si>
  <si>
    <t>canfeb23</t>
  </si>
  <si>
    <t>enufeb23</t>
  </si>
  <si>
    <t>canmar23</t>
  </si>
  <si>
    <t>enumar23</t>
  </si>
  <si>
    <t>canapr23</t>
  </si>
  <si>
    <t>enuapr23</t>
  </si>
  <si>
    <t>canmay23</t>
  </si>
  <si>
    <t>enumay23</t>
  </si>
  <si>
    <t>canjun23</t>
  </si>
  <si>
    <t>enujun23</t>
  </si>
  <si>
    <t>canjul23</t>
  </si>
  <si>
    <t>enujul23</t>
  </si>
  <si>
    <t>canaug23</t>
  </si>
  <si>
    <t>enuaug23</t>
  </si>
  <si>
    <t>cansep23</t>
  </si>
  <si>
    <t>enusep23</t>
  </si>
  <si>
    <t>canoct23</t>
  </si>
  <si>
    <t>enuoct23</t>
  </si>
  <si>
    <t>cannov23</t>
  </si>
  <si>
    <t>enunov23</t>
  </si>
  <si>
    <t>Aug'23 &amp; Sep 23</t>
  </si>
  <si>
    <t>1099 payments - Troeh, Tim</t>
  </si>
  <si>
    <t>Outgoing FED Wire TRN         :20240209-00011164 FED IMAD                      :0209F2QCZ00C003916 Sender Reference Number       :13685061 From                          :0340007073 From Name                     :POST ACUTE MEDICAL PLLC From Address                  :OPERATING                               :2219 RIMLAND DR SUITE 301                               :BELLINGHAM WA 98226 Sender                        :340007073 Sender Name                   :Post Acute Medical Operating Beneficiary Bank              :325170754 Beneficiary Bank Name         :TIMBERLAND BANK                               :HOQUIAM, WA Beneficiary                   :/010236488 Beneficiary Name              :Timothy Troeh                               :PO Box 87                               :Aberdeen, WA Value Date                    :02/09/2024 Debit Currency                :USD Credit Currency               :USD Sorce Code                    :TM1 WIRE TRANSFER               /                                     Timothy Troeh                           /</t>
  </si>
  <si>
    <t>Timothy Troeh</t>
  </si>
  <si>
    <t>Outgoing FED Wire TRN         :20240125-00008113 FED IMAD                      :0125F2QCZ00C002602 Sender Reference Number       :13583575 From                          :0340007073 From Name                     :POST ACUTE MEDICAL PLLC From Address                  :OPERATING                               :2219 RIMLAND DR SUITE 301                               :BELLINGHAM WA 98226 Sender                        :340007073 Sender Name                   :Post Acute Medical Operating Beneficiary Bank              :325170754 Beneficiary Bank Name         :TIMBERLAND BANK                               :HOQUIAM, WA Beneficiary                   :/010236488 Beneficiary Name              :Timothy Troeh                               :PO Box 87                               :Aberdeen, WA Value Date                    :01/25/2024 Debit Currency                :USD Credit Currency               :USD Sorce Code                    :TM1 WIRE TRANSFER               /                                     Timothy Troeh                           /</t>
  </si>
  <si>
    <t>Outgoing FED Wire TRN         :20240109-00006206 FED IMAD                      :0109F2QCZ00C001788 Sender Reference Number       :13483910 From                          :0340007073 From Name                     :POST ACUTE MEDICAL PLLC From Address                  :OPERATING                               :2219 RIMLAND DR SUITE 301                               :BELLINGHAM WA 98226 Sender                        :340007073 Sender Name                   :Post Acute Medical Operating Beneficiary Bank              :325170754 Beneficiary Bank Name         :TIMBERLAND BANK                               :HOQUIAM, WA Beneficiary                   :/010236488 Beneficiary Name              :Timothy Troeh                               :PO Box 87                               :Aberdeen, WA Value Date                    :01/09/2024 Debit Currency                :USD Credit Currency               :USD Sorce Code                    :TM1 WIRE TRANSFER               /                                     Timothy Troeh                           /</t>
  </si>
  <si>
    <t>Outgoing FED Wire TRN         :20231208-00006677 FED IMAD                      :1208F2QCZ00C001981 Sender Reference Number       :13297088 From                          :0340007073 From Name                     :POST ACUTE MEDICAL PLLC From Address                  :OPERATING                               :2219 RIMLAND DR SUITE 301                               :BELLINGHAM WA 98226 Sender                        :340007073 Sender Name                   :Post Acute Medical Operating Beneficiary Bank              :325170754 Beneficiary Bank Name         :TIMBERLAND BANK                               :HOQUIAM, WA Beneficiary                   :/010236488 Beneficiary Name              :Timothy Troeh                               :PO Box 87                               :Aberdeen, WA Value Date                    :12/08/2023 Debit Currency                :USD Credit Currency               :USD Sorce Code                    :TM1 WIRE TRANSFER               /                                     Timothy Troeh                           /</t>
  </si>
  <si>
    <t>Outgoing FED Wire TRN         :20231129-00004600 FED IMAD                      :1129F2QCZ00C001197 Sender Reference Number       :13222187 From                          :0340007073 From Name                     :POST ACUTE MEDICAL PLLC From Address                  :OPERATING                               :2219 RIMLAND DR SUITE 301                               :BELLINGHAM WA 98226 Sender                        :340007073 Sender Name                   :Post Acute Medical Operating Beneficiary Bank              :325170754 Beneficiary Bank Name         :TIMBERLAND BANK                               :HOQUIAM, WA Beneficiary                   :/010236488 Beneficiary Name              :Timothy Troeh                               :PO Box 87                               :Aberdeen, WA Value Date                    :11/29/2023 Debit Currency                :USD Credit Currency               :USD Sorce Code                    :TM1 WIRE TRANSFER               /                                     Timothy Troeh                           /</t>
  </si>
  <si>
    <t>Outgoing FED Wire TRN         :20231113-00005913 FED IMAD                      :1113F2QCZ00C001709 Sender Reference Number       :13131678 From                          :0340007073 From Name                     :POST ACUTE MEDICAL PLLC From Address                  :OPERATING                               :2219 RIMLAND DR SUITE 301                               :BELLINGHAM WA 98226 Sender                        :340007073 Sender Name                   :Post Acute Medical Operating Beneficiary Bank              :325170754 Beneficiary Bank Name         :TIMBERLAND BANK                               :HOQUIAM, WA Beneficiary                   :/010236488 Beneficiary Name              :Timothy Troeh                               :PO Box 87                               :Aberdeen, WA Value Date                    :11/13/2023 Debit Currency                :USD Credit Currency               :USD Sorce Code                    :TM1 WIRE TRANSFER               /                                     Timothy Troeh                           /</t>
  </si>
  <si>
    <t>Outgoing FED Wire TRN         :20230918-00010810 FED IMAD                      :0918F2QCZ00C003542 Sender Reference Number       :12777711 From                          :0340007073 From Name                     :POST ACUTE MEDICAL PLLC From Address                  :OPERATING                               :2219 RIMLAND DR SUITE 301                               :BELLINGHAM WA 98226 Sender                        :340007073 Sender Name                   :Post Acute Medical Operating Beneficiary Bank              :325170754 Beneficiary Bank Name         :TIMBERLAND BANK                               :HOQUIAM, WA Beneficiary                   :/010236488 Beneficiary Name              :Timothy Troeh                               :PO Box 87                               :Aberdeen, WA Value Date                    :09/18/2023 Debit Currency                :USD Credit Currency               :USD Sorce Code                    :TM1 WIRE TRANSFER               /                                     Timothy Troeh                           /</t>
  </si>
  <si>
    <t>Wise Bank - Post Acute Medical</t>
  </si>
  <si>
    <t>1099 payments - Wambuzi Selemani</t>
  </si>
  <si>
    <t>TRANSFER-827288970</t>
  </si>
  <si>
    <t>Selemani E Wambuzi</t>
  </si>
  <si>
    <t>IC Payment</t>
  </si>
  <si>
    <t>Sharma Medical Services LLC</t>
  </si>
  <si>
    <t>PAM Chase</t>
  </si>
  <si>
    <t>Outgoing FED Wire TRN         :20231120-00011785 FED IMAD                      :1120F2QCZ00C004155 Sender Reference Number       :13179775 From                          :0340007073 From Name                     :POST ACUTE MEDICAL PLLC From Address                  :OPERATING                               :2219 RIMLAND DR SUITE 301                               :BELLINGHAM WA 98226 Sender                        :340007073 Sender Name                   :Post Acute Medical Operating Beneficiary Bank              :026009593 Beneficiary Bank Name         :BANK OF AMERICA, N.A., NY                               :NEW YORK, NY Beneficiary                   :/334074791088 Beneficiary Name              :Sharma Medical Services LLC                               :1160 Bayshore Drive                               :Englewood, FL Value Date                    :11/20/2023 Debit Currency                :USD Credit Currency               :USD Sorce Code                    :TM1 WIRE TRANSFER               /                                     Sharma Medical                          /</t>
  </si>
  <si>
    <t>Outgoing FED Wire TRN         :20231018-00000050 FED IMAD                      :1018F2QCZ00C000024 Sender Reference Number       :12966006 From                          :0340007073 From Name                     :POST ACUTE MEDICAL PLLC From Address                  :OPERATING                               :2219 RIMLAND DR SUITE 301                               :BELLINGHAM WA 98226 Sender                        :340007073 Sender Name                   :Post Acute Medical Operating Beneficiary Bank              :026009593 Beneficiary Bank Name         :BANK OF AMERICA, N.A., NY                               :NEW YORK, NY Beneficiary                   :/334074791088 Beneficiary Name              :Sharma Medical Services LLC                               :1160 Bayshore Drive                               :Englewood, FL Related Reference Info        :September IC Fee Value Date                    :10/18/2023 Debit Currency                :USD Credit Currency               :USD Sorce Code                    :TM1 WIRE TRANSFER               /                                     Sharma Medical                          /</t>
  </si>
  <si>
    <t>Outgoing FED Wire TRN         :20230919-00000040 FED IMAD                      :0919F2QCZ00C003055 Sender Reference Number       :12777911 From                          :0340007073 From Name                     :POST ACUTE MEDICAL PLLC From Address                  :OPERATING                               :2219 RIMLAND DR SUITE 301                               :BELLINGHAM WA 98226 Sender                        :340007073 Sender Name                   :Post Acute Medical Operating Beneficiary Bank              :026009593 Beneficiary Bank Name         :BANK OF AMERICA, N.A., NY                               :NEW YORK, NY Beneficiary                   :/334074791088 Beneficiary Name              :Sharma Medical Services LLC                               :1160 Bayshore Drive                               :Englewood, FL Value Date                    :09/19/2023 Debit Currency                :USD Credit Currency               :USD Sorce Code                    :TM1 WIRE TRANSFER               /                                     Sharma Medical                          /</t>
  </si>
  <si>
    <t>rhjul23</t>
  </si>
  <si>
    <t>Renaissance Health and Rehab</t>
  </si>
  <si>
    <t>harbaug23</t>
  </si>
  <si>
    <t>Harbor Beach Health and Rehab</t>
  </si>
  <si>
    <t>rhaug23</t>
  </si>
  <si>
    <t>harbsep23</t>
  </si>
  <si>
    <t>rhsep23</t>
  </si>
  <si>
    <t>gnroct23</t>
  </si>
  <si>
    <t>Garden Nursing &amp; Rehab Center (Miami)</t>
  </si>
  <si>
    <t xml:space="preserve">Sunny </t>
  </si>
  <si>
    <t>S.Sharma</t>
  </si>
  <si>
    <t>haroct23</t>
  </si>
  <si>
    <t>ptnroct23</t>
  </si>
  <si>
    <t>Pine Trail Nursing &amp; Rehab Center</t>
  </si>
  <si>
    <t>rhoct23</t>
  </si>
  <si>
    <t>Renaissance Health and Rehabilitation</t>
  </si>
  <si>
    <t>wnrcoct23</t>
  </si>
  <si>
    <t>West Lake Nursing &amp; Rehab Center</t>
  </si>
  <si>
    <t>Regions Bank- Altea Medicals</t>
  </si>
  <si>
    <t>1099 payments - Petiote Fredely</t>
  </si>
  <si>
    <t>Issued 1099 for 2023</t>
  </si>
  <si>
    <t>Mar24</t>
  </si>
  <si>
    <t>Regions - Altea Medicals</t>
  </si>
  <si>
    <t>Fredeley Petiote</t>
  </si>
  <si>
    <t>Feb-2024</t>
  </si>
  <si>
    <t>Chase Bank - Altea Healthcare</t>
  </si>
  <si>
    <t>1099 payments - Daniel Thorngren</t>
  </si>
  <si>
    <t>07/01/2023 through 07/31/2023</t>
  </si>
  <si>
    <t>11/01/2023 through 11/30/2023</t>
  </si>
  <si>
    <t>Online RealTime vendor payment  11018395395 Payment Id REFERENCE#: 1018395395RX  to  Dr Thorngren 2323</t>
  </si>
  <si>
    <t>Updated</t>
  </si>
  <si>
    <t>Dr Thorngren</t>
  </si>
  <si>
    <t>Medical Service Provider-MD - Contract pay - 1099 (MD Provider Pay)</t>
  </si>
  <si>
    <t>Insperity payments</t>
  </si>
  <si>
    <t>THORNGREN III, D.</t>
  </si>
  <si>
    <t>icshjun23</t>
  </si>
  <si>
    <t>Living Center of Safety Harbor</t>
  </si>
  <si>
    <t>dvjun23</t>
  </si>
  <si>
    <t>The Health &amp; Rehab Centre at Dolphins View (Aspire)</t>
  </si>
  <si>
    <t>icshjul23</t>
  </si>
  <si>
    <t>dvjul23</t>
  </si>
  <si>
    <t>icshaug23</t>
  </si>
  <si>
    <t>dvaug23</t>
  </si>
  <si>
    <t>icshsep23</t>
  </si>
  <si>
    <t>dvsep23</t>
  </si>
  <si>
    <t>ichoct23</t>
  </si>
  <si>
    <t>Aspire at the Harbor (formerly Living Center of Safety Harbor)</t>
  </si>
  <si>
    <t>dvoct23</t>
  </si>
  <si>
    <t>Aspire at the Sea-Pasadena (formerly Dolphins View)</t>
  </si>
  <si>
    <t>ibnoct23</t>
  </si>
  <si>
    <t>Indian Beach Nursing &amp; Rehabiliation Center (Golden, LLC)</t>
  </si>
  <si>
    <t>lhnoct23</t>
  </si>
  <si>
    <t>Lake Haven Nursing &amp; Rehab Center</t>
  </si>
  <si>
    <t>Lcshnov23</t>
  </si>
  <si>
    <t>dvnov23</t>
  </si>
  <si>
    <t>heronnov23</t>
  </si>
  <si>
    <t xml:space="preserve">Heron Pointe Health &amp; Rehabilitation </t>
  </si>
  <si>
    <t>ibnnov23</t>
  </si>
  <si>
    <t>ihnnov23</t>
  </si>
  <si>
    <t>ospnov23</t>
  </si>
  <si>
    <t>Osprey Point Nursing Center</t>
  </si>
  <si>
    <t>Parent Group/Organization</t>
  </si>
  <si>
    <t>Aspire Healthcare</t>
  </si>
  <si>
    <t>herondec23</t>
  </si>
  <si>
    <t>Heron Pointe Health &amp; Rehabilitation (Aspire at Brooksville)</t>
  </si>
  <si>
    <t>Aspire</t>
  </si>
  <si>
    <t>ibndec23</t>
  </si>
  <si>
    <t>Vered Healthcare Group</t>
  </si>
  <si>
    <t>ihndec23</t>
  </si>
  <si>
    <t>ospdec23</t>
  </si>
  <si>
    <t>Raydiant</t>
  </si>
  <si>
    <t>dvdec23</t>
  </si>
  <si>
    <t>The Health &amp; Rehab Centre at Dolphins View (Aspire at Sea Pasanda)</t>
  </si>
  <si>
    <t>DONE</t>
  </si>
  <si>
    <t>Date of Pay</t>
  </si>
  <si>
    <t>Primary Rehab MD LLC</t>
  </si>
  <si>
    <t>issued under primary rehab</t>
  </si>
  <si>
    <t>Altea HC Chase</t>
  </si>
  <si>
    <t>Altea Wise</t>
  </si>
  <si>
    <t xml:space="preserve">Altea HC Wise </t>
  </si>
  <si>
    <t>NeoGenesis MD</t>
  </si>
  <si>
    <t>issued under NeoGenesis with same SSN used for Primary Rehab MD LLC</t>
  </si>
  <si>
    <t>SSN No</t>
  </si>
  <si>
    <t>Address</t>
  </si>
  <si>
    <t>FL 32177</t>
  </si>
  <si>
    <t>Drect bank payments</t>
  </si>
  <si>
    <t>Payroll or 1099</t>
  </si>
  <si>
    <t>Pam Chase</t>
  </si>
  <si>
    <t>Medical Service Provider-MD - Contract pay - Dr Garcia</t>
  </si>
  <si>
    <t>Altea Healthcare LLC</t>
  </si>
  <si>
    <t>Universal Family Care, LLC</t>
  </si>
  <si>
    <t>Altea HC Chase Bank</t>
  </si>
  <si>
    <t>Altea HC Wise Bank</t>
  </si>
  <si>
    <t>W2 &amp; MD Fees Accrued and Payments - Fabiola Baptiste</t>
  </si>
  <si>
    <t>No agreement to determine whether 1099 or W2</t>
  </si>
  <si>
    <t>01/12/2022 through 12/31/2022</t>
  </si>
  <si>
    <t>Target Amount</t>
  </si>
  <si>
    <t>Target Currency</t>
  </si>
  <si>
    <t>Faboila Baptiste / NP - 1099 Contractor-MD provider Pay</t>
  </si>
  <si>
    <t>Universal Family Care LLC</t>
  </si>
  <si>
    <t>04/01/2023 through 04/27/2023</t>
  </si>
  <si>
    <t>TRANSFER-580514850</t>
  </si>
  <si>
    <t>TRANSFER-580436790</t>
  </si>
  <si>
    <t>CANCELLED</t>
  </si>
  <si>
    <t>TRANSFER-558246468</t>
  </si>
  <si>
    <t>Wise Bank - PAM</t>
  </si>
  <si>
    <t>Belmar Medical LLC</t>
  </si>
  <si>
    <t>Heritage Bank - PAM</t>
  </si>
  <si>
    <t>Belmar Irizarry</t>
  </si>
  <si>
    <t>Chase Bank - PAM</t>
  </si>
  <si>
    <t>1099 payments - Belmar Irizarry</t>
  </si>
  <si>
    <t>ONLINE DOMESTIC WIRE TRANSFER VIA: BANK OF AMERICA, N.A./0959 A/C: BARNETT BANK OF JACKSONVILLE JACKSONVILLE FL 32256-0708 US BEN: BELMAR MEDICAL LLC TAVARES FL 32778 US REF: MAY PAYMENT SSN: 0568895 TRN: 3506923166ES 06/15</t>
  </si>
  <si>
    <t>BELMAR MEDICAL LLC</t>
  </si>
  <si>
    <t>Medical Service Provider-MD Fee</t>
  </si>
  <si>
    <t>TRANSFER-681361033</t>
  </si>
  <si>
    <t>April Pmt</t>
  </si>
  <si>
    <t>TRANSFER-634413526</t>
  </si>
  <si>
    <t>ONLINE DOMESTIC WIRE TRANSFER VIA: BANK OF AMERICA, N.A./0959 A/C: BARNETT BANK OF JACKSONVILLE JACKSONVILLE FL 32256-0708 US BEN: BELMAR MEDICAL LLC TAVARES FL 32778 US REF: EXPENSES SSN: 0555583 TRN: 3579003237ES 08/25</t>
  </si>
  <si>
    <t>BELMAR MEDICAL LLC TAVARES</t>
  </si>
  <si>
    <t>July MED DIR STIPEND</t>
  </si>
  <si>
    <t>ONLINE DOMESTIC WIRE TRANSFER VIA: BANK OF AMERICA, N.A./0959 A/C: BARNETT BANK OF JACKSONVILLE JACKSONVILLE FL 32256-0708 US BEN: BELMAR MEDICAL LLC TAVARES FL 32778 US REF: JULY IC PAYMENT SSN: 0492433 TRN: 3482153235ES 08/23</t>
  </si>
  <si>
    <t>ONLINE DOMESTIC WIRE TRANSFER VIA: BANK OF AMERICA, N.A./0959 A/C: BARNETT BANK OF JACKSONVILLE JACKSONVILLE FL 32256-0708 US BEN: BELMAR MEDICAL LLC TAVARES FL 32778 US REF: JULY IC PAYMENT SSN: 0433628 TRN: 3418123228ES 08/16</t>
  </si>
  <si>
    <t>ONLINE DOMESTIC WIRE TRANSFER VIA: BANK OF AMERICA, N.A./0959 A/C: BARNETT BANK OF JACKSONVILLE JACKSONVILLE FL 32256-0708 US BEN: BELMAR MEDICAL LLC TAVARES FL 32778 US REF: JUNE MED DIR STIPEND SSN: 0487966 TRN: 3490813194ES 07/13</t>
  </si>
  <si>
    <t>Domestic Wire Withdrawal Wire Out 20231020028/ 900 BNF:BELMAR MEDICAL LLC/</t>
  </si>
  <si>
    <t>Not Vendor</t>
  </si>
  <si>
    <t>Outgoing FED Wire TRN         :20231110-00010776 FED IMAD                      :1110F2QCZ00C003723 Sender Reference Number       :13127292 From                          :0340007014 From Name                     :ALTEA MEDICAL LLC From Address                  :OPERATING                               :2219 RIMLAND DR SUITE 301                               :BELLINGHAM WA 98226 Sender                        :340007014 Sender Name                   :Altea Medical LLC Operating Beneficiary Bank              :026009593 Beneficiary Bank Name         :BANK OF AMERICA, N.A., NY                               :NEW YORK, NY Beneficiary                   :/898114086504 Beneficiary Name              :Belmar Medical LLC                               :2000 Griffin Oaks Way                               :Tavares, FL Value Date                    :11/10/2023 Debit Currency                :USD Credit Currency               :USD Sorce Code                    :TM1 WIRE TRANSFER               /                                     Belmar Medical                          /</t>
  </si>
  <si>
    <t xml:space="preserve">Belmar Medical LLC </t>
  </si>
  <si>
    <t>Outgoing FED Wire TRN         :20231020-00005427 FED IMAD                      :1020F2QCZ00C001547 Sender Reference Number       :12979824 From                          :0340007014 From Name                     :ALTEA MEDICAL LLC From Address                  :OPERATING                               :2219 RIMLAND DR SUITE 301                               :BELLINGHAM WA 98226 Sender                        :340007014 Sender Name                   :Altea Medical LLC Operating Beneficiary Bank              :026009593 Beneficiary Bank Name         :BANK OF AMERICA, N.A., NY                               :NEW YORK, NY Beneficiary                   :/898114086504 Beneficiary Name              :Belmar Medical LLC                               :2000 Griffin Oaks Way                               :Tavares, FL Related Reference Info        :September Fees Value Date                    :10/20/2023 Debit Currency                :USD Credit Currency               :USD Sorce Code                    :TM1 WIRE TRANSFER               /                                     Belmar Medical                          /</t>
  </si>
  <si>
    <t>Outgoing FED Wire TRN         :20230914-00000069 FED IMAD                      :0914F2QCZ00C000040 Sender Reference Number       :12750933 From                          :0340007014 From Name                     :ALTEA MEDICAL LLC From Address                  :OPERATING                               :2219 RIMLAND DR SUITE 301                               :BELLINGHAM WA 98226 Sender                        :340007014 Sender Name                   :Altea Medical LLC Operating Beneficiary Bank              :026009593 Beneficiary Bank Name         :BANK OF AMERICA, N.A., NY                               :NEW YORK, NY Beneficiary                   :/898114086504 Beneficiary Name              :Belmar Medical LLC                               :2000 Griffin Oaks Way                               :Tavares, FL Value Date                    :09/14/2023 Debit Currency                :USD Credit Currency               :USD Sorce Code                    :TM1 WIRE TRANSFER               /                                     Belmar Medical                          /</t>
  </si>
  <si>
    <t>Gary Gularte</t>
  </si>
  <si>
    <t>Payments Effected directly through Bank</t>
  </si>
  <si>
    <t>ONLINE DOMESTIC WIRE TRANSFER VIA: WASH TR BK SPOK/125100089 A/C: GARY GULARTE MEAD WA 99021 US REF: JULY IC FEES IMAD: 0728B1QGC08C033254 TRN: 3546153209ES 07/28</t>
  </si>
  <si>
    <t>GARY GULARTE MEAD</t>
  </si>
  <si>
    <t>JULY IC FEES</t>
  </si>
  <si>
    <t>Outgoing FED Wire TRN         :20231113-00006246 FED IMAD                      :1113F2QCZ00C001842 Sender Reference Number       :13131917 From                          :0340007014 From Name                     :ALTEA MEDICAL LLC From Address                  :OPERATING                               :2219 RIMLAND DR SUITE 301                               :BELLINGHAM WA 98226 Sender                        :340007014 Sender Name                   :Altea Medical LLC Operating Beneficiary Bank              :125100089 Beneficiary Bank Name         :WASHINGTON TRUST BANK                               :SPOKANE, WA Beneficiary                   :/1001490812 Beneficiary Name              :Gary Gularte                               :13310 E Peone Valley LN                               :Mead, WA Related Reference Info        :Expeses Value Date                    :11/13/2023 Debit Currency                :USD Credit Currency               :USD Sorce Code                    :TM1 WIRE TRANSFER               /                                     Gary Gularte                            /</t>
  </si>
  <si>
    <t>Expense Reiumbusement</t>
  </si>
  <si>
    <t>Outgoing FED Wire TRN         :20230928-00009244 FED IMAD                      :0928F2QCZ00C002901 Sender Reference Number       :12845962 From                          :0340007014 From Name                     :ALTEA MEDICAL LLC From Address                  :OPERATING                               :2219 RIMLAND DR SUITE 301                               :BELLINGHAM WA 98226 Sender                        :340007014 Sender Name                   :Altea Medical LLC Operating Beneficiary Bank              :125100089 Beneficiary Bank Name         :WASHINGTON TRUST BANK                               :SPOKANE, WA Beneficiary                   :/1001490812 Beneficiary Name              :Gary Gularte                               :13310 E Peone Valley LN                               :Mead, WA Related Reference Info        :Expenses Value Date                    :09/28/2023 Debit Currency                :USD Credit Currency               :USD Sorce Code                    :TM1 WIRE TRANSFER               /                                     Gary Gularte                            /</t>
  </si>
  <si>
    <t xml:space="preserve">Gary Gularte </t>
  </si>
  <si>
    <t>Outgoing FED Wire TRN         :20230829-00007276 FED IMAD                      :0829F2QCZ00C001913 Sender Reference Number       :12648999 From                          :0340007014 From Name                     :ALTEA MEDICAL LLC From Address                  :OPERATING                               :2219 RIMLAND DR SUITE 301                               :BELLINGHAM WA 98226 Sender                        :340007014 Sender Name                   :Altea Medical LLC Operating Beneficiary Bank              :125100089 Beneficiary Bank Name         :WASHINGTON TRUST BANK                               :SPOKANE, WA Beneficiary                   :/1001490812 Beneficiary Name              :Gary Gularte                               :13310 E Peone Valley LN                               :Mead, WA Related Reference Info        :July IC Payment Value Date                    :08/29/2023 Debit Currency                :USD Credit Currency               :USD Sorce Code                    :TM1 WIRE TRANSFER               /                                     Gary Gularte                            /</t>
  </si>
  <si>
    <t>Contract Fee Aug-23</t>
  </si>
  <si>
    <t>1099 payments - Navdeep Dhaliwal</t>
  </si>
  <si>
    <t>Jan-23</t>
  </si>
  <si>
    <t>Altea HC Wise</t>
  </si>
  <si>
    <t>Issued 1099 in 2023</t>
  </si>
  <si>
    <t>Feb-23</t>
  </si>
  <si>
    <t>Company Employee</t>
  </si>
  <si>
    <t>Payroll Date</t>
  </si>
  <si>
    <t xml:space="preserve">Payroll Type </t>
  </si>
  <si>
    <t>Period Covered</t>
  </si>
  <si>
    <t xml:space="preserve">NAVDEEP DHALIWAL  </t>
  </si>
  <si>
    <t xml:space="preserve">Navdeep Dhaliwal  </t>
  </si>
  <si>
    <t>REGULAR /1</t>
  </si>
  <si>
    <t>01/02/2023 through 01/31/2023</t>
  </si>
  <si>
    <t>Jan payroll</t>
  </si>
  <si>
    <t>Expensify</t>
  </si>
  <si>
    <t>Guess Payroll Feb</t>
  </si>
  <si>
    <t>Same-Day ACH Payroll Payment 11018641457 to #####1773</t>
  </si>
  <si>
    <t>Guess March 2023 payroll</t>
  </si>
  <si>
    <t>ONLINE DOMESTIC WIRE TRANSFER VIA: BK AMER NYC/026009593 A/C: NAVDEEP DHALIWAL BELLINGHAM WA 98226 US REF: APRIL MED DIR STIPEND IMAD: 0623B1QGC07C028798 TRN: 3501483174ES 06/23</t>
  </si>
  <si>
    <t>Gess MD Fee April-2023</t>
  </si>
  <si>
    <t>ONLINE DOMESTIC WIRE TRANSFER VIA: BK AMER NYC/026009593 A/C: NAVDEEP DHALIWAL BELLINGHAM WA 98226 US REF: MAY MEDICAL DIR STIPEND IMAD: 0629B1QGC01C008352 TRN: 3050353180ES 06/29</t>
  </si>
  <si>
    <t>Gess MD Fee May-2023</t>
  </si>
  <si>
    <t>Same-Day ACH Payroll Payment 11023372615 to ########8056</t>
  </si>
  <si>
    <t xml:space="preserve"> NAVDEEP DHALIWAL BELLINGHAM</t>
  </si>
  <si>
    <t>ONLINE DOMESTIC WIRE TRANSFER VIA: BK AMER NYC/026009593 A/C: NAVDEEP DHALIWAL BELLINGHAM WA 98226 US REF: JUNE MED DIR STIPEND TRN: 3602253195ES 07/14</t>
  </si>
  <si>
    <t>JUNE MED DIR STIPEND</t>
  </si>
  <si>
    <t>Gess MD Fee June-2023</t>
  </si>
  <si>
    <t>Seems a W2</t>
  </si>
  <si>
    <t>W2 &amp; MD Fees Accrued and Payments - Phuc Tran</t>
  </si>
  <si>
    <t>04/01/2023 through 04/30/2023</t>
  </si>
  <si>
    <t>05/01/2023 through 05/31/2023</t>
  </si>
  <si>
    <t>Date of Payment</t>
  </si>
  <si>
    <t>This is payroll</t>
  </si>
  <si>
    <t xml:space="preserve">
07/08/2023 through 07/21/2023</t>
  </si>
  <si>
    <t xml:space="preserve">
09/16/2023 through 09/29/2023</t>
  </si>
  <si>
    <t xml:space="preserve">
09/01/2023 through 09/30/2023</t>
  </si>
  <si>
    <t xml:space="preserve">
09/30/2023 through 10/13/2023</t>
  </si>
  <si>
    <t xml:space="preserve">
10/14/2023 through 10/27/2023</t>
  </si>
  <si>
    <t xml:space="preserve">
11/11/2023 through 11/24/2023</t>
  </si>
  <si>
    <t>Online RealTime payroll payment  11028334851 Payment Id REFERENCE#: 1028334851RX  to  0966</t>
  </si>
  <si>
    <t>Phuc Tran</t>
  </si>
  <si>
    <t>Online RealTime payroll payment  11025959217 Payment Id REFERENCE#: 1025959217RX  to  0966</t>
  </si>
  <si>
    <t>TRAN, P.</t>
  </si>
  <si>
    <t>hharp23</t>
  </si>
  <si>
    <t>Harts Harbor Health Care Center</t>
  </si>
  <si>
    <t>As per log Bhasin</t>
  </si>
  <si>
    <t>sjapr23</t>
  </si>
  <si>
    <t>Raydiant at Orange Park</t>
  </si>
  <si>
    <t>jaxapr23</t>
  </si>
  <si>
    <t>Raydiant of Jacksonville</t>
  </si>
  <si>
    <t>San Jose Health &amp; Rehab (Aspire)</t>
  </si>
  <si>
    <t>hhmay23</t>
  </si>
  <si>
    <t>sjmay23</t>
  </si>
  <si>
    <t>jaxmay23</t>
  </si>
  <si>
    <t>hhjun23</t>
  </si>
  <si>
    <t>sjjun23</t>
  </si>
  <si>
    <t>jaxjun23</t>
  </si>
  <si>
    <t>hhjul23</t>
  </si>
  <si>
    <t>opjul23</t>
  </si>
  <si>
    <t>jaxjul23</t>
  </si>
  <si>
    <t>sjjul23</t>
  </si>
  <si>
    <t>hhaug23</t>
  </si>
  <si>
    <t>opaug23</t>
  </si>
  <si>
    <t>jaxaug23</t>
  </si>
  <si>
    <t>sjaug23</t>
  </si>
  <si>
    <t>gcjsep23</t>
  </si>
  <si>
    <t>Green Cove Spring Rehab &amp; Care Center (Aspire)</t>
  </si>
  <si>
    <t>hhsep23</t>
  </si>
  <si>
    <t>opsep23</t>
  </si>
  <si>
    <t>sjsep23</t>
  </si>
  <si>
    <t>chnoct23</t>
  </si>
  <si>
    <t>Cedar Hill Nursing &amp; Rehab Center (Cross Senior Care LLC)</t>
  </si>
  <si>
    <t>gcjoct23</t>
  </si>
  <si>
    <t>hhoct23</t>
  </si>
  <si>
    <t>Hart's Harbor Health Care Center</t>
  </si>
  <si>
    <t>sjoct23</t>
  </si>
  <si>
    <t>chnnov23</t>
  </si>
  <si>
    <t>gcjnov23</t>
  </si>
  <si>
    <t>hhnov23</t>
  </si>
  <si>
    <t>sjnov23</t>
  </si>
  <si>
    <t>chndec23</t>
  </si>
  <si>
    <t>gcjdec23</t>
  </si>
  <si>
    <t>hhdec23</t>
  </si>
  <si>
    <t>Coquina</t>
  </si>
  <si>
    <t>sjdec23</t>
  </si>
  <si>
    <t>W2 &amp; MD Fees Accrued and Payments - Michelle Garcia</t>
  </si>
  <si>
    <t xml:space="preserve">
04/01/2023 through 04/14/2023</t>
  </si>
  <si>
    <t xml:space="preserve">
05/27/2023 through 06/09/2023</t>
  </si>
  <si>
    <t xml:space="preserve">
06/24/2023 through 07/07/2023</t>
  </si>
  <si>
    <t>Aug'23 direct bank payment</t>
  </si>
  <si>
    <t xml:space="preserve">
09/02/2023 through 09/15/2023</t>
  </si>
  <si>
    <t>Nov'23 direct bank payment</t>
  </si>
  <si>
    <t>W2 - Direct Provider Fee ( Payroll &amp; MD)</t>
  </si>
  <si>
    <t>Outgoing FED Wire TRN         :20231204-00005563 FED IMAD                      :1204F2QCZ00C001735 Sender Reference Number       :13258509 From                          :0340007014 From Name                     :ALTEA MEDICAL LLC From Address                  :OPERATING                               :2219 RIMLAND DR SUITE 301                               :BELLINGHAM WA 98226 Sender                        :340007014 Sender Name                   :Altea Medical LLC Operating Beneficiary Bank              :026009593 Beneficiary Bank Name         :BANK OF AMERICA, N.A., NY                               :NEW YORK, NY Beneficiary                   :/009511991791 Beneficiary Name              :Michelle Garcia                               :3057 ANGORA BAY DR                               :Middleburg, FL Value Date                    :12/04/2023 Debit Currency                :USD Credit Currency               :USD Sorce Code                    :TM1 WIRE TRANSFER               /                                     Michelle Garci                          /</t>
  </si>
  <si>
    <t>Michelle Garcia</t>
  </si>
  <si>
    <t>Outgoing FED Wire TRN         :20230908-00009987 FED IMAD                      :0908F2QCZ00C003379 Sender Reference Number       :12723700 From                          :0340007014 From Name                     :ALTEA MEDICAL LLC From Address                  :OPERATING                               :2219 RIMLAND DR SUITE 301                               :BELLINGHAM WA 98226 Sender                        :340007014 Sender Name                   :Altea Medical LLC Operating Beneficiary Bank              :026009593 Beneficiary Bank Name         :BANK OF AMERICA, N.A., NY                               :NEW YORK, NY Beneficiary                   :/009511991791 Beneficiary Name              :Michelle Garcia                               :3057 ANGORA BAY DR                               :Middleburg, FL Value Date                    :09/08/2023 Debit Currency                :USD Credit Currency               :USD Sorce Code                    :TM1 WIRE TRANSFER               /                                     Michelle Garci                          /</t>
  </si>
  <si>
    <t>GARCIA, M.</t>
  </si>
  <si>
    <t>gojan23</t>
  </si>
  <si>
    <t>Grand Oaks Health &amp; Rehab</t>
  </si>
  <si>
    <t>gcjan23</t>
  </si>
  <si>
    <t>hhjan23</t>
  </si>
  <si>
    <t>sjjan23</t>
  </si>
  <si>
    <t>San Jose Health &amp; Rehab</t>
  </si>
  <si>
    <t>gofeb23</t>
  </si>
  <si>
    <t>gcjfeb23</t>
  </si>
  <si>
    <t>Green Cove Spring Rehab &amp; Care Center</t>
  </si>
  <si>
    <t>As per log sarai</t>
  </si>
  <si>
    <t>gomar23</t>
  </si>
  <si>
    <t>gcjmar23</t>
  </si>
  <si>
    <t>As per log Agyemang</t>
  </si>
  <si>
    <t>goaapr23</t>
  </si>
  <si>
    <t>gcjapr23</t>
  </si>
  <si>
    <t>gomay23</t>
  </si>
  <si>
    <t>gcjmay23</t>
  </si>
  <si>
    <t>gorjun23</t>
  </si>
  <si>
    <t>gcjjun23</t>
  </si>
  <si>
    <t>goljul23</t>
  </si>
  <si>
    <t>gcjjul23</t>
  </si>
  <si>
    <t>gcjaug23</t>
  </si>
  <si>
    <t>October-2024</t>
  </si>
  <si>
    <t>Hubana, Jida</t>
  </si>
  <si>
    <t>Lancaster, Pamela</t>
  </si>
  <si>
    <t>Sun, Jian</t>
  </si>
  <si>
    <t>Artzis, Sam</t>
  </si>
  <si>
    <t>Tsai, Huan</t>
  </si>
  <si>
    <t>Mukkamalla, Mahaveer</t>
  </si>
  <si>
    <t>Soth, Layhong</t>
  </si>
  <si>
    <t>Q1 2024</t>
  </si>
  <si>
    <t>RVU Bonus</t>
  </si>
  <si>
    <t>Apr-24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</si>
</sst>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[$-409]d\-mmm;@"/>
    <numFmt numFmtId="166" formatCode="&quot; &quot;* #,##0.00&quot; &quot;;&quot; &quot;* &quot;(&quot;#,##0.00&quot;)&quot;;&quot; &quot;* &quot;-&quot;#&quot; &quot;;&quot; &quot;@&quot; &quot;"/>
  </numFmts>
  <fonts count="3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Source Sans Pro"/>
      <family val="2"/>
    </font>
    <font>
      <sz val="11"/>
      <name val="Source Sans Pro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u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color rgb="FF000000"/>
      <name val="Aptos Narrow"/>
      <family val="2"/>
    </font>
    <font>
      <sz val="11"/>
      <color rgb="FF444444"/>
      <name val="Calibri"/>
      <family val="2"/>
      <charset val="1"/>
    </font>
    <font>
      <sz val="11"/>
      <color rgb="FF000000"/>
      <name val="Calibri"/>
      <family val="2"/>
    </font>
    <font>
      <sz val="10"/>
      <name val="Arial"/>
      <family val="2"/>
    </font>
    <font>
      <b/>
      <sz val="7.5"/>
      <name val="Microsoft Sans Serif"/>
      <family val="2"/>
    </font>
    <font>
      <sz val="7"/>
      <name val="Microsoft Sans Serif"/>
      <family val="2"/>
    </font>
    <font>
      <b/>
      <sz val="9"/>
      <name val="Microsoft Sans Serif"/>
      <family val="2"/>
    </font>
    <font>
      <sz val="7.5"/>
      <name val="Microsoft Sans Serif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8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Calibri"/>
      <family val="2"/>
      <charset val="1"/>
    </font>
    <font>
      <b/>
      <sz val="11"/>
      <color rgb="FFFF0000"/>
      <name val="Source Sans Pro"/>
      <family val="2"/>
    </font>
    <font>
      <b/>
      <sz val="11"/>
      <color rgb="FF000000"/>
      <name val="Aptos Narrow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name val="Aptos Narrow"/>
      <family val="2"/>
      <scheme val="minor"/>
    </font>
    <font>
      <sz val="10"/>
      <color theme="1"/>
      <name val="Times New Roman"/>
      <family val="1"/>
    </font>
    <font>
      <b/>
      <sz val="18"/>
      <color rgb="FFFF0000"/>
      <name val="Aptos Narrow"/>
      <family val="2"/>
      <scheme val="minor"/>
    </font>
    <font>
      <b/>
      <sz val="11"/>
      <name val="Source Sans Pro"/>
      <family val="2"/>
    </font>
    <font>
      <b/>
      <sz val="11"/>
      <name val="Aptos Narrow"/>
      <family val="2"/>
      <scheme val="minor"/>
    </font>
    <font>
      <b/>
      <sz val="8"/>
      <name val="Source Sans Pro"/>
      <family val="2"/>
    </font>
    <font>
      <sz val="8"/>
      <name val="Source Sans Pro"/>
      <family val="2"/>
    </font>
    <font>
      <sz val="8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179AD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CE4D6"/>
        <bgColor rgb="FFFCE4D6"/>
      </patternFill>
    </fill>
    <fill>
      <patternFill patternType="solid">
        <fgColor rgb="FF00B05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rgb="FF92D050"/>
      </patternFill>
    </fill>
    <fill>
      <patternFill patternType="solid">
        <fgColor rgb="FFD9E1F2"/>
        <bgColor rgb="FFD9E1F2"/>
      </patternFill>
    </fill>
    <fill>
      <patternFill patternType="solid">
        <fgColor rgb="FF92D050"/>
        <bgColor rgb="FF92D050"/>
      </patternFill>
    </fill>
    <fill>
      <patternFill patternType="solid">
        <fgColor rgb="FFFF00FF"/>
        <bgColor rgb="FF92D050"/>
      </patternFill>
    </fill>
    <fill>
      <patternFill patternType="solid">
        <fgColor rgb="FF92D05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00FF00"/>
        <bgColor rgb="FF000000"/>
      </patternFill>
    </fill>
    <fill>
      <patternFill patternType="solid">
        <fgColor rgb="FFFFFF00"/>
        <bgColor rgb="FF000000"/>
      </patternFill>
    </fill>
  </fills>
  <borders count="4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D4D4D4"/>
      </left>
      <right style="medium">
        <color rgb="FFD4D4D4"/>
      </right>
      <top style="medium">
        <color rgb="FFD4D4D4"/>
      </top>
      <bottom style="medium">
        <color rgb="FFD4D4D4"/>
      </bottom>
      <diagonal/>
    </border>
    <border>
      <left/>
      <right style="medium">
        <color rgb="FFD4D4D4"/>
      </right>
      <top style="medium">
        <color rgb="FFD4D4D4"/>
      </top>
      <bottom style="medium">
        <color rgb="FFD4D4D4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rgb="FFD4D4D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2" fillId="0" borderId="0"/>
    <xf numFmtId="166" fontId="12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43">
    <xf numFmtId="0" fontId="0" fillId="0" borderId="0" xfId="0"/>
    <xf numFmtId="0" fontId="4" fillId="2" borderId="1" xfId="0" applyFont="1" applyFill="1" applyBorder="1"/>
    <xf numFmtId="0" fontId="4" fillId="2" borderId="2" xfId="0" applyFont="1" applyFill="1" applyBorder="1"/>
    <xf numFmtId="0" fontId="6" fillId="0" borderId="3" xfId="0" applyFont="1" applyBorder="1"/>
    <xf numFmtId="14" fontId="0" fillId="0" borderId="3" xfId="0" applyNumberFormat="1" applyBorder="1" applyAlignment="1">
      <alignment horizontal="left"/>
    </xf>
    <xf numFmtId="0" fontId="8" fillId="0" borderId="0" xfId="0" applyFont="1"/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horizontal="center"/>
    </xf>
    <xf numFmtId="44" fontId="0" fillId="0" borderId="3" xfId="0" applyNumberFormat="1" applyBorder="1"/>
    <xf numFmtId="14" fontId="0" fillId="0" borderId="3" xfId="0" applyNumberFormat="1" applyBorder="1" applyAlignment="1">
      <alignment horizontal="center"/>
    </xf>
    <xf numFmtId="44" fontId="0" fillId="0" borderId="3" xfId="2" applyFont="1" applyBorder="1"/>
    <xf numFmtId="0" fontId="0" fillId="0" borderId="5" xfId="0" applyBorder="1"/>
    <xf numFmtId="0" fontId="9" fillId="0" borderId="0" xfId="0" applyFont="1"/>
    <xf numFmtId="0" fontId="3" fillId="4" borderId="10" xfId="0" applyFont="1" applyFill="1" applyBorder="1"/>
    <xf numFmtId="0" fontId="3" fillId="4" borderId="11" xfId="0" applyFont="1" applyFill="1" applyBorder="1"/>
    <xf numFmtId="14" fontId="0" fillId="0" borderId="0" xfId="0" applyNumberFormat="1"/>
    <xf numFmtId="43" fontId="0" fillId="0" borderId="0" xfId="1" applyFont="1"/>
    <xf numFmtId="0" fontId="10" fillId="0" borderId="0" xfId="0" applyFont="1"/>
    <xf numFmtId="14" fontId="10" fillId="0" borderId="0" xfId="0" applyNumberFormat="1" applyFont="1"/>
    <xf numFmtId="43" fontId="10" fillId="0" borderId="0" xfId="1" applyFont="1"/>
    <xf numFmtId="0" fontId="11" fillId="0" borderId="0" xfId="0" applyFont="1"/>
    <xf numFmtId="0" fontId="3" fillId="0" borderId="0" xfId="0" applyFont="1"/>
    <xf numFmtId="14" fontId="12" fillId="0" borderId="0" xfId="0" applyNumberFormat="1" applyFont="1"/>
    <xf numFmtId="0" fontId="12" fillId="0" borderId="0" xfId="0" applyFont="1"/>
    <xf numFmtId="43" fontId="12" fillId="0" borderId="0" xfId="1" applyFont="1"/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0" borderId="3" xfId="0" quotePrefix="1" applyFont="1" applyBorder="1" applyAlignment="1">
      <alignment horizontal="center"/>
    </xf>
    <xf numFmtId="44" fontId="0" fillId="0" borderId="3" xfId="0" applyNumberFormat="1" applyBorder="1" applyAlignment="1">
      <alignment horizontal="center"/>
    </xf>
    <xf numFmtId="14" fontId="0" fillId="0" borderId="3" xfId="0" applyNumberFormat="1" applyBorder="1"/>
    <xf numFmtId="43" fontId="0" fillId="0" borderId="3" xfId="0" applyNumberFormat="1" applyBorder="1"/>
    <xf numFmtId="43" fontId="0" fillId="0" borderId="0" xfId="0" applyNumberFormat="1"/>
    <xf numFmtId="8" fontId="0" fillId="0" borderId="3" xfId="0" applyNumberFormat="1" applyBorder="1"/>
    <xf numFmtId="165" fontId="3" fillId="0" borderId="0" xfId="0" applyNumberFormat="1" applyFont="1"/>
    <xf numFmtId="14" fontId="3" fillId="0" borderId="0" xfId="0" applyNumberFormat="1" applyFont="1" applyAlignment="1">
      <alignment horizontal="right"/>
    </xf>
    <xf numFmtId="43" fontId="3" fillId="0" borderId="0" xfId="1" applyFont="1"/>
    <xf numFmtId="22" fontId="12" fillId="0" borderId="0" xfId="0" applyNumberFormat="1" applyFont="1"/>
    <xf numFmtId="43" fontId="12" fillId="5" borderId="0" xfId="1" applyFont="1" applyFill="1"/>
    <xf numFmtId="165" fontId="0" fillId="0" borderId="0" xfId="0" applyNumberFormat="1" applyAlignment="1">
      <alignment horizontal="right"/>
    </xf>
    <xf numFmtId="43" fontId="0" fillId="5" borderId="0" xfId="1" applyFont="1" applyFill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left" vertical="top"/>
    </xf>
    <xf numFmtId="43" fontId="0" fillId="6" borderId="0" xfId="1" applyFont="1" applyFill="1"/>
    <xf numFmtId="0" fontId="0" fillId="4" borderId="0" xfId="0" applyFill="1"/>
    <xf numFmtId="0" fontId="13" fillId="0" borderId="0" xfId="0" applyFont="1"/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5" fillId="0" borderId="0" xfId="0" applyFont="1"/>
    <xf numFmtId="14" fontId="16" fillId="0" borderId="0" xfId="0" applyNumberFormat="1" applyFont="1" applyAlignment="1">
      <alignment horizontal="left" vertical="top"/>
    </xf>
    <xf numFmtId="0" fontId="15" fillId="0" borderId="0" xfId="0" applyFont="1" applyAlignment="1">
      <alignment vertical="top"/>
    </xf>
    <xf numFmtId="8" fontId="17" fillId="0" borderId="0" xfId="0" applyNumberFormat="1" applyFont="1" applyAlignment="1">
      <alignment horizontal="right" vertical="top"/>
    </xf>
    <xf numFmtId="10" fontId="17" fillId="0" borderId="0" xfId="0" applyNumberFormat="1" applyFont="1" applyAlignment="1">
      <alignment horizontal="right" vertical="top"/>
    </xf>
    <xf numFmtId="11" fontId="10" fillId="0" borderId="0" xfId="0" applyNumberFormat="1" applyFont="1"/>
    <xf numFmtId="0" fontId="0" fillId="0" borderId="3" xfId="0" applyBorder="1" applyAlignment="1">
      <alignment horizontal="left"/>
    </xf>
    <xf numFmtId="43" fontId="3" fillId="0" borderId="13" xfId="0" applyNumberFormat="1" applyFont="1" applyBorder="1"/>
    <xf numFmtId="14" fontId="0" fillId="3" borderId="3" xfId="0" applyNumberFormat="1" applyFill="1" applyBorder="1"/>
    <xf numFmtId="14" fontId="0" fillId="7" borderId="3" xfId="0" applyNumberFormat="1" applyFill="1" applyBorder="1"/>
    <xf numFmtId="14" fontId="20" fillId="4" borderId="3" xfId="0" applyNumberFormat="1" applyFont="1" applyFill="1" applyBorder="1" applyAlignment="1">
      <alignment horizontal="center" vertical="center" wrapText="1"/>
    </xf>
    <xf numFmtId="0" fontId="20" fillId="4" borderId="3" xfId="0" applyFont="1" applyFill="1" applyBorder="1" applyAlignment="1">
      <alignment horizontal="center" vertical="center" wrapText="1"/>
    </xf>
    <xf numFmtId="14" fontId="21" fillId="0" borderId="3" xfId="0" applyNumberFormat="1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0" borderId="3" xfId="0" applyFont="1" applyBorder="1"/>
    <xf numFmtId="44" fontId="21" fillId="0" borderId="3" xfId="2" applyFont="1" applyFill="1" applyBorder="1"/>
    <xf numFmtId="0" fontId="20" fillId="3" borderId="3" xfId="0" applyFont="1" applyFill="1" applyBorder="1" applyAlignment="1">
      <alignment horizontal="center" vertical="center" wrapText="1"/>
    </xf>
    <xf numFmtId="14" fontId="22" fillId="0" borderId="3" xfId="0" applyNumberFormat="1" applyFont="1" applyBorder="1" applyAlignment="1">
      <alignment horizontal="center" vertical="center" wrapText="1"/>
    </xf>
    <xf numFmtId="0" fontId="10" fillId="8" borderId="0" xfId="0" applyFont="1" applyFill="1"/>
    <xf numFmtId="0" fontId="0" fillId="8" borderId="0" xfId="0" applyFill="1"/>
    <xf numFmtId="44" fontId="0" fillId="3" borderId="3" xfId="0" applyNumberFormat="1" applyFill="1" applyBorder="1"/>
    <xf numFmtId="0" fontId="0" fillId="7" borderId="0" xfId="0" applyFill="1"/>
    <xf numFmtId="44" fontId="0" fillId="5" borderId="3" xfId="0" applyNumberFormat="1" applyFill="1" applyBorder="1"/>
    <xf numFmtId="0" fontId="0" fillId="5" borderId="0" xfId="0" applyFill="1"/>
    <xf numFmtId="8" fontId="0" fillId="7" borderId="3" xfId="0" applyNumberFormat="1" applyFill="1" applyBorder="1"/>
    <xf numFmtId="0" fontId="3" fillId="3" borderId="3" xfId="0" applyFont="1" applyFill="1" applyBorder="1"/>
    <xf numFmtId="44" fontId="0" fillId="0" borderId="3" xfId="2" applyFont="1" applyFill="1" applyBorder="1"/>
    <xf numFmtId="0" fontId="0" fillId="10" borderId="3" xfId="0" applyFill="1" applyBorder="1"/>
    <xf numFmtId="0" fontId="0" fillId="10" borderId="0" xfId="0" applyFill="1"/>
    <xf numFmtId="164" fontId="3" fillId="0" borderId="14" xfId="0" applyNumberFormat="1" applyFont="1" applyBorder="1"/>
    <xf numFmtId="44" fontId="0" fillId="0" borderId="0" xfId="2" applyFont="1"/>
    <xf numFmtId="44" fontId="0" fillId="0" borderId="0" xfId="0" applyNumberFormat="1"/>
    <xf numFmtId="164" fontId="3" fillId="3" borderId="3" xfId="2" applyNumberFormat="1" applyFont="1" applyFill="1" applyBorder="1"/>
    <xf numFmtId="164" fontId="0" fillId="0" borderId="3" xfId="2" applyNumberFormat="1" applyFont="1" applyBorder="1"/>
    <xf numFmtId="164" fontId="0" fillId="6" borderId="3" xfId="2" applyNumberFormat="1" applyFont="1" applyFill="1" applyBorder="1"/>
    <xf numFmtId="164" fontId="0" fillId="5" borderId="3" xfId="2" applyNumberFormat="1" applyFont="1" applyFill="1" applyBorder="1"/>
    <xf numFmtId="164" fontId="0" fillId="9" borderId="3" xfId="2" applyNumberFormat="1" applyFont="1" applyFill="1" applyBorder="1"/>
    <xf numFmtId="164" fontId="0" fillId="0" borderId="3" xfId="2" applyNumberFormat="1" applyFont="1" applyFill="1" applyBorder="1"/>
    <xf numFmtId="164" fontId="0" fillId="10" borderId="3" xfId="2" applyNumberFormat="1" applyFont="1" applyFill="1" applyBorder="1"/>
    <xf numFmtId="164" fontId="0" fillId="0" borderId="0" xfId="2" applyNumberFormat="1" applyFont="1"/>
    <xf numFmtId="0" fontId="21" fillId="0" borderId="4" xfId="0" applyFont="1" applyBorder="1"/>
    <xf numFmtId="44" fontId="21" fillId="0" borderId="3" xfId="0" applyNumberFormat="1" applyFont="1" applyBorder="1"/>
    <xf numFmtId="44" fontId="21" fillId="0" borderId="4" xfId="2" applyFont="1" applyFill="1" applyBorder="1"/>
    <xf numFmtId="44" fontId="23" fillId="0" borderId="3" xfId="0" applyNumberFormat="1" applyFont="1" applyBorder="1"/>
    <xf numFmtId="0" fontId="3" fillId="4" borderId="15" xfId="0" applyFont="1" applyFill="1" applyBorder="1"/>
    <xf numFmtId="0" fontId="3" fillId="4" borderId="16" xfId="0" applyFont="1" applyFill="1" applyBorder="1"/>
    <xf numFmtId="43" fontId="3" fillId="4" borderId="16" xfId="1" applyFont="1" applyFill="1" applyBorder="1" applyAlignment="1">
      <alignment horizontal="center" vertical="center"/>
    </xf>
    <xf numFmtId="0" fontId="3" fillId="4" borderId="17" xfId="0" applyFont="1" applyFill="1" applyBorder="1"/>
    <xf numFmtId="0" fontId="3" fillId="4" borderId="18" xfId="0" applyFont="1" applyFill="1" applyBorder="1"/>
    <xf numFmtId="11" fontId="12" fillId="0" borderId="0" xfId="0" applyNumberFormat="1" applyFont="1"/>
    <xf numFmtId="0" fontId="3" fillId="4" borderId="0" xfId="0" applyFont="1" applyFill="1"/>
    <xf numFmtId="43" fontId="3" fillId="4" borderId="0" xfId="1" applyFont="1" applyFill="1"/>
    <xf numFmtId="44" fontId="2" fillId="0" borderId="3" xfId="0" applyNumberFormat="1" applyFont="1" applyBorder="1"/>
    <xf numFmtId="43" fontId="0" fillId="11" borderId="3" xfId="0" applyNumberFormat="1" applyFill="1" applyBorder="1"/>
    <xf numFmtId="43" fontId="3" fillId="11" borderId="3" xfId="0" applyNumberFormat="1" applyFont="1" applyFill="1" applyBorder="1"/>
    <xf numFmtId="43" fontId="0" fillId="8" borderId="0" xfId="1" applyFont="1" applyFill="1"/>
    <xf numFmtId="43" fontId="0" fillId="12" borderId="0" xfId="1" applyFont="1" applyFill="1"/>
    <xf numFmtId="0" fontId="0" fillId="3" borderId="3" xfId="0" applyFill="1" applyBorder="1"/>
    <xf numFmtId="43" fontId="0" fillId="3" borderId="3" xfId="0" applyNumberFormat="1" applyFill="1" applyBorder="1"/>
    <xf numFmtId="8" fontId="0" fillId="3" borderId="3" xfId="0" applyNumberFormat="1" applyFill="1" applyBorder="1"/>
    <xf numFmtId="0" fontId="24" fillId="0" borderId="0" xfId="0" applyFont="1"/>
    <xf numFmtId="0" fontId="25" fillId="0" borderId="0" xfId="0" applyFont="1"/>
    <xf numFmtId="2" fontId="0" fillId="0" borderId="3" xfId="0" applyNumberFormat="1" applyBorder="1" applyAlignment="1">
      <alignment horizontal="left"/>
    </xf>
    <xf numFmtId="14" fontId="0" fillId="0" borderId="0" xfId="0" applyNumberFormat="1" applyAlignment="1">
      <alignment horizontal="left"/>
    </xf>
    <xf numFmtId="43" fontId="3" fillId="4" borderId="11" xfId="1" applyFont="1" applyFill="1" applyBorder="1"/>
    <xf numFmtId="1" fontId="12" fillId="0" borderId="0" xfId="0" applyNumberFormat="1" applyFont="1"/>
    <xf numFmtId="44" fontId="3" fillId="0" borderId="13" xfId="0" applyNumberFormat="1" applyFont="1" applyBorder="1"/>
    <xf numFmtId="43" fontId="12" fillId="8" borderId="0" xfId="1" applyFont="1" applyFill="1"/>
    <xf numFmtId="14" fontId="21" fillId="3" borderId="3" xfId="0" applyNumberFormat="1" applyFont="1" applyFill="1" applyBorder="1" applyAlignment="1">
      <alignment horizontal="center"/>
    </xf>
    <xf numFmtId="0" fontId="21" fillId="3" borderId="3" xfId="0" applyFont="1" applyFill="1" applyBorder="1" applyAlignment="1">
      <alignment horizontal="center"/>
    </xf>
    <xf numFmtId="0" fontId="21" fillId="3" borderId="3" xfId="0" applyFont="1" applyFill="1" applyBorder="1"/>
    <xf numFmtId="44" fontId="21" fillId="3" borderId="3" xfId="2" applyFont="1" applyFill="1" applyBorder="1"/>
    <xf numFmtId="44" fontId="21" fillId="0" borderId="3" xfId="2" applyFont="1" applyBorder="1"/>
    <xf numFmtId="44" fontId="23" fillId="0" borderId="3" xfId="2" applyFont="1" applyFill="1" applyBorder="1"/>
    <xf numFmtId="44" fontId="23" fillId="0" borderId="3" xfId="2" applyFont="1" applyBorder="1"/>
    <xf numFmtId="0" fontId="21" fillId="0" borderId="5" xfId="0" applyFont="1" applyBorder="1"/>
    <xf numFmtId="0" fontId="21" fillId="0" borderId="7" xfId="0" applyFont="1" applyBorder="1"/>
    <xf numFmtId="44" fontId="21" fillId="0" borderId="8" xfId="2" applyFont="1" applyFill="1" applyBorder="1"/>
    <xf numFmtId="44" fontId="21" fillId="0" borderId="12" xfId="2" applyFont="1" applyFill="1" applyBorder="1" applyAlignment="1">
      <alignment horizontal="center"/>
    </xf>
    <xf numFmtId="0" fontId="3" fillId="3" borderId="3" xfId="0" applyFont="1" applyFill="1" applyBorder="1" applyAlignment="1">
      <alignment vertical="center"/>
    </xf>
    <xf numFmtId="44" fontId="0" fillId="11" borderId="3" xfId="2" applyFont="1" applyFill="1" applyBorder="1"/>
    <xf numFmtId="43" fontId="12" fillId="12" borderId="0" xfId="1" applyFont="1" applyFill="1"/>
    <xf numFmtId="43" fontId="10" fillId="12" borderId="0" xfId="1" applyFont="1" applyFill="1"/>
    <xf numFmtId="0" fontId="0" fillId="12" borderId="0" xfId="0" applyFill="1"/>
    <xf numFmtId="43" fontId="0" fillId="11" borderId="3" xfId="1" applyFont="1" applyFill="1" applyBorder="1"/>
    <xf numFmtId="8" fontId="0" fillId="0" borderId="3" xfId="1" applyNumberFormat="1" applyFont="1" applyFill="1" applyBorder="1"/>
    <xf numFmtId="8" fontId="17" fillId="8" borderId="0" xfId="0" applyNumberFormat="1" applyFont="1" applyFill="1" applyAlignment="1">
      <alignment horizontal="right" vertical="top"/>
    </xf>
    <xf numFmtId="0" fontId="26" fillId="0" borderId="0" xfId="0" applyFont="1" applyAlignment="1">
      <alignment horizontal="left"/>
    </xf>
    <xf numFmtId="44" fontId="3" fillId="0" borderId="0" xfId="0" applyNumberFormat="1" applyFont="1"/>
    <xf numFmtId="0" fontId="20" fillId="4" borderId="4" xfId="0" applyFont="1" applyFill="1" applyBorder="1" applyAlignment="1">
      <alignment horizontal="center" vertical="center" wrapText="1"/>
    </xf>
    <xf numFmtId="14" fontId="21" fillId="0" borderId="8" xfId="0" applyNumberFormat="1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21" fillId="0" borderId="8" xfId="0" applyFont="1" applyBorder="1"/>
    <xf numFmtId="0" fontId="21" fillId="0" borderId="19" xfId="0" applyFont="1" applyBorder="1"/>
    <xf numFmtId="43" fontId="10" fillId="8" borderId="0" xfId="1" applyFont="1" applyFill="1"/>
    <xf numFmtId="43" fontId="0" fillId="0" borderId="3" xfId="0" applyNumberFormat="1" applyBorder="1" applyAlignment="1">
      <alignment horizontal="left"/>
    </xf>
    <xf numFmtId="8" fontId="17" fillId="5" borderId="0" xfId="0" applyNumberFormat="1" applyFont="1" applyFill="1" applyAlignment="1">
      <alignment horizontal="right" vertical="top"/>
    </xf>
    <xf numFmtId="0" fontId="0" fillId="5" borderId="3" xfId="0" applyFill="1" applyBorder="1"/>
    <xf numFmtId="8" fontId="0" fillId="5" borderId="3" xfId="0" applyNumberFormat="1" applyFill="1" applyBorder="1"/>
    <xf numFmtId="14" fontId="0" fillId="5" borderId="3" xfId="0" applyNumberFormat="1" applyFill="1" applyBorder="1" applyAlignment="1">
      <alignment horizontal="center"/>
    </xf>
    <xf numFmtId="0" fontId="0" fillId="5" borderId="5" xfId="0" applyFill="1" applyBorder="1"/>
    <xf numFmtId="0" fontId="27" fillId="0" borderId="0" xfId="0" applyFont="1"/>
    <xf numFmtId="43" fontId="0" fillId="7" borderId="3" xfId="0" applyNumberFormat="1" applyFill="1" applyBorder="1"/>
    <xf numFmtId="0" fontId="21" fillId="0" borderId="0" xfId="0" applyFont="1"/>
    <xf numFmtId="44" fontId="21" fillId="5" borderId="3" xfId="2" applyFont="1" applyFill="1" applyBorder="1"/>
    <xf numFmtId="44" fontId="0" fillId="7" borderId="3" xfId="2" applyFont="1" applyFill="1" applyBorder="1"/>
    <xf numFmtId="0" fontId="10" fillId="12" borderId="0" xfId="0" applyFont="1" applyFill="1"/>
    <xf numFmtId="43" fontId="0" fillId="0" borderId="3" xfId="1" applyFont="1" applyFill="1" applyBorder="1"/>
    <xf numFmtId="14" fontId="0" fillId="0" borderId="0" xfId="0" applyNumberFormat="1" applyAlignment="1">
      <alignment horizontal="center"/>
    </xf>
    <xf numFmtId="44" fontId="2" fillId="0" borderId="0" xfId="0" applyNumberFormat="1" applyFont="1"/>
    <xf numFmtId="8" fontId="0" fillId="3" borderId="3" xfId="1" applyNumberFormat="1" applyFont="1" applyFill="1" applyBorder="1"/>
    <xf numFmtId="0" fontId="0" fillId="0" borderId="0" xfId="0" applyAlignment="1">
      <alignment wrapText="1"/>
    </xf>
    <xf numFmtId="14" fontId="16" fillId="3" borderId="0" xfId="0" applyNumberFormat="1" applyFont="1" applyFill="1" applyAlignment="1">
      <alignment horizontal="left" vertical="top"/>
    </xf>
    <xf numFmtId="0" fontId="3" fillId="0" borderId="8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44" fontId="21" fillId="5" borderId="12" xfId="2" applyFont="1" applyFill="1" applyBorder="1"/>
    <xf numFmtId="43" fontId="0" fillId="3" borderId="3" xfId="1" applyFont="1" applyFill="1" applyBorder="1"/>
    <xf numFmtId="0" fontId="0" fillId="3" borderId="0" xfId="0" applyFill="1"/>
    <xf numFmtId="0" fontId="21" fillId="5" borderId="12" xfId="0" applyFont="1" applyFill="1" applyBorder="1"/>
    <xf numFmtId="0" fontId="0" fillId="0" borderId="8" xfId="0" applyBorder="1" applyAlignment="1">
      <alignment horizontal="center" vertical="center"/>
    </xf>
    <xf numFmtId="8" fontId="0" fillId="0" borderId="3" xfId="0" applyNumberFormat="1" applyBorder="1" applyAlignment="1">
      <alignment vertical="center"/>
    </xf>
    <xf numFmtId="1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3" fontId="0" fillId="7" borderId="3" xfId="1" applyFont="1" applyFill="1" applyBorder="1"/>
    <xf numFmtId="0" fontId="0" fillId="0" borderId="3" xfId="0" applyBorder="1" applyAlignment="1">
      <alignment vertical="center"/>
    </xf>
    <xf numFmtId="43" fontId="0" fillId="7" borderId="3" xfId="1" applyFont="1" applyFill="1" applyBorder="1" applyAlignment="1">
      <alignment vertical="center"/>
    </xf>
    <xf numFmtId="17" fontId="0" fillId="0" borderId="0" xfId="0" applyNumberFormat="1"/>
    <xf numFmtId="0" fontId="0" fillId="13" borderId="0" xfId="0" applyFill="1"/>
    <xf numFmtId="43" fontId="3" fillId="0" borderId="0" xfId="0" applyNumberFormat="1" applyFont="1"/>
    <xf numFmtId="14" fontId="0" fillId="8" borderId="0" xfId="0" applyNumberFormat="1" applyFill="1"/>
    <xf numFmtId="0" fontId="12" fillId="0" borderId="0" xfId="3"/>
    <xf numFmtId="4" fontId="0" fillId="0" borderId="0" xfId="0" applyNumberFormat="1"/>
    <xf numFmtId="0" fontId="28" fillId="14" borderId="11" xfId="0" applyFont="1" applyFill="1" applyBorder="1" applyAlignment="1">
      <alignment horizontal="center"/>
    </xf>
    <xf numFmtId="43" fontId="28" fillId="14" borderId="11" xfId="1" applyFont="1" applyFill="1" applyBorder="1" applyAlignment="1">
      <alignment horizontal="center" vertical="center"/>
    </xf>
    <xf numFmtId="0" fontId="28" fillId="14" borderId="20" xfId="0" applyFont="1" applyFill="1" applyBorder="1" applyAlignment="1">
      <alignment horizontal="center"/>
    </xf>
    <xf numFmtId="0" fontId="28" fillId="14" borderId="21" xfId="0" applyFont="1" applyFill="1" applyBorder="1" applyAlignment="1">
      <alignment horizontal="center"/>
    </xf>
    <xf numFmtId="14" fontId="12" fillId="0" borderId="0" xfId="3" applyNumberFormat="1"/>
    <xf numFmtId="166" fontId="0" fillId="0" borderId="0" xfId="4" applyFont="1" applyFill="1"/>
    <xf numFmtId="0" fontId="29" fillId="0" borderId="0" xfId="0" applyFont="1" applyAlignment="1">
      <alignment horizontal="center"/>
    </xf>
    <xf numFmtId="43" fontId="0" fillId="8" borderId="3" xfId="0" applyNumberFormat="1" applyFill="1" applyBorder="1"/>
    <xf numFmtId="0" fontId="28" fillId="0" borderId="0" xfId="0" applyFont="1"/>
    <xf numFmtId="44" fontId="0" fillId="8" borderId="3" xfId="2" applyFont="1" applyFill="1" applyBorder="1"/>
    <xf numFmtId="44" fontId="3" fillId="8" borderId="0" xfId="0" applyNumberFormat="1" applyFont="1" applyFill="1"/>
    <xf numFmtId="43" fontId="3" fillId="8" borderId="0" xfId="0" applyNumberFormat="1" applyFont="1" applyFill="1"/>
    <xf numFmtId="0" fontId="3" fillId="3" borderId="22" xfId="0" applyFont="1" applyFill="1" applyBorder="1" applyAlignment="1">
      <alignment vertical="center"/>
    </xf>
    <xf numFmtId="0" fontId="3" fillId="3" borderId="24" xfId="0" applyFont="1" applyFill="1" applyBorder="1" applyAlignment="1">
      <alignment horizontal="center" vertical="center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3" fillId="0" borderId="28" xfId="0" applyFont="1" applyBorder="1"/>
    <xf numFmtId="44" fontId="3" fillId="0" borderId="28" xfId="0" applyNumberFormat="1" applyFont="1" applyBorder="1"/>
    <xf numFmtId="0" fontId="0" fillId="0" borderId="29" xfId="0" applyBorder="1"/>
    <xf numFmtId="0" fontId="3" fillId="3" borderId="23" xfId="0" applyFont="1" applyFill="1" applyBorder="1" applyAlignment="1">
      <alignment horizontal="right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30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0" borderId="27" xfId="0" applyFont="1" applyBorder="1"/>
    <xf numFmtId="43" fontId="3" fillId="0" borderId="28" xfId="0" applyNumberFormat="1" applyFont="1" applyBorder="1"/>
    <xf numFmtId="0" fontId="3" fillId="0" borderId="29" xfId="0" applyFont="1" applyBorder="1"/>
    <xf numFmtId="0" fontId="3" fillId="0" borderId="28" xfId="0" applyFont="1" applyBorder="1" applyAlignment="1">
      <alignment horizontal="center"/>
    </xf>
    <xf numFmtId="17" fontId="0" fillId="0" borderId="25" xfId="0" applyNumberFormat="1" applyBorder="1"/>
    <xf numFmtId="0" fontId="28" fillId="0" borderId="0" xfId="0" applyFont="1" applyAlignment="1">
      <alignment horizontal="center"/>
    </xf>
    <xf numFmtId="166" fontId="12" fillId="0" borderId="0" xfId="4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28" fillId="0" borderId="3" xfId="0" applyFont="1" applyBorder="1" applyAlignment="1">
      <alignment horizontal="center"/>
    </xf>
    <xf numFmtId="0" fontId="12" fillId="0" borderId="3" xfId="3" applyBorder="1"/>
    <xf numFmtId="166" fontId="12" fillId="0" borderId="3" xfId="4" applyFill="1" applyBorder="1"/>
    <xf numFmtId="14" fontId="12" fillId="0" borderId="3" xfId="3" applyNumberFormat="1" applyBorder="1"/>
    <xf numFmtId="166" fontId="0" fillId="0" borderId="3" xfId="4" applyFont="1" applyFill="1" applyBorder="1"/>
    <xf numFmtId="0" fontId="12" fillId="0" borderId="25" xfId="3" applyBorder="1"/>
    <xf numFmtId="0" fontId="0" fillId="0" borderId="28" xfId="0" applyBorder="1"/>
    <xf numFmtId="166" fontId="3" fillId="0" borderId="28" xfId="0" applyNumberFormat="1" applyFont="1" applyBorder="1"/>
    <xf numFmtId="166" fontId="28" fillId="0" borderId="3" xfId="4" applyFont="1" applyFill="1" applyBorder="1" applyAlignment="1">
      <alignment horizontal="center" vertical="center"/>
    </xf>
    <xf numFmtId="0" fontId="3" fillId="0" borderId="28" xfId="0" applyFont="1" applyBorder="1" applyAlignment="1">
      <alignment horizontal="right"/>
    </xf>
    <xf numFmtId="0" fontId="28" fillId="0" borderId="25" xfId="0" applyFont="1" applyBorder="1" applyAlignment="1">
      <alignment horizontal="center"/>
    </xf>
    <xf numFmtId="0" fontId="28" fillId="0" borderId="26" xfId="0" applyFont="1" applyBorder="1" applyAlignment="1">
      <alignment horizontal="center"/>
    </xf>
    <xf numFmtId="166" fontId="3" fillId="8" borderId="28" xfId="0" applyNumberFormat="1" applyFont="1" applyFill="1" applyBorder="1"/>
    <xf numFmtId="166" fontId="28" fillId="8" borderId="3" xfId="4" applyFont="1" applyFill="1" applyBorder="1" applyAlignment="1">
      <alignment horizontal="right" vertical="center"/>
    </xf>
    <xf numFmtId="17" fontId="0" fillId="0" borderId="25" xfId="0" applyNumberForma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3" borderId="25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6" fillId="0" borderId="26" xfId="0" applyFont="1" applyBorder="1"/>
    <xf numFmtId="0" fontId="30" fillId="0" borderId="26" xfId="0" applyFont="1" applyBorder="1" applyAlignment="1">
      <alignment horizontal="left"/>
    </xf>
    <xf numFmtId="0" fontId="6" fillId="0" borderId="26" xfId="0" applyFont="1" applyBorder="1" applyAlignment="1">
      <alignment horizontal="left"/>
    </xf>
    <xf numFmtId="0" fontId="0" fillId="0" borderId="1" xfId="0" applyBorder="1"/>
    <xf numFmtId="0" fontId="3" fillId="3" borderId="35" xfId="0" applyFont="1" applyFill="1" applyBorder="1" applyAlignment="1">
      <alignment horizontal="center" vertical="center"/>
    </xf>
    <xf numFmtId="0" fontId="0" fillId="0" borderId="35" xfId="0" applyBorder="1"/>
    <xf numFmtId="0" fontId="0" fillId="0" borderId="36" xfId="0" applyBorder="1"/>
    <xf numFmtId="0" fontId="3" fillId="0" borderId="27" xfId="0" applyFont="1" applyBorder="1" applyAlignment="1">
      <alignment horizontal="right"/>
    </xf>
    <xf numFmtId="14" fontId="0" fillId="0" borderId="25" xfId="0" applyNumberFormat="1" applyBorder="1"/>
    <xf numFmtId="14" fontId="24" fillId="0" borderId="25" xfId="0" applyNumberFormat="1" applyFont="1" applyBorder="1"/>
    <xf numFmtId="0" fontId="3" fillId="3" borderId="26" xfId="0" applyFont="1" applyFill="1" applyBorder="1"/>
    <xf numFmtId="0" fontId="3" fillId="3" borderId="25" xfId="0" applyFont="1" applyFill="1" applyBorder="1" applyAlignment="1">
      <alignment horizontal="right"/>
    </xf>
    <xf numFmtId="43" fontId="24" fillId="0" borderId="3" xfId="1" applyFont="1" applyFill="1" applyBorder="1"/>
    <xf numFmtId="43" fontId="3" fillId="0" borderId="28" xfId="1" applyFont="1" applyBorder="1"/>
    <xf numFmtId="0" fontId="3" fillId="3" borderId="34" xfId="0" applyFont="1" applyFill="1" applyBorder="1" applyAlignment="1">
      <alignment horizontal="center" vertical="center"/>
    </xf>
    <xf numFmtId="0" fontId="11" fillId="0" borderId="26" xfId="0" applyFont="1" applyBorder="1"/>
    <xf numFmtId="8" fontId="0" fillId="0" borderId="0" xfId="0" applyNumberFormat="1"/>
    <xf numFmtId="14" fontId="16" fillId="5" borderId="0" xfId="0" applyNumberFormat="1" applyFont="1" applyFill="1" applyAlignment="1">
      <alignment horizontal="left" vertical="top"/>
    </xf>
    <xf numFmtId="0" fontId="15" fillId="5" borderId="0" xfId="0" applyFont="1" applyFill="1" applyAlignment="1">
      <alignment vertical="top"/>
    </xf>
    <xf numFmtId="10" fontId="17" fillId="5" borderId="0" xfId="0" applyNumberFormat="1" applyFont="1" applyFill="1" applyAlignment="1">
      <alignment horizontal="right" vertical="top"/>
    </xf>
    <xf numFmtId="0" fontId="28" fillId="0" borderId="37" xfId="0" applyFont="1" applyBorder="1" applyAlignment="1">
      <alignment horizontal="center" vertical="center"/>
    </xf>
    <xf numFmtId="0" fontId="28" fillId="0" borderId="38" xfId="0" applyFont="1" applyBorder="1" applyAlignment="1">
      <alignment horizontal="center" vertical="center"/>
    </xf>
    <xf numFmtId="0" fontId="12" fillId="0" borderId="39" xfId="0" applyFont="1" applyBorder="1" applyAlignment="1">
      <alignment vertical="center"/>
    </xf>
    <xf numFmtId="14" fontId="12" fillId="0" borderId="40" xfId="0" applyNumberFormat="1" applyFont="1" applyBorder="1" applyAlignment="1">
      <alignment horizontal="right" vertical="center"/>
    </xf>
    <xf numFmtId="0" fontId="12" fillId="0" borderId="40" xfId="0" applyFont="1" applyBorder="1" applyAlignment="1">
      <alignment vertical="center"/>
    </xf>
    <xf numFmtId="0" fontId="31" fillId="0" borderId="39" xfId="0" applyFont="1" applyBorder="1"/>
    <xf numFmtId="0" fontId="28" fillId="0" borderId="40" xfId="0" applyFont="1" applyBorder="1" applyAlignment="1">
      <alignment horizontal="center" vertical="center"/>
    </xf>
    <xf numFmtId="0" fontId="31" fillId="0" borderId="40" xfId="0" applyFont="1" applyBorder="1"/>
    <xf numFmtId="0" fontId="3" fillId="0" borderId="41" xfId="0" applyFont="1" applyBorder="1"/>
    <xf numFmtId="0" fontId="3" fillId="0" borderId="0" xfId="0" applyFont="1" applyAlignment="1">
      <alignment horizontal="center" vertical="center"/>
    </xf>
    <xf numFmtId="43" fontId="0" fillId="0" borderId="3" xfId="1" applyFont="1" applyFill="1" applyBorder="1" applyAlignment="1">
      <alignment vertical="center"/>
    </xf>
    <xf numFmtId="43" fontId="28" fillId="0" borderId="40" xfId="1" applyFont="1" applyBorder="1" applyAlignment="1">
      <alignment vertical="center"/>
    </xf>
    <xf numFmtId="14" fontId="0" fillId="0" borderId="43" xfId="0" applyNumberFormat="1" applyBorder="1"/>
    <xf numFmtId="43" fontId="0" fillId="0" borderId="0" xfId="1" applyFont="1" applyFill="1" applyBorder="1"/>
    <xf numFmtId="0" fontId="0" fillId="0" borderId="41" xfId="0" applyBorder="1"/>
    <xf numFmtId="43" fontId="3" fillId="0" borderId="0" xfId="1" applyFont="1" applyFill="1" applyBorder="1"/>
    <xf numFmtId="17" fontId="32" fillId="0" borderId="0" xfId="0" applyNumberFormat="1" applyFont="1" applyAlignment="1">
      <alignment horizontal="left"/>
    </xf>
    <xf numFmtId="43" fontId="0" fillId="15" borderId="0" xfId="1" applyFont="1" applyFill="1"/>
    <xf numFmtId="43" fontId="2" fillId="0" borderId="0" xfId="1" applyFont="1"/>
    <xf numFmtId="43" fontId="7" fillId="0" borderId="0" xfId="1" applyFont="1"/>
    <xf numFmtId="43" fontId="0" fillId="0" borderId="0" xfId="1" applyFont="1" applyAlignment="1">
      <alignment horizontal="center" vertical="center"/>
    </xf>
    <xf numFmtId="0" fontId="2" fillId="0" borderId="0" xfId="0" applyFont="1"/>
    <xf numFmtId="44" fontId="0" fillId="16" borderId="3" xfId="0" applyNumberFormat="1" applyFill="1" applyBorder="1"/>
    <xf numFmtId="44" fontId="3" fillId="0" borderId="14" xfId="0" applyNumberFormat="1" applyFont="1" applyBorder="1"/>
    <xf numFmtId="0" fontId="16" fillId="0" borderId="0" xfId="0" applyFont="1" applyAlignment="1">
      <alignment horizontal="left" vertical="top"/>
    </xf>
    <xf numFmtId="43" fontId="0" fillId="8" borderId="3" xfId="1" applyFont="1" applyFill="1" applyBorder="1"/>
    <xf numFmtId="14" fontId="0" fillId="0" borderId="3" xfId="1" applyNumberFormat="1" applyFont="1" applyFill="1" applyBorder="1"/>
    <xf numFmtId="8" fontId="0" fillId="8" borderId="3" xfId="0" applyNumberFormat="1" applyFill="1" applyBorder="1"/>
    <xf numFmtId="164" fontId="3" fillId="0" borderId="14" xfId="2" applyNumberFormat="1" applyFont="1" applyBorder="1"/>
    <xf numFmtId="43" fontId="0" fillId="0" borderId="3" xfId="1" applyFont="1" applyBorder="1"/>
    <xf numFmtId="17" fontId="0" fillId="0" borderId="3" xfId="0" quotePrefix="1" applyNumberFormat="1" applyBorder="1" applyAlignment="1">
      <alignment horizontal="center"/>
    </xf>
    <xf numFmtId="164" fontId="0" fillId="17" borderId="3" xfId="5" applyFont="1" applyFill="1" applyBorder="1" applyAlignment="1"/>
    <xf numFmtId="43" fontId="0" fillId="18" borderId="3" xfId="1" applyFont="1" applyFill="1" applyBorder="1"/>
    <xf numFmtId="14" fontId="12" fillId="19" borderId="3" xfId="0" applyNumberFormat="1" applyFont="1" applyFill="1" applyBorder="1"/>
    <xf numFmtId="0" fontId="12" fillId="0" borderId="3" xfId="0" applyFont="1" applyBorder="1"/>
    <xf numFmtId="0" fontId="24" fillId="0" borderId="0" xfId="0" applyFont="1" applyAlignment="1">
      <alignment horizontal="center" wrapText="1"/>
    </xf>
    <xf numFmtId="10" fontId="24" fillId="0" borderId="0" xfId="0" applyNumberFormat="1" applyFont="1" applyAlignment="1">
      <alignment horizontal="center" wrapText="1"/>
    </xf>
    <xf numFmtId="8" fontId="24" fillId="0" borderId="0" xfId="0" applyNumberFormat="1" applyFont="1" applyAlignment="1">
      <alignment horizontal="right" wrapText="1"/>
    </xf>
    <xf numFmtId="17" fontId="9" fillId="0" borderId="0" xfId="0" applyNumberFormat="1" applyFont="1" applyAlignment="1">
      <alignment horizontal="left"/>
    </xf>
    <xf numFmtId="0" fontId="28" fillId="14" borderId="11" xfId="0" applyFont="1" applyFill="1" applyBorder="1"/>
    <xf numFmtId="0" fontId="28" fillId="14" borderId="10" xfId="0" applyFont="1" applyFill="1" applyBorder="1"/>
    <xf numFmtId="0" fontId="28" fillId="14" borderId="20" xfId="0" applyFont="1" applyFill="1" applyBorder="1"/>
    <xf numFmtId="0" fontId="28" fillId="14" borderId="21" xfId="0" applyFont="1" applyFill="1" applyBorder="1"/>
    <xf numFmtId="0" fontId="28" fillId="14" borderId="0" xfId="0" applyFont="1" applyFill="1"/>
    <xf numFmtId="0" fontId="28" fillId="20" borderId="0" xfId="0" applyFont="1" applyFill="1"/>
    <xf numFmtId="0" fontId="29" fillId="0" borderId="0" xfId="0" applyFont="1"/>
    <xf numFmtId="0" fontId="12" fillId="21" borderId="0" xfId="0" applyFont="1" applyFill="1"/>
    <xf numFmtId="14" fontId="12" fillId="21" borderId="0" xfId="0" applyNumberFormat="1" applyFont="1" applyFill="1"/>
    <xf numFmtId="4" fontId="6" fillId="22" borderId="0" xfId="0" applyNumberFormat="1" applyFont="1" applyFill="1"/>
    <xf numFmtId="0" fontId="29" fillId="21" borderId="0" xfId="0" applyFont="1" applyFill="1"/>
    <xf numFmtId="14" fontId="7" fillId="21" borderId="0" xfId="0" applyNumberFormat="1" applyFont="1" applyFill="1"/>
    <xf numFmtId="0" fontId="7" fillId="21" borderId="0" xfId="0" applyFont="1" applyFill="1"/>
    <xf numFmtId="0" fontId="6" fillId="21" borderId="0" xfId="0" applyFont="1" applyFill="1"/>
    <xf numFmtId="4" fontId="12" fillId="10" borderId="0" xfId="0" applyNumberFormat="1" applyFont="1" applyFill="1"/>
    <xf numFmtId="0" fontId="7" fillId="0" borderId="0" xfId="0" applyFont="1"/>
    <xf numFmtId="0" fontId="12" fillId="23" borderId="0" xfId="0" applyFont="1" applyFill="1"/>
    <xf numFmtId="14" fontId="12" fillId="23" borderId="0" xfId="0" applyNumberFormat="1" applyFont="1" applyFill="1"/>
    <xf numFmtId="0" fontId="12" fillId="24" borderId="0" xfId="0" applyFont="1" applyFill="1"/>
    <xf numFmtId="0" fontId="29" fillId="23" borderId="0" xfId="0" applyFont="1" applyFill="1"/>
    <xf numFmtId="0" fontId="7" fillId="23" borderId="0" xfId="0" applyFont="1" applyFill="1"/>
    <xf numFmtId="4" fontId="6" fillId="18" borderId="0" xfId="0" applyNumberFormat="1" applyFont="1" applyFill="1"/>
    <xf numFmtId="0" fontId="6" fillId="0" borderId="0" xfId="0" applyFont="1"/>
    <xf numFmtId="4" fontId="6" fillId="16" borderId="0" xfId="0" applyNumberFormat="1" applyFont="1" applyFill="1"/>
    <xf numFmtId="4" fontId="6" fillId="25" borderId="0" xfId="0" applyNumberFormat="1" applyFont="1" applyFill="1"/>
    <xf numFmtId="0" fontId="6" fillId="23" borderId="0" xfId="0" applyFont="1" applyFill="1" applyAlignment="1">
      <alignment horizontal="left"/>
    </xf>
    <xf numFmtId="0" fontId="6" fillId="23" borderId="0" xfId="0" applyFont="1" applyFill="1" applyAlignment="1">
      <alignment vertical="center"/>
    </xf>
    <xf numFmtId="14" fontId="0" fillId="3" borderId="0" xfId="0" applyNumberFormat="1" applyFill="1"/>
    <xf numFmtId="43" fontId="30" fillId="16" borderId="0" xfId="1" applyFont="1" applyFill="1"/>
    <xf numFmtId="0" fontId="29" fillId="3" borderId="0" xfId="0" applyFont="1" applyFill="1"/>
    <xf numFmtId="0" fontId="12" fillId="3" borderId="0" xfId="0" applyFont="1" applyFill="1"/>
    <xf numFmtId="0" fontId="6" fillId="26" borderId="0" xfId="0" applyFont="1" applyFill="1" applyAlignment="1">
      <alignment horizontal="left"/>
    </xf>
    <xf numFmtId="164" fontId="0" fillId="0" borderId="5" xfId="2" applyNumberFormat="1" applyFont="1" applyBorder="1"/>
    <xf numFmtId="164" fontId="0" fillId="10" borderId="5" xfId="2" applyNumberFormat="1" applyFont="1" applyFill="1" applyBorder="1"/>
    <xf numFmtId="43" fontId="0" fillId="10" borderId="3" xfId="1" applyFont="1" applyFill="1" applyBorder="1"/>
    <xf numFmtId="17" fontId="3" fillId="3" borderId="3" xfId="0" applyNumberFormat="1" applyFont="1" applyFill="1" applyBorder="1"/>
    <xf numFmtId="0" fontId="5" fillId="0" borderId="3" xfId="0" applyFont="1" applyBorder="1" applyAlignment="1">
      <alignment horizontal="center"/>
    </xf>
    <xf numFmtId="43" fontId="3" fillId="0" borderId="14" xfId="0" applyNumberFormat="1" applyFont="1" applyBorder="1"/>
    <xf numFmtId="0" fontId="0" fillId="0" borderId="3" xfId="0" quotePrefix="1" applyBorder="1"/>
    <xf numFmtId="43" fontId="0" fillId="0" borderId="3" xfId="1" applyFont="1" applyBorder="1" applyAlignment="1">
      <alignment horizontal="left"/>
    </xf>
    <xf numFmtId="43" fontId="0" fillId="0" borderId="3" xfId="1" applyFont="1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/>
    </xf>
    <xf numFmtId="14" fontId="30" fillId="0" borderId="3" xfId="0" applyNumberFormat="1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33" fillId="0" borderId="3" xfId="0" applyFont="1" applyBorder="1" applyAlignment="1">
      <alignment horizontal="center" vertical="center" wrapText="1"/>
    </xf>
    <xf numFmtId="0" fontId="30" fillId="0" borderId="0" xfId="0" applyFont="1" applyAlignment="1">
      <alignment vertical="center"/>
    </xf>
    <xf numFmtId="0" fontId="33" fillId="0" borderId="3" xfId="0" quotePrefix="1" applyFont="1" applyBorder="1" applyAlignment="1">
      <alignment horizontal="center"/>
    </xf>
    <xf numFmtId="0" fontId="33" fillId="0" borderId="7" xfId="0" quotePrefix="1" applyFont="1" applyBorder="1" applyAlignment="1">
      <alignment horizontal="center"/>
    </xf>
    <xf numFmtId="0" fontId="30" fillId="0" borderId="0" xfId="0" applyFont="1"/>
    <xf numFmtId="43" fontId="30" fillId="0" borderId="3" xfId="0" applyNumberFormat="1" applyFont="1" applyBorder="1"/>
    <xf numFmtId="0" fontId="30" fillId="0" borderId="3" xfId="0" applyFont="1" applyBorder="1" applyAlignment="1">
      <alignment horizontal="left"/>
    </xf>
    <xf numFmtId="0" fontId="30" fillId="0" borderId="3" xfId="0" applyFont="1" applyBorder="1"/>
    <xf numFmtId="0" fontId="30" fillId="0" borderId="3" xfId="0" applyFont="1" applyBorder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0" applyFont="1" applyAlignment="1">
      <alignment horizontal="left"/>
    </xf>
    <xf numFmtId="43" fontId="30" fillId="0" borderId="0" xfId="1" applyFont="1" applyFill="1"/>
    <xf numFmtId="43" fontId="30" fillId="0" borderId="0" xfId="0" applyNumberFormat="1" applyFont="1"/>
    <xf numFmtId="43" fontId="34" fillId="0" borderId="8" xfId="0" applyNumberFormat="1" applyFont="1" applyBorder="1"/>
    <xf numFmtId="43" fontId="30" fillId="0" borderId="0" xfId="1" applyFont="1"/>
    <xf numFmtId="43" fontId="30" fillId="0" borderId="3" xfId="1" applyFont="1" applyBorder="1"/>
    <xf numFmtId="0" fontId="6" fillId="3" borderId="3" xfId="0" applyFont="1" applyFill="1" applyBorder="1"/>
    <xf numFmtId="0" fontId="30" fillId="3" borderId="3" xfId="0" applyFont="1" applyFill="1" applyBorder="1" applyAlignment="1">
      <alignment horizontal="left"/>
    </xf>
    <xf numFmtId="0" fontId="30" fillId="3" borderId="3" xfId="0" applyFont="1" applyFill="1" applyBorder="1"/>
    <xf numFmtId="3" fontId="0" fillId="0" borderId="0" xfId="0" applyNumberFormat="1"/>
    <xf numFmtId="11" fontId="0" fillId="0" borderId="0" xfId="0" applyNumberFormat="1"/>
    <xf numFmtId="43" fontId="30" fillId="0" borderId="3" xfId="1" applyFont="1" applyBorder="1" applyAlignment="1">
      <alignment horizontal="center"/>
    </xf>
    <xf numFmtId="14" fontId="30" fillId="0" borderId="3" xfId="0" applyNumberFormat="1" applyFont="1" applyBorder="1" applyAlignment="1">
      <alignment horizontal="center"/>
    </xf>
    <xf numFmtId="0" fontId="30" fillId="0" borderId="0" xfId="0" applyFont="1" applyAlignment="1">
      <alignment horizontal="right"/>
    </xf>
    <xf numFmtId="43" fontId="30" fillId="0" borderId="5" xfId="1" applyFont="1" applyBorder="1"/>
    <xf numFmtId="43" fontId="34" fillId="0" borderId="44" xfId="0" applyNumberFormat="1" applyFont="1" applyBorder="1"/>
    <xf numFmtId="6" fontId="30" fillId="0" borderId="3" xfId="0" applyNumberFormat="1" applyFont="1" applyBorder="1"/>
    <xf numFmtId="0" fontId="22" fillId="0" borderId="0" xfId="0" applyFont="1"/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left"/>
    </xf>
    <xf numFmtId="0" fontId="35" fillId="0" borderId="3" xfId="0" applyFont="1" applyBorder="1" applyAlignment="1">
      <alignment horizontal="center" vertical="center"/>
    </xf>
    <xf numFmtId="0" fontId="35" fillId="0" borderId="3" xfId="0" quotePrefix="1" applyFont="1" applyBorder="1" applyAlignment="1">
      <alignment horizontal="center"/>
    </xf>
    <xf numFmtId="0" fontId="35" fillId="0" borderId="7" xfId="0" quotePrefix="1" applyFont="1" applyBorder="1" applyAlignment="1">
      <alignment horizontal="center"/>
    </xf>
    <xf numFmtId="0" fontId="35" fillId="0" borderId="6" xfId="0" quotePrefix="1" applyFont="1" applyBorder="1" applyAlignment="1">
      <alignment horizontal="center"/>
    </xf>
    <xf numFmtId="0" fontId="22" fillId="0" borderId="0" xfId="0" applyFont="1" applyAlignment="1">
      <alignment vertical="center"/>
    </xf>
    <xf numFmtId="0" fontId="35" fillId="0" borderId="3" xfId="0" applyFont="1" applyBorder="1" applyAlignment="1">
      <alignment horizontal="center" vertical="center" wrapText="1"/>
    </xf>
    <xf numFmtId="0" fontId="35" fillId="0" borderId="4" xfId="0" applyFont="1" applyBorder="1" applyAlignment="1">
      <alignment horizontal="center" vertical="center" wrapText="1"/>
    </xf>
    <xf numFmtId="0" fontId="36" fillId="0" borderId="3" xfId="0" applyFont="1" applyBorder="1" applyAlignment="1">
      <alignment horizontal="center" vertical="center"/>
    </xf>
    <xf numFmtId="0" fontId="37" fillId="3" borderId="3" xfId="0" applyFont="1" applyFill="1" applyBorder="1"/>
    <xf numFmtId="0" fontId="37" fillId="0" borderId="3" xfId="0" applyFont="1" applyBorder="1" applyAlignment="1">
      <alignment horizontal="center"/>
    </xf>
    <xf numFmtId="14" fontId="22" fillId="0" borderId="3" xfId="0" applyNumberFormat="1" applyFont="1" applyBorder="1" applyAlignment="1">
      <alignment horizontal="center"/>
    </xf>
    <xf numFmtId="14" fontId="22" fillId="0" borderId="3" xfId="0" applyNumberFormat="1" applyFont="1" applyBorder="1" applyAlignment="1">
      <alignment horizontal="left"/>
    </xf>
    <xf numFmtId="0" fontId="37" fillId="0" borderId="5" xfId="0" applyFont="1" applyBorder="1" applyAlignment="1">
      <alignment horizontal="center"/>
    </xf>
    <xf numFmtId="43" fontId="22" fillId="0" borderId="3" xfId="0" applyNumberFormat="1" applyFont="1" applyBorder="1"/>
    <xf numFmtId="43" fontId="22" fillId="0" borderId="3" xfId="1" applyFont="1" applyFill="1" applyBorder="1"/>
    <xf numFmtId="43" fontId="22" fillId="0" borderId="3" xfId="1" applyFont="1" applyBorder="1"/>
    <xf numFmtId="43" fontId="22" fillId="0" borderId="5" xfId="1" applyFont="1" applyBorder="1"/>
    <xf numFmtId="0" fontId="22" fillId="0" borderId="5" xfId="0" applyFont="1" applyBorder="1" applyAlignment="1">
      <alignment horizontal="center"/>
    </xf>
    <xf numFmtId="0" fontId="37" fillId="3" borderId="3" xfId="0" applyFont="1" applyFill="1" applyBorder="1" applyAlignment="1">
      <alignment horizontal="left"/>
    </xf>
    <xf numFmtId="0" fontId="22" fillId="0" borderId="3" xfId="0" applyFont="1" applyBorder="1" applyAlignment="1">
      <alignment horizontal="left"/>
    </xf>
    <xf numFmtId="0" fontId="22" fillId="3" borderId="3" xfId="0" applyFont="1" applyFill="1" applyBorder="1" applyAlignment="1">
      <alignment horizontal="left"/>
    </xf>
    <xf numFmtId="0" fontId="22" fillId="0" borderId="3" xfId="0" applyFont="1" applyBorder="1"/>
    <xf numFmtId="43" fontId="22" fillId="0" borderId="3" xfId="1" applyFont="1" applyFill="1" applyBorder="1" applyAlignment="1">
      <alignment horizontal="left"/>
    </xf>
    <xf numFmtId="0" fontId="22" fillId="0" borderId="3" xfId="0" applyFont="1" applyBorder="1" applyAlignment="1">
      <alignment horizontal="center"/>
    </xf>
    <xf numFmtId="44" fontId="22" fillId="0" borderId="3" xfId="2" applyFont="1" applyFill="1" applyBorder="1" applyAlignment="1">
      <alignment horizontal="left"/>
    </xf>
    <xf numFmtId="0" fontId="22" fillId="3" borderId="3" xfId="0" applyFont="1" applyFill="1" applyBorder="1"/>
    <xf numFmtId="0" fontId="22" fillId="0" borderId="8" xfId="0" applyFont="1" applyBorder="1"/>
    <xf numFmtId="43" fontId="22" fillId="0" borderId="8" xfId="1" applyFont="1" applyFill="1" applyBorder="1"/>
    <xf numFmtId="43" fontId="22" fillId="0" borderId="8" xfId="0" applyNumberFormat="1" applyFont="1" applyBorder="1"/>
    <xf numFmtId="44" fontId="22" fillId="0" borderId="8" xfId="2" applyFont="1" applyFill="1" applyBorder="1" applyAlignment="1">
      <alignment horizontal="left"/>
    </xf>
    <xf numFmtId="43" fontId="21" fillId="0" borderId="3" xfId="1" applyFont="1" applyBorder="1" applyAlignment="1">
      <alignment horizontal="center"/>
    </xf>
    <xf numFmtId="43" fontId="22" fillId="0" borderId="3" xfId="1" applyFont="1" applyBorder="1" applyAlignment="1">
      <alignment horizontal="center"/>
    </xf>
    <xf numFmtId="43" fontId="22" fillId="3" borderId="3" xfId="1" applyFont="1" applyFill="1" applyBorder="1"/>
    <xf numFmtId="0" fontId="37" fillId="0" borderId="3" xfId="0" applyFont="1" applyBorder="1"/>
    <xf numFmtId="43" fontId="22" fillId="0" borderId="0" xfId="1" applyFont="1"/>
    <xf numFmtId="43" fontId="22" fillId="0" borderId="0" xfId="1" applyFont="1" applyAlignment="1">
      <alignment vertical="center"/>
    </xf>
    <xf numFmtId="43" fontId="22" fillId="0" borderId="0" xfId="0" applyNumberFormat="1" applyFont="1"/>
    <xf numFmtId="0" fontId="35" fillId="0" borderId="5" xfId="0" applyFont="1" applyBorder="1" applyAlignment="1">
      <alignment horizontal="center" vertical="center"/>
    </xf>
    <xf numFmtId="0" fontId="35" fillId="0" borderId="3" xfId="0" applyFont="1" applyBorder="1" applyAlignment="1">
      <alignment horizontal="center" vertical="center"/>
    </xf>
    <xf numFmtId="0" fontId="35" fillId="0" borderId="3" xfId="0" applyFont="1" applyBorder="1" applyAlignment="1">
      <alignment horizontal="left" vertical="center"/>
    </xf>
    <xf numFmtId="0" fontId="35" fillId="0" borderId="3" xfId="0" quotePrefix="1" applyFont="1" applyBorder="1" applyAlignment="1">
      <alignment horizontal="center"/>
    </xf>
    <xf numFmtId="0" fontId="35" fillId="0" borderId="3" xfId="0" applyFont="1" applyBorder="1" applyAlignment="1">
      <alignment horizontal="center"/>
    </xf>
    <xf numFmtId="16" fontId="35" fillId="0" borderId="3" xfId="0" quotePrefix="1" applyNumberFormat="1" applyFont="1" applyBorder="1" applyAlignment="1">
      <alignment horizontal="center"/>
    </xf>
    <xf numFmtId="0" fontId="33" fillId="0" borderId="3" xfId="0" applyFont="1" applyBorder="1" applyAlignment="1">
      <alignment horizontal="center" vertical="center"/>
    </xf>
    <xf numFmtId="0" fontId="33" fillId="0" borderId="4" xfId="0" quotePrefix="1" applyFont="1" applyBorder="1" applyAlignment="1">
      <alignment horizontal="center" vertical="center"/>
    </xf>
    <xf numFmtId="0" fontId="33" fillId="0" borderId="8" xfId="0" quotePrefix="1" applyFont="1" applyBorder="1" applyAlignment="1">
      <alignment horizontal="center" vertical="center"/>
    </xf>
    <xf numFmtId="0" fontId="33" fillId="0" borderId="3" xfId="0" applyFont="1" applyBorder="1" applyAlignment="1">
      <alignment horizontal="left" vertical="center"/>
    </xf>
    <xf numFmtId="0" fontId="33" fillId="0" borderId="5" xfId="0" applyFont="1" applyBorder="1" applyAlignment="1">
      <alignment horizontal="center" vertical="center"/>
    </xf>
    <xf numFmtId="0" fontId="33" fillId="0" borderId="3" xfId="0" applyFont="1" applyBorder="1" applyAlignment="1">
      <alignment horizontal="center" vertical="center" wrapText="1"/>
    </xf>
    <xf numFmtId="17" fontId="3" fillId="3" borderId="3" xfId="0" applyNumberFormat="1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0" borderId="32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4" fontId="0" fillId="0" borderId="4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43" fontId="0" fillId="0" borderId="4" xfId="0" applyNumberFormat="1" applyBorder="1" applyAlignment="1">
      <alignment horizontal="center"/>
    </xf>
    <xf numFmtId="43" fontId="0" fillId="0" borderId="8" xfId="0" applyNumberFormat="1" applyBorder="1" applyAlignment="1">
      <alignment horizontal="center"/>
    </xf>
    <xf numFmtId="0" fontId="0" fillId="0" borderId="4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44" fontId="2" fillId="0" borderId="4" xfId="0" applyNumberFormat="1" applyFont="1" applyBorder="1" applyAlignment="1">
      <alignment horizontal="center"/>
    </xf>
    <xf numFmtId="44" fontId="2" fillId="0" borderId="8" xfId="0" applyNumberFormat="1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0" fillId="0" borderId="12" xfId="0" applyBorder="1" applyAlignment="1">
      <alignment horizontal="left" vertical="center"/>
    </xf>
    <xf numFmtId="44" fontId="2" fillId="0" borderId="4" xfId="0" applyNumberFormat="1" applyFont="1" applyBorder="1" applyAlignment="1">
      <alignment horizontal="center" vertical="center"/>
    </xf>
    <xf numFmtId="44" fontId="2" fillId="0" borderId="12" xfId="0" applyNumberFormat="1" applyFont="1" applyBorder="1" applyAlignment="1">
      <alignment horizontal="center" vertical="center"/>
    </xf>
    <xf numFmtId="44" fontId="2" fillId="0" borderId="8" xfId="0" applyNumberFormat="1" applyFont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</cellXfs>
  <cellStyles count="6">
    <cellStyle name="Comma" xfId="1" builtinId="3"/>
    <cellStyle name="Comma 2" xfId="4" xr:uid="{0650344D-7CB7-4B57-82CF-B27A62FB4C65}"/>
    <cellStyle name="Currency" xfId="2" builtinId="4"/>
    <cellStyle name="Currency 2" xfId="5" xr:uid="{AB2430FD-BA44-4A7F-86A5-951C0DFF264F}"/>
    <cellStyle name="Normal" xfId="0" builtinId="0"/>
    <cellStyle name="Normal 2" xfId="3" xr:uid="{EF5EDF73-3240-4ABA-9AC3-B544923FF304}"/>
  </cellStyles>
  <dxfs count="9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FFFF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35" Type="http://schemas.openxmlformats.org/officeDocument/2006/relationships/customXml" Target="../customXml/item3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4.png"/><Relationship Id="rId1" Type="http://schemas.openxmlformats.org/officeDocument/2006/relationships/image" Target="../media/image23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png"/><Relationship Id="rId1" Type="http://schemas.openxmlformats.org/officeDocument/2006/relationships/image" Target="../media/image25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8.png"/><Relationship Id="rId1" Type="http://schemas.openxmlformats.org/officeDocument/2006/relationships/image" Target="../media/image27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3.png"/><Relationship Id="rId1" Type="http://schemas.openxmlformats.org/officeDocument/2006/relationships/image" Target="../media/image32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5.png"/><Relationship Id="rId1" Type="http://schemas.openxmlformats.org/officeDocument/2006/relationships/image" Target="../media/image34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7.png"/><Relationship Id="rId1" Type="http://schemas.openxmlformats.org/officeDocument/2006/relationships/image" Target="../media/image36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39.png"/><Relationship Id="rId1" Type="http://schemas.openxmlformats.org/officeDocument/2006/relationships/image" Target="../media/image38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638175</xdr:colOff>
      <xdr:row>0</xdr:row>
      <xdr:rowOff>76200</xdr:rowOff>
    </xdr:from>
    <xdr:to>
      <xdr:col>2</xdr:col>
      <xdr:colOff>1333500</xdr:colOff>
      <xdr:row>9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C5B4C2E-C073-4DBE-9AC5-D0FF48B1B1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350" y="76200"/>
          <a:ext cx="2051050" cy="17907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158751</xdr:colOff>
      <xdr:row>2</xdr:row>
      <xdr:rowOff>114301</xdr:rowOff>
    </xdr:from>
    <xdr:to>
      <xdr:col>1</xdr:col>
      <xdr:colOff>574675</xdr:colOff>
      <xdr:row>8</xdr:row>
      <xdr:rowOff>24278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DC0996-61EC-CC5C-632D-A679EB8313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751" y="114301"/>
          <a:ext cx="1485899" cy="1056152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20</xdr:col>
      <xdr:colOff>399146</xdr:colOff>
      <xdr:row>12</xdr:row>
      <xdr:rowOff>152237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4C2880-E182-21C1-0F8B-F35A38608A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39450" y="1162050"/>
          <a:ext cx="7228571" cy="1304762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152401</xdr:colOff>
      <xdr:row>0</xdr:row>
      <xdr:rowOff>0</xdr:rowOff>
    </xdr:from>
    <xdr:to>
      <xdr:col>3</xdr:col>
      <xdr:colOff>225426</xdr:colOff>
      <xdr:row>5</xdr:row>
      <xdr:rowOff>121393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202E94-738F-C52A-7F91-8FBA0DA3E6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1" y="0"/>
          <a:ext cx="2162175" cy="1102468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26</xdr:col>
      <xdr:colOff>360612</xdr:colOff>
      <xdr:row>16</xdr:row>
      <xdr:rowOff>114095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DC237A7-6A97-CF9A-DAA5-A791797143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29950" y="1524000"/>
          <a:ext cx="10704762" cy="163809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979839</xdr:colOff>
      <xdr:row>4</xdr:row>
      <xdr:rowOff>111125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A47D4B-4757-C5D3-B5F4-435E3C55DC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75189" cy="8890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22</xdr:col>
      <xdr:colOff>545194</xdr:colOff>
      <xdr:row>18</xdr:row>
      <xdr:rowOff>37952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D194059-86C0-70BC-9336-8BF9FA9796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58725" y="1714500"/>
          <a:ext cx="7247619" cy="1180952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0</xdr:col>
      <xdr:colOff>1514475</xdr:colOff>
      <xdr:row>6</xdr:row>
      <xdr:rowOff>11610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229688-9E97-45A2-4ED8-7F1ABC5691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1514475" cy="1183184"/>
        </a:xfrm>
        <a:prstGeom prst="rect">
          <a:avLst/>
        </a:prstGeom>
      </xdr:spPr>
    </xdr:pic>
    <xdr:clientData/>
  </xdr:twoCellAnchor>
  <xdr:twoCellAnchor editAs="oneCell">
    <xdr:from>
      <xdr:col>10</xdr:col>
      <xdr:colOff>533400</xdr:colOff>
      <xdr:row>8</xdr:row>
      <xdr:rowOff>123825</xdr:rowOff>
    </xdr:from>
    <xdr:to>
      <xdr:col>21</xdr:col>
      <xdr:colOff>561071</xdr:colOff>
      <xdr:row>14</xdr:row>
      <xdr:rowOff>114157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D81B59C-2A96-45CC-E48E-0453F0599B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15775" y="1676400"/>
          <a:ext cx="7228571" cy="1133332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8</xdr:row>
      <xdr:rowOff>0</xdr:rowOff>
    </xdr:from>
    <xdr:to>
      <xdr:col>23</xdr:col>
      <xdr:colOff>37190</xdr:colOff>
      <xdr:row>13</xdr:row>
      <xdr:rowOff>133214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C78027-F69F-9682-ADA9-FA6143457F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01675" y="762000"/>
          <a:ext cx="7276190" cy="108571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533400</xdr:colOff>
      <xdr:row>2</xdr:row>
      <xdr:rowOff>180975</xdr:rowOff>
    </xdr:from>
    <xdr:to>
      <xdr:col>20</xdr:col>
      <xdr:colOff>437377</xdr:colOff>
      <xdr:row>8</xdr:row>
      <xdr:rowOff>171308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C2D95E-833E-99A4-F29D-CC5F9A8341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01250" y="571500"/>
          <a:ext cx="6180952" cy="1133333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9526</xdr:rowOff>
    </xdr:from>
    <xdr:to>
      <xdr:col>1</xdr:col>
      <xdr:colOff>1343025</xdr:colOff>
      <xdr:row>5</xdr:row>
      <xdr:rowOff>136141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21483D-0986-A2C4-D08C-297B003B49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4325" y="9526"/>
          <a:ext cx="1771650" cy="112674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</xdr:col>
      <xdr:colOff>571501</xdr:colOff>
      <xdr:row>6</xdr:row>
      <xdr:rowOff>37443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58326F-D544-6C22-9415-39EABA423C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2095500" cy="1199493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</xdr:colOff>
      <xdr:row>25</xdr:row>
      <xdr:rowOff>76200</xdr:rowOff>
    </xdr:from>
    <xdr:to>
      <xdr:col>16</xdr:col>
      <xdr:colOff>856337</xdr:colOff>
      <xdr:row>30</xdr:row>
      <xdr:rowOff>85605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781CD84-29CD-BC31-B64F-CB0E2F52A2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06500" y="2171700"/>
          <a:ext cx="7304762" cy="961905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56029</xdr:colOff>
      <xdr:row>13</xdr:row>
      <xdr:rowOff>0</xdr:rowOff>
    </xdr:from>
    <xdr:to>
      <xdr:col>26</xdr:col>
      <xdr:colOff>158110</xdr:colOff>
      <xdr:row>41</xdr:row>
      <xdr:rowOff>110255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E5C151B-7EB4-4060-9FE5-8A340BBAB2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439904" y="4022911"/>
          <a:ext cx="8084031" cy="5464986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13</xdr:row>
      <xdr:rowOff>0</xdr:rowOff>
    </xdr:from>
    <xdr:to>
      <xdr:col>39</xdr:col>
      <xdr:colOff>475262</xdr:colOff>
      <xdr:row>32</xdr:row>
      <xdr:rowOff>119993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FA7A0F7-7C7B-4685-9C10-0679D9D7A0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965900" y="4191000"/>
          <a:ext cx="7942862" cy="3761905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142875</xdr:colOff>
      <xdr:row>12</xdr:row>
      <xdr:rowOff>161925</xdr:rowOff>
    </xdr:from>
    <xdr:to>
      <xdr:col>20</xdr:col>
      <xdr:colOff>361036</xdr:colOff>
      <xdr:row>17</xdr:row>
      <xdr:rowOff>66568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F6C35F-2362-926C-8F76-B6A03B2234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62850" y="2447925"/>
          <a:ext cx="7314286" cy="8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1533524</xdr:colOff>
      <xdr:row>7</xdr:row>
      <xdr:rowOff>16669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181A58-950A-FE7E-F9E1-23676FA3A3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533524" cy="13501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428625</xdr:colOff>
      <xdr:row>0</xdr:row>
      <xdr:rowOff>0</xdr:rowOff>
    </xdr:from>
    <xdr:to>
      <xdr:col>1</xdr:col>
      <xdr:colOff>152200</xdr:colOff>
      <xdr:row>7</xdr:row>
      <xdr:rowOff>23549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285DD1-B409-4D8F-9D2B-3B2C61A4D9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1800" y="0"/>
          <a:ext cx="1600000" cy="13650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74</xdr:row>
      <xdr:rowOff>138579</xdr:rowOff>
    </xdr:from>
    <xdr:to>
      <xdr:col>5</xdr:col>
      <xdr:colOff>858756</xdr:colOff>
      <xdr:row>89</xdr:row>
      <xdr:rowOff>52509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ECFD580-3F1B-488C-BB57-9FF4744125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3929285"/>
          <a:ext cx="7399256" cy="2824284"/>
        </a:xfrm>
        <a:prstGeom prst="rect">
          <a:avLst/>
        </a:prstGeom>
      </xdr:spPr>
    </xdr:pic>
    <xdr:clientData/>
  </xdr:twoCellAnchor>
  <xdr:twoCellAnchor editAs="oneCell">
    <xdr:from>
      <xdr:col>8</xdr:col>
      <xdr:colOff>530411</xdr:colOff>
      <xdr:row>11</xdr:row>
      <xdr:rowOff>104589</xdr:rowOff>
    </xdr:from>
    <xdr:to>
      <xdr:col>14</xdr:col>
      <xdr:colOff>111872</xdr:colOff>
      <xdr:row>17</xdr:row>
      <xdr:rowOff>149039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4399706-33F4-484E-ACCD-5DFF87BE29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05882" y="2241177"/>
          <a:ext cx="7422403" cy="12003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25</xdr:row>
      <xdr:rowOff>0</xdr:rowOff>
    </xdr:from>
    <xdr:to>
      <xdr:col>13</xdr:col>
      <xdr:colOff>2055719</xdr:colOff>
      <xdr:row>32</xdr:row>
      <xdr:rowOff>35486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90D9883-3019-43DE-A241-873655C2D2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17941" y="4855882"/>
          <a:ext cx="7117603" cy="13856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180975</xdr:colOff>
      <xdr:row>6</xdr:row>
      <xdr:rowOff>112422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CF234B-AE7D-8B3C-A652-207B3C908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2057400" cy="1064922"/>
        </a:xfrm>
        <a:prstGeom prst="rect">
          <a:avLst/>
        </a:prstGeom>
      </xdr:spPr>
    </xdr:pic>
    <xdr:clientData/>
  </xdr:twoCellAnchor>
  <xdr:twoCellAnchor editAs="oneCell">
    <xdr:from>
      <xdr:col>9</xdr:col>
      <xdr:colOff>514350</xdr:colOff>
      <xdr:row>14</xdr:row>
      <xdr:rowOff>0</xdr:rowOff>
    </xdr:from>
    <xdr:to>
      <xdr:col>16</xdr:col>
      <xdr:colOff>427676</xdr:colOff>
      <xdr:row>18</xdr:row>
      <xdr:rowOff>57048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599FBA5-7314-5AAD-BD4C-E295DCCA54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72350" y="2590800"/>
          <a:ext cx="7590476" cy="8190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425824</xdr:colOff>
      <xdr:row>11</xdr:row>
      <xdr:rowOff>22411</xdr:rowOff>
    </xdr:from>
    <xdr:to>
      <xdr:col>25</xdr:col>
      <xdr:colOff>40368</xdr:colOff>
      <xdr:row>18</xdr:row>
      <xdr:rowOff>103292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2E8014-656E-4747-B810-C0790F338A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96030" y="2140323"/>
          <a:ext cx="8691309" cy="1414381"/>
        </a:xfrm>
        <a:prstGeom prst="rect">
          <a:avLst/>
        </a:prstGeom>
      </xdr:spPr>
    </xdr:pic>
    <xdr:clientData/>
  </xdr:twoCellAnchor>
  <xdr:twoCellAnchor editAs="oneCell">
    <xdr:from>
      <xdr:col>11</xdr:col>
      <xdr:colOff>39967</xdr:colOff>
      <xdr:row>26</xdr:row>
      <xdr:rowOff>6910</xdr:rowOff>
    </xdr:from>
    <xdr:to>
      <xdr:col>23</xdr:col>
      <xdr:colOff>356346</xdr:colOff>
      <xdr:row>35</xdr:row>
      <xdr:rowOff>103466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BEC4E6A-F146-C044-24D5-854C203855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515291" y="5004734"/>
          <a:ext cx="7577790" cy="181105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92075</xdr:colOff>
      <xdr:row>0</xdr:row>
      <xdr:rowOff>85725</xdr:rowOff>
    </xdr:from>
    <xdr:to>
      <xdr:col>1</xdr:col>
      <xdr:colOff>192829</xdr:colOff>
      <xdr:row>5</xdr:row>
      <xdr:rowOff>120650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6543CA-4BCD-A1E6-A2D1-679B08496E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075" y="85725"/>
          <a:ext cx="1558079" cy="98742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19</xdr:row>
      <xdr:rowOff>0</xdr:rowOff>
    </xdr:from>
    <xdr:to>
      <xdr:col>25</xdr:col>
      <xdr:colOff>528880</xdr:colOff>
      <xdr:row>30</xdr:row>
      <xdr:rowOff>136248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E97AF4C-11FF-FBB2-A868-51DA852E8A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9500" y="1714500"/>
          <a:ext cx="10761905" cy="221904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95250</xdr:rowOff>
    </xdr:from>
    <xdr:to>
      <xdr:col>2</xdr:col>
      <xdr:colOff>53975</xdr:colOff>
      <xdr:row>7</xdr:row>
      <xdr:rowOff>185536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136074-D9FA-E2E4-BC97-3EB390183B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95250"/>
          <a:ext cx="1635125" cy="143331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301625</xdr:colOff>
      <xdr:row>24</xdr:row>
      <xdr:rowOff>142875</xdr:rowOff>
    </xdr:from>
    <xdr:ext cx="10431745" cy="2101589"/>
    <xdr:pic>
      <xdr:nvPicPr>
        <xdr:cNvPr id="4" name="Picture 1">
          <a:extLst>
            <a:ext uri="{FF2B5EF4-FFF2-40B4-BE49-F238E27FC236}">
              <a16:creationId xmlns:a16="http://schemas.microsoft.com/office/drawing/2014/main" id="{0B3C2599-6F60-EC9E-0A3B-782C73AE8F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12575" y="1666875"/>
          <a:ext cx="10434920" cy="2095239"/>
        </a:xfrm>
        <a:prstGeom prst="rect">
          <a:avLst/>
        </a:prstGeom>
      </xdr:spPr>
    </xdr:pic>
    <xdr:clientData/>
  </xdr:oneCellAnchor>
  <xdr:twoCellAnchor editAs="oneCell">
    <xdr:from>
      <xdr:col>0</xdr:col>
      <xdr:colOff>190501</xdr:colOff>
      <xdr:row>0</xdr:row>
      <xdr:rowOff>0</xdr:rowOff>
    </xdr:from>
    <xdr:to>
      <xdr:col>0</xdr:col>
      <xdr:colOff>1463676</xdr:colOff>
      <xdr:row>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E15D857-E3D8-5CF1-522D-A28AF259C2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1" y="0"/>
          <a:ext cx="1257300" cy="9461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2</xdr:row>
      <xdr:rowOff>1</xdr:rowOff>
    </xdr:from>
    <xdr:to>
      <xdr:col>1</xdr:col>
      <xdr:colOff>593725</xdr:colOff>
      <xdr:row>8</xdr:row>
      <xdr:rowOff>15487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6E974D-0AB9-D43C-B304-64CC0C5120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90501"/>
          <a:ext cx="1492249" cy="1158486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13</xdr:row>
      <xdr:rowOff>142875</xdr:rowOff>
    </xdr:from>
    <xdr:to>
      <xdr:col>11</xdr:col>
      <xdr:colOff>9691912</xdr:colOff>
      <xdr:row>29</xdr:row>
      <xdr:rowOff>129963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6E7DFB3-354F-4D51-C83F-EA9114AE2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6075" y="2047875"/>
          <a:ext cx="10907937" cy="1695238"/>
        </a:xfrm>
        <a:prstGeom prst="rect">
          <a:avLst/>
        </a:prstGeom>
      </xdr:spPr>
    </xdr:pic>
    <xdr:clientData/>
  </xdr:twoCellAnchor>
  <xdr:twoCellAnchor editAs="oneCell">
    <xdr:from>
      <xdr:col>12</xdr:col>
      <xdr:colOff>142875</xdr:colOff>
      <xdr:row>4</xdr:row>
      <xdr:rowOff>85725</xdr:rowOff>
    </xdr:from>
    <xdr:to>
      <xdr:col>23</xdr:col>
      <xdr:colOff>437275</xdr:colOff>
      <xdr:row>28</xdr:row>
      <xdr:rowOff>66271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9F65D31-EFCC-46D6-86CB-333CD53304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765000" y="857250"/>
          <a:ext cx="7000000" cy="322857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0</xdr:row>
      <xdr:rowOff>0</xdr:rowOff>
    </xdr:from>
    <xdr:to>
      <xdr:col>0</xdr:col>
      <xdr:colOff>1819275</xdr:colOff>
      <xdr:row>6</xdr:row>
      <xdr:rowOff>861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521740-E20B-5A29-487C-F24004CA3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" y="0"/>
          <a:ext cx="1495425" cy="1153386"/>
        </a:xfrm>
        <a:prstGeom prst="rect">
          <a:avLst/>
        </a:prstGeom>
      </xdr:spPr>
    </xdr:pic>
    <xdr:clientData/>
  </xdr:twoCellAnchor>
  <xdr:twoCellAnchor editAs="oneCell">
    <xdr:from>
      <xdr:col>10</xdr:col>
      <xdr:colOff>1019175</xdr:colOff>
      <xdr:row>23</xdr:row>
      <xdr:rowOff>152400</xdr:rowOff>
    </xdr:from>
    <xdr:to>
      <xdr:col>20</xdr:col>
      <xdr:colOff>237234</xdr:colOff>
      <xdr:row>31</xdr:row>
      <xdr:rowOff>133162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DB75CA1-D435-1E4F-F82C-FFBDCC3935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9950" y="4552950"/>
          <a:ext cx="7123809" cy="1504762"/>
        </a:xfrm>
        <a:prstGeom prst="rect">
          <a:avLst/>
        </a:prstGeom>
      </xdr:spPr>
    </xdr:pic>
    <xdr:clientData/>
  </xdr:twoCellAnchor>
  <xdr:twoCellAnchor editAs="oneCell">
    <xdr:from>
      <xdr:col>10</xdr:col>
      <xdr:colOff>1323975</xdr:colOff>
      <xdr:row>10</xdr:row>
      <xdr:rowOff>85725</xdr:rowOff>
    </xdr:from>
    <xdr:to>
      <xdr:col>20</xdr:col>
      <xdr:colOff>608701</xdr:colOff>
      <xdr:row>16</xdr:row>
      <xdr:rowOff>104630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E29E47C-30D7-8B52-C6E0-B213F23734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144750" y="2009775"/>
          <a:ext cx="7190476" cy="116190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44450</xdr:colOff>
      <xdr:row>0</xdr:row>
      <xdr:rowOff>146051</xdr:rowOff>
    </xdr:from>
    <xdr:to>
      <xdr:col>1</xdr:col>
      <xdr:colOff>93908</xdr:colOff>
      <xdr:row>7</xdr:row>
      <xdr:rowOff>81352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4218B8-83B0-CA95-AA40-D7811F5B50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450" y="146051"/>
          <a:ext cx="1927627" cy="127685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19</xdr:row>
      <xdr:rowOff>0</xdr:rowOff>
    </xdr:from>
    <xdr:to>
      <xdr:col>22</xdr:col>
      <xdr:colOff>478345</xdr:colOff>
      <xdr:row>28</xdr:row>
      <xdr:rowOff>34707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3BD0CE4-CA9C-80C9-FA86-8B57A6ABC9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37900" y="1714500"/>
          <a:ext cx="8638095" cy="174285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lteahc.sharepoint.com/sites/FinanceWorkingFiles/Shared%20Documents/2023/Revenue/Medical%20Directorship%20Revenue/MD%20AR%202023/MD,%20RMD%20&amp;%20W2%20Pay%20Reconcilation%20Summary%202023.xlsx" TargetMode="External"/><Relationship Id="rId1" Type="http://schemas.openxmlformats.org/officeDocument/2006/relationships/externalLinkPath" Target="/sites/FinanceWorkingFiles/Shared%20Documents/2023/Revenue/Medical%20Directorship%20Revenue/MD%20AR%202023/MD,%20RMD%20&amp;%20W2%20Pay%20Reconcilation%20Summary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D Fee Template"/>
      <sheetName val="Pay &amp; Bonus Summary Insperity "/>
      <sheetName val="NAVDEEP DHALIWAL  "/>
      <sheetName val="MD Acrual Vs Payment"/>
      <sheetName val="BHASIN, ROBIN"/>
      <sheetName val="BHUMKAR, NISHITA"/>
      <sheetName val="GREG KENNEBECK"/>
      <sheetName val="Greg Kennebeck Adjustment"/>
      <sheetName val="TALEGHANI, MOUSOUD"/>
      <sheetName val="Thalegani MD Fee Recal"/>
      <sheetName val="STEPHANIE AGYEMANG"/>
      <sheetName val="GARY GULARTE"/>
      <sheetName val="LAURA KEETER"/>
      <sheetName val="HANEEN AIBAK"/>
      <sheetName val="Joseph Denor"/>
      <sheetName val="Phuc Tran"/>
      <sheetName val="ALBORS, MELANIE"/>
      <sheetName val="NGUYEN, DON"/>
      <sheetName val="PANLASIGUI, LEONICO"/>
      <sheetName val="DANIEL, THORNGREN"/>
      <sheetName val="ANNA LAMBERTSON"/>
      <sheetName val="Angel Garcia"/>
      <sheetName val="AREF, AMIR"/>
      <sheetName val="Sunny Sharma"/>
      <sheetName val="SHARMA, AISHWARYA"/>
      <sheetName val="PAM Jan-Mar befor Insperit"/>
      <sheetName val="Direct Bank Payments"/>
      <sheetName val="MD Summary"/>
      <sheetName val="RVU Bonus"/>
      <sheetName val="Jan.23"/>
      <sheetName val="Feb.23"/>
      <sheetName val="Mar.23"/>
      <sheetName val="Sheet6"/>
      <sheetName val="April.23"/>
      <sheetName val="May.23"/>
      <sheetName val="Jun.23"/>
      <sheetName val="July.23"/>
      <sheetName val="Aug.23"/>
      <sheetName val="Sep.23"/>
      <sheetName val="Oct.23"/>
      <sheetName val="Nov.23"/>
      <sheetName val="Dec.2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16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 filterMode="1"/>
  <dimension ref="A2:AB130"/>
  <sheetViews>
    <sheetView tabSelected="1" topLeftCell="B1" workbookViewId="0">
      <pane xSplit="3" ySplit="4" topLeftCell="T5" activePane="bottomRight" state="frozen"/>
      <selection pane="topRight" activeCell="F1" sqref="F1"/>
      <selection pane="bottomLeft" activeCell="B5" sqref="B5"/>
      <selection pane="bottomRight" activeCell="Y5" sqref="Y5"/>
    </sheetView>
  </sheetViews>
  <sheetFormatPr defaultColWidth="9.1796875" defaultRowHeight="14.5" x14ac:dyDescent="0.35"/>
  <cols>
    <col min="1" max="1" width="21.453125" style="343" hidden="1" customWidth="1"/>
    <col min="2" max="3" width="13.90625" style="366" customWidth="1"/>
    <col min="4" max="7" width="13.90625" style="367" customWidth="1"/>
    <col min="8" max="9" width="13.90625" style="368" customWidth="1"/>
    <col min="10" max="10" width="13.90625" style="367" customWidth="1"/>
    <col min="11" max="19" width="13.90625" style="366" customWidth="1"/>
    <col min="20" max="20" width="13.81640625" style="366" customWidth="1"/>
    <col min="21" max="21" width="12.1796875" style="366" customWidth="1"/>
    <col min="22" max="22" width="15" style="366" customWidth="1"/>
    <col min="23" max="23" width="17.453125" style="366" customWidth="1"/>
    <col min="24" max="24" width="17.1796875" style="366" customWidth="1"/>
    <col min="25" max="25" width="9.1796875" style="343" customWidth="1"/>
    <col min="26" max="26" width="9.1796875" style="366" customWidth="1"/>
    <col min="27" max="27" width="22" style="366" bestFit="1" customWidth="1"/>
    <col min="28" max="28" width="10.7265625" style="403" bestFit="1" customWidth="1"/>
    <col min="29" max="16384" width="9.1796875" style="366"/>
  </cols>
  <sheetData>
    <row r="2" spans="1:28" x14ac:dyDescent="0.35">
      <c r="A2" s="412" t="s">
        <v>0</v>
      </c>
      <c r="B2" s="407" t="s">
        <v>1</v>
      </c>
      <c r="C2" s="407" t="s">
        <v>0</v>
      </c>
      <c r="D2" s="407" t="s">
        <v>2</v>
      </c>
      <c r="E2" s="407" t="s">
        <v>3</v>
      </c>
      <c r="F2" s="407" t="s">
        <v>4</v>
      </c>
      <c r="G2" s="407" t="s">
        <v>5</v>
      </c>
      <c r="H2" s="408" t="s">
        <v>6</v>
      </c>
      <c r="I2" s="407" t="s">
        <v>7</v>
      </c>
      <c r="J2" s="406" t="s">
        <v>8</v>
      </c>
      <c r="K2" s="370" t="s">
        <v>9</v>
      </c>
      <c r="L2" s="371" t="s">
        <v>10</v>
      </c>
      <c r="M2" s="411" t="s">
        <v>11</v>
      </c>
      <c r="N2" s="410"/>
      <c r="O2" s="410"/>
      <c r="P2" s="409" t="s">
        <v>12</v>
      </c>
      <c r="Q2" s="410"/>
      <c r="R2" s="410"/>
      <c r="S2" s="370" t="s">
        <v>13</v>
      </c>
      <c r="T2" s="370" t="s">
        <v>14</v>
      </c>
      <c r="U2" s="370" t="s">
        <v>15</v>
      </c>
      <c r="V2" s="370" t="s">
        <v>16</v>
      </c>
      <c r="W2" s="370" t="s">
        <v>17</v>
      </c>
      <c r="X2" s="370" t="s">
        <v>8337</v>
      </c>
    </row>
    <row r="3" spans="1:28" x14ac:dyDescent="0.35">
      <c r="A3" s="412"/>
      <c r="B3" s="407"/>
      <c r="C3" s="407"/>
      <c r="D3" s="407"/>
      <c r="E3" s="407"/>
      <c r="F3" s="407"/>
      <c r="G3" s="407"/>
      <c r="H3" s="408"/>
      <c r="I3" s="407"/>
      <c r="J3" s="406"/>
      <c r="K3" s="370" t="s">
        <v>18</v>
      </c>
      <c r="L3" s="372" t="s">
        <v>18</v>
      </c>
      <c r="M3" s="409" t="s">
        <v>18</v>
      </c>
      <c r="N3" s="409"/>
      <c r="O3" s="409"/>
      <c r="P3" s="409" t="s">
        <v>18</v>
      </c>
      <c r="Q3" s="409"/>
      <c r="R3" s="409"/>
      <c r="S3" s="370" t="s">
        <v>18</v>
      </c>
      <c r="T3" s="370" t="s">
        <v>18</v>
      </c>
      <c r="U3" s="370" t="s">
        <v>18</v>
      </c>
      <c r="V3" s="370" t="s">
        <v>18</v>
      </c>
      <c r="W3" s="370" t="s">
        <v>18</v>
      </c>
      <c r="X3" s="370" t="s">
        <v>18</v>
      </c>
    </row>
    <row r="4" spans="1:28" s="373" customFormat="1" ht="60" customHeight="1" x14ac:dyDescent="0.35">
      <c r="A4" s="412"/>
      <c r="B4" s="407"/>
      <c r="C4" s="407"/>
      <c r="D4" s="407"/>
      <c r="E4" s="407"/>
      <c r="F4" s="407"/>
      <c r="G4" s="407"/>
      <c r="H4" s="408"/>
      <c r="I4" s="407"/>
      <c r="J4" s="406"/>
      <c r="K4" s="374" t="s">
        <v>19</v>
      </c>
      <c r="L4" s="374" t="s">
        <v>19</v>
      </c>
      <c r="M4" s="374" t="s">
        <v>19</v>
      </c>
      <c r="N4" s="369" t="s">
        <v>20</v>
      </c>
      <c r="O4" s="369" t="s">
        <v>21</v>
      </c>
      <c r="P4" s="374" t="s">
        <v>19</v>
      </c>
      <c r="Q4" s="374" t="s">
        <v>22</v>
      </c>
      <c r="R4" s="369" t="s">
        <v>21</v>
      </c>
      <c r="S4" s="374" t="s">
        <v>19</v>
      </c>
      <c r="T4" s="374" t="s">
        <v>19</v>
      </c>
      <c r="U4" s="374" t="s">
        <v>19</v>
      </c>
      <c r="V4" s="374" t="s">
        <v>19</v>
      </c>
      <c r="W4" s="375" t="s">
        <v>19</v>
      </c>
      <c r="X4" s="374" t="s">
        <v>19</v>
      </c>
      <c r="Y4" s="340"/>
      <c r="AB4" s="404"/>
    </row>
    <row r="5" spans="1:28" x14ac:dyDescent="0.35">
      <c r="A5" s="3" t="s">
        <v>23</v>
      </c>
      <c r="B5" s="376">
        <v>1</v>
      </c>
      <c r="C5" s="377" t="s">
        <v>24</v>
      </c>
      <c r="D5" s="378" t="s">
        <v>25</v>
      </c>
      <c r="E5" s="378" t="s">
        <v>26</v>
      </c>
      <c r="F5" s="379">
        <v>45231</v>
      </c>
      <c r="G5" s="379">
        <v>45520</v>
      </c>
      <c r="H5" s="380" t="s">
        <v>27</v>
      </c>
      <c r="I5" s="380" t="s">
        <v>28</v>
      </c>
      <c r="J5" s="381" t="s">
        <v>29</v>
      </c>
      <c r="K5" s="382">
        <v>20187.5</v>
      </c>
      <c r="L5" s="382">
        <v>18193.75</v>
      </c>
      <c r="M5" s="383">
        <v>16887.5</v>
      </c>
      <c r="N5" s="383"/>
      <c r="O5" s="382">
        <f>M5+N5</f>
        <v>16887.5</v>
      </c>
      <c r="P5" s="383">
        <v>19568.75</v>
      </c>
      <c r="Q5" s="383">
        <v>0</v>
      </c>
      <c r="R5" s="382">
        <f>SUM(P5:Q5)</f>
        <v>19568.75</v>
      </c>
      <c r="S5" s="382">
        <v>14618.75</v>
      </c>
      <c r="T5" s="384">
        <v>18881.25</v>
      </c>
      <c r="U5" s="384">
        <v>19087.5</v>
      </c>
      <c r="V5" s="385">
        <v>5612.5</v>
      </c>
      <c r="W5" s="384">
        <v>0</v>
      </c>
      <c r="X5" s="384">
        <v>0</v>
      </c>
      <c r="Y5" s="343">
        <f>MATCH(C5,Sheet1!AQ:AQ,0)</f>
        <v>521</v>
      </c>
    </row>
    <row r="6" spans="1:28" x14ac:dyDescent="0.35">
      <c r="A6" s="3" t="s">
        <v>30</v>
      </c>
      <c r="B6" s="376">
        <v>2</v>
      </c>
      <c r="C6" s="377" t="s">
        <v>31</v>
      </c>
      <c r="D6" s="378" t="s">
        <v>25</v>
      </c>
      <c r="E6" s="378" t="s">
        <v>26</v>
      </c>
      <c r="F6" s="379">
        <v>44998</v>
      </c>
      <c r="G6" s="379"/>
      <c r="H6" s="380" t="s">
        <v>27</v>
      </c>
      <c r="I6" s="380" t="s">
        <v>27</v>
      </c>
      <c r="J6" s="386"/>
      <c r="K6" s="382">
        <v>2847.0588235294117</v>
      </c>
      <c r="L6" s="382">
        <v>1876.4705882352941</v>
      </c>
      <c r="M6" s="383">
        <v>452.94117647058823</v>
      </c>
      <c r="N6" s="383"/>
      <c r="O6" s="382">
        <f t="shared" ref="O6:O62" si="0">M6+N6</f>
        <v>452.94117647058823</v>
      </c>
      <c r="P6" s="383">
        <v>1164.7058823529412</v>
      </c>
      <c r="Q6" s="383">
        <v>0</v>
      </c>
      <c r="R6" s="382">
        <f t="shared" ref="R6:R62" si="1">SUM(P6:Q6)</f>
        <v>1164.7058823529412</v>
      </c>
      <c r="S6" s="382">
        <v>0</v>
      </c>
      <c r="T6" s="384">
        <v>0</v>
      </c>
      <c r="U6" s="384">
        <v>0</v>
      </c>
      <c r="V6" s="385">
        <v>0</v>
      </c>
      <c r="W6" s="384">
        <v>452.94117647058823</v>
      </c>
      <c r="X6" s="384">
        <v>0</v>
      </c>
      <c r="Y6" s="343">
        <f>MATCH(C6,Sheet1!AQ:AQ,0)</f>
        <v>462</v>
      </c>
    </row>
    <row r="7" spans="1:28" x14ac:dyDescent="0.35">
      <c r="A7" s="3" t="s">
        <v>32</v>
      </c>
      <c r="B7" s="376">
        <v>3</v>
      </c>
      <c r="C7" s="377" t="s">
        <v>33</v>
      </c>
      <c r="D7" s="378" t="s">
        <v>25</v>
      </c>
      <c r="E7" s="378" t="s">
        <v>26</v>
      </c>
      <c r="F7" s="379">
        <v>45138</v>
      </c>
      <c r="G7" s="379"/>
      <c r="H7" s="380" t="s">
        <v>27</v>
      </c>
      <c r="I7" s="380" t="s">
        <v>27</v>
      </c>
      <c r="J7" s="386"/>
      <c r="K7" s="382">
        <v>343.75</v>
      </c>
      <c r="L7" s="382">
        <v>962.5</v>
      </c>
      <c r="M7" s="383">
        <v>0</v>
      </c>
      <c r="N7" s="383"/>
      <c r="O7" s="382">
        <f t="shared" si="0"/>
        <v>0</v>
      </c>
      <c r="P7" s="383">
        <v>893.75</v>
      </c>
      <c r="Q7" s="383">
        <v>0</v>
      </c>
      <c r="R7" s="382">
        <f t="shared" si="1"/>
        <v>893.75</v>
      </c>
      <c r="S7" s="382">
        <v>825</v>
      </c>
      <c r="T7" s="384">
        <v>893.75</v>
      </c>
      <c r="U7" s="384">
        <v>687.5</v>
      </c>
      <c r="V7" s="385">
        <v>550</v>
      </c>
      <c r="W7" s="384">
        <v>1375</v>
      </c>
      <c r="X7" s="384">
        <v>893.75</v>
      </c>
      <c r="Y7" s="343">
        <f>MATCH(C7,Sheet1!AQ:AQ,0)</f>
        <v>395</v>
      </c>
    </row>
    <row r="8" spans="1:28" x14ac:dyDescent="0.35">
      <c r="A8" s="3" t="s">
        <v>34</v>
      </c>
      <c r="B8" s="376">
        <v>4</v>
      </c>
      <c r="C8" s="377" t="s">
        <v>35</v>
      </c>
      <c r="D8" s="378" t="s">
        <v>25</v>
      </c>
      <c r="E8" s="378" t="s">
        <v>26</v>
      </c>
      <c r="F8" s="379">
        <v>44991</v>
      </c>
      <c r="G8" s="379"/>
      <c r="H8" s="380" t="s">
        <v>27</v>
      </c>
      <c r="I8" s="380" t="s">
        <v>28</v>
      </c>
      <c r="J8" s="386" t="s">
        <v>29</v>
      </c>
      <c r="K8" s="382">
        <v>24143.529411764706</v>
      </c>
      <c r="L8" s="382">
        <v>21718.823529411762</v>
      </c>
      <c r="M8" s="383">
        <v>18204.705882352941</v>
      </c>
      <c r="N8" s="383"/>
      <c r="O8" s="382">
        <f t="shared" si="0"/>
        <v>18204.705882352941</v>
      </c>
      <c r="P8" s="383">
        <v>19369.411764705881</v>
      </c>
      <c r="Q8" s="383">
        <v>0</v>
      </c>
      <c r="R8" s="382">
        <f t="shared" si="1"/>
        <v>19369.411764705881</v>
      </c>
      <c r="S8" s="382">
        <v>17040</v>
      </c>
      <c r="T8" s="384">
        <v>17040</v>
      </c>
      <c r="U8" s="384">
        <v>20340</v>
      </c>
      <c r="V8" s="385">
        <v>18140</v>
      </c>
      <c r="W8" s="384">
        <v>13200</v>
      </c>
      <c r="X8" s="384">
        <v>15400</v>
      </c>
      <c r="Y8" s="343">
        <f>MATCH(C8,Sheet1!AQ:AQ,0)</f>
        <v>506</v>
      </c>
    </row>
    <row r="9" spans="1:28" x14ac:dyDescent="0.35">
      <c r="A9" s="3" t="s">
        <v>36</v>
      </c>
      <c r="B9" s="376">
        <v>5</v>
      </c>
      <c r="C9" s="377" t="s">
        <v>37</v>
      </c>
      <c r="D9" s="378" t="s">
        <v>25</v>
      </c>
      <c r="E9" s="378" t="s">
        <v>26</v>
      </c>
      <c r="F9" s="379">
        <v>44986</v>
      </c>
      <c r="G9" s="379"/>
      <c r="H9" s="380" t="s">
        <v>27</v>
      </c>
      <c r="I9" s="380" t="s">
        <v>28</v>
      </c>
      <c r="J9" s="386" t="s">
        <v>29</v>
      </c>
      <c r="K9" s="382">
        <v>8560</v>
      </c>
      <c r="L9" s="382">
        <v>5800</v>
      </c>
      <c r="M9" s="383">
        <v>6700</v>
      </c>
      <c r="N9" s="383"/>
      <c r="O9" s="382">
        <f t="shared" si="0"/>
        <v>6700</v>
      </c>
      <c r="P9" s="383">
        <v>9940</v>
      </c>
      <c r="Q9" s="383">
        <v>0</v>
      </c>
      <c r="R9" s="382">
        <f t="shared" si="1"/>
        <v>9940</v>
      </c>
      <c r="S9" s="382">
        <v>7300</v>
      </c>
      <c r="T9" s="384">
        <v>9520</v>
      </c>
      <c r="U9" s="384">
        <v>9460</v>
      </c>
      <c r="V9" s="385">
        <v>9400</v>
      </c>
      <c r="W9" s="384">
        <v>9220</v>
      </c>
      <c r="X9" s="384">
        <v>10060</v>
      </c>
      <c r="Y9" s="343">
        <f>MATCH(C9,Sheet1!AQ:AQ,0)</f>
        <v>520</v>
      </c>
    </row>
    <row r="10" spans="1:28" x14ac:dyDescent="0.35">
      <c r="A10" s="3" t="s">
        <v>38</v>
      </c>
      <c r="B10" s="376">
        <v>6</v>
      </c>
      <c r="C10" s="377" t="s">
        <v>39</v>
      </c>
      <c r="D10" s="378" t="s">
        <v>25</v>
      </c>
      <c r="E10" s="378" t="s">
        <v>26</v>
      </c>
      <c r="F10" s="379">
        <v>45082</v>
      </c>
      <c r="G10" s="379"/>
      <c r="H10" s="380" t="s">
        <v>27</v>
      </c>
      <c r="I10" s="380" t="s">
        <v>27</v>
      </c>
      <c r="J10" s="386"/>
      <c r="K10" s="382">
        <v>4950</v>
      </c>
      <c r="L10" s="382">
        <v>4200</v>
      </c>
      <c r="M10" s="383">
        <v>4275</v>
      </c>
      <c r="N10" s="383"/>
      <c r="O10" s="382">
        <f t="shared" si="0"/>
        <v>4275</v>
      </c>
      <c r="P10" s="383">
        <v>2550</v>
      </c>
      <c r="Q10" s="383">
        <v>0</v>
      </c>
      <c r="R10" s="382">
        <f t="shared" si="1"/>
        <v>2550</v>
      </c>
      <c r="S10" s="382">
        <v>4275</v>
      </c>
      <c r="T10" s="384">
        <v>4200</v>
      </c>
      <c r="U10" s="384">
        <v>2100</v>
      </c>
      <c r="V10" s="385">
        <v>4800</v>
      </c>
      <c r="W10" s="384">
        <v>2400</v>
      </c>
      <c r="X10" s="384">
        <v>1875</v>
      </c>
      <c r="Y10" s="343">
        <f>MATCH(C10,Sheet1!AQ:AQ,0)</f>
        <v>427</v>
      </c>
    </row>
    <row r="11" spans="1:28" x14ac:dyDescent="0.35">
      <c r="A11" s="3" t="s">
        <v>40</v>
      </c>
      <c r="B11" s="376">
        <v>7</v>
      </c>
      <c r="C11" s="377" t="s">
        <v>41</v>
      </c>
      <c r="D11" s="378" t="s">
        <v>25</v>
      </c>
      <c r="E11" s="378" t="s">
        <v>26</v>
      </c>
      <c r="F11" s="379">
        <v>45138</v>
      </c>
      <c r="G11" s="379">
        <v>45249</v>
      </c>
      <c r="H11" s="380" t="s">
        <v>42</v>
      </c>
      <c r="I11" s="380" t="s">
        <v>43</v>
      </c>
      <c r="J11" s="386"/>
      <c r="K11" s="382">
        <v>0</v>
      </c>
      <c r="L11" s="382">
        <v>0</v>
      </c>
      <c r="M11" s="383">
        <v>0</v>
      </c>
      <c r="N11" s="383"/>
      <c r="O11" s="382">
        <f t="shared" si="0"/>
        <v>0</v>
      </c>
      <c r="P11" s="383">
        <v>0</v>
      </c>
      <c r="Q11" s="383">
        <v>0</v>
      </c>
      <c r="R11" s="382">
        <f t="shared" si="1"/>
        <v>0</v>
      </c>
      <c r="S11" s="382">
        <v>0</v>
      </c>
      <c r="T11" s="384">
        <v>0</v>
      </c>
      <c r="U11" s="384">
        <v>0</v>
      </c>
      <c r="V11" s="385">
        <v>0</v>
      </c>
      <c r="W11" s="384">
        <v>0</v>
      </c>
      <c r="X11" s="384">
        <v>0</v>
      </c>
      <c r="Y11" s="343" t="e">
        <f>MATCH(C11,Sheet1!AQ:AQ,0)</f>
        <v>#N/A</v>
      </c>
    </row>
    <row r="12" spans="1:28" x14ac:dyDescent="0.35">
      <c r="A12" s="3" t="s">
        <v>44</v>
      </c>
      <c r="B12" s="376">
        <v>8</v>
      </c>
      <c r="C12" s="377" t="s">
        <v>45</v>
      </c>
      <c r="D12" s="378" t="s">
        <v>25</v>
      </c>
      <c r="E12" s="378" t="s">
        <v>26</v>
      </c>
      <c r="F12" s="379">
        <v>45194</v>
      </c>
      <c r="G12" s="379">
        <v>45348</v>
      </c>
      <c r="H12" s="380" t="s">
        <v>46</v>
      </c>
      <c r="I12" s="380" t="s">
        <v>47</v>
      </c>
      <c r="J12" s="386"/>
      <c r="K12" s="382">
        <v>2500</v>
      </c>
      <c r="L12" s="382">
        <v>1041.6700000000128</v>
      </c>
      <c r="M12" s="383">
        <v>0</v>
      </c>
      <c r="N12" s="383"/>
      <c r="O12" s="382">
        <f t="shared" si="0"/>
        <v>0</v>
      </c>
      <c r="P12" s="383">
        <v>0</v>
      </c>
      <c r="Q12" s="383">
        <v>0</v>
      </c>
      <c r="R12" s="382">
        <f t="shared" si="1"/>
        <v>0</v>
      </c>
      <c r="S12" s="382">
        <v>0</v>
      </c>
      <c r="T12" s="384">
        <v>0</v>
      </c>
      <c r="U12" s="384">
        <v>0</v>
      </c>
      <c r="V12" s="385">
        <v>0</v>
      </c>
      <c r="W12" s="384">
        <v>0</v>
      </c>
      <c r="X12" s="384">
        <v>0</v>
      </c>
      <c r="Y12" s="343">
        <f>MATCH(C12,Sheet1!AQ:AQ,0)</f>
        <v>374</v>
      </c>
    </row>
    <row r="13" spans="1:28" x14ac:dyDescent="0.35">
      <c r="A13" s="3" t="s">
        <v>48</v>
      </c>
      <c r="B13" s="376">
        <v>9</v>
      </c>
      <c r="C13" s="377" t="s">
        <v>49</v>
      </c>
      <c r="D13" s="378" t="s">
        <v>50</v>
      </c>
      <c r="E13" s="378" t="s">
        <v>26</v>
      </c>
      <c r="F13" s="379">
        <v>45152</v>
      </c>
      <c r="G13" s="379"/>
      <c r="H13" s="380" t="s">
        <v>27</v>
      </c>
      <c r="I13" s="380" t="s">
        <v>27</v>
      </c>
      <c r="J13" s="386" t="s">
        <v>29</v>
      </c>
      <c r="K13" s="382">
        <v>16625</v>
      </c>
      <c r="L13" s="382">
        <v>19650</v>
      </c>
      <c r="M13" s="383">
        <v>18893.75</v>
      </c>
      <c r="N13" s="383"/>
      <c r="O13" s="382">
        <f t="shared" si="0"/>
        <v>18893.75</v>
      </c>
      <c r="P13" s="383">
        <v>17175</v>
      </c>
      <c r="Q13" s="383">
        <v>0</v>
      </c>
      <c r="R13" s="382">
        <f t="shared" si="1"/>
        <v>17175</v>
      </c>
      <c r="S13" s="382">
        <v>16968.75</v>
      </c>
      <c r="T13" s="384">
        <v>3643.75</v>
      </c>
      <c r="U13" s="384">
        <v>759</v>
      </c>
      <c r="V13" s="385">
        <v>0</v>
      </c>
      <c r="W13" s="384">
        <v>0</v>
      </c>
      <c r="X13" s="384">
        <v>0</v>
      </c>
      <c r="Y13" s="343">
        <f>MATCH(C13,Sheet1!AQ:AQ,0)</f>
        <v>382</v>
      </c>
    </row>
    <row r="14" spans="1:28" x14ac:dyDescent="0.35">
      <c r="A14" s="3" t="s">
        <v>51</v>
      </c>
      <c r="B14" s="376">
        <v>10</v>
      </c>
      <c r="C14" s="377" t="s">
        <v>52</v>
      </c>
      <c r="D14" s="378" t="s">
        <v>53</v>
      </c>
      <c r="E14" s="378" t="s">
        <v>26</v>
      </c>
      <c r="F14" s="379">
        <v>45124</v>
      </c>
      <c r="G14" s="379">
        <v>45299</v>
      </c>
      <c r="H14" s="380" t="s">
        <v>27</v>
      </c>
      <c r="I14" s="380" t="s">
        <v>27</v>
      </c>
      <c r="J14" s="386" t="s">
        <v>29</v>
      </c>
      <c r="K14" s="382">
        <v>0</v>
      </c>
      <c r="L14" s="382">
        <v>0</v>
      </c>
      <c r="M14" s="383">
        <v>0</v>
      </c>
      <c r="N14" s="383"/>
      <c r="O14" s="382">
        <f t="shared" si="0"/>
        <v>0</v>
      </c>
      <c r="P14" s="383">
        <v>0</v>
      </c>
      <c r="Q14" s="383">
        <v>0</v>
      </c>
      <c r="R14" s="382">
        <f t="shared" si="1"/>
        <v>0</v>
      </c>
      <c r="S14" s="382">
        <v>0</v>
      </c>
      <c r="T14" s="384">
        <v>0</v>
      </c>
      <c r="U14" s="384">
        <v>0</v>
      </c>
      <c r="V14" s="385">
        <v>0</v>
      </c>
      <c r="W14" s="384">
        <v>0</v>
      </c>
      <c r="X14" s="384">
        <v>0</v>
      </c>
      <c r="Y14" s="343">
        <f>MATCH(C14,Sheet1!AQ:AQ,0)</f>
        <v>401</v>
      </c>
    </row>
    <row r="15" spans="1:28" x14ac:dyDescent="0.35">
      <c r="A15" s="3" t="s">
        <v>54</v>
      </c>
      <c r="B15" s="376">
        <v>11</v>
      </c>
      <c r="C15" s="377" t="s">
        <v>55</v>
      </c>
      <c r="D15" s="378" t="s">
        <v>53</v>
      </c>
      <c r="E15" s="378" t="s">
        <v>26</v>
      </c>
      <c r="F15" s="379">
        <v>45229</v>
      </c>
      <c r="G15" s="379"/>
      <c r="H15" s="380" t="s">
        <v>27</v>
      </c>
      <c r="I15" s="380" t="s">
        <v>27</v>
      </c>
      <c r="J15" s="386"/>
      <c r="K15" s="382">
        <v>14231.25</v>
      </c>
      <c r="L15" s="382">
        <v>16706.25</v>
      </c>
      <c r="M15" s="383">
        <v>15881.25</v>
      </c>
      <c r="N15" s="383"/>
      <c r="O15" s="382">
        <f t="shared" si="0"/>
        <v>15881.25</v>
      </c>
      <c r="P15" s="383">
        <v>29081.25</v>
      </c>
      <c r="Q15" s="383">
        <v>0</v>
      </c>
      <c r="R15" s="382">
        <f t="shared" si="1"/>
        <v>29081.25</v>
      </c>
      <c r="S15" s="382">
        <v>27431.25</v>
      </c>
      <c r="T15" s="384">
        <v>26537.5</v>
      </c>
      <c r="U15" s="384">
        <v>28531.25</v>
      </c>
      <c r="V15" s="385">
        <v>31212.5</v>
      </c>
      <c r="W15" s="384">
        <v>26606.25</v>
      </c>
      <c r="X15" s="384">
        <v>24337.5</v>
      </c>
      <c r="Y15" s="343">
        <f>MATCH(C15,Sheet1!AQ:AQ,0)</f>
        <v>331</v>
      </c>
    </row>
    <row r="16" spans="1:28" x14ac:dyDescent="0.35">
      <c r="A16" s="3" t="s">
        <v>56</v>
      </c>
      <c r="B16" s="376">
        <v>12</v>
      </c>
      <c r="C16" s="377" t="s">
        <v>57</v>
      </c>
      <c r="D16" s="378" t="s">
        <v>53</v>
      </c>
      <c r="E16" s="378" t="s">
        <v>26</v>
      </c>
      <c r="F16" s="379">
        <v>45229</v>
      </c>
      <c r="G16" s="379"/>
      <c r="H16" s="380" t="s">
        <v>27</v>
      </c>
      <c r="I16" s="380" t="s">
        <v>27</v>
      </c>
      <c r="J16" s="386" t="s">
        <v>29</v>
      </c>
      <c r="K16" s="382">
        <v>22650</v>
      </c>
      <c r="L16" s="382">
        <v>18075</v>
      </c>
      <c r="M16" s="383">
        <v>21575</v>
      </c>
      <c r="N16" s="383"/>
      <c r="O16" s="382">
        <f t="shared" si="0"/>
        <v>21575</v>
      </c>
      <c r="P16" s="383">
        <v>20700</v>
      </c>
      <c r="Q16" s="383">
        <v>0</v>
      </c>
      <c r="R16" s="382">
        <f t="shared" si="1"/>
        <v>20700</v>
      </c>
      <c r="S16" s="382">
        <v>23325</v>
      </c>
      <c r="T16" s="384">
        <v>18950</v>
      </c>
      <c r="U16" s="384">
        <v>21900</v>
      </c>
      <c r="V16" s="385">
        <v>27500</v>
      </c>
      <c r="W16" s="384">
        <v>26400</v>
      </c>
      <c r="X16" s="384">
        <v>27500</v>
      </c>
      <c r="Y16" s="343">
        <f>MATCH(C16,Sheet1!AQ:AQ,0)</f>
        <v>416</v>
      </c>
    </row>
    <row r="17" spans="1:25" x14ac:dyDescent="0.35">
      <c r="A17" s="3" t="s">
        <v>58</v>
      </c>
      <c r="B17" s="376">
        <v>13</v>
      </c>
      <c r="C17" s="377" t="s">
        <v>59</v>
      </c>
      <c r="D17" s="378" t="s">
        <v>25</v>
      </c>
      <c r="E17" s="378" t="s">
        <v>26</v>
      </c>
      <c r="F17" s="379">
        <v>45098</v>
      </c>
      <c r="G17" s="379">
        <v>45152</v>
      </c>
      <c r="H17" s="380" t="s">
        <v>46</v>
      </c>
      <c r="I17" s="380" t="s">
        <v>47</v>
      </c>
      <c r="J17" s="386"/>
      <c r="K17" s="382">
        <v>0</v>
      </c>
      <c r="L17" s="382">
        <v>0</v>
      </c>
      <c r="M17" s="383">
        <v>0</v>
      </c>
      <c r="N17" s="383"/>
      <c r="O17" s="382">
        <f t="shared" si="0"/>
        <v>0</v>
      </c>
      <c r="P17" s="383">
        <v>0</v>
      </c>
      <c r="Q17" s="383">
        <v>0</v>
      </c>
      <c r="R17" s="382">
        <f t="shared" si="1"/>
        <v>0</v>
      </c>
      <c r="S17" s="382">
        <v>0</v>
      </c>
      <c r="T17" s="384">
        <v>0</v>
      </c>
      <c r="U17" s="384">
        <v>0</v>
      </c>
      <c r="V17" s="385">
        <v>0</v>
      </c>
      <c r="W17" s="384">
        <v>0</v>
      </c>
      <c r="X17" s="384">
        <v>0</v>
      </c>
      <c r="Y17" s="343">
        <f>MATCH(C17,Sheet1!AQ:AQ,0)</f>
        <v>411</v>
      </c>
    </row>
    <row r="18" spans="1:25" x14ac:dyDescent="0.35">
      <c r="A18" s="3" t="s">
        <v>60</v>
      </c>
      <c r="B18" s="376">
        <v>14</v>
      </c>
      <c r="C18" s="377" t="s">
        <v>61</v>
      </c>
      <c r="D18" s="378" t="s">
        <v>53</v>
      </c>
      <c r="E18" s="378" t="s">
        <v>26</v>
      </c>
      <c r="F18" s="379">
        <v>45017</v>
      </c>
      <c r="G18" s="379">
        <v>45077</v>
      </c>
      <c r="H18" s="380" t="s">
        <v>27</v>
      </c>
      <c r="I18" s="380" t="s">
        <v>27</v>
      </c>
      <c r="J18" s="386"/>
      <c r="K18" s="382">
        <v>0</v>
      </c>
      <c r="L18" s="382">
        <v>0</v>
      </c>
      <c r="M18" s="383">
        <v>0</v>
      </c>
      <c r="N18" s="383"/>
      <c r="O18" s="382">
        <f t="shared" si="0"/>
        <v>0</v>
      </c>
      <c r="P18" s="383">
        <v>0</v>
      </c>
      <c r="Q18" s="383">
        <v>0</v>
      </c>
      <c r="R18" s="382">
        <f t="shared" si="1"/>
        <v>0</v>
      </c>
      <c r="S18" s="382">
        <v>0</v>
      </c>
      <c r="T18" s="384">
        <v>0</v>
      </c>
      <c r="U18" s="384">
        <v>0</v>
      </c>
      <c r="V18" s="385">
        <v>0</v>
      </c>
      <c r="W18" s="384">
        <v>0</v>
      </c>
      <c r="X18" s="384">
        <v>0</v>
      </c>
      <c r="Y18" s="343">
        <f>MATCH(C18,Sheet1!AQ:AQ,0)</f>
        <v>457</v>
      </c>
    </row>
    <row r="19" spans="1:25" x14ac:dyDescent="0.35">
      <c r="A19" s="3" t="s">
        <v>62</v>
      </c>
      <c r="B19" s="376">
        <v>15</v>
      </c>
      <c r="C19" s="377" t="s">
        <v>63</v>
      </c>
      <c r="D19" s="378" t="s">
        <v>53</v>
      </c>
      <c r="E19" s="378" t="s">
        <v>26</v>
      </c>
      <c r="F19" s="379">
        <v>44743</v>
      </c>
      <c r="G19" s="379">
        <v>45119</v>
      </c>
      <c r="H19" s="380" t="s">
        <v>27</v>
      </c>
      <c r="I19" s="380" t="s">
        <v>28</v>
      </c>
      <c r="J19" s="386" t="s">
        <v>29</v>
      </c>
      <c r="K19" s="382">
        <v>0</v>
      </c>
      <c r="L19" s="382">
        <v>0</v>
      </c>
      <c r="M19" s="383">
        <v>0</v>
      </c>
      <c r="N19" s="383"/>
      <c r="O19" s="382">
        <f t="shared" si="0"/>
        <v>0</v>
      </c>
      <c r="P19" s="383">
        <v>0</v>
      </c>
      <c r="Q19" s="383">
        <v>0</v>
      </c>
      <c r="R19" s="382">
        <f t="shared" si="1"/>
        <v>0</v>
      </c>
      <c r="S19" s="382">
        <v>0</v>
      </c>
      <c r="T19" s="384">
        <v>0</v>
      </c>
      <c r="U19" s="384">
        <v>0</v>
      </c>
      <c r="V19" s="385">
        <v>0</v>
      </c>
      <c r="W19" s="384">
        <v>0</v>
      </c>
      <c r="X19" s="384">
        <v>0</v>
      </c>
      <c r="Y19" s="343">
        <f>MATCH(C19,Sheet1!AQ:AQ,0)</f>
        <v>507</v>
      </c>
    </row>
    <row r="20" spans="1:25" x14ac:dyDescent="0.35">
      <c r="A20" s="3" t="s">
        <v>64</v>
      </c>
      <c r="B20" s="376">
        <v>16</v>
      </c>
      <c r="C20" s="377" t="s">
        <v>65</v>
      </c>
      <c r="D20" s="378" t="s">
        <v>53</v>
      </c>
      <c r="E20" s="378" t="s">
        <v>26</v>
      </c>
      <c r="F20" s="379">
        <v>44805</v>
      </c>
      <c r="G20" s="379">
        <v>45037</v>
      </c>
      <c r="H20" s="380" t="s">
        <v>46</v>
      </c>
      <c r="I20" s="380" t="s">
        <v>66</v>
      </c>
      <c r="J20" s="386"/>
      <c r="K20" s="382">
        <v>0</v>
      </c>
      <c r="L20" s="382">
        <v>0</v>
      </c>
      <c r="M20" s="383">
        <v>0</v>
      </c>
      <c r="N20" s="383"/>
      <c r="O20" s="382">
        <f t="shared" si="0"/>
        <v>0</v>
      </c>
      <c r="P20" s="383">
        <v>0</v>
      </c>
      <c r="Q20" s="383">
        <v>0</v>
      </c>
      <c r="R20" s="382">
        <f t="shared" si="1"/>
        <v>0</v>
      </c>
      <c r="S20" s="382">
        <v>0</v>
      </c>
      <c r="T20" s="384">
        <v>0</v>
      </c>
      <c r="U20" s="384">
        <v>0</v>
      </c>
      <c r="V20" s="385">
        <v>0</v>
      </c>
      <c r="W20" s="384">
        <v>0</v>
      </c>
      <c r="X20" s="384">
        <v>0</v>
      </c>
      <c r="Y20" s="343">
        <f>MATCH(C20,Sheet1!AQ:AQ,0)</f>
        <v>497</v>
      </c>
    </row>
    <row r="21" spans="1:25" x14ac:dyDescent="0.35">
      <c r="A21" s="3" t="s">
        <v>67</v>
      </c>
      <c r="B21" s="376">
        <v>17</v>
      </c>
      <c r="C21" s="377" t="s">
        <v>68</v>
      </c>
      <c r="D21" s="378" t="s">
        <v>53</v>
      </c>
      <c r="E21" s="378" t="s">
        <v>26</v>
      </c>
      <c r="F21" s="379">
        <v>44944</v>
      </c>
      <c r="G21" s="379">
        <v>45233</v>
      </c>
      <c r="H21" s="380" t="s">
        <v>27</v>
      </c>
      <c r="I21" s="380" t="s">
        <v>27</v>
      </c>
      <c r="J21" s="386"/>
      <c r="K21" s="382">
        <v>0</v>
      </c>
      <c r="L21" s="382">
        <v>0</v>
      </c>
      <c r="M21" s="383">
        <v>0</v>
      </c>
      <c r="N21" s="383"/>
      <c r="O21" s="382">
        <f t="shared" si="0"/>
        <v>0</v>
      </c>
      <c r="P21" s="383">
        <v>0</v>
      </c>
      <c r="Q21" s="383">
        <v>0</v>
      </c>
      <c r="R21" s="382">
        <f t="shared" si="1"/>
        <v>0</v>
      </c>
      <c r="S21" s="382">
        <v>0</v>
      </c>
      <c r="T21" s="384">
        <v>0</v>
      </c>
      <c r="U21" s="384">
        <v>0</v>
      </c>
      <c r="V21" s="385">
        <v>0</v>
      </c>
      <c r="W21" s="384">
        <v>0</v>
      </c>
      <c r="X21" s="384">
        <v>0</v>
      </c>
      <c r="Y21" s="343">
        <f>MATCH(C21,Sheet1!AQ:AQ,0)</f>
        <v>478</v>
      </c>
    </row>
    <row r="22" spans="1:25" x14ac:dyDescent="0.35">
      <c r="A22" s="338" t="s">
        <v>69</v>
      </c>
      <c r="B22" s="376">
        <v>18</v>
      </c>
      <c r="C22" s="387" t="s">
        <v>70</v>
      </c>
      <c r="D22" s="378" t="s">
        <v>25</v>
      </c>
      <c r="E22" s="378" t="s">
        <v>26</v>
      </c>
      <c r="F22" s="379">
        <v>44907</v>
      </c>
      <c r="G22" s="379">
        <v>44991</v>
      </c>
      <c r="H22" s="380" t="s">
        <v>27</v>
      </c>
      <c r="I22" s="380" t="s">
        <v>27</v>
      </c>
      <c r="J22" s="386"/>
      <c r="K22" s="382">
        <v>0</v>
      </c>
      <c r="L22" s="382">
        <v>0</v>
      </c>
      <c r="M22" s="383">
        <v>0</v>
      </c>
      <c r="N22" s="383"/>
      <c r="O22" s="382">
        <f t="shared" si="0"/>
        <v>0</v>
      </c>
      <c r="P22" s="383">
        <v>0</v>
      </c>
      <c r="Q22" s="383">
        <v>0</v>
      </c>
      <c r="R22" s="382">
        <f t="shared" si="1"/>
        <v>0</v>
      </c>
      <c r="S22" s="382">
        <v>0</v>
      </c>
      <c r="T22" s="384">
        <v>0</v>
      </c>
      <c r="U22" s="384">
        <v>0</v>
      </c>
      <c r="V22" s="385">
        <v>0</v>
      </c>
      <c r="W22" s="384">
        <v>0</v>
      </c>
      <c r="X22" s="384">
        <v>0</v>
      </c>
      <c r="Y22" s="343">
        <f>MATCH(C22,Sheet1!AQ:AQ,0)</f>
        <v>481</v>
      </c>
    </row>
    <row r="23" spans="1:25" x14ac:dyDescent="0.35">
      <c r="A23" s="338" t="s">
        <v>71</v>
      </c>
      <c r="B23" s="376">
        <v>19</v>
      </c>
      <c r="C23" s="387" t="s">
        <v>72</v>
      </c>
      <c r="D23" s="378" t="s">
        <v>25</v>
      </c>
      <c r="E23" s="378" t="s">
        <v>26</v>
      </c>
      <c r="F23" s="379">
        <v>45306</v>
      </c>
      <c r="G23" s="379">
        <v>45565</v>
      </c>
      <c r="H23" s="380" t="s">
        <v>42</v>
      </c>
      <c r="I23" s="388" t="s">
        <v>43</v>
      </c>
      <c r="J23" s="386"/>
      <c r="K23" s="382">
        <v>9900</v>
      </c>
      <c r="L23" s="382">
        <v>2200</v>
      </c>
      <c r="M23" s="383">
        <v>1100</v>
      </c>
      <c r="N23" s="383"/>
      <c r="O23" s="382">
        <f t="shared" si="0"/>
        <v>1100</v>
      </c>
      <c r="P23" s="383">
        <v>0</v>
      </c>
      <c r="Q23" s="383">
        <v>0</v>
      </c>
      <c r="R23" s="382">
        <f t="shared" si="1"/>
        <v>0</v>
      </c>
      <c r="S23" s="382">
        <v>0</v>
      </c>
      <c r="T23" s="384">
        <v>0</v>
      </c>
      <c r="U23" s="384">
        <v>0</v>
      </c>
      <c r="V23" s="385">
        <v>0</v>
      </c>
      <c r="W23" s="384">
        <v>0</v>
      </c>
      <c r="X23" s="384">
        <v>0</v>
      </c>
      <c r="Y23" s="343">
        <f>MATCH(C23,Sheet1!AQ:AQ,0)</f>
        <v>480</v>
      </c>
    </row>
    <row r="24" spans="1:25" x14ac:dyDescent="0.35">
      <c r="A24" s="3" t="s">
        <v>73</v>
      </c>
      <c r="B24" s="376">
        <v>20</v>
      </c>
      <c r="C24" s="377" t="s">
        <v>74</v>
      </c>
      <c r="D24" s="378" t="s">
        <v>25</v>
      </c>
      <c r="E24" s="378" t="s">
        <v>26</v>
      </c>
      <c r="F24" s="379">
        <v>45295</v>
      </c>
      <c r="G24" s="379">
        <v>45414</v>
      </c>
      <c r="H24" s="380" t="s">
        <v>46</v>
      </c>
      <c r="I24" s="380" t="s">
        <v>47</v>
      </c>
      <c r="J24" s="386"/>
      <c r="K24" s="382">
        <v>5400</v>
      </c>
      <c r="L24" s="382">
        <v>7200</v>
      </c>
      <c r="M24" s="383">
        <v>6000</v>
      </c>
      <c r="N24" s="383"/>
      <c r="O24" s="382">
        <f t="shared" si="0"/>
        <v>6000</v>
      </c>
      <c r="P24" s="383">
        <v>7800</v>
      </c>
      <c r="Q24" s="383">
        <v>0</v>
      </c>
      <c r="R24" s="382">
        <f t="shared" si="1"/>
        <v>7800</v>
      </c>
      <c r="S24" s="382">
        <v>600</v>
      </c>
      <c r="T24" s="384">
        <v>0</v>
      </c>
      <c r="U24" s="384">
        <v>0</v>
      </c>
      <c r="V24" s="385">
        <v>0</v>
      </c>
      <c r="W24" s="384">
        <v>0</v>
      </c>
      <c r="X24" s="384">
        <v>0</v>
      </c>
      <c r="Y24" s="343">
        <f>MATCH(C24,Sheet1!AQ:AQ,0)</f>
        <v>302</v>
      </c>
    </row>
    <row r="25" spans="1:25" x14ac:dyDescent="0.35">
      <c r="A25" s="3" t="s">
        <v>75</v>
      </c>
      <c r="B25" s="376">
        <v>21</v>
      </c>
      <c r="C25" s="377" t="s">
        <v>76</v>
      </c>
      <c r="D25" s="378" t="s">
        <v>25</v>
      </c>
      <c r="E25" s="378" t="s">
        <v>26</v>
      </c>
      <c r="F25" s="379">
        <v>45306</v>
      </c>
      <c r="G25" s="379"/>
      <c r="H25" s="380" t="s">
        <v>46</v>
      </c>
      <c r="I25" s="380" t="s">
        <v>47</v>
      </c>
      <c r="J25" s="386"/>
      <c r="K25" s="382">
        <v>2875</v>
      </c>
      <c r="L25" s="382">
        <v>7475</v>
      </c>
      <c r="M25" s="383">
        <v>6900</v>
      </c>
      <c r="N25" s="383"/>
      <c r="O25" s="382">
        <f t="shared" si="0"/>
        <v>6900</v>
      </c>
      <c r="P25" s="383">
        <v>8050</v>
      </c>
      <c r="Q25" s="383">
        <v>0</v>
      </c>
      <c r="R25" s="382">
        <f t="shared" si="1"/>
        <v>8050</v>
      </c>
      <c r="S25" s="382">
        <v>6900</v>
      </c>
      <c r="T25" s="384">
        <v>6900</v>
      </c>
      <c r="U25" s="384">
        <v>7475</v>
      </c>
      <c r="V25" s="385">
        <v>7475</v>
      </c>
      <c r="W25" s="384">
        <v>6900</v>
      </c>
      <c r="X25" s="384">
        <v>2300</v>
      </c>
      <c r="Y25" s="343">
        <f>MATCH(C25,Sheet1!AQ:AQ,0)</f>
        <v>493</v>
      </c>
    </row>
    <row r="26" spans="1:25" x14ac:dyDescent="0.35">
      <c r="A26" s="3" t="s">
        <v>77</v>
      </c>
      <c r="B26" s="376">
        <v>22</v>
      </c>
      <c r="C26" s="377" t="s">
        <v>78</v>
      </c>
      <c r="D26" s="378" t="s">
        <v>25</v>
      </c>
      <c r="E26" s="378" t="s">
        <v>26</v>
      </c>
      <c r="F26" s="379">
        <v>45317</v>
      </c>
      <c r="G26" s="379"/>
      <c r="H26" s="380" t="s">
        <v>46</v>
      </c>
      <c r="I26" s="380" t="s">
        <v>47</v>
      </c>
      <c r="J26" s="386"/>
      <c r="K26" s="382">
        <v>550</v>
      </c>
      <c r="L26" s="382">
        <v>3300</v>
      </c>
      <c r="M26" s="383">
        <v>6050</v>
      </c>
      <c r="N26" s="383"/>
      <c r="O26" s="382">
        <f t="shared" si="0"/>
        <v>6050</v>
      </c>
      <c r="P26" s="383">
        <v>3850</v>
      </c>
      <c r="Q26" s="383">
        <v>0</v>
      </c>
      <c r="R26" s="382">
        <f t="shared" si="1"/>
        <v>3850</v>
      </c>
      <c r="S26" s="382">
        <v>8250</v>
      </c>
      <c r="T26" s="384">
        <v>7150</v>
      </c>
      <c r="U26" s="384">
        <v>7150</v>
      </c>
      <c r="V26" s="385">
        <v>7150</v>
      </c>
      <c r="W26" s="384">
        <v>7350</v>
      </c>
      <c r="X26" s="384">
        <v>7150</v>
      </c>
      <c r="Y26" s="343">
        <f>MATCH(C26,Sheet1!AQ:AQ,0)</f>
        <v>291</v>
      </c>
    </row>
    <row r="27" spans="1:25" x14ac:dyDescent="0.35">
      <c r="A27" s="3" t="s">
        <v>79</v>
      </c>
      <c r="B27" s="376">
        <v>23</v>
      </c>
      <c r="C27" s="377" t="s">
        <v>80</v>
      </c>
      <c r="D27" s="378" t="s">
        <v>81</v>
      </c>
      <c r="E27" s="378" t="s">
        <v>26</v>
      </c>
      <c r="F27" s="379">
        <v>45317</v>
      </c>
      <c r="G27" s="379"/>
      <c r="H27" s="380" t="s">
        <v>46</v>
      </c>
      <c r="I27" s="380" t="s">
        <v>66</v>
      </c>
      <c r="J27" s="386"/>
      <c r="K27" s="382">
        <v>500</v>
      </c>
      <c r="L27" s="382">
        <v>3000</v>
      </c>
      <c r="M27" s="383">
        <v>3500</v>
      </c>
      <c r="N27" s="383"/>
      <c r="O27" s="382">
        <f t="shared" si="0"/>
        <v>3500</v>
      </c>
      <c r="P27" s="383">
        <v>1500</v>
      </c>
      <c r="Q27" s="383">
        <v>0</v>
      </c>
      <c r="R27" s="382">
        <f t="shared" si="1"/>
        <v>1500</v>
      </c>
      <c r="S27" s="382">
        <v>1000</v>
      </c>
      <c r="T27" s="384">
        <v>2500</v>
      </c>
      <c r="U27" s="384">
        <v>2000</v>
      </c>
      <c r="V27" s="385">
        <v>1000</v>
      </c>
      <c r="W27" s="384">
        <v>2000</v>
      </c>
      <c r="X27" s="384">
        <v>3000</v>
      </c>
      <c r="Y27" s="343">
        <f>MATCH(C27,Sheet1!AQ:AQ,0)</f>
        <v>292</v>
      </c>
    </row>
    <row r="28" spans="1:25" x14ac:dyDescent="0.35">
      <c r="A28" s="3" t="s">
        <v>82</v>
      </c>
      <c r="B28" s="376">
        <v>24</v>
      </c>
      <c r="C28" s="377" t="s">
        <v>83</v>
      </c>
      <c r="D28" s="378" t="s">
        <v>81</v>
      </c>
      <c r="E28" s="378" t="s">
        <v>26</v>
      </c>
      <c r="F28" s="379">
        <v>45317</v>
      </c>
      <c r="G28" s="379"/>
      <c r="H28" s="380" t="s">
        <v>46</v>
      </c>
      <c r="I28" s="380" t="s">
        <v>66</v>
      </c>
      <c r="J28" s="386"/>
      <c r="K28" s="382">
        <v>500</v>
      </c>
      <c r="L28" s="382">
        <v>2000</v>
      </c>
      <c r="M28" s="383">
        <v>3500</v>
      </c>
      <c r="N28" s="383"/>
      <c r="O28" s="382">
        <f t="shared" si="0"/>
        <v>3500</v>
      </c>
      <c r="P28" s="383">
        <v>2000</v>
      </c>
      <c r="Q28" s="383">
        <v>0</v>
      </c>
      <c r="R28" s="382">
        <f t="shared" si="1"/>
        <v>2000</v>
      </c>
      <c r="S28" s="382">
        <v>2000</v>
      </c>
      <c r="T28" s="384">
        <v>1000</v>
      </c>
      <c r="U28" s="384">
        <v>2000</v>
      </c>
      <c r="V28" s="385">
        <v>3000</v>
      </c>
      <c r="W28" s="384">
        <v>3000</v>
      </c>
      <c r="X28" s="384">
        <v>2000</v>
      </c>
      <c r="Y28" s="343">
        <f>MATCH(C28,Sheet1!AQ:AQ,0)</f>
        <v>294</v>
      </c>
    </row>
    <row r="29" spans="1:25" x14ac:dyDescent="0.35">
      <c r="A29" s="345" t="s">
        <v>84</v>
      </c>
      <c r="B29" s="376">
        <v>25</v>
      </c>
      <c r="C29" s="389" t="s">
        <v>85</v>
      </c>
      <c r="D29" s="378" t="s">
        <v>53</v>
      </c>
      <c r="E29" s="378" t="s">
        <v>26</v>
      </c>
      <c r="F29" s="379">
        <v>45323</v>
      </c>
      <c r="G29" s="379"/>
      <c r="H29" s="380" t="s">
        <v>46</v>
      </c>
      <c r="I29" s="380" t="s">
        <v>66</v>
      </c>
      <c r="J29" s="386"/>
      <c r="K29" s="390"/>
      <c r="L29" s="382">
        <v>5400</v>
      </c>
      <c r="M29" s="383">
        <v>3000</v>
      </c>
      <c r="N29" s="383"/>
      <c r="O29" s="382">
        <f t="shared" si="0"/>
        <v>3000</v>
      </c>
      <c r="P29" s="383">
        <v>600</v>
      </c>
      <c r="Q29" s="383">
        <v>0</v>
      </c>
      <c r="R29" s="382">
        <f t="shared" si="1"/>
        <v>600</v>
      </c>
      <c r="S29" s="382">
        <v>0</v>
      </c>
      <c r="T29" s="384">
        <v>0</v>
      </c>
      <c r="U29" s="384">
        <v>0</v>
      </c>
      <c r="V29" s="385">
        <v>0</v>
      </c>
      <c r="W29" s="384">
        <v>0</v>
      </c>
      <c r="X29" s="384">
        <v>0</v>
      </c>
      <c r="Y29" s="343">
        <f>MATCH(C29,Sheet1!AQ:AQ,0)</f>
        <v>505</v>
      </c>
    </row>
    <row r="30" spans="1:25" x14ac:dyDescent="0.35">
      <c r="A30" s="345" t="s">
        <v>86</v>
      </c>
      <c r="B30" s="376">
        <v>26</v>
      </c>
      <c r="C30" s="389" t="s">
        <v>87</v>
      </c>
      <c r="D30" s="378" t="s">
        <v>53</v>
      </c>
      <c r="E30" s="378" t="s">
        <v>26</v>
      </c>
      <c r="F30" s="379">
        <v>45330</v>
      </c>
      <c r="G30" s="379"/>
      <c r="H30" s="380" t="s">
        <v>46</v>
      </c>
      <c r="I30" s="380" t="s">
        <v>66</v>
      </c>
      <c r="J30" s="386"/>
      <c r="K30" s="390"/>
      <c r="L30" s="382">
        <v>5500</v>
      </c>
      <c r="M30" s="383">
        <v>6000</v>
      </c>
      <c r="N30" s="383"/>
      <c r="O30" s="382">
        <f t="shared" si="0"/>
        <v>6000</v>
      </c>
      <c r="P30" s="383">
        <v>6500</v>
      </c>
      <c r="Q30" s="383">
        <v>0</v>
      </c>
      <c r="R30" s="382">
        <f t="shared" si="1"/>
        <v>6500</v>
      </c>
      <c r="S30" s="382">
        <v>6500</v>
      </c>
      <c r="T30" s="384">
        <v>6500</v>
      </c>
      <c r="U30" s="384">
        <v>6000</v>
      </c>
      <c r="V30" s="385">
        <v>6500</v>
      </c>
      <c r="W30" s="384">
        <v>4000</v>
      </c>
      <c r="X30" s="384">
        <v>7000</v>
      </c>
      <c r="Y30" s="343">
        <f>MATCH(C30,Sheet1!AQ:AQ,0)</f>
        <v>220</v>
      </c>
    </row>
    <row r="31" spans="1:25" x14ac:dyDescent="0.35">
      <c r="A31" s="345" t="s">
        <v>88</v>
      </c>
      <c r="B31" s="376">
        <v>27</v>
      </c>
      <c r="C31" s="389" t="s">
        <v>89</v>
      </c>
      <c r="D31" s="378" t="s">
        <v>25</v>
      </c>
      <c r="E31" s="378" t="s">
        <v>26</v>
      </c>
      <c r="F31" s="379">
        <v>45330</v>
      </c>
      <c r="G31" s="379">
        <v>45505</v>
      </c>
      <c r="H31" s="380" t="s">
        <v>42</v>
      </c>
      <c r="I31" s="388" t="s">
        <v>43</v>
      </c>
      <c r="J31" s="386"/>
      <c r="K31" s="390"/>
      <c r="L31" s="382">
        <v>4200</v>
      </c>
      <c r="M31" s="383">
        <v>4200</v>
      </c>
      <c r="N31" s="383"/>
      <c r="O31" s="382">
        <f t="shared" si="0"/>
        <v>4200</v>
      </c>
      <c r="P31" s="383">
        <v>4200</v>
      </c>
      <c r="Q31" s="383">
        <v>0</v>
      </c>
      <c r="R31" s="382">
        <f t="shared" si="1"/>
        <v>4200</v>
      </c>
      <c r="S31" s="382">
        <v>5400</v>
      </c>
      <c r="T31" s="384">
        <v>3600</v>
      </c>
      <c r="U31" s="384">
        <v>0</v>
      </c>
      <c r="V31" s="385">
        <v>0</v>
      </c>
      <c r="W31" s="384">
        <v>0</v>
      </c>
      <c r="X31" s="384">
        <v>0</v>
      </c>
      <c r="Y31" s="343">
        <f>MATCH(C31,Sheet1!AQ:AQ,0)</f>
        <v>226</v>
      </c>
    </row>
    <row r="32" spans="1:25" x14ac:dyDescent="0.35">
      <c r="A32" s="345" t="s">
        <v>90</v>
      </c>
      <c r="B32" s="376">
        <v>28</v>
      </c>
      <c r="C32" s="389" t="s">
        <v>91</v>
      </c>
      <c r="D32" s="378" t="s">
        <v>81</v>
      </c>
      <c r="E32" s="378" t="s">
        <v>26</v>
      </c>
      <c r="F32" s="379">
        <v>45317</v>
      </c>
      <c r="G32" s="379">
        <v>45380</v>
      </c>
      <c r="H32" s="380" t="s">
        <v>46</v>
      </c>
      <c r="I32" s="380" t="s">
        <v>66</v>
      </c>
      <c r="J32" s="386"/>
      <c r="K32" s="390"/>
      <c r="L32" s="382">
        <v>4000</v>
      </c>
      <c r="M32" s="383">
        <v>0</v>
      </c>
      <c r="N32" s="383"/>
      <c r="O32" s="382">
        <f t="shared" si="0"/>
        <v>0</v>
      </c>
      <c r="P32" s="383">
        <v>0</v>
      </c>
      <c r="Q32" s="391">
        <v>2000</v>
      </c>
      <c r="R32" s="382">
        <f t="shared" si="1"/>
        <v>2000</v>
      </c>
      <c r="S32" s="382">
        <v>0</v>
      </c>
      <c r="T32" s="384">
        <v>0</v>
      </c>
      <c r="U32" s="384">
        <v>0</v>
      </c>
      <c r="V32" s="385">
        <v>0</v>
      </c>
      <c r="W32" s="384">
        <v>0</v>
      </c>
      <c r="X32" s="384">
        <v>0</v>
      </c>
      <c r="Y32" s="343">
        <f>MATCH(C32,Sheet1!AQ:AQ,0)</f>
        <v>295</v>
      </c>
    </row>
    <row r="33" spans="1:25" x14ac:dyDescent="0.35">
      <c r="A33" s="345" t="s">
        <v>92</v>
      </c>
      <c r="B33" s="376">
        <v>29</v>
      </c>
      <c r="C33" s="389" t="s">
        <v>93</v>
      </c>
      <c r="D33" s="392" t="s">
        <v>50</v>
      </c>
      <c r="E33" s="378" t="s">
        <v>26</v>
      </c>
      <c r="F33" s="379">
        <v>45300</v>
      </c>
      <c r="G33" s="379">
        <v>45351</v>
      </c>
      <c r="H33" s="380" t="s">
        <v>46</v>
      </c>
      <c r="I33" s="380" t="s">
        <v>47</v>
      </c>
      <c r="J33" s="386"/>
      <c r="K33" s="390"/>
      <c r="L33" s="382">
        <v>1925</v>
      </c>
      <c r="M33" s="383">
        <v>0</v>
      </c>
      <c r="N33" s="383"/>
      <c r="O33" s="382">
        <f t="shared" si="0"/>
        <v>0</v>
      </c>
      <c r="P33" s="383">
        <v>0</v>
      </c>
      <c r="Q33" s="383">
        <v>0</v>
      </c>
      <c r="R33" s="382">
        <f t="shared" si="1"/>
        <v>0</v>
      </c>
      <c r="S33" s="382">
        <v>0</v>
      </c>
      <c r="T33" s="384">
        <v>0</v>
      </c>
      <c r="U33" s="384">
        <v>0</v>
      </c>
      <c r="V33" s="385">
        <v>0</v>
      </c>
      <c r="W33" s="384">
        <v>0</v>
      </c>
      <c r="X33" s="384">
        <v>0</v>
      </c>
      <c r="Y33" s="343">
        <f>MATCH(C33,Sheet1!AQ:AQ,0)</f>
        <v>299</v>
      </c>
    </row>
    <row r="34" spans="1:25" x14ac:dyDescent="0.35">
      <c r="A34" s="345" t="s">
        <v>94</v>
      </c>
      <c r="B34" s="376">
        <v>30</v>
      </c>
      <c r="C34" s="389" t="s">
        <v>95</v>
      </c>
      <c r="D34" s="378" t="s">
        <v>53</v>
      </c>
      <c r="E34" s="378" t="s">
        <v>26</v>
      </c>
      <c r="F34" s="379">
        <v>45330</v>
      </c>
      <c r="G34" s="379"/>
      <c r="H34" s="380" t="s">
        <v>46</v>
      </c>
      <c r="I34" s="380" t="s">
        <v>66</v>
      </c>
      <c r="J34" s="386"/>
      <c r="K34" s="390"/>
      <c r="L34" s="382">
        <v>3000</v>
      </c>
      <c r="M34" s="383">
        <v>3000</v>
      </c>
      <c r="N34" s="383"/>
      <c r="O34" s="382">
        <f t="shared" si="0"/>
        <v>3000</v>
      </c>
      <c r="P34" s="383">
        <v>2000</v>
      </c>
      <c r="Q34" s="383">
        <v>0</v>
      </c>
      <c r="R34" s="382">
        <f t="shared" si="1"/>
        <v>2000</v>
      </c>
      <c r="S34" s="382">
        <v>3500</v>
      </c>
      <c r="T34" s="384">
        <v>4000</v>
      </c>
      <c r="U34" s="384">
        <v>5000</v>
      </c>
      <c r="V34" s="385">
        <v>4000</v>
      </c>
      <c r="W34" s="384">
        <v>1500</v>
      </c>
      <c r="X34" s="384">
        <v>0</v>
      </c>
      <c r="Y34" s="343">
        <f>MATCH(C34,Sheet1!AQ:AQ,0)</f>
        <v>222</v>
      </c>
    </row>
    <row r="35" spans="1:25" x14ac:dyDescent="0.35">
      <c r="A35" s="345" t="s">
        <v>96</v>
      </c>
      <c r="B35" s="376">
        <v>31</v>
      </c>
      <c r="C35" s="389" t="s">
        <v>97</v>
      </c>
      <c r="D35" s="392" t="s">
        <v>25</v>
      </c>
      <c r="E35" s="378" t="s">
        <v>26</v>
      </c>
      <c r="F35" s="379">
        <v>45313</v>
      </c>
      <c r="G35" s="379">
        <v>45562</v>
      </c>
      <c r="H35" s="380" t="s">
        <v>46</v>
      </c>
      <c r="I35" s="380" t="s">
        <v>47</v>
      </c>
      <c r="J35" s="386"/>
      <c r="K35" s="390"/>
      <c r="L35" s="382">
        <v>3300</v>
      </c>
      <c r="M35" s="383">
        <v>4400</v>
      </c>
      <c r="N35" s="383"/>
      <c r="O35" s="382">
        <f t="shared" si="0"/>
        <v>4400</v>
      </c>
      <c r="P35" s="383">
        <v>2750</v>
      </c>
      <c r="Q35" s="383">
        <v>0</v>
      </c>
      <c r="R35" s="382">
        <f t="shared" si="1"/>
        <v>2750</v>
      </c>
      <c r="S35" s="382">
        <v>6050</v>
      </c>
      <c r="T35" s="384">
        <v>4400</v>
      </c>
      <c r="U35" s="384">
        <v>4400</v>
      </c>
      <c r="V35" s="385">
        <v>3300</v>
      </c>
      <c r="W35" s="384">
        <v>3300</v>
      </c>
      <c r="X35" s="384">
        <v>0</v>
      </c>
      <c r="Y35" s="343">
        <f>MATCH(C35,Sheet1!AQ:AQ,0)</f>
        <v>216</v>
      </c>
    </row>
    <row r="36" spans="1:25" x14ac:dyDescent="0.35">
      <c r="A36" s="345" t="s">
        <v>98</v>
      </c>
      <c r="B36" s="376">
        <v>32</v>
      </c>
      <c r="C36" s="389" t="s">
        <v>99</v>
      </c>
      <c r="D36" s="378" t="s">
        <v>81</v>
      </c>
      <c r="E36" s="378" t="s">
        <v>26</v>
      </c>
      <c r="F36" s="379">
        <v>45317</v>
      </c>
      <c r="G36" s="379"/>
      <c r="H36" s="380" t="s">
        <v>46</v>
      </c>
      <c r="I36" s="380" t="s">
        <v>66</v>
      </c>
      <c r="J36" s="386"/>
      <c r="K36" s="390"/>
      <c r="L36" s="382">
        <v>2000</v>
      </c>
      <c r="M36" s="383">
        <v>3500</v>
      </c>
      <c r="N36" s="383"/>
      <c r="O36" s="382">
        <f t="shared" si="0"/>
        <v>3500</v>
      </c>
      <c r="P36" s="383">
        <v>3000</v>
      </c>
      <c r="Q36" s="383">
        <v>0</v>
      </c>
      <c r="R36" s="382">
        <f t="shared" si="1"/>
        <v>3000</v>
      </c>
      <c r="S36" s="382">
        <v>2500</v>
      </c>
      <c r="T36" s="384">
        <v>4500</v>
      </c>
      <c r="U36" s="384">
        <v>3500</v>
      </c>
      <c r="V36" s="385">
        <v>3000</v>
      </c>
      <c r="W36" s="384">
        <v>2000</v>
      </c>
      <c r="X36" s="384">
        <v>3000</v>
      </c>
      <c r="Y36" s="343">
        <f>MATCH(C36,Sheet1!AQ:AQ,0)</f>
        <v>290</v>
      </c>
    </row>
    <row r="37" spans="1:25" x14ac:dyDescent="0.35">
      <c r="A37" s="345" t="s">
        <v>100</v>
      </c>
      <c r="B37" s="376">
        <v>33</v>
      </c>
      <c r="C37" s="389" t="s">
        <v>101</v>
      </c>
      <c r="D37" s="392" t="s">
        <v>25</v>
      </c>
      <c r="E37" s="378" t="s">
        <v>26</v>
      </c>
      <c r="F37" s="379">
        <v>45351</v>
      </c>
      <c r="G37" s="379"/>
      <c r="H37" s="380" t="s">
        <v>46</v>
      </c>
      <c r="I37" s="380" t="s">
        <v>47</v>
      </c>
      <c r="J37" s="386"/>
      <c r="K37" s="390"/>
      <c r="L37" s="382">
        <v>1150</v>
      </c>
      <c r="M37" s="383">
        <v>6325</v>
      </c>
      <c r="N37" s="383"/>
      <c r="O37" s="382">
        <f t="shared" si="0"/>
        <v>6325</v>
      </c>
      <c r="P37" s="383">
        <v>5750</v>
      </c>
      <c r="Q37" s="393">
        <v>575</v>
      </c>
      <c r="R37" s="382">
        <f t="shared" si="1"/>
        <v>6325</v>
      </c>
      <c r="S37" s="382">
        <v>6900</v>
      </c>
      <c r="T37" s="384">
        <v>8050</v>
      </c>
      <c r="U37" s="384">
        <v>7475</v>
      </c>
      <c r="V37" s="385">
        <v>5175</v>
      </c>
      <c r="W37" s="384">
        <v>7475</v>
      </c>
      <c r="X37" s="384">
        <v>6900</v>
      </c>
      <c r="Y37" s="343">
        <f>MATCH(C37,Sheet1!AQ:AQ,0)</f>
        <v>208</v>
      </c>
    </row>
    <row r="38" spans="1:25" x14ac:dyDescent="0.35">
      <c r="A38" s="345" t="s">
        <v>102</v>
      </c>
      <c r="B38" s="376">
        <v>34</v>
      </c>
      <c r="C38" s="389" t="s">
        <v>103</v>
      </c>
      <c r="D38" s="392" t="s">
        <v>25</v>
      </c>
      <c r="E38" s="378" t="s">
        <v>26</v>
      </c>
      <c r="F38" s="379">
        <v>45351</v>
      </c>
      <c r="G38" s="379"/>
      <c r="H38" s="380" t="s">
        <v>46</v>
      </c>
      <c r="I38" s="380" t="s">
        <v>47</v>
      </c>
      <c r="J38" s="386"/>
      <c r="K38" s="390"/>
      <c r="L38" s="382">
        <v>1200</v>
      </c>
      <c r="M38" s="383">
        <v>6600</v>
      </c>
      <c r="N38" s="383"/>
      <c r="O38" s="382">
        <f t="shared" si="0"/>
        <v>6600</v>
      </c>
      <c r="P38" s="383">
        <v>3000</v>
      </c>
      <c r="Q38" s="383">
        <v>0</v>
      </c>
      <c r="R38" s="382">
        <f t="shared" si="1"/>
        <v>3000</v>
      </c>
      <c r="S38" s="382">
        <v>7800</v>
      </c>
      <c r="T38" s="384">
        <v>4800</v>
      </c>
      <c r="U38" s="384">
        <v>5400</v>
      </c>
      <c r="V38" s="385">
        <v>6000</v>
      </c>
      <c r="W38" s="384">
        <v>6000</v>
      </c>
      <c r="X38" s="384">
        <v>3600</v>
      </c>
      <c r="Y38" s="343">
        <f>MATCH(C38,Sheet1!AQ:AQ,0)</f>
        <v>207</v>
      </c>
    </row>
    <row r="39" spans="1:25" x14ac:dyDescent="0.35">
      <c r="A39" s="345" t="s">
        <v>104</v>
      </c>
      <c r="B39" s="376">
        <v>35</v>
      </c>
      <c r="C39" s="389" t="s">
        <v>105</v>
      </c>
      <c r="D39" s="392" t="s">
        <v>25</v>
      </c>
      <c r="E39" s="378" t="s">
        <v>26</v>
      </c>
      <c r="F39" s="379">
        <v>45351</v>
      </c>
      <c r="G39" s="379"/>
      <c r="H39" s="380" t="s">
        <v>46</v>
      </c>
      <c r="I39" s="380" t="s">
        <v>47</v>
      </c>
      <c r="J39" s="386"/>
      <c r="K39" s="390"/>
      <c r="L39" s="382">
        <v>1150</v>
      </c>
      <c r="M39" s="383">
        <v>8625</v>
      </c>
      <c r="N39" s="383">
        <v>1000</v>
      </c>
      <c r="O39" s="382">
        <f t="shared" si="0"/>
        <v>9625</v>
      </c>
      <c r="P39" s="383">
        <v>8050</v>
      </c>
      <c r="Q39" s="383">
        <v>0</v>
      </c>
      <c r="R39" s="382">
        <f t="shared" si="1"/>
        <v>8050</v>
      </c>
      <c r="S39" s="382">
        <v>12075</v>
      </c>
      <c r="T39" s="384">
        <v>4600</v>
      </c>
      <c r="U39" s="384">
        <v>6900</v>
      </c>
      <c r="V39" s="385">
        <v>7650</v>
      </c>
      <c r="W39" s="384">
        <v>10350</v>
      </c>
      <c r="X39" s="384">
        <v>10925</v>
      </c>
      <c r="Y39" s="343">
        <f>MATCH(C39,Sheet1!AQ:AQ,0)</f>
        <v>205</v>
      </c>
    </row>
    <row r="40" spans="1:25" x14ac:dyDescent="0.35">
      <c r="A40" s="345" t="s">
        <v>106</v>
      </c>
      <c r="B40" s="376">
        <v>36</v>
      </c>
      <c r="C40" s="389" t="s">
        <v>107</v>
      </c>
      <c r="D40" s="392" t="s">
        <v>108</v>
      </c>
      <c r="E40" s="378" t="s">
        <v>26</v>
      </c>
      <c r="F40" s="379">
        <v>45306</v>
      </c>
      <c r="G40" s="379">
        <v>45379</v>
      </c>
      <c r="H40" s="380" t="s">
        <v>27</v>
      </c>
      <c r="I40" s="380" t="s">
        <v>28</v>
      </c>
      <c r="J40" s="386" t="s">
        <v>29</v>
      </c>
      <c r="K40" s="382">
        <v>4400</v>
      </c>
      <c r="L40" s="382">
        <v>19900</v>
      </c>
      <c r="M40" s="383">
        <v>15600</v>
      </c>
      <c r="N40" s="383"/>
      <c r="O40" s="382">
        <f t="shared" si="0"/>
        <v>15600</v>
      </c>
      <c r="P40" s="383">
        <v>0</v>
      </c>
      <c r="Q40" s="383">
        <v>0</v>
      </c>
      <c r="R40" s="382">
        <f t="shared" si="1"/>
        <v>0</v>
      </c>
      <c r="S40" s="382">
        <v>0</v>
      </c>
      <c r="T40" s="384">
        <v>0</v>
      </c>
      <c r="U40" s="384">
        <v>0</v>
      </c>
      <c r="V40" s="385">
        <v>0</v>
      </c>
      <c r="W40" s="384">
        <v>0</v>
      </c>
      <c r="X40" s="384">
        <v>0</v>
      </c>
      <c r="Y40" s="343">
        <f>MATCH(C40,Sheet1!AQ:AQ,0)</f>
        <v>300</v>
      </c>
    </row>
    <row r="41" spans="1:25" x14ac:dyDescent="0.35">
      <c r="A41" s="345" t="s">
        <v>109</v>
      </c>
      <c r="B41" s="376">
        <v>37</v>
      </c>
      <c r="C41" s="389" t="s">
        <v>110</v>
      </c>
      <c r="D41" s="392" t="s">
        <v>53</v>
      </c>
      <c r="E41" s="378" t="s">
        <v>26</v>
      </c>
      <c r="F41" s="379">
        <v>45344</v>
      </c>
      <c r="G41" s="379"/>
      <c r="H41" s="380" t="s">
        <v>27</v>
      </c>
      <c r="I41" s="380" t="s">
        <v>28</v>
      </c>
      <c r="J41" s="386" t="s">
        <v>29</v>
      </c>
      <c r="K41" s="390"/>
      <c r="L41" s="382">
        <v>2200</v>
      </c>
      <c r="M41" s="383">
        <v>6600</v>
      </c>
      <c r="N41" s="383"/>
      <c r="O41" s="382">
        <f t="shared" si="0"/>
        <v>6600</v>
      </c>
      <c r="P41" s="383">
        <v>12546.666666666666</v>
      </c>
      <c r="Q41" s="383">
        <v>0</v>
      </c>
      <c r="R41" s="382">
        <f t="shared" si="1"/>
        <v>12546.666666666666</v>
      </c>
      <c r="S41" s="382">
        <v>15700</v>
      </c>
      <c r="T41" s="384">
        <v>14893.333333333334</v>
      </c>
      <c r="U41" s="384">
        <v>9653.3333333333321</v>
      </c>
      <c r="V41" s="385">
        <v>6580</v>
      </c>
      <c r="W41" s="384">
        <v>17433.333333333332</v>
      </c>
      <c r="X41" s="384">
        <v>3813.3333333333335</v>
      </c>
      <c r="Y41" s="343">
        <f>MATCH(C41,Sheet1!AQ:AQ,0)</f>
        <v>214</v>
      </c>
    </row>
    <row r="42" spans="1:25" x14ac:dyDescent="0.35">
      <c r="A42" s="346" t="s">
        <v>111</v>
      </c>
      <c r="B42" s="376">
        <v>38</v>
      </c>
      <c r="C42" s="394" t="s">
        <v>112</v>
      </c>
      <c r="D42" s="392" t="s">
        <v>50</v>
      </c>
      <c r="E42" s="378" t="s">
        <v>26</v>
      </c>
      <c r="F42" s="379">
        <v>45365</v>
      </c>
      <c r="G42" s="379"/>
      <c r="H42" s="380" t="s">
        <v>46</v>
      </c>
      <c r="I42" s="380" t="s">
        <v>47</v>
      </c>
      <c r="J42" s="386"/>
      <c r="K42" s="390"/>
      <c r="L42" s="390"/>
      <c r="M42" s="383">
        <v>5750</v>
      </c>
      <c r="N42" s="383"/>
      <c r="O42" s="382">
        <f t="shared" si="0"/>
        <v>5750</v>
      </c>
      <c r="P42" s="383">
        <v>8050</v>
      </c>
      <c r="Q42" s="383">
        <v>0</v>
      </c>
      <c r="R42" s="382">
        <f t="shared" si="1"/>
        <v>8050</v>
      </c>
      <c r="S42" s="382">
        <v>7475</v>
      </c>
      <c r="T42" s="384">
        <v>8625</v>
      </c>
      <c r="U42" s="384">
        <v>9200</v>
      </c>
      <c r="V42" s="385">
        <v>9200</v>
      </c>
      <c r="W42" s="384">
        <v>9775</v>
      </c>
      <c r="X42" s="384">
        <v>8625</v>
      </c>
      <c r="Y42" s="343">
        <f>MATCH(C42,Sheet1!AQ:AQ,0)</f>
        <v>201</v>
      </c>
    </row>
    <row r="43" spans="1:25" x14ac:dyDescent="0.35">
      <c r="A43" s="346" t="s">
        <v>113</v>
      </c>
      <c r="B43" s="376">
        <v>39</v>
      </c>
      <c r="C43" s="394" t="s">
        <v>114</v>
      </c>
      <c r="D43" s="392" t="s">
        <v>115</v>
      </c>
      <c r="E43" s="378" t="s">
        <v>26</v>
      </c>
      <c r="F43" s="379">
        <v>45379</v>
      </c>
      <c r="G43" s="379">
        <v>45439</v>
      </c>
      <c r="H43" s="380" t="s">
        <v>46</v>
      </c>
      <c r="I43" s="380" t="s">
        <v>66</v>
      </c>
      <c r="J43" s="386"/>
      <c r="K43" s="390"/>
      <c r="L43" s="390"/>
      <c r="M43" s="383">
        <v>500</v>
      </c>
      <c r="N43" s="383"/>
      <c r="O43" s="382">
        <f t="shared" si="0"/>
        <v>500</v>
      </c>
      <c r="P43" s="383">
        <v>2500</v>
      </c>
      <c r="Q43" s="383">
        <v>0</v>
      </c>
      <c r="R43" s="382">
        <f t="shared" si="1"/>
        <v>2500</v>
      </c>
      <c r="S43" s="382">
        <v>1000</v>
      </c>
      <c r="T43" s="384">
        <v>0</v>
      </c>
      <c r="U43" s="384">
        <v>0</v>
      </c>
      <c r="V43" s="385">
        <v>0</v>
      </c>
      <c r="W43" s="384">
        <v>0</v>
      </c>
      <c r="X43" s="384">
        <v>0</v>
      </c>
      <c r="Y43" s="343">
        <f>MATCH(C43,Sheet1!AQ:AQ,0)</f>
        <v>192</v>
      </c>
    </row>
    <row r="44" spans="1:25" x14ac:dyDescent="0.35">
      <c r="A44" s="346" t="s">
        <v>116</v>
      </c>
      <c r="B44" s="376">
        <v>40</v>
      </c>
      <c r="C44" s="394" t="s">
        <v>117</v>
      </c>
      <c r="D44" s="392" t="s">
        <v>115</v>
      </c>
      <c r="E44" s="378" t="s">
        <v>26</v>
      </c>
      <c r="F44" s="379">
        <v>45379</v>
      </c>
      <c r="G44" s="379"/>
      <c r="H44" s="380" t="s">
        <v>46</v>
      </c>
      <c r="I44" s="380" t="s">
        <v>66</v>
      </c>
      <c r="J44" s="386"/>
      <c r="K44" s="390"/>
      <c r="L44" s="390"/>
      <c r="M44" s="383">
        <v>1000</v>
      </c>
      <c r="N44" s="383"/>
      <c r="O44" s="382">
        <f t="shared" si="0"/>
        <v>1000</v>
      </c>
      <c r="P44" s="383">
        <v>5500</v>
      </c>
      <c r="Q44" s="383">
        <v>0</v>
      </c>
      <c r="R44" s="382">
        <f t="shared" si="1"/>
        <v>5500</v>
      </c>
      <c r="S44" s="382">
        <v>6000</v>
      </c>
      <c r="T44" s="384">
        <v>6000</v>
      </c>
      <c r="U44" s="384">
        <v>6000</v>
      </c>
      <c r="V44" s="385">
        <v>3500</v>
      </c>
      <c r="W44" s="384">
        <v>4000</v>
      </c>
      <c r="X44" s="384">
        <v>4500</v>
      </c>
      <c r="Y44" s="343">
        <f>MATCH(C44,Sheet1!AQ:AQ,0)</f>
        <v>182</v>
      </c>
    </row>
    <row r="45" spans="1:25" x14ac:dyDescent="0.35">
      <c r="A45" s="346" t="s">
        <v>118</v>
      </c>
      <c r="B45" s="376">
        <v>41</v>
      </c>
      <c r="C45" s="394" t="s">
        <v>119</v>
      </c>
      <c r="D45" s="392" t="s">
        <v>25</v>
      </c>
      <c r="E45" s="378" t="s">
        <v>26</v>
      </c>
      <c r="F45" s="379">
        <v>45365</v>
      </c>
      <c r="G45" s="379">
        <v>45436</v>
      </c>
      <c r="H45" s="380" t="s">
        <v>46</v>
      </c>
      <c r="I45" s="380" t="s">
        <v>47</v>
      </c>
      <c r="J45" s="386"/>
      <c r="K45" s="390"/>
      <c r="L45" s="390"/>
      <c r="M45" s="383">
        <v>3300</v>
      </c>
      <c r="N45" s="383"/>
      <c r="O45" s="382">
        <f t="shared" si="0"/>
        <v>3300</v>
      </c>
      <c r="P45" s="383">
        <v>6050</v>
      </c>
      <c r="Q45" s="383">
        <v>0</v>
      </c>
      <c r="R45" s="382">
        <f t="shared" si="1"/>
        <v>6050</v>
      </c>
      <c r="S45" s="382">
        <v>6600</v>
      </c>
      <c r="T45" s="384">
        <v>0</v>
      </c>
      <c r="U45" s="384">
        <v>0</v>
      </c>
      <c r="V45" s="385">
        <v>0</v>
      </c>
      <c r="W45" s="384">
        <v>0</v>
      </c>
      <c r="X45" s="384">
        <v>0</v>
      </c>
      <c r="Y45" s="343">
        <f>MATCH(C45,Sheet1!AQ:AQ,0)</f>
        <v>200</v>
      </c>
    </row>
    <row r="46" spans="1:25" x14ac:dyDescent="0.35">
      <c r="A46" s="346" t="s">
        <v>120</v>
      </c>
      <c r="B46" s="376">
        <v>42</v>
      </c>
      <c r="C46" s="394" t="s">
        <v>121</v>
      </c>
      <c r="D46" s="378" t="s">
        <v>53</v>
      </c>
      <c r="E46" s="378" t="s">
        <v>26</v>
      </c>
      <c r="F46" s="379">
        <v>45371</v>
      </c>
      <c r="G46" s="379"/>
      <c r="H46" s="380" t="s">
        <v>46</v>
      </c>
      <c r="I46" s="380" t="s">
        <v>66</v>
      </c>
      <c r="J46" s="386"/>
      <c r="K46" s="390"/>
      <c r="L46" s="390"/>
      <c r="M46" s="383">
        <v>3600</v>
      </c>
      <c r="N46" s="383"/>
      <c r="O46" s="382">
        <f t="shared" si="0"/>
        <v>3600</v>
      </c>
      <c r="P46" s="383">
        <v>6600</v>
      </c>
      <c r="Q46" s="383">
        <v>0</v>
      </c>
      <c r="R46" s="382">
        <f t="shared" si="1"/>
        <v>6600</v>
      </c>
      <c r="S46" s="382">
        <v>7200</v>
      </c>
      <c r="T46" s="384">
        <v>4800</v>
      </c>
      <c r="U46" s="384">
        <v>4800</v>
      </c>
      <c r="V46" s="385">
        <v>5400</v>
      </c>
      <c r="W46" s="384">
        <v>3600</v>
      </c>
      <c r="X46" s="384">
        <v>0</v>
      </c>
      <c r="Y46" s="343">
        <f>MATCH(C46,Sheet1!AQ:AQ,0)</f>
        <v>197</v>
      </c>
    </row>
    <row r="47" spans="1:25" x14ac:dyDescent="0.35">
      <c r="A47" s="346" t="s">
        <v>122</v>
      </c>
      <c r="B47" s="376">
        <v>43</v>
      </c>
      <c r="C47" s="394" t="s">
        <v>123</v>
      </c>
      <c r="D47" s="392" t="s">
        <v>115</v>
      </c>
      <c r="E47" s="378" t="s">
        <v>26</v>
      </c>
      <c r="F47" s="379">
        <v>45376</v>
      </c>
      <c r="G47" s="379">
        <v>45474</v>
      </c>
      <c r="H47" s="380" t="s">
        <v>27</v>
      </c>
      <c r="I47" s="380" t="s">
        <v>28</v>
      </c>
      <c r="J47" s="386" t="s">
        <v>29</v>
      </c>
      <c r="K47" s="390"/>
      <c r="L47" s="390"/>
      <c r="M47" s="383">
        <v>1100</v>
      </c>
      <c r="N47" s="383"/>
      <c r="O47" s="382">
        <f t="shared" si="0"/>
        <v>1100</v>
      </c>
      <c r="P47" s="383">
        <v>1237.5</v>
      </c>
      <c r="Q47" s="383">
        <v>0</v>
      </c>
      <c r="R47" s="382">
        <f t="shared" si="1"/>
        <v>1237.5</v>
      </c>
      <c r="S47" s="382">
        <v>1237.5</v>
      </c>
      <c r="T47" s="384">
        <v>0</v>
      </c>
      <c r="U47" s="384">
        <v>0</v>
      </c>
      <c r="V47" s="385">
        <v>0</v>
      </c>
      <c r="W47" s="384">
        <v>0</v>
      </c>
      <c r="X47" s="384">
        <v>0</v>
      </c>
      <c r="Y47" s="343">
        <f>MATCH(C47,Sheet1!AQ:AQ,0)</f>
        <v>196</v>
      </c>
    </row>
    <row r="48" spans="1:25" x14ac:dyDescent="0.35">
      <c r="A48" s="346" t="s">
        <v>124</v>
      </c>
      <c r="B48" s="376">
        <v>44</v>
      </c>
      <c r="C48" s="394" t="s">
        <v>125</v>
      </c>
      <c r="D48" s="392" t="s">
        <v>25</v>
      </c>
      <c r="E48" s="378" t="s">
        <v>26</v>
      </c>
      <c r="F48" s="379">
        <v>45355</v>
      </c>
      <c r="G48" s="379">
        <v>45419</v>
      </c>
      <c r="H48" s="380" t="s">
        <v>27</v>
      </c>
      <c r="I48" s="380" t="s">
        <v>27</v>
      </c>
      <c r="J48" s="386" t="s">
        <v>29</v>
      </c>
      <c r="K48" s="390"/>
      <c r="L48" s="390"/>
      <c r="M48" s="383">
        <v>4331.25</v>
      </c>
      <c r="N48" s="383"/>
      <c r="O48" s="382">
        <f t="shared" si="0"/>
        <v>4331.25</v>
      </c>
      <c r="P48" s="383">
        <v>3918.75</v>
      </c>
      <c r="Q48" s="383">
        <v>0</v>
      </c>
      <c r="R48" s="382">
        <f t="shared" si="1"/>
        <v>3918.75</v>
      </c>
      <c r="S48" s="382">
        <v>0</v>
      </c>
      <c r="T48" s="384">
        <v>0</v>
      </c>
      <c r="U48" s="384">
        <v>0</v>
      </c>
      <c r="V48" s="385">
        <v>0</v>
      </c>
      <c r="W48" s="384">
        <v>0</v>
      </c>
      <c r="X48" s="384">
        <v>0</v>
      </c>
      <c r="Y48" s="343">
        <f>MATCH(C48,Sheet1!AQ:AQ,0)</f>
        <v>314</v>
      </c>
    </row>
    <row r="49" spans="1:25" x14ac:dyDescent="0.35">
      <c r="A49" s="346" t="s">
        <v>126</v>
      </c>
      <c r="B49" s="376">
        <v>45</v>
      </c>
      <c r="C49" s="394" t="s">
        <v>127</v>
      </c>
      <c r="D49" s="392" t="s">
        <v>25</v>
      </c>
      <c r="E49" s="378" t="s">
        <v>26</v>
      </c>
      <c r="F49" s="379">
        <v>45365</v>
      </c>
      <c r="G49" s="379">
        <v>45453</v>
      </c>
      <c r="H49" s="380" t="s">
        <v>27</v>
      </c>
      <c r="I49" s="380" t="s">
        <v>28</v>
      </c>
      <c r="J49" s="386" t="s">
        <v>29</v>
      </c>
      <c r="K49" s="390"/>
      <c r="L49" s="390"/>
      <c r="M49" s="383">
        <v>11000</v>
      </c>
      <c r="N49" s="383"/>
      <c r="O49" s="382">
        <f t="shared" si="0"/>
        <v>11000</v>
      </c>
      <c r="P49" s="383">
        <v>12500</v>
      </c>
      <c r="Q49" s="383">
        <v>0</v>
      </c>
      <c r="R49" s="382">
        <f t="shared" si="1"/>
        <v>12500</v>
      </c>
      <c r="S49" s="382">
        <v>5000</v>
      </c>
      <c r="T49" s="384">
        <v>2500</v>
      </c>
      <c r="U49" s="384">
        <v>0</v>
      </c>
      <c r="V49" s="385">
        <v>0</v>
      </c>
      <c r="W49" s="384">
        <v>0</v>
      </c>
      <c r="X49" s="384">
        <v>0</v>
      </c>
      <c r="Y49" s="343">
        <f>MATCH(C49,Sheet1!AQ:AQ,0)</f>
        <v>202</v>
      </c>
    </row>
    <row r="50" spans="1:25" x14ac:dyDescent="0.35">
      <c r="A50" s="346" t="s">
        <v>128</v>
      </c>
      <c r="B50" s="376">
        <v>46</v>
      </c>
      <c r="C50" s="394" t="s">
        <v>129</v>
      </c>
      <c r="D50" s="392" t="s">
        <v>50</v>
      </c>
      <c r="E50" s="378" t="s">
        <v>26</v>
      </c>
      <c r="F50" s="379">
        <v>45393</v>
      </c>
      <c r="G50" s="379"/>
      <c r="H50" s="380" t="s">
        <v>46</v>
      </c>
      <c r="I50" s="380" t="s">
        <v>130</v>
      </c>
      <c r="J50" s="386"/>
      <c r="K50" s="390"/>
      <c r="L50" s="390"/>
      <c r="M50" s="383">
        <v>0</v>
      </c>
      <c r="N50" s="383"/>
      <c r="O50" s="382">
        <f t="shared" si="0"/>
        <v>0</v>
      </c>
      <c r="P50" s="383">
        <v>5750</v>
      </c>
      <c r="Q50" s="383">
        <v>0</v>
      </c>
      <c r="R50" s="382">
        <f t="shared" si="1"/>
        <v>5750</v>
      </c>
      <c r="S50" s="382">
        <v>2875</v>
      </c>
      <c r="T50" s="384">
        <v>5175</v>
      </c>
      <c r="U50" s="384">
        <v>2875</v>
      </c>
      <c r="V50" s="385">
        <v>2875</v>
      </c>
      <c r="W50" s="384">
        <v>0</v>
      </c>
      <c r="X50" s="384">
        <v>4025</v>
      </c>
      <c r="Y50" s="343">
        <f>MATCH(C50,Sheet1!AQ:AQ,0)</f>
        <v>174</v>
      </c>
    </row>
    <row r="51" spans="1:25" x14ac:dyDescent="0.35">
      <c r="A51" s="346" t="s">
        <v>131</v>
      </c>
      <c r="B51" s="376">
        <v>47</v>
      </c>
      <c r="C51" s="394" t="s">
        <v>132</v>
      </c>
      <c r="D51" s="392" t="s">
        <v>25</v>
      </c>
      <c r="E51" s="378" t="s">
        <v>26</v>
      </c>
      <c r="F51" s="379">
        <v>45407</v>
      </c>
      <c r="G51" s="379"/>
      <c r="H51" s="380" t="s">
        <v>46</v>
      </c>
      <c r="I51" s="380" t="s">
        <v>133</v>
      </c>
      <c r="J51" s="386"/>
      <c r="K51" s="390"/>
      <c r="L51" s="390"/>
      <c r="M51" s="383">
        <v>0</v>
      </c>
      <c r="N51" s="383"/>
      <c r="O51" s="382">
        <f t="shared" si="0"/>
        <v>0</v>
      </c>
      <c r="P51" s="383">
        <v>1100</v>
      </c>
      <c r="Q51" s="383">
        <v>0</v>
      </c>
      <c r="R51" s="382">
        <f t="shared" si="1"/>
        <v>1100</v>
      </c>
      <c r="S51" s="382">
        <v>4400</v>
      </c>
      <c r="T51" s="384">
        <v>4400</v>
      </c>
      <c r="U51" s="384">
        <v>3850</v>
      </c>
      <c r="V51" s="385">
        <v>5500</v>
      </c>
      <c r="W51" s="384">
        <v>5500</v>
      </c>
      <c r="X51" s="384">
        <v>4400</v>
      </c>
      <c r="Y51" s="343">
        <f>MATCH(C51,Sheet1!AQ:AQ,0)</f>
        <v>168</v>
      </c>
    </row>
    <row r="52" spans="1:25" x14ac:dyDescent="0.35">
      <c r="A52" s="346" t="s">
        <v>134</v>
      </c>
      <c r="B52" s="376">
        <v>48</v>
      </c>
      <c r="C52" s="394" t="s">
        <v>135</v>
      </c>
      <c r="D52" s="392" t="s">
        <v>81</v>
      </c>
      <c r="E52" s="378" t="s">
        <v>26</v>
      </c>
      <c r="F52" s="379">
        <v>45412</v>
      </c>
      <c r="G52" s="379"/>
      <c r="H52" s="380" t="s">
        <v>46</v>
      </c>
      <c r="I52" s="380" t="s">
        <v>136</v>
      </c>
      <c r="J52" s="386"/>
      <c r="K52" s="390"/>
      <c r="L52" s="390"/>
      <c r="M52" s="383">
        <v>0</v>
      </c>
      <c r="N52" s="383"/>
      <c r="O52" s="382">
        <f t="shared" si="0"/>
        <v>0</v>
      </c>
      <c r="P52" s="383">
        <v>500</v>
      </c>
      <c r="Q52" s="383">
        <v>0</v>
      </c>
      <c r="R52" s="382">
        <f t="shared" si="1"/>
        <v>500</v>
      </c>
      <c r="S52" s="382">
        <v>1500</v>
      </c>
      <c r="T52" s="384">
        <v>3500</v>
      </c>
      <c r="U52" s="384">
        <v>3000</v>
      </c>
      <c r="V52" s="385">
        <v>3500</v>
      </c>
      <c r="W52" s="384">
        <v>3000</v>
      </c>
      <c r="X52" s="384">
        <v>4000</v>
      </c>
      <c r="Y52" s="343">
        <f>MATCH(C52,Sheet1!AQ:AQ,0)</f>
        <v>149</v>
      </c>
    </row>
    <row r="53" spans="1:25" x14ac:dyDescent="0.35">
      <c r="A53" s="346" t="s">
        <v>137</v>
      </c>
      <c r="B53" s="376">
        <v>49</v>
      </c>
      <c r="C53" s="394" t="s">
        <v>138</v>
      </c>
      <c r="D53" s="392" t="s">
        <v>25</v>
      </c>
      <c r="E53" s="378" t="s">
        <v>26</v>
      </c>
      <c r="F53" s="379">
        <v>45407</v>
      </c>
      <c r="G53" s="379"/>
      <c r="H53" s="380" t="s">
        <v>27</v>
      </c>
      <c r="I53" s="380" t="s">
        <v>28</v>
      </c>
      <c r="J53" s="386" t="s">
        <v>29</v>
      </c>
      <c r="K53" s="390"/>
      <c r="L53" s="390"/>
      <c r="M53" s="383">
        <v>0</v>
      </c>
      <c r="N53" s="383"/>
      <c r="O53" s="382">
        <f t="shared" si="0"/>
        <v>0</v>
      </c>
      <c r="P53" s="383">
        <v>3200</v>
      </c>
      <c r="Q53" s="383">
        <v>0</v>
      </c>
      <c r="R53" s="382">
        <f t="shared" si="1"/>
        <v>3200</v>
      </c>
      <c r="S53" s="382">
        <v>11200</v>
      </c>
      <c r="T53" s="384">
        <v>12800</v>
      </c>
      <c r="U53" s="384">
        <v>9600</v>
      </c>
      <c r="V53" s="385">
        <v>10986.666666666666</v>
      </c>
      <c r="W53" s="384">
        <v>12586.666666666666</v>
      </c>
      <c r="X53" s="384">
        <v>11055.234285714287</v>
      </c>
      <c r="Y53" s="343">
        <f>MATCH(C53,Sheet1!AQ:AQ,0)</f>
        <v>158</v>
      </c>
    </row>
    <row r="54" spans="1:25" x14ac:dyDescent="0.35">
      <c r="A54" s="346" t="s">
        <v>139</v>
      </c>
      <c r="B54" s="376">
        <v>50</v>
      </c>
      <c r="C54" s="394" t="s">
        <v>140</v>
      </c>
      <c r="D54" s="392" t="s">
        <v>53</v>
      </c>
      <c r="E54" s="378" t="s">
        <v>26</v>
      </c>
      <c r="F54" s="379">
        <v>45407</v>
      </c>
      <c r="G54" s="379">
        <v>45497</v>
      </c>
      <c r="H54" s="380" t="s">
        <v>46</v>
      </c>
      <c r="I54" s="380" t="s">
        <v>136</v>
      </c>
      <c r="J54" s="386"/>
      <c r="K54" s="390"/>
      <c r="L54" s="390"/>
      <c r="M54" s="383">
        <v>0</v>
      </c>
      <c r="N54" s="383"/>
      <c r="O54" s="382">
        <f t="shared" si="0"/>
        <v>0</v>
      </c>
      <c r="P54" s="383">
        <v>1150</v>
      </c>
      <c r="Q54" s="383">
        <v>0</v>
      </c>
      <c r="R54" s="382">
        <f t="shared" si="1"/>
        <v>1150</v>
      </c>
      <c r="S54" s="382">
        <v>1150</v>
      </c>
      <c r="T54" s="384">
        <v>575</v>
      </c>
      <c r="U54" s="384">
        <v>0</v>
      </c>
      <c r="V54" s="385">
        <v>0</v>
      </c>
      <c r="W54" s="384">
        <v>0</v>
      </c>
      <c r="X54" s="384">
        <v>0</v>
      </c>
      <c r="Y54" s="343">
        <f>MATCH(C54,Sheet1!AQ:AQ,0)</f>
        <v>160</v>
      </c>
    </row>
    <row r="55" spans="1:25" x14ac:dyDescent="0.35">
      <c r="A55" s="346" t="s">
        <v>141</v>
      </c>
      <c r="B55" s="376">
        <v>51</v>
      </c>
      <c r="C55" s="394" t="s">
        <v>142</v>
      </c>
      <c r="D55" s="392" t="s">
        <v>50</v>
      </c>
      <c r="E55" s="378" t="s">
        <v>26</v>
      </c>
      <c r="F55" s="379">
        <v>45393</v>
      </c>
      <c r="G55" s="379"/>
      <c r="H55" s="380" t="s">
        <v>27</v>
      </c>
      <c r="I55" s="380" t="s">
        <v>28</v>
      </c>
      <c r="J55" s="386" t="s">
        <v>29</v>
      </c>
      <c r="K55" s="390"/>
      <c r="L55" s="390"/>
      <c r="M55" s="383">
        <v>0</v>
      </c>
      <c r="N55" s="383"/>
      <c r="O55" s="382">
        <f t="shared" si="0"/>
        <v>0</v>
      </c>
      <c r="P55" s="383">
        <v>1100</v>
      </c>
      <c r="Q55" s="383">
        <v>0</v>
      </c>
      <c r="R55" s="382">
        <f t="shared" si="1"/>
        <v>1100</v>
      </c>
      <c r="S55" s="382">
        <v>3200</v>
      </c>
      <c r="T55" s="384">
        <v>2466.6666666666665</v>
      </c>
      <c r="U55" s="384">
        <v>1440</v>
      </c>
      <c r="V55" s="385">
        <v>3126.6666666666665</v>
      </c>
      <c r="W55" s="384">
        <v>3126.6666666666665</v>
      </c>
      <c r="X55" s="384">
        <v>3126.6666666666665</v>
      </c>
      <c r="Y55" s="343">
        <f>MATCH(C55,Sheet1!AQ:AQ,0)</f>
        <v>175</v>
      </c>
    </row>
    <row r="56" spans="1:25" x14ac:dyDescent="0.35">
      <c r="A56" s="346" t="s">
        <v>143</v>
      </c>
      <c r="B56" s="376">
        <v>52</v>
      </c>
      <c r="C56" s="394" t="s">
        <v>144</v>
      </c>
      <c r="D56" s="392" t="s">
        <v>25</v>
      </c>
      <c r="E56" s="378" t="s">
        <v>26</v>
      </c>
      <c r="F56" s="379">
        <v>45407</v>
      </c>
      <c r="G56" s="379"/>
      <c r="H56" s="380" t="s">
        <v>46</v>
      </c>
      <c r="I56" s="380" t="s">
        <v>133</v>
      </c>
      <c r="J56" s="386"/>
      <c r="K56" s="390"/>
      <c r="L56" s="390"/>
      <c r="M56" s="383">
        <v>0</v>
      </c>
      <c r="N56" s="383"/>
      <c r="O56" s="382">
        <f t="shared" si="0"/>
        <v>0</v>
      </c>
      <c r="P56" s="383">
        <v>1200</v>
      </c>
      <c r="Q56" s="383">
        <v>0</v>
      </c>
      <c r="R56" s="382">
        <f t="shared" si="1"/>
        <v>1200</v>
      </c>
      <c r="S56" s="382">
        <v>2400</v>
      </c>
      <c r="T56" s="384">
        <v>6000</v>
      </c>
      <c r="U56" s="384">
        <v>4800</v>
      </c>
      <c r="V56" s="385">
        <v>5400</v>
      </c>
      <c r="W56" s="384">
        <v>6000</v>
      </c>
      <c r="X56" s="384">
        <v>4800</v>
      </c>
      <c r="Y56" s="343">
        <f>MATCH(C56,Sheet1!AQ:AQ,0)</f>
        <v>161</v>
      </c>
    </row>
    <row r="57" spans="1:25" x14ac:dyDescent="0.35">
      <c r="A57" s="346" t="s">
        <v>145</v>
      </c>
      <c r="B57" s="376">
        <v>53</v>
      </c>
      <c r="C57" s="394" t="s">
        <v>146</v>
      </c>
      <c r="D57" s="392" t="s">
        <v>25</v>
      </c>
      <c r="E57" s="378" t="s">
        <v>26</v>
      </c>
      <c r="F57" s="379">
        <v>45393</v>
      </c>
      <c r="G57" s="379">
        <v>45428</v>
      </c>
      <c r="H57" s="380" t="s">
        <v>46</v>
      </c>
      <c r="I57" s="380" t="s">
        <v>133</v>
      </c>
      <c r="J57" s="386"/>
      <c r="K57" s="390"/>
      <c r="L57" s="390"/>
      <c r="M57" s="383">
        <v>0</v>
      </c>
      <c r="N57" s="383"/>
      <c r="O57" s="382">
        <f t="shared" si="0"/>
        <v>0</v>
      </c>
      <c r="P57" s="383">
        <v>600</v>
      </c>
      <c r="Q57" s="383">
        <v>0</v>
      </c>
      <c r="R57" s="382">
        <f t="shared" si="1"/>
        <v>600</v>
      </c>
      <c r="S57" s="382">
        <v>0</v>
      </c>
      <c r="T57" s="384">
        <v>0</v>
      </c>
      <c r="U57" s="384">
        <v>0</v>
      </c>
      <c r="V57" s="385">
        <v>0</v>
      </c>
      <c r="W57" s="384">
        <v>0</v>
      </c>
      <c r="X57" s="384">
        <v>0</v>
      </c>
      <c r="Y57" s="343">
        <f>MATCH(C57,Sheet1!AQ:AQ,0)</f>
        <v>180</v>
      </c>
    </row>
    <row r="58" spans="1:25" x14ac:dyDescent="0.35">
      <c r="A58" s="346" t="s">
        <v>147</v>
      </c>
      <c r="B58" s="376">
        <v>54</v>
      </c>
      <c r="C58" s="394" t="s">
        <v>148</v>
      </c>
      <c r="D58" s="392" t="s">
        <v>149</v>
      </c>
      <c r="E58" s="378" t="s">
        <v>26</v>
      </c>
      <c r="F58" s="379">
        <v>45394</v>
      </c>
      <c r="G58" s="379">
        <v>45096</v>
      </c>
      <c r="H58" s="380" t="s">
        <v>27</v>
      </c>
      <c r="I58" s="380" t="s">
        <v>27</v>
      </c>
      <c r="J58" s="386"/>
      <c r="K58" s="390"/>
      <c r="L58" s="390"/>
      <c r="M58" s="383">
        <v>0</v>
      </c>
      <c r="N58" s="383"/>
      <c r="O58" s="382">
        <f t="shared" si="0"/>
        <v>0</v>
      </c>
      <c r="P58" s="383">
        <v>7700</v>
      </c>
      <c r="Q58" s="383">
        <v>0</v>
      </c>
      <c r="R58" s="382">
        <f t="shared" si="1"/>
        <v>7700</v>
      </c>
      <c r="S58" s="382">
        <v>4400</v>
      </c>
      <c r="T58" s="384">
        <v>1237.5</v>
      </c>
      <c r="U58" s="384">
        <v>0</v>
      </c>
      <c r="V58" s="385">
        <v>0</v>
      </c>
      <c r="W58" s="384">
        <v>0</v>
      </c>
      <c r="X58" s="384">
        <v>0</v>
      </c>
      <c r="Y58" s="343">
        <f>MATCH(C58,Sheet1!AQ:AQ,0)</f>
        <v>169</v>
      </c>
    </row>
    <row r="59" spans="1:25" x14ac:dyDescent="0.35">
      <c r="A59" s="346" t="s">
        <v>150</v>
      </c>
      <c r="B59" s="376">
        <v>55</v>
      </c>
      <c r="C59" s="394" t="s">
        <v>151</v>
      </c>
      <c r="D59" s="392" t="s">
        <v>50</v>
      </c>
      <c r="E59" s="378" t="s">
        <v>26</v>
      </c>
      <c r="F59" s="379">
        <v>45393</v>
      </c>
      <c r="G59" s="379"/>
      <c r="H59" s="380" t="s">
        <v>46</v>
      </c>
      <c r="I59" s="380" t="s">
        <v>130</v>
      </c>
      <c r="J59" s="386"/>
      <c r="K59" s="390"/>
      <c r="L59" s="390"/>
      <c r="M59" s="383">
        <v>0</v>
      </c>
      <c r="N59" s="383"/>
      <c r="O59" s="382">
        <f t="shared" si="0"/>
        <v>0</v>
      </c>
      <c r="P59" s="383">
        <v>3450</v>
      </c>
      <c r="Q59" s="383">
        <v>0</v>
      </c>
      <c r="R59" s="382">
        <f t="shared" si="1"/>
        <v>3450</v>
      </c>
      <c r="S59" s="382">
        <v>5175</v>
      </c>
      <c r="T59" s="384">
        <v>5750</v>
      </c>
      <c r="U59" s="384">
        <v>4600</v>
      </c>
      <c r="V59" s="385">
        <v>5750</v>
      </c>
      <c r="W59" s="384">
        <v>4600</v>
      </c>
      <c r="X59" s="384">
        <v>4025</v>
      </c>
      <c r="Y59" s="343">
        <f>MATCH(C59,Sheet1!AQ:AQ,0)</f>
        <v>178</v>
      </c>
    </row>
    <row r="60" spans="1:25" x14ac:dyDescent="0.35">
      <c r="A60" s="346" t="s">
        <v>152</v>
      </c>
      <c r="B60" s="376">
        <v>56</v>
      </c>
      <c r="C60" s="394" t="s">
        <v>153</v>
      </c>
      <c r="D60" s="392" t="s">
        <v>25</v>
      </c>
      <c r="E60" s="378" t="s">
        <v>26</v>
      </c>
      <c r="F60" s="379">
        <v>45407</v>
      </c>
      <c r="G60" s="379"/>
      <c r="H60" s="380" t="s">
        <v>27</v>
      </c>
      <c r="I60" s="380" t="s">
        <v>27</v>
      </c>
      <c r="J60" s="386"/>
      <c r="K60" s="390"/>
      <c r="L60" s="390"/>
      <c r="M60" s="383">
        <v>0</v>
      </c>
      <c r="N60" s="383"/>
      <c r="O60" s="382">
        <f t="shared" si="0"/>
        <v>0</v>
      </c>
      <c r="P60" s="383">
        <v>4400</v>
      </c>
      <c r="Q60" s="383">
        <v>0</v>
      </c>
      <c r="R60" s="382">
        <f t="shared" si="1"/>
        <v>4400</v>
      </c>
      <c r="S60" s="382">
        <v>4400</v>
      </c>
      <c r="T60" s="384">
        <v>3643.75</v>
      </c>
      <c r="U60" s="384">
        <v>9075</v>
      </c>
      <c r="V60" s="385">
        <v>8250</v>
      </c>
      <c r="W60" s="384">
        <v>4125</v>
      </c>
      <c r="X60" s="384">
        <v>0</v>
      </c>
      <c r="Y60" s="343">
        <f>MATCH(C60,Sheet1!AQ:AQ,0)</f>
        <v>157</v>
      </c>
    </row>
    <row r="61" spans="1:25" x14ac:dyDescent="0.35">
      <c r="A61" s="346" t="s">
        <v>154</v>
      </c>
      <c r="B61" s="376">
        <v>57</v>
      </c>
      <c r="C61" s="394" t="s">
        <v>155</v>
      </c>
      <c r="D61" s="392" t="s">
        <v>53</v>
      </c>
      <c r="E61" s="378" t="s">
        <v>26</v>
      </c>
      <c r="F61" s="379">
        <v>45411</v>
      </c>
      <c r="G61" s="379"/>
      <c r="H61" s="380" t="s">
        <v>46</v>
      </c>
      <c r="I61" s="380" t="s">
        <v>130</v>
      </c>
      <c r="J61" s="386"/>
      <c r="K61" s="390"/>
      <c r="L61" s="390"/>
      <c r="M61" s="383">
        <v>0</v>
      </c>
      <c r="N61" s="383"/>
      <c r="O61" s="382">
        <f t="shared" si="0"/>
        <v>0</v>
      </c>
      <c r="P61" s="383">
        <v>1190</v>
      </c>
      <c r="Q61" s="383">
        <v>0</v>
      </c>
      <c r="R61" s="382">
        <f t="shared" si="1"/>
        <v>1190</v>
      </c>
      <c r="S61" s="382">
        <v>5950</v>
      </c>
      <c r="T61" s="384">
        <v>7140</v>
      </c>
      <c r="U61" s="384">
        <v>8330</v>
      </c>
      <c r="V61" s="385">
        <v>7735</v>
      </c>
      <c r="W61" s="384">
        <v>7735</v>
      </c>
      <c r="X61" s="384">
        <v>7735</v>
      </c>
      <c r="Y61" s="343">
        <f>MATCH(C61,Sheet1!AQ:AQ,0)</f>
        <v>139</v>
      </c>
    </row>
    <row r="62" spans="1:25" x14ac:dyDescent="0.35">
      <c r="A62" s="346" t="s">
        <v>156</v>
      </c>
      <c r="B62" s="376">
        <v>58</v>
      </c>
      <c r="C62" s="394" t="s">
        <v>157</v>
      </c>
      <c r="D62" s="392" t="s">
        <v>53</v>
      </c>
      <c r="E62" s="378" t="s">
        <v>26</v>
      </c>
      <c r="F62" s="379">
        <v>45103</v>
      </c>
      <c r="G62" s="379">
        <v>45217</v>
      </c>
      <c r="H62" s="380" t="s">
        <v>46</v>
      </c>
      <c r="I62" s="380" t="s">
        <v>133</v>
      </c>
      <c r="J62" s="392"/>
      <c r="K62" s="390"/>
      <c r="L62" s="390"/>
      <c r="M62" s="383">
        <v>0</v>
      </c>
      <c r="N62" s="383"/>
      <c r="O62" s="382">
        <f t="shared" si="0"/>
        <v>0</v>
      </c>
      <c r="P62" s="383">
        <v>0</v>
      </c>
      <c r="Q62" s="393">
        <v>1800</v>
      </c>
      <c r="R62" s="382">
        <f t="shared" si="1"/>
        <v>1800</v>
      </c>
      <c r="S62" s="382">
        <v>0</v>
      </c>
      <c r="T62" s="384">
        <v>0</v>
      </c>
      <c r="U62" s="384">
        <v>0</v>
      </c>
      <c r="V62" s="385">
        <v>0</v>
      </c>
      <c r="W62" s="384">
        <v>0</v>
      </c>
      <c r="X62" s="384">
        <v>0</v>
      </c>
      <c r="Y62" s="343">
        <f>MATCH(C62,Sheet1!AQ:AQ,0)</f>
        <v>410</v>
      </c>
    </row>
    <row r="63" spans="1:25" x14ac:dyDescent="0.35">
      <c r="A63" s="346" t="s">
        <v>158</v>
      </c>
      <c r="B63" s="376">
        <v>59</v>
      </c>
      <c r="C63" s="394" t="s">
        <v>159</v>
      </c>
      <c r="D63" s="392" t="s">
        <v>25</v>
      </c>
      <c r="E63" s="378" t="s">
        <v>26</v>
      </c>
      <c r="F63" s="379">
        <v>45413</v>
      </c>
      <c r="G63" s="379"/>
      <c r="H63" s="380" t="s">
        <v>46</v>
      </c>
      <c r="I63" s="380" t="s">
        <v>133</v>
      </c>
      <c r="J63" s="392"/>
      <c r="K63" s="390"/>
      <c r="L63" s="390"/>
      <c r="M63" s="383"/>
      <c r="N63" s="383"/>
      <c r="O63" s="382"/>
      <c r="P63" s="383"/>
      <c r="Q63" s="393"/>
      <c r="R63" s="382"/>
      <c r="S63" s="382">
        <v>8078</v>
      </c>
      <c r="T63" s="384">
        <v>6924</v>
      </c>
      <c r="U63" s="384">
        <v>8078</v>
      </c>
      <c r="V63" s="385">
        <v>7501</v>
      </c>
      <c r="W63" s="384">
        <v>7501</v>
      </c>
      <c r="X63" s="384">
        <v>7501</v>
      </c>
      <c r="Y63" s="343">
        <f>MATCH(C63,Sheet1!AQ:AQ,0)</f>
        <v>518</v>
      </c>
    </row>
    <row r="64" spans="1:25" x14ac:dyDescent="0.35">
      <c r="A64" s="346" t="s">
        <v>160</v>
      </c>
      <c r="B64" s="376">
        <v>60</v>
      </c>
      <c r="C64" s="394" t="s">
        <v>161</v>
      </c>
      <c r="D64" s="392" t="s">
        <v>50</v>
      </c>
      <c r="E64" s="378" t="s">
        <v>26</v>
      </c>
      <c r="F64" s="379">
        <v>45421</v>
      </c>
      <c r="G64" s="379">
        <v>45516</v>
      </c>
      <c r="H64" s="380" t="s">
        <v>46</v>
      </c>
      <c r="I64" s="380" t="s">
        <v>130</v>
      </c>
      <c r="J64" s="392"/>
      <c r="K64" s="390"/>
      <c r="L64" s="390"/>
      <c r="M64" s="383"/>
      <c r="N64" s="383"/>
      <c r="O64" s="382"/>
      <c r="P64" s="383"/>
      <c r="Q64" s="393"/>
      <c r="R64" s="382"/>
      <c r="S64" s="382">
        <v>5175</v>
      </c>
      <c r="T64" s="384">
        <v>4600</v>
      </c>
      <c r="U64" s="384">
        <v>3450</v>
      </c>
      <c r="V64" s="385">
        <v>1725</v>
      </c>
      <c r="W64" s="384">
        <v>0</v>
      </c>
      <c r="X64" s="384">
        <v>0</v>
      </c>
      <c r="Y64" s="343">
        <f>MATCH(C64,Sheet1!AQ:AQ,0)</f>
        <v>141</v>
      </c>
    </row>
    <row r="65" spans="1:25" x14ac:dyDescent="0.35">
      <c r="A65" s="346" t="s">
        <v>162</v>
      </c>
      <c r="B65" s="376">
        <v>61</v>
      </c>
      <c r="C65" s="394" t="s">
        <v>163</v>
      </c>
      <c r="D65" s="392" t="s">
        <v>81</v>
      </c>
      <c r="E65" s="378" t="s">
        <v>26</v>
      </c>
      <c r="F65" s="379">
        <v>45421</v>
      </c>
      <c r="G65" s="379"/>
      <c r="H65" s="380" t="s">
        <v>46</v>
      </c>
      <c r="I65" s="380" t="s">
        <v>136</v>
      </c>
      <c r="J65" s="392"/>
      <c r="K65" s="390"/>
      <c r="L65" s="390"/>
      <c r="M65" s="383"/>
      <c r="N65" s="383"/>
      <c r="O65" s="382"/>
      <c r="P65" s="383"/>
      <c r="Q65" s="393"/>
      <c r="R65" s="382"/>
      <c r="S65" s="382">
        <v>900</v>
      </c>
      <c r="T65" s="384">
        <v>450</v>
      </c>
      <c r="U65" s="384">
        <v>900</v>
      </c>
      <c r="V65" s="385">
        <v>1800</v>
      </c>
      <c r="W65" s="384">
        <v>0</v>
      </c>
      <c r="X65" s="384">
        <v>0</v>
      </c>
      <c r="Y65" s="343">
        <f>MATCH(C65,Sheet1!AQ:AQ,0)</f>
        <v>143</v>
      </c>
    </row>
    <row r="66" spans="1:25" x14ac:dyDescent="0.35">
      <c r="A66" s="346" t="s">
        <v>164</v>
      </c>
      <c r="B66" s="376">
        <v>62</v>
      </c>
      <c r="C66" s="394" t="s">
        <v>165</v>
      </c>
      <c r="D66" s="392" t="s">
        <v>53</v>
      </c>
      <c r="E66" s="378" t="s">
        <v>26</v>
      </c>
      <c r="F66" s="379">
        <v>45435</v>
      </c>
      <c r="G66" s="379"/>
      <c r="H66" s="380" t="s">
        <v>46</v>
      </c>
      <c r="I66" s="380" t="s">
        <v>136</v>
      </c>
      <c r="J66" s="392"/>
      <c r="K66" s="390"/>
      <c r="L66" s="390"/>
      <c r="M66" s="383"/>
      <c r="N66" s="383"/>
      <c r="O66" s="382"/>
      <c r="P66" s="383"/>
      <c r="Q66" s="393"/>
      <c r="R66" s="382"/>
      <c r="S66" s="382">
        <v>1650</v>
      </c>
      <c r="T66" s="384">
        <v>3850</v>
      </c>
      <c r="U66" s="384">
        <v>1650</v>
      </c>
      <c r="V66" s="385">
        <v>2750</v>
      </c>
      <c r="W66" s="384">
        <v>2750</v>
      </c>
      <c r="X66" s="384">
        <v>1100</v>
      </c>
      <c r="Y66" s="343">
        <f>MATCH(C66,Sheet1!AQ:AQ,0)</f>
        <v>130</v>
      </c>
    </row>
    <row r="67" spans="1:25" x14ac:dyDescent="0.35">
      <c r="A67" s="346" t="s">
        <v>166</v>
      </c>
      <c r="B67" s="376">
        <v>63</v>
      </c>
      <c r="C67" s="394" t="s">
        <v>167</v>
      </c>
      <c r="D67" s="392" t="s">
        <v>25</v>
      </c>
      <c r="E67" s="378" t="s">
        <v>26</v>
      </c>
      <c r="F67" s="379">
        <v>45442</v>
      </c>
      <c r="G67" s="379"/>
      <c r="H67" s="380" t="s">
        <v>46</v>
      </c>
      <c r="I67" s="380" t="s">
        <v>133</v>
      </c>
      <c r="J67" s="392"/>
      <c r="K67" s="390"/>
      <c r="L67" s="390"/>
      <c r="M67" s="383"/>
      <c r="N67" s="383"/>
      <c r="O67" s="382"/>
      <c r="P67" s="383"/>
      <c r="Q67" s="393"/>
      <c r="R67" s="382"/>
      <c r="S67" s="382">
        <v>1300</v>
      </c>
      <c r="T67" s="384">
        <v>1950</v>
      </c>
      <c r="U67" s="384">
        <v>2600</v>
      </c>
      <c r="V67" s="385">
        <v>0</v>
      </c>
      <c r="W67" s="384">
        <v>1300</v>
      </c>
      <c r="X67" s="384">
        <v>1300</v>
      </c>
      <c r="Y67" s="343">
        <f>MATCH(C67,Sheet1!AQ:AQ,0)</f>
        <v>123</v>
      </c>
    </row>
    <row r="68" spans="1:25" x14ac:dyDescent="0.35">
      <c r="A68" s="346" t="s">
        <v>168</v>
      </c>
      <c r="B68" s="376">
        <v>64</v>
      </c>
      <c r="C68" s="394" t="s">
        <v>169</v>
      </c>
      <c r="D68" s="392" t="s">
        <v>25</v>
      </c>
      <c r="E68" s="378" t="s">
        <v>26</v>
      </c>
      <c r="F68" s="379">
        <v>45435</v>
      </c>
      <c r="G68" s="379"/>
      <c r="H68" s="380" t="s">
        <v>27</v>
      </c>
      <c r="I68" s="380" t="s">
        <v>28</v>
      </c>
      <c r="J68" s="392" t="s">
        <v>29</v>
      </c>
      <c r="K68" s="390"/>
      <c r="L68" s="390"/>
      <c r="M68" s="383"/>
      <c r="N68" s="383"/>
      <c r="O68" s="382"/>
      <c r="P68" s="383"/>
      <c r="Q68" s="393"/>
      <c r="R68" s="382"/>
      <c r="S68" s="382">
        <v>6000</v>
      </c>
      <c r="T68" s="384">
        <v>10500</v>
      </c>
      <c r="U68" s="384">
        <v>5100</v>
      </c>
      <c r="V68" s="385">
        <v>3000</v>
      </c>
      <c r="W68" s="384">
        <v>0</v>
      </c>
      <c r="X68" s="384">
        <v>0</v>
      </c>
      <c r="Y68" s="343">
        <f>MATCH(C68,Sheet1!AQ:AQ,0)</f>
        <v>124</v>
      </c>
    </row>
    <row r="69" spans="1:25" x14ac:dyDescent="0.35">
      <c r="A69" s="346" t="s">
        <v>170</v>
      </c>
      <c r="B69" s="376">
        <v>65</v>
      </c>
      <c r="C69" s="394" t="s">
        <v>171</v>
      </c>
      <c r="D69" s="392" t="s">
        <v>25</v>
      </c>
      <c r="E69" s="378" t="s">
        <v>26</v>
      </c>
      <c r="F69" s="379">
        <v>45421</v>
      </c>
      <c r="G69" s="379">
        <v>45440</v>
      </c>
      <c r="H69" s="380" t="s">
        <v>27</v>
      </c>
      <c r="I69" s="380" t="s">
        <v>28</v>
      </c>
      <c r="J69" s="392" t="s">
        <v>29</v>
      </c>
      <c r="K69" s="390"/>
      <c r="L69" s="390"/>
      <c r="M69" s="383"/>
      <c r="N69" s="383"/>
      <c r="O69" s="382"/>
      <c r="P69" s="383"/>
      <c r="Q69" s="393"/>
      <c r="R69" s="382"/>
      <c r="S69" s="382">
        <v>14080</v>
      </c>
      <c r="T69" s="384">
        <v>0</v>
      </c>
      <c r="U69" s="384">
        <v>0</v>
      </c>
      <c r="V69" s="385">
        <v>0</v>
      </c>
      <c r="W69" s="384">
        <v>0</v>
      </c>
      <c r="X69" s="384">
        <v>0</v>
      </c>
      <c r="Y69" s="343">
        <f>MATCH(C69,Sheet1!AQ:AQ,0)</f>
        <v>433</v>
      </c>
    </row>
    <row r="70" spans="1:25" x14ac:dyDescent="0.35">
      <c r="A70" s="346" t="s">
        <v>172</v>
      </c>
      <c r="B70" s="376">
        <v>66</v>
      </c>
      <c r="C70" s="394" t="s">
        <v>173</v>
      </c>
      <c r="D70" s="392" t="s">
        <v>25</v>
      </c>
      <c r="E70" s="378" t="s">
        <v>26</v>
      </c>
      <c r="F70" s="379">
        <v>45444</v>
      </c>
      <c r="G70" s="379"/>
      <c r="H70" s="380" t="s">
        <v>46</v>
      </c>
      <c r="I70" s="380" t="s">
        <v>133</v>
      </c>
      <c r="J70" s="392"/>
      <c r="K70" s="395"/>
      <c r="L70" s="395"/>
      <c r="M70" s="396"/>
      <c r="N70" s="396"/>
      <c r="O70" s="397"/>
      <c r="P70" s="396"/>
      <c r="Q70" s="398"/>
      <c r="R70" s="397"/>
      <c r="S70" s="397"/>
      <c r="T70" s="384">
        <v>5750</v>
      </c>
      <c r="U70" s="384">
        <v>6900</v>
      </c>
      <c r="V70" s="385">
        <v>8625</v>
      </c>
      <c r="W70" s="384">
        <v>6325</v>
      </c>
      <c r="X70" s="384">
        <v>4600</v>
      </c>
      <c r="Y70" s="343">
        <f>MATCH(C70,Sheet1!AQ:AQ,0)</f>
        <v>470</v>
      </c>
    </row>
    <row r="71" spans="1:25" x14ac:dyDescent="0.35">
      <c r="A71" s="346" t="s">
        <v>174</v>
      </c>
      <c r="B71" s="376">
        <v>67</v>
      </c>
      <c r="C71" s="394" t="s">
        <v>175</v>
      </c>
      <c r="D71" s="392" t="s">
        <v>53</v>
      </c>
      <c r="E71" s="378" t="s">
        <v>26</v>
      </c>
      <c r="F71" s="379">
        <v>45463</v>
      </c>
      <c r="G71" s="379"/>
      <c r="H71" s="380" t="s">
        <v>46</v>
      </c>
      <c r="I71" s="380" t="s">
        <v>133</v>
      </c>
      <c r="J71" s="392"/>
      <c r="K71" s="395"/>
      <c r="L71" s="395"/>
      <c r="M71" s="396"/>
      <c r="N71" s="396"/>
      <c r="O71" s="397"/>
      <c r="P71" s="396"/>
      <c r="Q71" s="398"/>
      <c r="R71" s="397"/>
      <c r="S71" s="397"/>
      <c r="T71" s="384">
        <v>2475</v>
      </c>
      <c r="U71" s="384">
        <v>2970</v>
      </c>
      <c r="V71" s="385">
        <v>3465</v>
      </c>
      <c r="W71" s="384">
        <v>2970</v>
      </c>
      <c r="X71" s="384">
        <v>990</v>
      </c>
      <c r="Y71" s="343">
        <f>MATCH(C71,Sheet1!AQ:AQ,0)</f>
        <v>95</v>
      </c>
    </row>
    <row r="72" spans="1:25" x14ac:dyDescent="0.35">
      <c r="A72" s="346" t="s">
        <v>176</v>
      </c>
      <c r="B72" s="376">
        <v>68</v>
      </c>
      <c r="C72" s="394" t="s">
        <v>177</v>
      </c>
      <c r="D72" s="392" t="s">
        <v>178</v>
      </c>
      <c r="E72" s="378" t="s">
        <v>26</v>
      </c>
      <c r="F72" s="379">
        <v>45463</v>
      </c>
      <c r="G72" s="379"/>
      <c r="H72" s="380" t="s">
        <v>46</v>
      </c>
      <c r="I72" s="380" t="s">
        <v>133</v>
      </c>
      <c r="J72" s="392"/>
      <c r="K72" s="395"/>
      <c r="L72" s="395"/>
      <c r="M72" s="396"/>
      <c r="N72" s="396"/>
      <c r="O72" s="397"/>
      <c r="P72" s="396"/>
      <c r="Q72" s="398"/>
      <c r="R72" s="397"/>
      <c r="S72" s="397"/>
      <c r="T72" s="384">
        <v>1000</v>
      </c>
      <c r="U72" s="384">
        <v>3500</v>
      </c>
      <c r="V72" s="385">
        <v>5000</v>
      </c>
      <c r="W72" s="384">
        <v>4500</v>
      </c>
      <c r="X72" s="384">
        <v>5000</v>
      </c>
      <c r="Y72" s="343">
        <f>MATCH(C72,Sheet1!AQ:AQ,0)</f>
        <v>100</v>
      </c>
    </row>
    <row r="73" spans="1:25" x14ac:dyDescent="0.35">
      <c r="A73" s="346" t="s">
        <v>179</v>
      </c>
      <c r="B73" s="376">
        <v>69</v>
      </c>
      <c r="C73" s="394" t="s">
        <v>180</v>
      </c>
      <c r="D73" s="392" t="s">
        <v>178</v>
      </c>
      <c r="E73" s="378" t="s">
        <v>26</v>
      </c>
      <c r="F73" s="379">
        <v>45463</v>
      </c>
      <c r="G73" s="379"/>
      <c r="H73" s="380" t="s">
        <v>46</v>
      </c>
      <c r="I73" s="380" t="s">
        <v>133</v>
      </c>
      <c r="J73" s="392"/>
      <c r="K73" s="395"/>
      <c r="L73" s="395"/>
      <c r="M73" s="396"/>
      <c r="N73" s="396"/>
      <c r="O73" s="397"/>
      <c r="P73" s="396"/>
      <c r="Q73" s="398"/>
      <c r="R73" s="397"/>
      <c r="S73" s="397"/>
      <c r="T73" s="384">
        <v>1000</v>
      </c>
      <c r="U73" s="384">
        <v>5000</v>
      </c>
      <c r="V73" s="385">
        <v>3500</v>
      </c>
      <c r="W73" s="384">
        <v>6000</v>
      </c>
      <c r="X73" s="384">
        <v>5500</v>
      </c>
      <c r="Y73" s="343">
        <f>MATCH(C73,Sheet1!AQ:AQ,0)</f>
        <v>103</v>
      </c>
    </row>
    <row r="74" spans="1:25" x14ac:dyDescent="0.35">
      <c r="A74" s="346" t="s">
        <v>181</v>
      </c>
      <c r="B74" s="376">
        <v>70</v>
      </c>
      <c r="C74" s="394" t="s">
        <v>182</v>
      </c>
      <c r="D74" s="392" t="s">
        <v>178</v>
      </c>
      <c r="E74" s="378" t="s">
        <v>26</v>
      </c>
      <c r="F74" s="379">
        <v>45463</v>
      </c>
      <c r="G74" s="379"/>
      <c r="H74" s="380" t="s">
        <v>46</v>
      </c>
      <c r="I74" s="380" t="s">
        <v>133</v>
      </c>
      <c r="J74" s="392"/>
      <c r="K74" s="395"/>
      <c r="L74" s="395"/>
      <c r="M74" s="396"/>
      <c r="N74" s="396"/>
      <c r="O74" s="397"/>
      <c r="P74" s="396"/>
      <c r="Q74" s="398"/>
      <c r="R74" s="397"/>
      <c r="S74" s="397"/>
      <c r="T74" s="384">
        <v>1000</v>
      </c>
      <c r="U74" s="384">
        <v>1500</v>
      </c>
      <c r="V74" s="385">
        <v>7000</v>
      </c>
      <c r="W74" s="384">
        <v>4000</v>
      </c>
      <c r="X74" s="384">
        <v>4000</v>
      </c>
      <c r="Y74" s="343">
        <f>MATCH(C74,Sheet1!AQ:AQ,0)</f>
        <v>104</v>
      </c>
    </row>
    <row r="75" spans="1:25" x14ac:dyDescent="0.35">
      <c r="A75" s="346" t="s">
        <v>183</v>
      </c>
      <c r="B75" s="376">
        <v>71</v>
      </c>
      <c r="C75" s="394" t="s">
        <v>184</v>
      </c>
      <c r="D75" s="392" t="s">
        <v>178</v>
      </c>
      <c r="E75" s="378" t="s">
        <v>26</v>
      </c>
      <c r="F75" s="379">
        <v>45463</v>
      </c>
      <c r="G75" s="379"/>
      <c r="H75" s="380" t="s">
        <v>46</v>
      </c>
      <c r="I75" s="380" t="s">
        <v>133</v>
      </c>
      <c r="J75" s="392"/>
      <c r="K75" s="395"/>
      <c r="L75" s="395"/>
      <c r="M75" s="396"/>
      <c r="N75" s="396"/>
      <c r="O75" s="397"/>
      <c r="P75" s="396"/>
      <c r="Q75" s="398"/>
      <c r="R75" s="397"/>
      <c r="S75" s="397"/>
      <c r="T75" s="384">
        <v>1000</v>
      </c>
      <c r="U75" s="384">
        <v>4000</v>
      </c>
      <c r="V75" s="385">
        <v>3000</v>
      </c>
      <c r="W75" s="384">
        <v>2000</v>
      </c>
      <c r="X75" s="384">
        <v>2500</v>
      </c>
      <c r="Y75" s="343">
        <f>MATCH(C75,Sheet1!AQ:AQ,0)</f>
        <v>106</v>
      </c>
    </row>
    <row r="76" spans="1:25" x14ac:dyDescent="0.35">
      <c r="A76" s="346" t="s">
        <v>185</v>
      </c>
      <c r="B76" s="376">
        <v>72</v>
      </c>
      <c r="C76" s="394" t="s">
        <v>186</v>
      </c>
      <c r="D76" s="392" t="s">
        <v>178</v>
      </c>
      <c r="E76" s="378" t="s">
        <v>26</v>
      </c>
      <c r="F76" s="379">
        <v>45463</v>
      </c>
      <c r="G76" s="379"/>
      <c r="H76" s="380" t="s">
        <v>46</v>
      </c>
      <c r="I76" s="380" t="s">
        <v>133</v>
      </c>
      <c r="J76" s="392"/>
      <c r="K76" s="395"/>
      <c r="L76" s="395"/>
      <c r="M76" s="396"/>
      <c r="N76" s="396"/>
      <c r="O76" s="397"/>
      <c r="P76" s="396"/>
      <c r="Q76" s="398"/>
      <c r="R76" s="397"/>
      <c r="S76" s="397"/>
      <c r="T76" s="384">
        <v>1000</v>
      </c>
      <c r="U76" s="384">
        <v>4000</v>
      </c>
      <c r="V76" s="385">
        <v>3500</v>
      </c>
      <c r="W76" s="384">
        <v>3500</v>
      </c>
      <c r="X76" s="384">
        <v>2500</v>
      </c>
      <c r="Y76" s="343">
        <f>MATCH(C76,Sheet1!AQ:AQ,0)</f>
        <v>107</v>
      </c>
    </row>
    <row r="77" spans="1:25" x14ac:dyDescent="0.35">
      <c r="A77" s="346" t="s">
        <v>187</v>
      </c>
      <c r="B77" s="376">
        <v>73</v>
      </c>
      <c r="C77" s="394" t="s">
        <v>188</v>
      </c>
      <c r="D77" s="392" t="s">
        <v>81</v>
      </c>
      <c r="E77" s="378" t="s">
        <v>26</v>
      </c>
      <c r="F77" s="379">
        <v>45463</v>
      </c>
      <c r="G77" s="379"/>
      <c r="H77" s="380" t="s">
        <v>46</v>
      </c>
      <c r="I77" s="380" t="s">
        <v>133</v>
      </c>
      <c r="J77" s="392"/>
      <c r="K77" s="395"/>
      <c r="L77" s="395"/>
      <c r="M77" s="396"/>
      <c r="N77" s="396"/>
      <c r="O77" s="397"/>
      <c r="P77" s="396"/>
      <c r="Q77" s="398"/>
      <c r="R77" s="397"/>
      <c r="S77" s="397"/>
      <c r="T77" s="384">
        <v>1500</v>
      </c>
      <c r="U77" s="384">
        <v>1000</v>
      </c>
      <c r="V77" s="385">
        <v>1000</v>
      </c>
      <c r="W77" s="384">
        <v>2000</v>
      </c>
      <c r="X77" s="384">
        <v>2000</v>
      </c>
      <c r="Y77" s="343">
        <f>MATCH(C77,Sheet1!AQ:AQ,0)</f>
        <v>109</v>
      </c>
    </row>
    <row r="78" spans="1:25" x14ac:dyDescent="0.35">
      <c r="A78" s="346" t="s">
        <v>189</v>
      </c>
      <c r="B78" s="376">
        <v>74</v>
      </c>
      <c r="C78" s="394" t="s">
        <v>190</v>
      </c>
      <c r="D78" s="392" t="s">
        <v>25</v>
      </c>
      <c r="E78" s="378" t="s">
        <v>26</v>
      </c>
      <c r="F78" s="379">
        <v>45449</v>
      </c>
      <c r="G78" s="379">
        <v>45476</v>
      </c>
      <c r="H78" s="380" t="s">
        <v>42</v>
      </c>
      <c r="I78" s="380" t="s">
        <v>191</v>
      </c>
      <c r="J78" s="392"/>
      <c r="K78" s="395"/>
      <c r="L78" s="395"/>
      <c r="M78" s="396"/>
      <c r="N78" s="396"/>
      <c r="O78" s="397"/>
      <c r="P78" s="396"/>
      <c r="Q78" s="398"/>
      <c r="R78" s="397"/>
      <c r="S78" s="397"/>
      <c r="T78" s="384">
        <v>1300</v>
      </c>
      <c r="U78" s="384">
        <v>0</v>
      </c>
      <c r="V78" s="385">
        <v>0</v>
      </c>
      <c r="W78" s="384">
        <v>0</v>
      </c>
      <c r="X78" s="384">
        <v>0</v>
      </c>
      <c r="Y78" s="343">
        <f>MATCH(C78,Sheet1!AQ:AQ,0)</f>
        <v>116</v>
      </c>
    </row>
    <row r="79" spans="1:25" x14ac:dyDescent="0.35">
      <c r="A79" s="346" t="s">
        <v>192</v>
      </c>
      <c r="B79" s="376">
        <v>75</v>
      </c>
      <c r="C79" s="394" t="s">
        <v>193</v>
      </c>
      <c r="D79" s="392" t="s">
        <v>50</v>
      </c>
      <c r="E79" s="378" t="s">
        <v>26</v>
      </c>
      <c r="F79" s="379">
        <v>45449</v>
      </c>
      <c r="G79" s="379"/>
      <c r="H79" s="380" t="s">
        <v>46</v>
      </c>
      <c r="I79" s="380" t="s">
        <v>130</v>
      </c>
      <c r="J79" s="392"/>
      <c r="K79" s="395"/>
      <c r="L79" s="395"/>
      <c r="M79" s="396"/>
      <c r="N79" s="396"/>
      <c r="O79" s="397"/>
      <c r="P79" s="396"/>
      <c r="Q79" s="398"/>
      <c r="R79" s="397"/>
      <c r="S79" s="397"/>
      <c r="T79" s="384">
        <v>2875</v>
      </c>
      <c r="U79" s="384">
        <v>6325</v>
      </c>
      <c r="V79" s="385">
        <v>5175</v>
      </c>
      <c r="W79" s="384">
        <v>5175</v>
      </c>
      <c r="X79" s="384">
        <v>5175</v>
      </c>
      <c r="Y79" s="343">
        <f>MATCH(C79,Sheet1!AQ:AQ,0)</f>
        <v>121</v>
      </c>
    </row>
    <row r="80" spans="1:25" x14ac:dyDescent="0.35">
      <c r="A80" s="346" t="s">
        <v>194</v>
      </c>
      <c r="B80" s="376">
        <v>76</v>
      </c>
      <c r="C80" s="394" t="s">
        <v>195</v>
      </c>
      <c r="D80" s="392" t="s">
        <v>25</v>
      </c>
      <c r="E80" s="378" t="s">
        <v>26</v>
      </c>
      <c r="F80" s="379">
        <v>45444</v>
      </c>
      <c r="G80" s="379"/>
      <c r="H80" s="380" t="s">
        <v>46</v>
      </c>
      <c r="I80" s="380" t="s">
        <v>133</v>
      </c>
      <c r="J80" s="392"/>
      <c r="K80" s="395"/>
      <c r="L80" s="395"/>
      <c r="M80" s="396"/>
      <c r="N80" s="396"/>
      <c r="O80" s="397"/>
      <c r="P80" s="396"/>
      <c r="Q80" s="398"/>
      <c r="R80" s="397"/>
      <c r="S80" s="397"/>
      <c r="T80" s="384">
        <v>3125</v>
      </c>
      <c r="U80" s="384">
        <v>6250</v>
      </c>
      <c r="V80" s="385">
        <v>15000</v>
      </c>
      <c r="W80" s="384">
        <v>15075</v>
      </c>
      <c r="X80" s="384">
        <v>10625</v>
      </c>
      <c r="Y80" s="343">
        <f>MATCH(C80,Sheet1!AQ:AQ,0)</f>
        <v>399</v>
      </c>
    </row>
    <row r="81" spans="1:25" x14ac:dyDescent="0.35">
      <c r="A81" s="346" t="s">
        <v>196</v>
      </c>
      <c r="B81" s="376">
        <v>77</v>
      </c>
      <c r="C81" s="394" t="s">
        <v>197</v>
      </c>
      <c r="D81" s="392" t="s">
        <v>198</v>
      </c>
      <c r="E81" s="378" t="s">
        <v>26</v>
      </c>
      <c r="F81" s="379">
        <v>45453</v>
      </c>
      <c r="G81" s="379"/>
      <c r="H81" s="380" t="s">
        <v>46</v>
      </c>
      <c r="I81" s="380" t="s">
        <v>133</v>
      </c>
      <c r="J81" s="392"/>
      <c r="K81" s="395"/>
      <c r="L81" s="395"/>
      <c r="M81" s="396"/>
      <c r="N81" s="396"/>
      <c r="O81" s="397"/>
      <c r="P81" s="396"/>
      <c r="Q81" s="398"/>
      <c r="R81" s="397"/>
      <c r="S81" s="397"/>
      <c r="T81" s="384">
        <v>2400</v>
      </c>
      <c r="U81" s="384">
        <v>1800</v>
      </c>
      <c r="V81" s="385">
        <v>600</v>
      </c>
      <c r="W81" s="384">
        <v>0</v>
      </c>
      <c r="X81" s="384">
        <v>0</v>
      </c>
      <c r="Y81" s="343">
        <f>MATCH(C81,Sheet1!AQ:AQ,0)</f>
        <v>224</v>
      </c>
    </row>
    <row r="82" spans="1:25" x14ac:dyDescent="0.35">
      <c r="A82" s="346" t="s">
        <v>199</v>
      </c>
      <c r="B82" s="376">
        <v>78</v>
      </c>
      <c r="C82" s="394" t="s">
        <v>200</v>
      </c>
      <c r="D82" s="392" t="s">
        <v>25</v>
      </c>
      <c r="E82" s="378" t="s">
        <v>26</v>
      </c>
      <c r="F82" s="379">
        <v>45462</v>
      </c>
      <c r="G82" s="379"/>
      <c r="H82" s="380" t="s">
        <v>27</v>
      </c>
      <c r="I82" s="380" t="s">
        <v>27</v>
      </c>
      <c r="J82" s="392"/>
      <c r="K82" s="395"/>
      <c r="L82" s="395"/>
      <c r="M82" s="396"/>
      <c r="N82" s="396"/>
      <c r="O82" s="397"/>
      <c r="P82" s="396"/>
      <c r="Q82" s="398"/>
      <c r="R82" s="397"/>
      <c r="S82" s="397"/>
      <c r="T82" s="384">
        <v>2400</v>
      </c>
      <c r="U82" s="384">
        <v>4800</v>
      </c>
      <c r="V82" s="385">
        <v>5150</v>
      </c>
      <c r="W82" s="384">
        <v>4960.0000000000009</v>
      </c>
      <c r="X82" s="384">
        <v>3840</v>
      </c>
      <c r="Y82" s="343">
        <f>MATCH(C82,Sheet1!AQ:AQ,0)</f>
        <v>108</v>
      </c>
    </row>
    <row r="83" spans="1:25" x14ac:dyDescent="0.35">
      <c r="A83" s="346" t="s">
        <v>201</v>
      </c>
      <c r="B83" s="376">
        <v>79</v>
      </c>
      <c r="C83" s="394" t="s">
        <v>202</v>
      </c>
      <c r="D83" s="392" t="s">
        <v>81</v>
      </c>
      <c r="E83" s="378" t="s">
        <v>26</v>
      </c>
      <c r="F83" s="379">
        <v>45449</v>
      </c>
      <c r="G83" s="379"/>
      <c r="H83" s="380" t="s">
        <v>27</v>
      </c>
      <c r="I83" s="380" t="s">
        <v>28</v>
      </c>
      <c r="J83" s="392" t="s">
        <v>29</v>
      </c>
      <c r="K83" s="395"/>
      <c r="L83" s="395"/>
      <c r="M83" s="396"/>
      <c r="N83" s="396"/>
      <c r="O83" s="397"/>
      <c r="P83" s="396"/>
      <c r="Q83" s="398"/>
      <c r="R83" s="397"/>
      <c r="S83" s="397"/>
      <c r="T83" s="384">
        <v>13100</v>
      </c>
      <c r="U83" s="384">
        <v>14650</v>
      </c>
      <c r="V83" s="385">
        <v>14261</v>
      </c>
      <c r="W83" s="384">
        <v>18678.5</v>
      </c>
      <c r="X83" s="384">
        <v>22941</v>
      </c>
      <c r="Y83" s="343">
        <f>MATCH(C83,Sheet1!AQ:AQ,0)</f>
        <v>110</v>
      </c>
    </row>
    <row r="84" spans="1:25" x14ac:dyDescent="0.35">
      <c r="A84" s="346" t="s">
        <v>203</v>
      </c>
      <c r="B84" s="376">
        <v>80</v>
      </c>
      <c r="C84" s="394" t="s">
        <v>204</v>
      </c>
      <c r="D84" s="392" t="s">
        <v>25</v>
      </c>
      <c r="E84" s="378" t="s">
        <v>26</v>
      </c>
      <c r="F84" s="379">
        <v>45463</v>
      </c>
      <c r="G84" s="379"/>
      <c r="H84" s="380" t="s">
        <v>27</v>
      </c>
      <c r="I84" s="380" t="s">
        <v>27</v>
      </c>
      <c r="J84" s="392"/>
      <c r="K84" s="395"/>
      <c r="L84" s="395"/>
      <c r="M84" s="396"/>
      <c r="N84" s="396"/>
      <c r="O84" s="397"/>
      <c r="P84" s="396"/>
      <c r="Q84" s="398"/>
      <c r="R84" s="397"/>
      <c r="S84" s="397"/>
      <c r="T84" s="384">
        <v>2200</v>
      </c>
      <c r="U84" s="384">
        <v>11000</v>
      </c>
      <c r="V84" s="385">
        <v>23800</v>
      </c>
      <c r="W84" s="384">
        <v>7026.666666666667</v>
      </c>
      <c r="X84" s="384">
        <v>7026.666666666667</v>
      </c>
      <c r="Y84" s="343">
        <f>MATCH(C84,Sheet1!AQ:AQ,0)</f>
        <v>101</v>
      </c>
    </row>
    <row r="85" spans="1:25" x14ac:dyDescent="0.35">
      <c r="A85" s="346" t="s">
        <v>205</v>
      </c>
      <c r="B85" s="376">
        <v>81</v>
      </c>
      <c r="C85" s="394" t="s">
        <v>206</v>
      </c>
      <c r="D85" s="392" t="s">
        <v>178</v>
      </c>
      <c r="E85" s="378" t="s">
        <v>26</v>
      </c>
      <c r="F85" s="379">
        <v>45475</v>
      </c>
      <c r="G85" s="379"/>
      <c r="H85" s="380" t="s">
        <v>46</v>
      </c>
      <c r="I85" s="380" t="s">
        <v>136</v>
      </c>
      <c r="J85" s="392"/>
      <c r="K85" s="395"/>
      <c r="L85" s="395"/>
      <c r="M85" s="396"/>
      <c r="N85" s="396"/>
      <c r="O85" s="397"/>
      <c r="P85" s="396"/>
      <c r="Q85" s="398"/>
      <c r="R85" s="397"/>
      <c r="S85" s="397"/>
      <c r="T85" s="384">
        <v>0</v>
      </c>
      <c r="U85" s="384">
        <v>1000</v>
      </c>
      <c r="V85" s="385">
        <v>0</v>
      </c>
      <c r="W85" s="384">
        <v>0</v>
      </c>
      <c r="X85" s="384">
        <v>0</v>
      </c>
      <c r="Y85" s="343">
        <f>MATCH(C85,Sheet1!AQ:AQ,0)</f>
        <v>85</v>
      </c>
    </row>
    <row r="86" spans="1:25" x14ac:dyDescent="0.35">
      <c r="A86" s="346" t="s">
        <v>207</v>
      </c>
      <c r="B86" s="376">
        <v>82</v>
      </c>
      <c r="C86" s="394" t="s">
        <v>208</v>
      </c>
      <c r="D86" s="392" t="s">
        <v>25</v>
      </c>
      <c r="E86" s="378" t="s">
        <v>26</v>
      </c>
      <c r="F86" s="379">
        <v>45491</v>
      </c>
      <c r="G86" s="379"/>
      <c r="H86" s="380" t="s">
        <v>46</v>
      </c>
      <c r="I86" s="380" t="s">
        <v>133</v>
      </c>
      <c r="J86" s="392"/>
      <c r="K86" s="395"/>
      <c r="L86" s="395"/>
      <c r="M86" s="396"/>
      <c r="N86" s="396"/>
      <c r="O86" s="397"/>
      <c r="P86" s="396"/>
      <c r="Q86" s="398"/>
      <c r="R86" s="397"/>
      <c r="S86" s="397"/>
      <c r="T86" s="384">
        <v>0</v>
      </c>
      <c r="U86" s="384">
        <v>3250</v>
      </c>
      <c r="V86" s="385">
        <v>650</v>
      </c>
      <c r="W86" s="384">
        <v>4550</v>
      </c>
      <c r="X86" s="384">
        <v>5200</v>
      </c>
      <c r="Y86" s="343">
        <f>MATCH(C86,Sheet1!AQ:AQ,0)</f>
        <v>80</v>
      </c>
    </row>
    <row r="87" spans="1:25" x14ac:dyDescent="0.35">
      <c r="A87" s="346" t="s">
        <v>209</v>
      </c>
      <c r="B87" s="376">
        <v>83</v>
      </c>
      <c r="C87" s="394" t="s">
        <v>210</v>
      </c>
      <c r="D87" s="392" t="s">
        <v>25</v>
      </c>
      <c r="E87" s="378" t="s">
        <v>26</v>
      </c>
      <c r="F87" s="379">
        <v>45491</v>
      </c>
      <c r="G87" s="379">
        <v>45532</v>
      </c>
      <c r="H87" s="380" t="s">
        <v>42</v>
      </c>
      <c r="I87" s="380" t="s">
        <v>191</v>
      </c>
      <c r="J87" s="392"/>
      <c r="K87" s="395"/>
      <c r="L87" s="395"/>
      <c r="M87" s="396"/>
      <c r="N87" s="396"/>
      <c r="O87" s="397"/>
      <c r="P87" s="396"/>
      <c r="Q87" s="398"/>
      <c r="R87" s="397"/>
      <c r="S87" s="397"/>
      <c r="T87" s="384">
        <v>0</v>
      </c>
      <c r="U87" s="384">
        <v>2600</v>
      </c>
      <c r="V87" s="385">
        <v>4550</v>
      </c>
      <c r="W87" s="384">
        <v>0</v>
      </c>
      <c r="X87" s="384">
        <v>0</v>
      </c>
      <c r="Y87" s="343">
        <f>MATCH(C87,Sheet1!AQ:AQ,0)</f>
        <v>77</v>
      </c>
    </row>
    <row r="88" spans="1:25" x14ac:dyDescent="0.35">
      <c r="A88" s="346" t="s">
        <v>211</v>
      </c>
      <c r="B88" s="376">
        <v>84</v>
      </c>
      <c r="C88" s="394" t="s">
        <v>212</v>
      </c>
      <c r="D88" s="392" t="s">
        <v>53</v>
      </c>
      <c r="E88" s="378" t="s">
        <v>26</v>
      </c>
      <c r="F88" s="379">
        <v>45488</v>
      </c>
      <c r="G88" s="379"/>
      <c r="H88" s="380" t="s">
        <v>46</v>
      </c>
      <c r="I88" s="380" t="s">
        <v>133</v>
      </c>
      <c r="J88" s="392"/>
      <c r="K88" s="395"/>
      <c r="L88" s="395"/>
      <c r="M88" s="396"/>
      <c r="N88" s="396"/>
      <c r="O88" s="397"/>
      <c r="P88" s="396"/>
      <c r="Q88" s="398"/>
      <c r="R88" s="397"/>
      <c r="S88" s="397"/>
      <c r="T88" s="384">
        <v>0</v>
      </c>
      <c r="U88" s="384">
        <v>0</v>
      </c>
      <c r="V88" s="385">
        <v>0</v>
      </c>
      <c r="W88" s="384">
        <v>0</v>
      </c>
      <c r="X88" s="384">
        <v>0</v>
      </c>
      <c r="Y88" s="343">
        <f>MATCH(C88,Sheet1!AQ:AQ,0)</f>
        <v>350</v>
      </c>
    </row>
    <row r="89" spans="1:25" x14ac:dyDescent="0.35">
      <c r="A89" s="346" t="s">
        <v>213</v>
      </c>
      <c r="B89" s="376">
        <v>85</v>
      </c>
      <c r="C89" s="394" t="s">
        <v>214</v>
      </c>
      <c r="D89" s="392" t="s">
        <v>178</v>
      </c>
      <c r="E89" s="378" t="s">
        <v>26</v>
      </c>
      <c r="F89" s="379">
        <v>45475</v>
      </c>
      <c r="G89" s="379">
        <v>45557</v>
      </c>
      <c r="H89" s="380" t="s">
        <v>42</v>
      </c>
      <c r="I89" s="380" t="s">
        <v>191</v>
      </c>
      <c r="J89" s="392"/>
      <c r="K89" s="395"/>
      <c r="L89" s="395"/>
      <c r="M89" s="396"/>
      <c r="N89" s="396"/>
      <c r="O89" s="397"/>
      <c r="P89" s="396"/>
      <c r="Q89" s="398"/>
      <c r="R89" s="397"/>
      <c r="S89" s="397"/>
      <c r="T89" s="384">
        <v>0</v>
      </c>
      <c r="U89" s="384">
        <v>0</v>
      </c>
      <c r="V89" s="385">
        <v>2200</v>
      </c>
      <c r="W89" s="384">
        <v>0</v>
      </c>
      <c r="X89" s="384">
        <v>0</v>
      </c>
      <c r="Y89" s="343">
        <f>MATCH(C89,Sheet1!AQ:AQ,0)</f>
        <v>65</v>
      </c>
    </row>
    <row r="90" spans="1:25" x14ac:dyDescent="0.35">
      <c r="A90" s="346" t="s">
        <v>215</v>
      </c>
      <c r="B90" s="376">
        <v>86</v>
      </c>
      <c r="C90" s="394" t="s">
        <v>216</v>
      </c>
      <c r="D90" s="392" t="s">
        <v>25</v>
      </c>
      <c r="E90" s="378" t="s">
        <v>26</v>
      </c>
      <c r="F90" s="379">
        <v>45526</v>
      </c>
      <c r="G90" s="379"/>
      <c r="H90" s="380" t="s">
        <v>46</v>
      </c>
      <c r="I90" s="380" t="s">
        <v>133</v>
      </c>
      <c r="J90" s="392"/>
      <c r="K90" s="395"/>
      <c r="L90" s="395"/>
      <c r="M90" s="396"/>
      <c r="N90" s="396"/>
      <c r="O90" s="397"/>
      <c r="P90" s="396"/>
      <c r="Q90" s="398"/>
      <c r="R90" s="397"/>
      <c r="S90" s="397"/>
      <c r="T90" s="384">
        <v>0</v>
      </c>
      <c r="U90" s="384">
        <v>0</v>
      </c>
      <c r="V90" s="385">
        <v>1300</v>
      </c>
      <c r="W90" s="384">
        <v>3250</v>
      </c>
      <c r="X90" s="384">
        <v>5200</v>
      </c>
      <c r="Y90" s="343">
        <f>MATCH(C90,Sheet1!AQ:AQ,0)</f>
        <v>53</v>
      </c>
    </row>
    <row r="91" spans="1:25" x14ac:dyDescent="0.35">
      <c r="A91" s="346" t="s">
        <v>217</v>
      </c>
      <c r="B91" s="376">
        <v>87</v>
      </c>
      <c r="C91" s="394" t="s">
        <v>218</v>
      </c>
      <c r="D91" s="392" t="s">
        <v>25</v>
      </c>
      <c r="E91" s="378" t="s">
        <v>26</v>
      </c>
      <c r="F91" s="379">
        <v>45526</v>
      </c>
      <c r="G91" s="379"/>
      <c r="H91" s="380" t="s">
        <v>46</v>
      </c>
      <c r="I91" s="380" t="s">
        <v>133</v>
      </c>
      <c r="J91" s="392"/>
      <c r="K91" s="395"/>
      <c r="L91" s="395"/>
      <c r="M91" s="396"/>
      <c r="N91" s="396"/>
      <c r="O91" s="397"/>
      <c r="P91" s="396"/>
      <c r="Q91" s="398"/>
      <c r="R91" s="397"/>
      <c r="S91" s="397"/>
      <c r="T91" s="384">
        <v>0</v>
      </c>
      <c r="U91" s="384">
        <v>0</v>
      </c>
      <c r="V91" s="385">
        <v>1300</v>
      </c>
      <c r="W91" s="384">
        <v>5200</v>
      </c>
      <c r="X91" s="384">
        <v>7150</v>
      </c>
      <c r="Y91" s="343">
        <f>MATCH(C91,Sheet1!AQ:AQ,0)</f>
        <v>54</v>
      </c>
    </row>
    <row r="92" spans="1:25" x14ac:dyDescent="0.35">
      <c r="A92" s="346" t="s">
        <v>219</v>
      </c>
      <c r="B92" s="376">
        <v>88</v>
      </c>
      <c r="C92" s="394" t="s">
        <v>220</v>
      </c>
      <c r="D92" s="392" t="s">
        <v>25</v>
      </c>
      <c r="E92" s="378" t="s">
        <v>26</v>
      </c>
      <c r="F92" s="379">
        <v>45505</v>
      </c>
      <c r="G92" s="379"/>
      <c r="H92" s="380" t="s">
        <v>42</v>
      </c>
      <c r="I92" s="380" t="s">
        <v>191</v>
      </c>
      <c r="J92" s="392"/>
      <c r="K92" s="395"/>
      <c r="L92" s="395"/>
      <c r="M92" s="396"/>
      <c r="N92" s="396"/>
      <c r="O92" s="397"/>
      <c r="P92" s="396"/>
      <c r="Q92" s="398"/>
      <c r="R92" s="397"/>
      <c r="S92" s="397"/>
      <c r="T92" s="384">
        <v>0</v>
      </c>
      <c r="U92" s="384">
        <v>0</v>
      </c>
      <c r="V92" s="385">
        <v>1300</v>
      </c>
      <c r="W92" s="384">
        <v>0</v>
      </c>
      <c r="X92" s="384">
        <v>5200</v>
      </c>
      <c r="Y92" s="343">
        <f>MATCH(C92,Sheet1!AQ:AQ,0)</f>
        <v>74</v>
      </c>
    </row>
    <row r="93" spans="1:25" x14ac:dyDescent="0.35">
      <c r="A93" s="346" t="s">
        <v>221</v>
      </c>
      <c r="B93" s="376">
        <v>89</v>
      </c>
      <c r="C93" s="394" t="s">
        <v>222</v>
      </c>
      <c r="D93" s="392" t="s">
        <v>25</v>
      </c>
      <c r="E93" s="378" t="s">
        <v>26</v>
      </c>
      <c r="F93" s="379">
        <v>45519</v>
      </c>
      <c r="G93" s="379">
        <v>45561</v>
      </c>
      <c r="H93" s="380" t="s">
        <v>46</v>
      </c>
      <c r="I93" s="380" t="s">
        <v>133</v>
      </c>
      <c r="J93" s="392"/>
      <c r="K93" s="395"/>
      <c r="L93" s="395"/>
      <c r="M93" s="396"/>
      <c r="N93" s="396"/>
      <c r="O93" s="397"/>
      <c r="P93" s="396"/>
      <c r="Q93" s="398"/>
      <c r="R93" s="397"/>
      <c r="S93" s="397"/>
      <c r="T93" s="384">
        <v>0</v>
      </c>
      <c r="U93" s="384">
        <v>0</v>
      </c>
      <c r="V93" s="385">
        <v>1300</v>
      </c>
      <c r="W93" s="384">
        <v>0</v>
      </c>
      <c r="X93" s="384">
        <v>0</v>
      </c>
      <c r="Y93" s="343">
        <f>MATCH(C93,Sheet1!AQ:AQ,0)</f>
        <v>62</v>
      </c>
    </row>
    <row r="94" spans="1:25" x14ac:dyDescent="0.35">
      <c r="A94" s="346" t="s">
        <v>223</v>
      </c>
      <c r="B94" s="376">
        <v>90</v>
      </c>
      <c r="C94" s="394" t="s">
        <v>224</v>
      </c>
      <c r="D94" s="392" t="s">
        <v>50</v>
      </c>
      <c r="E94" s="378" t="s">
        <v>26</v>
      </c>
      <c r="F94" s="379">
        <v>45505</v>
      </c>
      <c r="G94" s="379">
        <v>45539</v>
      </c>
      <c r="H94" s="380" t="s">
        <v>46</v>
      </c>
      <c r="I94" s="380" t="s">
        <v>130</v>
      </c>
      <c r="J94" s="392"/>
      <c r="K94" s="395"/>
      <c r="L94" s="395"/>
      <c r="M94" s="396"/>
      <c r="N94" s="396"/>
      <c r="O94" s="397"/>
      <c r="P94" s="396"/>
      <c r="Q94" s="398"/>
      <c r="R94" s="397"/>
      <c r="S94" s="397"/>
      <c r="T94" s="384">
        <v>0</v>
      </c>
      <c r="U94" s="384">
        <v>0</v>
      </c>
      <c r="V94" s="385">
        <v>1725</v>
      </c>
      <c r="W94" s="384">
        <v>0</v>
      </c>
      <c r="X94" s="384">
        <v>0</v>
      </c>
      <c r="Y94" s="343">
        <f>MATCH(C94,Sheet1!AQ:AQ,0)</f>
        <v>71</v>
      </c>
    </row>
    <row r="95" spans="1:25" x14ac:dyDescent="0.35">
      <c r="A95" s="346" t="s">
        <v>225</v>
      </c>
      <c r="B95" s="376">
        <v>91</v>
      </c>
      <c r="C95" s="394" t="s">
        <v>226</v>
      </c>
      <c r="D95" s="392" t="s">
        <v>53</v>
      </c>
      <c r="E95" s="378" t="s">
        <v>26</v>
      </c>
      <c r="F95" s="379">
        <v>45519</v>
      </c>
      <c r="G95" s="379"/>
      <c r="H95" s="380" t="s">
        <v>46</v>
      </c>
      <c r="I95" s="380" t="s">
        <v>136</v>
      </c>
      <c r="J95" s="392"/>
      <c r="K95" s="395"/>
      <c r="L95" s="395"/>
      <c r="M95" s="396"/>
      <c r="N95" s="396"/>
      <c r="O95" s="397"/>
      <c r="P95" s="396"/>
      <c r="Q95" s="398"/>
      <c r="R95" s="397"/>
      <c r="S95" s="397"/>
      <c r="T95" s="384">
        <v>0</v>
      </c>
      <c r="U95" s="384">
        <v>0</v>
      </c>
      <c r="V95" s="385">
        <v>3000</v>
      </c>
      <c r="W95" s="384">
        <v>4500</v>
      </c>
      <c r="X95" s="384">
        <v>5000</v>
      </c>
      <c r="Y95" s="343">
        <f>MATCH(C95,Sheet1!AQ:AQ,0)</f>
        <v>61</v>
      </c>
    </row>
    <row r="96" spans="1:25" x14ac:dyDescent="0.35">
      <c r="A96" s="346"/>
      <c r="B96" s="376">
        <v>92</v>
      </c>
      <c r="C96" s="394" t="s">
        <v>227</v>
      </c>
      <c r="D96" s="392" t="s">
        <v>50</v>
      </c>
      <c r="E96" s="378" t="s">
        <v>26</v>
      </c>
      <c r="F96" s="379">
        <v>45547</v>
      </c>
      <c r="G96" s="379"/>
      <c r="H96" s="380" t="s">
        <v>42</v>
      </c>
      <c r="I96" s="380" t="s">
        <v>191</v>
      </c>
      <c r="J96" s="392"/>
      <c r="K96" s="395"/>
      <c r="L96" s="395"/>
      <c r="M96" s="396"/>
      <c r="N96" s="396"/>
      <c r="O96" s="397"/>
      <c r="P96" s="396"/>
      <c r="Q96" s="398"/>
      <c r="R96" s="397"/>
      <c r="S96" s="397"/>
      <c r="T96" s="384">
        <v>0</v>
      </c>
      <c r="U96" s="384">
        <v>0</v>
      </c>
      <c r="V96" s="385">
        <v>0</v>
      </c>
      <c r="W96" s="384">
        <v>1100</v>
      </c>
      <c r="X96" s="384">
        <v>2200</v>
      </c>
      <c r="Y96" s="343">
        <f>MATCH(C96,Sheet1!AQ:AQ,0)</f>
        <v>24</v>
      </c>
    </row>
    <row r="97" spans="1:25" x14ac:dyDescent="0.35">
      <c r="A97" s="346"/>
      <c r="B97" s="376">
        <v>93</v>
      </c>
      <c r="C97" s="394" t="s">
        <v>228</v>
      </c>
      <c r="D97" s="392" t="s">
        <v>50</v>
      </c>
      <c r="E97" s="378" t="s">
        <v>26</v>
      </c>
      <c r="F97" s="379">
        <v>45561</v>
      </c>
      <c r="G97" s="379"/>
      <c r="H97" s="380" t="s">
        <v>46</v>
      </c>
      <c r="I97" s="380" t="s">
        <v>130</v>
      </c>
      <c r="J97" s="392"/>
      <c r="K97" s="395"/>
      <c r="L97" s="395"/>
      <c r="M97" s="396"/>
      <c r="N97" s="396"/>
      <c r="O97" s="397"/>
      <c r="P97" s="396"/>
      <c r="Q97" s="398"/>
      <c r="R97" s="397"/>
      <c r="S97" s="397"/>
      <c r="T97" s="384">
        <v>0</v>
      </c>
      <c r="U97" s="384">
        <v>0</v>
      </c>
      <c r="V97" s="385">
        <v>0</v>
      </c>
      <c r="W97" s="384">
        <v>1150</v>
      </c>
      <c r="X97" s="384">
        <v>2875</v>
      </c>
      <c r="Y97" s="343">
        <f>MATCH(C97,Sheet1!AQ:AQ,0)</f>
        <v>29</v>
      </c>
    </row>
    <row r="98" spans="1:25" x14ac:dyDescent="0.35">
      <c r="A98" s="346"/>
      <c r="B98" s="376">
        <v>94</v>
      </c>
      <c r="C98" s="394" t="s">
        <v>229</v>
      </c>
      <c r="D98" s="392" t="s">
        <v>149</v>
      </c>
      <c r="E98" s="378" t="s">
        <v>26</v>
      </c>
      <c r="F98" s="379">
        <v>45547</v>
      </c>
      <c r="G98" s="379"/>
      <c r="H98" s="380" t="s">
        <v>46</v>
      </c>
      <c r="I98" s="380" t="s">
        <v>136</v>
      </c>
      <c r="J98" s="392"/>
      <c r="K98" s="395"/>
      <c r="L98" s="395"/>
      <c r="M98" s="396"/>
      <c r="N98" s="396"/>
      <c r="O98" s="397"/>
      <c r="P98" s="396"/>
      <c r="Q98" s="398"/>
      <c r="R98" s="397"/>
      <c r="S98" s="397"/>
      <c r="T98" s="384">
        <v>0</v>
      </c>
      <c r="U98" s="384">
        <v>0</v>
      </c>
      <c r="V98" s="385">
        <v>0</v>
      </c>
      <c r="W98" s="384">
        <v>1300</v>
      </c>
      <c r="X98" s="384">
        <v>5850</v>
      </c>
      <c r="Y98" s="343">
        <f>MATCH(C98,Sheet1!AQ:AQ,0)</f>
        <v>27</v>
      </c>
    </row>
    <row r="99" spans="1:25" x14ac:dyDescent="0.35">
      <c r="A99" s="346"/>
      <c r="B99" s="376">
        <v>95</v>
      </c>
      <c r="C99" s="394" t="s">
        <v>230</v>
      </c>
      <c r="D99" s="392" t="s">
        <v>149</v>
      </c>
      <c r="E99" s="378" t="s">
        <v>26</v>
      </c>
      <c r="F99" s="379">
        <v>45538</v>
      </c>
      <c r="G99" s="379"/>
      <c r="H99" s="380" t="s">
        <v>27</v>
      </c>
      <c r="I99" s="380" t="s">
        <v>28</v>
      </c>
      <c r="J99" s="64" t="s">
        <v>29</v>
      </c>
      <c r="K99" s="395"/>
      <c r="L99" s="395"/>
      <c r="M99" s="396"/>
      <c r="N99" s="396"/>
      <c r="O99" s="397"/>
      <c r="P99" s="396"/>
      <c r="Q99" s="398"/>
      <c r="R99" s="397"/>
      <c r="S99" s="397"/>
      <c r="T99" s="384">
        <v>0</v>
      </c>
      <c r="U99" s="384">
        <v>0</v>
      </c>
      <c r="V99" s="385">
        <v>0</v>
      </c>
      <c r="W99" s="384">
        <v>2400</v>
      </c>
      <c r="X99" s="384">
        <v>6480</v>
      </c>
      <c r="Y99" s="343">
        <f>MATCH(C99,Sheet1!AQ:AQ,0)</f>
        <v>41</v>
      </c>
    </row>
    <row r="100" spans="1:25" x14ac:dyDescent="0.35">
      <c r="A100" s="346"/>
      <c r="B100" s="376">
        <v>96</v>
      </c>
      <c r="C100" s="394" t="s">
        <v>231</v>
      </c>
      <c r="D100" s="392" t="s">
        <v>81</v>
      </c>
      <c r="E100" s="378" t="s">
        <v>26</v>
      </c>
      <c r="F100" s="379">
        <v>45547</v>
      </c>
      <c r="G100" s="379"/>
      <c r="H100" s="380" t="s">
        <v>27</v>
      </c>
      <c r="I100" s="380" t="s">
        <v>28</v>
      </c>
      <c r="J100" s="64" t="s">
        <v>29</v>
      </c>
      <c r="K100" s="395"/>
      <c r="L100" s="395"/>
      <c r="M100" s="396"/>
      <c r="N100" s="396"/>
      <c r="O100" s="397"/>
      <c r="P100" s="396"/>
      <c r="Q100" s="398"/>
      <c r="R100" s="397"/>
      <c r="S100" s="397"/>
      <c r="T100" s="384">
        <v>0</v>
      </c>
      <c r="U100" s="384">
        <v>0</v>
      </c>
      <c r="V100" s="385">
        <v>0</v>
      </c>
      <c r="W100" s="384">
        <v>9000</v>
      </c>
      <c r="X100" s="384">
        <v>10500</v>
      </c>
      <c r="Y100" s="343">
        <f>MATCH(C100,Sheet1!AQ:AQ,0)</f>
        <v>42</v>
      </c>
    </row>
    <row r="101" spans="1:25" x14ac:dyDescent="0.35">
      <c r="A101" s="346"/>
      <c r="B101" s="376">
        <v>97</v>
      </c>
      <c r="C101" s="394" t="s">
        <v>232</v>
      </c>
      <c r="D101" s="392" t="s">
        <v>53</v>
      </c>
      <c r="E101" s="378" t="s">
        <v>26</v>
      </c>
      <c r="F101" s="379">
        <v>45547</v>
      </c>
      <c r="G101" s="379"/>
      <c r="H101" s="380" t="s">
        <v>27</v>
      </c>
      <c r="I101" s="380" t="s">
        <v>28</v>
      </c>
      <c r="J101" s="64" t="s">
        <v>29</v>
      </c>
      <c r="K101" s="395"/>
      <c r="L101" s="395"/>
      <c r="M101" s="396"/>
      <c r="N101" s="396"/>
      <c r="O101" s="397"/>
      <c r="P101" s="396"/>
      <c r="Q101" s="398"/>
      <c r="R101" s="397"/>
      <c r="S101" s="397"/>
      <c r="T101" s="384">
        <v>0</v>
      </c>
      <c r="U101" s="384">
        <v>0</v>
      </c>
      <c r="V101" s="385">
        <v>0</v>
      </c>
      <c r="W101" s="384">
        <v>3600</v>
      </c>
      <c r="X101" s="384">
        <v>7200</v>
      </c>
      <c r="Y101" s="343">
        <f>MATCH(C101,Sheet1!AQ:AQ,0)</f>
        <v>44</v>
      </c>
    </row>
    <row r="102" spans="1:25" x14ac:dyDescent="0.35">
      <c r="A102" s="346"/>
      <c r="B102" s="376">
        <v>98</v>
      </c>
      <c r="C102" s="394" t="s">
        <v>8338</v>
      </c>
      <c r="D102" s="392" t="s">
        <v>25</v>
      </c>
      <c r="E102" s="378" t="s">
        <v>26</v>
      </c>
      <c r="F102" s="379">
        <v>45593</v>
      </c>
      <c r="G102" s="379"/>
      <c r="H102" s="380" t="s">
        <v>27</v>
      </c>
      <c r="I102" s="380" t="s">
        <v>28</v>
      </c>
      <c r="J102" s="64" t="s">
        <v>29</v>
      </c>
      <c r="K102" s="395"/>
      <c r="L102" s="395"/>
      <c r="M102" s="396"/>
      <c r="N102" s="396"/>
      <c r="O102" s="397"/>
      <c r="P102" s="396"/>
      <c r="Q102" s="398"/>
      <c r="R102" s="397"/>
      <c r="S102" s="397"/>
      <c r="T102" s="384">
        <v>0</v>
      </c>
      <c r="U102" s="384">
        <v>0</v>
      </c>
      <c r="V102" s="384">
        <v>0</v>
      </c>
      <c r="W102" s="384">
        <v>0</v>
      </c>
      <c r="X102" s="384">
        <v>2400</v>
      </c>
    </row>
    <row r="103" spans="1:25" x14ac:dyDescent="0.35">
      <c r="A103" s="346"/>
      <c r="B103" s="376">
        <v>99</v>
      </c>
      <c r="C103" s="394" t="s">
        <v>8339</v>
      </c>
      <c r="D103" s="392" t="s">
        <v>25</v>
      </c>
      <c r="E103" s="378" t="s">
        <v>26</v>
      </c>
      <c r="F103" s="379">
        <v>45575</v>
      </c>
      <c r="G103" s="379"/>
      <c r="H103" s="380" t="s">
        <v>191</v>
      </c>
      <c r="I103" s="380" t="s">
        <v>191</v>
      </c>
      <c r="J103" s="64"/>
      <c r="K103" s="395"/>
      <c r="L103" s="395"/>
      <c r="M103" s="396"/>
      <c r="N103" s="396"/>
      <c r="O103" s="397"/>
      <c r="P103" s="396"/>
      <c r="Q103" s="398"/>
      <c r="R103" s="397"/>
      <c r="S103" s="397"/>
      <c r="T103" s="384">
        <v>0</v>
      </c>
      <c r="U103" s="384">
        <v>0</v>
      </c>
      <c r="V103" s="384">
        <v>0</v>
      </c>
      <c r="W103" s="384">
        <v>0</v>
      </c>
      <c r="X103" s="384">
        <v>550</v>
      </c>
    </row>
    <row r="104" spans="1:25" x14ac:dyDescent="0.35">
      <c r="A104" s="346"/>
      <c r="B104" s="376">
        <v>100</v>
      </c>
      <c r="C104" s="394" t="s">
        <v>8340</v>
      </c>
      <c r="D104" s="392" t="s">
        <v>25</v>
      </c>
      <c r="E104" s="378" t="s">
        <v>26</v>
      </c>
      <c r="F104" s="379">
        <v>45589</v>
      </c>
      <c r="G104" s="379"/>
      <c r="H104" s="380" t="s">
        <v>27</v>
      </c>
      <c r="I104" s="380" t="s">
        <v>27</v>
      </c>
      <c r="J104" s="64" t="s">
        <v>29</v>
      </c>
      <c r="K104" s="395"/>
      <c r="L104" s="395"/>
      <c r="M104" s="396"/>
      <c r="N104" s="396"/>
      <c r="O104" s="397"/>
      <c r="P104" s="396"/>
      <c r="Q104" s="398"/>
      <c r="R104" s="397"/>
      <c r="S104" s="397"/>
      <c r="T104" s="384">
        <v>0</v>
      </c>
      <c r="U104" s="384">
        <v>0</v>
      </c>
      <c r="V104" s="384">
        <v>0</v>
      </c>
      <c r="W104" s="384">
        <v>0</v>
      </c>
      <c r="X104" s="384">
        <v>2600</v>
      </c>
    </row>
    <row r="105" spans="1:25" x14ac:dyDescent="0.35">
      <c r="A105" s="346"/>
      <c r="B105" s="376">
        <v>101</v>
      </c>
      <c r="C105" s="394" t="s">
        <v>8341</v>
      </c>
      <c r="D105" s="392" t="s">
        <v>25</v>
      </c>
      <c r="E105" s="378" t="s">
        <v>26</v>
      </c>
      <c r="F105" s="379">
        <v>45589</v>
      </c>
      <c r="G105" s="379"/>
      <c r="H105" s="380" t="s">
        <v>27</v>
      </c>
      <c r="I105" s="380" t="s">
        <v>27</v>
      </c>
      <c r="J105" s="64" t="s">
        <v>29</v>
      </c>
      <c r="K105" s="395"/>
      <c r="L105" s="395"/>
      <c r="M105" s="396"/>
      <c r="N105" s="396"/>
      <c r="O105" s="397"/>
      <c r="P105" s="396"/>
      <c r="Q105" s="398"/>
      <c r="R105" s="397"/>
      <c r="S105" s="397"/>
      <c r="T105" s="384">
        <v>0</v>
      </c>
      <c r="U105" s="384">
        <v>0</v>
      </c>
      <c r="V105" s="384">
        <v>0</v>
      </c>
      <c r="W105" s="384">
        <v>0</v>
      </c>
      <c r="X105" s="384">
        <v>4200</v>
      </c>
    </row>
    <row r="106" spans="1:25" x14ac:dyDescent="0.35">
      <c r="A106" s="346"/>
      <c r="B106" s="376">
        <v>102</v>
      </c>
      <c r="C106" s="394" t="s">
        <v>552</v>
      </c>
      <c r="D106" s="392" t="s">
        <v>50</v>
      </c>
      <c r="E106" s="378" t="s">
        <v>26</v>
      </c>
      <c r="F106" s="379">
        <v>45575</v>
      </c>
      <c r="G106" s="379"/>
      <c r="H106" s="380" t="s">
        <v>130</v>
      </c>
      <c r="I106" s="380" t="s">
        <v>130</v>
      </c>
      <c r="J106" s="64"/>
      <c r="K106" s="395"/>
      <c r="L106" s="395"/>
      <c r="M106" s="396"/>
      <c r="N106" s="396"/>
      <c r="O106" s="397"/>
      <c r="P106" s="396"/>
      <c r="Q106" s="398"/>
      <c r="R106" s="397"/>
      <c r="S106" s="397"/>
      <c r="T106" s="384">
        <v>0</v>
      </c>
      <c r="U106" s="384">
        <v>0</v>
      </c>
      <c r="V106" s="384">
        <v>0</v>
      </c>
      <c r="W106" s="384">
        <v>0</v>
      </c>
      <c r="X106" s="384">
        <v>2875</v>
      </c>
    </row>
    <row r="107" spans="1:25" x14ac:dyDescent="0.35">
      <c r="A107" s="346"/>
      <c r="B107" s="376">
        <v>103</v>
      </c>
      <c r="C107" s="394" t="s">
        <v>8342</v>
      </c>
      <c r="D107" s="392" t="s">
        <v>53</v>
      </c>
      <c r="E107" s="378" t="s">
        <v>26</v>
      </c>
      <c r="F107" s="379">
        <v>45575</v>
      </c>
      <c r="G107" s="379"/>
      <c r="H107" s="380" t="s">
        <v>27</v>
      </c>
      <c r="I107" s="380" t="s">
        <v>27</v>
      </c>
      <c r="J107" s="64"/>
      <c r="K107" s="395"/>
      <c r="L107" s="395"/>
      <c r="M107" s="396"/>
      <c r="N107" s="396"/>
      <c r="O107" s="397"/>
      <c r="P107" s="396"/>
      <c r="Q107" s="398"/>
      <c r="R107" s="397"/>
      <c r="S107" s="397"/>
      <c r="T107" s="384">
        <v>0</v>
      </c>
      <c r="U107" s="384">
        <v>0</v>
      </c>
      <c r="V107" s="384">
        <v>0</v>
      </c>
      <c r="W107" s="384">
        <v>0</v>
      </c>
      <c r="X107" s="384">
        <v>2400</v>
      </c>
    </row>
    <row r="108" spans="1:25" x14ac:dyDescent="0.35">
      <c r="A108" s="346"/>
      <c r="B108" s="376">
        <v>104</v>
      </c>
      <c r="C108" s="394" t="s">
        <v>581</v>
      </c>
      <c r="D108" s="392" t="s">
        <v>53</v>
      </c>
      <c r="E108" s="378" t="s">
        <v>26</v>
      </c>
      <c r="F108" s="379">
        <v>45568</v>
      </c>
      <c r="G108" s="379"/>
      <c r="H108" s="380" t="s">
        <v>27</v>
      </c>
      <c r="I108" s="380" t="s">
        <v>28</v>
      </c>
      <c r="J108" s="64" t="s">
        <v>29</v>
      </c>
      <c r="K108" s="395"/>
      <c r="L108" s="395"/>
      <c r="M108" s="396"/>
      <c r="N108" s="396"/>
      <c r="O108" s="397"/>
      <c r="P108" s="396"/>
      <c r="Q108" s="398"/>
      <c r="R108" s="397"/>
      <c r="S108" s="397"/>
      <c r="T108" s="384">
        <v>0</v>
      </c>
      <c r="U108" s="384">
        <v>0</v>
      </c>
      <c r="V108" s="384">
        <v>0</v>
      </c>
      <c r="W108" s="384">
        <v>0</v>
      </c>
      <c r="X108" s="384">
        <v>19200</v>
      </c>
    </row>
    <row r="109" spans="1:25" x14ac:dyDescent="0.35">
      <c r="A109" s="346"/>
      <c r="B109" s="376">
        <v>105</v>
      </c>
      <c r="C109" s="394" t="s">
        <v>778</v>
      </c>
      <c r="D109" s="392" t="s">
        <v>25</v>
      </c>
      <c r="E109" s="378" t="s">
        <v>26</v>
      </c>
      <c r="F109" s="379">
        <v>45566</v>
      </c>
      <c r="G109" s="379"/>
      <c r="H109" s="380" t="s">
        <v>27</v>
      </c>
      <c r="I109" s="380" t="s">
        <v>28</v>
      </c>
      <c r="J109" s="64" t="s">
        <v>29</v>
      </c>
      <c r="K109" s="395"/>
      <c r="L109" s="395"/>
      <c r="M109" s="396"/>
      <c r="N109" s="396"/>
      <c r="O109" s="397"/>
      <c r="P109" s="396"/>
      <c r="Q109" s="398"/>
      <c r="R109" s="397"/>
      <c r="S109" s="397"/>
      <c r="T109" s="384">
        <v>0</v>
      </c>
      <c r="U109" s="384">
        <v>0</v>
      </c>
      <c r="V109" s="384">
        <v>0</v>
      </c>
      <c r="W109" s="384">
        <v>0</v>
      </c>
      <c r="X109" s="384">
        <v>17900</v>
      </c>
    </row>
    <row r="110" spans="1:25" x14ac:dyDescent="0.35">
      <c r="A110" s="346" t="s">
        <v>233</v>
      </c>
      <c r="B110" s="376">
        <v>106</v>
      </c>
      <c r="C110" s="394" t="s">
        <v>234</v>
      </c>
      <c r="D110" s="64" t="s">
        <v>198</v>
      </c>
      <c r="E110" s="64" t="s">
        <v>235</v>
      </c>
      <c r="F110" s="63">
        <v>45323</v>
      </c>
      <c r="G110" s="379"/>
      <c r="H110" s="65" t="s">
        <v>27</v>
      </c>
      <c r="I110" s="65" t="s">
        <v>27</v>
      </c>
      <c r="J110" s="64" t="s">
        <v>29</v>
      </c>
      <c r="K110" s="395"/>
      <c r="L110" s="395"/>
      <c r="M110" s="396"/>
      <c r="N110" s="396"/>
      <c r="O110" s="397"/>
      <c r="P110" s="396"/>
      <c r="Q110" s="398"/>
      <c r="R110" s="397"/>
      <c r="S110" s="397"/>
      <c r="T110" s="399">
        <v>4608.1499999999996</v>
      </c>
      <c r="U110" s="400">
        <v>7226.5</v>
      </c>
      <c r="V110" s="385">
        <f>2573.2+1560</f>
        <v>4133.2</v>
      </c>
      <c r="W110" s="401">
        <f>3118.5+1560</f>
        <v>4678.5</v>
      </c>
      <c r="X110" s="384">
        <v>4416.5</v>
      </c>
      <c r="Y110" s="343">
        <f>MATCH(C110,Sheet1!AQ:AQ,0)</f>
        <v>239</v>
      </c>
    </row>
    <row r="111" spans="1:25" x14ac:dyDescent="0.35">
      <c r="A111" s="346" t="s">
        <v>236</v>
      </c>
      <c r="B111" s="376">
        <v>107</v>
      </c>
      <c r="C111" s="394" t="s">
        <v>237</v>
      </c>
      <c r="D111" s="64" t="s">
        <v>238</v>
      </c>
      <c r="E111" s="64" t="s">
        <v>235</v>
      </c>
      <c r="F111" s="63">
        <v>45323</v>
      </c>
      <c r="G111" s="379"/>
      <c r="H111" s="65" t="s">
        <v>27</v>
      </c>
      <c r="I111" s="65" t="s">
        <v>27</v>
      </c>
      <c r="J111" s="64" t="s">
        <v>29</v>
      </c>
      <c r="K111" s="395"/>
      <c r="L111" s="395"/>
      <c r="M111" s="396"/>
      <c r="N111" s="396"/>
      <c r="O111" s="397"/>
      <c r="P111" s="396"/>
      <c r="Q111" s="398"/>
      <c r="R111" s="397"/>
      <c r="S111" s="397"/>
      <c r="T111" s="399">
        <v>0</v>
      </c>
      <c r="U111" s="400">
        <f>7707.12+300</f>
        <v>8007.12</v>
      </c>
      <c r="V111" s="385">
        <v>10179.84</v>
      </c>
      <c r="W111" s="384">
        <v>7307.3600000000006</v>
      </c>
      <c r="X111" s="384">
        <f>2900+5779.84</f>
        <v>8679.84</v>
      </c>
      <c r="Y111" s="343">
        <f>MATCH(C111,Sheet1!AQ:AQ,0)</f>
        <v>249</v>
      </c>
    </row>
    <row r="112" spans="1:25" x14ac:dyDescent="0.35">
      <c r="A112" s="346" t="s">
        <v>239</v>
      </c>
      <c r="B112" s="376">
        <v>108</v>
      </c>
      <c r="C112" s="394" t="s">
        <v>240</v>
      </c>
      <c r="D112" s="64" t="s">
        <v>238</v>
      </c>
      <c r="E112" s="64" t="s">
        <v>235</v>
      </c>
      <c r="F112" s="63">
        <v>45323</v>
      </c>
      <c r="G112" s="379"/>
      <c r="H112" s="65" t="s">
        <v>27</v>
      </c>
      <c r="I112" s="65" t="s">
        <v>27</v>
      </c>
      <c r="J112" s="64" t="s">
        <v>29</v>
      </c>
      <c r="K112" s="395"/>
      <c r="L112" s="395"/>
      <c r="M112" s="396"/>
      <c r="N112" s="396"/>
      <c r="O112" s="397"/>
      <c r="P112" s="396"/>
      <c r="Q112" s="398"/>
      <c r="R112" s="397"/>
      <c r="S112" s="397"/>
      <c r="T112" s="399">
        <v>0</v>
      </c>
      <c r="U112" s="400">
        <v>0</v>
      </c>
      <c r="V112" s="385">
        <v>0</v>
      </c>
      <c r="W112" s="383">
        <v>5457.76</v>
      </c>
      <c r="X112" s="384">
        <v>4753.76</v>
      </c>
      <c r="Y112" s="343">
        <f>MATCH(C112,Sheet1!AQ:AQ,0)</f>
        <v>251</v>
      </c>
    </row>
    <row r="113" spans="1:28" x14ac:dyDescent="0.35">
      <c r="A113" s="346" t="s">
        <v>241</v>
      </c>
      <c r="B113" s="376">
        <v>109</v>
      </c>
      <c r="C113" s="394" t="s">
        <v>242</v>
      </c>
      <c r="D113" s="64" t="s">
        <v>238</v>
      </c>
      <c r="E113" s="64" t="s">
        <v>235</v>
      </c>
      <c r="F113" s="63">
        <v>45323</v>
      </c>
      <c r="G113" s="379"/>
      <c r="H113" s="65" t="s">
        <v>27</v>
      </c>
      <c r="I113" s="65" t="s">
        <v>27</v>
      </c>
      <c r="J113" s="64" t="s">
        <v>29</v>
      </c>
      <c r="K113" s="395"/>
      <c r="L113" s="395"/>
      <c r="M113" s="396"/>
      <c r="N113" s="396"/>
      <c r="O113" s="397"/>
      <c r="P113" s="396"/>
      <c r="Q113" s="398"/>
      <c r="R113" s="397"/>
      <c r="S113" s="397"/>
      <c r="T113" s="399">
        <v>2500</v>
      </c>
      <c r="U113" s="400">
        <v>8756.9599999999991</v>
      </c>
      <c r="V113" s="385">
        <v>5793.4400000000005</v>
      </c>
      <c r="W113" s="401">
        <v>9514.7200000000012</v>
      </c>
      <c r="X113" s="384">
        <v>6530.72</v>
      </c>
      <c r="Y113" s="343">
        <f>MATCH(C113,Sheet1!AQ:AQ,0)</f>
        <v>252</v>
      </c>
    </row>
    <row r="114" spans="1:28" x14ac:dyDescent="0.35">
      <c r="A114" s="346" t="s">
        <v>243</v>
      </c>
      <c r="B114" s="376">
        <v>110</v>
      </c>
      <c r="C114" s="394" t="s">
        <v>244</v>
      </c>
      <c r="D114" s="64" t="s">
        <v>245</v>
      </c>
      <c r="E114" s="64" t="s">
        <v>235</v>
      </c>
      <c r="F114" s="63">
        <v>45413</v>
      </c>
      <c r="G114" s="379"/>
      <c r="H114" s="65" t="s">
        <v>27</v>
      </c>
      <c r="I114" s="65" t="s">
        <v>27</v>
      </c>
      <c r="J114" s="64" t="s">
        <v>29</v>
      </c>
      <c r="K114" s="395"/>
      <c r="L114" s="395"/>
      <c r="M114" s="396"/>
      <c r="N114" s="396"/>
      <c r="O114" s="397"/>
      <c r="P114" s="396"/>
      <c r="Q114" s="398"/>
      <c r="R114" s="397"/>
      <c r="S114" s="397"/>
      <c r="T114" s="399">
        <f>1960+227.5</f>
        <v>2187.5</v>
      </c>
      <c r="U114" s="400">
        <v>1102.5</v>
      </c>
      <c r="V114" s="385">
        <v>3856.25</v>
      </c>
      <c r="W114" s="384">
        <v>3536.25</v>
      </c>
      <c r="X114" s="384">
        <v>3702.5</v>
      </c>
      <c r="Y114" s="343">
        <f>MATCH(C114,Sheet1!AQ:AQ,0)</f>
        <v>148</v>
      </c>
    </row>
    <row r="115" spans="1:28" x14ac:dyDescent="0.35">
      <c r="A115" s="346" t="s">
        <v>246</v>
      </c>
      <c r="B115" s="376">
        <v>111</v>
      </c>
      <c r="C115" s="394" t="s">
        <v>247</v>
      </c>
      <c r="D115" s="64" t="s">
        <v>245</v>
      </c>
      <c r="E115" s="64" t="s">
        <v>235</v>
      </c>
      <c r="F115" s="63">
        <v>45323</v>
      </c>
      <c r="G115" s="379"/>
      <c r="H115" s="65" t="s">
        <v>27</v>
      </c>
      <c r="I115" s="65" t="s">
        <v>27</v>
      </c>
      <c r="J115" s="64" t="s">
        <v>29</v>
      </c>
      <c r="K115" s="395"/>
      <c r="L115" s="395"/>
      <c r="M115" s="396"/>
      <c r="N115" s="396"/>
      <c r="O115" s="397"/>
      <c r="P115" s="396"/>
      <c r="Q115" s="398"/>
      <c r="R115" s="397"/>
      <c r="S115" s="397"/>
      <c r="T115" s="399">
        <v>25203.200000000001</v>
      </c>
      <c r="U115" s="400">
        <v>27426.36</v>
      </c>
      <c r="V115" s="385">
        <v>24728.560000000005</v>
      </c>
      <c r="W115" s="384">
        <v>30063.22</v>
      </c>
      <c r="X115" s="384">
        <v>35246</v>
      </c>
      <c r="Y115" s="343">
        <f>MATCH(C115,Sheet1!AQ:AQ,0)</f>
        <v>269</v>
      </c>
    </row>
    <row r="116" spans="1:28" x14ac:dyDescent="0.35">
      <c r="A116" s="346" t="s">
        <v>248</v>
      </c>
      <c r="B116" s="376">
        <v>112</v>
      </c>
      <c r="C116" s="394" t="s">
        <v>249</v>
      </c>
      <c r="D116" s="64" t="s">
        <v>245</v>
      </c>
      <c r="E116" s="64" t="s">
        <v>235</v>
      </c>
      <c r="F116" s="63">
        <v>45323</v>
      </c>
      <c r="G116" s="379"/>
      <c r="H116" s="65" t="s">
        <v>27</v>
      </c>
      <c r="I116" s="65" t="s">
        <v>27</v>
      </c>
      <c r="J116" s="64" t="s">
        <v>29</v>
      </c>
      <c r="K116" s="395"/>
      <c r="L116" s="395"/>
      <c r="M116" s="396"/>
      <c r="N116" s="396"/>
      <c r="O116" s="397"/>
      <c r="P116" s="396"/>
      <c r="Q116" s="398"/>
      <c r="R116" s="397"/>
      <c r="S116" s="397"/>
      <c r="T116" s="399">
        <v>1500</v>
      </c>
      <c r="U116" s="400">
        <v>3843.58</v>
      </c>
      <c r="V116" s="385">
        <v>4783.01</v>
      </c>
      <c r="W116" s="384">
        <v>4332.55</v>
      </c>
      <c r="X116" s="384">
        <v>3902.41</v>
      </c>
      <c r="Y116" s="343">
        <f>MATCH(C116,Sheet1!AQ:AQ,0)</f>
        <v>270</v>
      </c>
    </row>
    <row r="117" spans="1:28" x14ac:dyDescent="0.35">
      <c r="A117" s="346" t="s">
        <v>250</v>
      </c>
      <c r="B117" s="376">
        <v>113</v>
      </c>
      <c r="C117" s="394" t="s">
        <v>251</v>
      </c>
      <c r="D117" s="64" t="s">
        <v>245</v>
      </c>
      <c r="E117" s="64" t="s">
        <v>235</v>
      </c>
      <c r="F117" s="63">
        <v>45323</v>
      </c>
      <c r="G117" s="379"/>
      <c r="H117" s="65" t="s">
        <v>27</v>
      </c>
      <c r="I117" s="65" t="s">
        <v>27</v>
      </c>
      <c r="J117" s="64" t="s">
        <v>29</v>
      </c>
      <c r="K117" s="395"/>
      <c r="L117" s="395"/>
      <c r="M117" s="396"/>
      <c r="N117" s="396"/>
      <c r="O117" s="397"/>
      <c r="P117" s="396"/>
      <c r="Q117" s="398"/>
      <c r="R117" s="397"/>
      <c r="S117" s="397"/>
      <c r="T117" s="399">
        <v>769.92500000000007</v>
      </c>
      <c r="U117" s="400">
        <v>736.45000000000016</v>
      </c>
      <c r="V117" s="385">
        <v>836.875</v>
      </c>
      <c r="W117" s="384">
        <v>468.65000000000003</v>
      </c>
      <c r="X117" s="384">
        <v>569.08000000000004</v>
      </c>
      <c r="Y117" s="343">
        <f>MATCH(C117,Sheet1!AQ:AQ,0)</f>
        <v>271</v>
      </c>
    </row>
    <row r="118" spans="1:28" x14ac:dyDescent="0.35">
      <c r="A118" s="346" t="s">
        <v>252</v>
      </c>
      <c r="B118" s="376">
        <v>114</v>
      </c>
      <c r="C118" s="394" t="s">
        <v>253</v>
      </c>
      <c r="D118" s="64" t="s">
        <v>245</v>
      </c>
      <c r="E118" s="64" t="s">
        <v>235</v>
      </c>
      <c r="F118" s="63">
        <v>45323</v>
      </c>
      <c r="G118" s="379"/>
      <c r="H118" s="65" t="s">
        <v>27</v>
      </c>
      <c r="I118" s="65" t="s">
        <v>27</v>
      </c>
      <c r="J118" s="64" t="s">
        <v>29</v>
      </c>
      <c r="K118" s="395"/>
      <c r="L118" s="395"/>
      <c r="M118" s="396"/>
      <c r="N118" s="396"/>
      <c r="O118" s="397"/>
      <c r="P118" s="396"/>
      <c r="Q118" s="398"/>
      <c r="R118" s="397"/>
      <c r="S118" s="397"/>
      <c r="T118" s="399">
        <v>0</v>
      </c>
      <c r="U118" s="400">
        <v>6494.4599999999982</v>
      </c>
      <c r="V118" s="385">
        <v>4937.6399999999985</v>
      </c>
      <c r="W118" s="384">
        <v>2858.44</v>
      </c>
      <c r="X118" s="384">
        <v>6353.76</v>
      </c>
      <c r="Y118" s="343">
        <f>MATCH(C118,Sheet1!AQ:AQ,0)</f>
        <v>272</v>
      </c>
    </row>
    <row r="119" spans="1:28" x14ac:dyDescent="0.35">
      <c r="A119" s="346" t="s">
        <v>254</v>
      </c>
      <c r="B119" s="376">
        <v>115</v>
      </c>
      <c r="C119" s="394" t="s">
        <v>255</v>
      </c>
      <c r="D119" s="64" t="s">
        <v>245</v>
      </c>
      <c r="E119" s="64" t="s">
        <v>235</v>
      </c>
      <c r="F119" s="63">
        <v>45383</v>
      </c>
      <c r="G119" s="379"/>
      <c r="H119" s="65" t="s">
        <v>256</v>
      </c>
      <c r="I119" s="65" t="s">
        <v>256</v>
      </c>
      <c r="J119" s="64"/>
      <c r="K119" s="395"/>
      <c r="L119" s="395"/>
      <c r="M119" s="396"/>
      <c r="N119" s="396"/>
      <c r="O119" s="397"/>
      <c r="P119" s="396"/>
      <c r="Q119" s="398"/>
      <c r="R119" s="397"/>
      <c r="S119" s="397"/>
      <c r="T119" s="399">
        <v>277.33999999999997</v>
      </c>
      <c r="U119" s="400">
        <v>93.46050000000001</v>
      </c>
      <c r="V119" s="385">
        <v>29.849400000000003</v>
      </c>
      <c r="W119" s="384">
        <v>0</v>
      </c>
      <c r="X119" s="384">
        <v>0</v>
      </c>
      <c r="Y119" s="343">
        <f>MATCH(C119,Sheet1!AQ:AQ,0)</f>
        <v>523</v>
      </c>
    </row>
    <row r="120" spans="1:28" x14ac:dyDescent="0.35">
      <c r="A120" s="346" t="s">
        <v>257</v>
      </c>
      <c r="B120" s="376">
        <v>116</v>
      </c>
      <c r="C120" s="394" t="s">
        <v>258</v>
      </c>
      <c r="D120" s="378" t="s">
        <v>198</v>
      </c>
      <c r="E120" s="64" t="s">
        <v>235</v>
      </c>
      <c r="F120" s="379">
        <v>45519</v>
      </c>
      <c r="G120" s="379"/>
      <c r="H120" s="402" t="s">
        <v>27</v>
      </c>
      <c r="I120" s="402" t="s">
        <v>27</v>
      </c>
      <c r="J120" s="64" t="s">
        <v>29</v>
      </c>
      <c r="K120" s="395"/>
      <c r="L120" s="395"/>
      <c r="M120" s="396"/>
      <c r="N120" s="396"/>
      <c r="O120" s="397"/>
      <c r="P120" s="396"/>
      <c r="Q120" s="398"/>
      <c r="R120" s="397"/>
      <c r="S120" s="397"/>
      <c r="T120" s="384">
        <v>0</v>
      </c>
      <c r="U120" s="384">
        <v>0</v>
      </c>
      <c r="V120" s="385">
        <v>2200</v>
      </c>
      <c r="W120" s="384">
        <v>3666.67</v>
      </c>
      <c r="X120" s="384">
        <v>2493.33</v>
      </c>
      <c r="Y120" s="343">
        <f>MATCH(C120,Sheet1!AQ:AQ,0)</f>
        <v>63</v>
      </c>
      <c r="AA120" s="405"/>
    </row>
    <row r="121" spans="1:28" x14ac:dyDescent="0.35">
      <c r="A121" s="346" t="s">
        <v>259</v>
      </c>
      <c r="B121" s="376">
        <v>117</v>
      </c>
      <c r="C121" s="394" t="s">
        <v>260</v>
      </c>
      <c r="D121" s="378" t="s">
        <v>238</v>
      </c>
      <c r="E121" s="64" t="s">
        <v>235</v>
      </c>
      <c r="F121" s="379">
        <v>45505</v>
      </c>
      <c r="G121" s="379"/>
      <c r="H121" s="402" t="s">
        <v>27</v>
      </c>
      <c r="I121" s="402" t="s">
        <v>27</v>
      </c>
      <c r="J121" s="64" t="s">
        <v>29</v>
      </c>
      <c r="K121" s="390"/>
      <c r="L121" s="390"/>
      <c r="M121" s="383"/>
      <c r="N121" s="383"/>
      <c r="O121" s="382"/>
      <c r="P121" s="383"/>
      <c r="Q121" s="393"/>
      <c r="R121" s="382"/>
      <c r="S121" s="382"/>
      <c r="T121" s="384">
        <v>0</v>
      </c>
      <c r="U121" s="384">
        <v>0</v>
      </c>
      <c r="V121" s="384">
        <v>2786.6666666666665</v>
      </c>
      <c r="W121" s="384">
        <v>1246.67</v>
      </c>
      <c r="X121" s="384">
        <v>1202</v>
      </c>
      <c r="Y121" s="343">
        <f>MATCH(C121,Sheet1!AQ:AQ,0)</f>
        <v>73</v>
      </c>
    </row>
    <row r="122" spans="1:28" x14ac:dyDescent="0.35">
      <c r="B122" s="376">
        <v>118</v>
      </c>
      <c r="C122" s="394" t="s">
        <v>8343</v>
      </c>
      <c r="D122" s="378" t="s">
        <v>238</v>
      </c>
      <c r="E122" s="64" t="s">
        <v>235</v>
      </c>
      <c r="F122" s="379">
        <v>45589</v>
      </c>
      <c r="G122" s="379"/>
      <c r="H122" s="402" t="s">
        <v>27</v>
      </c>
      <c r="I122" s="402" t="s">
        <v>27</v>
      </c>
      <c r="J122" s="64" t="s">
        <v>29</v>
      </c>
      <c r="K122" s="390"/>
      <c r="L122" s="390"/>
      <c r="M122" s="383"/>
      <c r="N122" s="383"/>
      <c r="O122" s="382"/>
      <c r="P122" s="383"/>
      <c r="Q122" s="393"/>
      <c r="R122" s="382"/>
      <c r="S122" s="382"/>
      <c r="T122" s="384"/>
      <c r="U122" s="384"/>
      <c r="V122" s="384"/>
      <c r="W122" s="384"/>
      <c r="X122" s="384">
        <v>1250</v>
      </c>
    </row>
    <row r="123" spans="1:28" x14ac:dyDescent="0.35">
      <c r="B123" s="376">
        <v>119</v>
      </c>
      <c r="C123" s="394" t="s">
        <v>8344</v>
      </c>
      <c r="D123" s="378" t="s">
        <v>245</v>
      </c>
      <c r="E123" s="64" t="s">
        <v>235</v>
      </c>
      <c r="F123" s="379">
        <v>45590</v>
      </c>
      <c r="G123" s="379"/>
      <c r="H123" s="402" t="s">
        <v>27</v>
      </c>
      <c r="I123" s="402" t="s">
        <v>27</v>
      </c>
      <c r="J123" s="64" t="s">
        <v>29</v>
      </c>
      <c r="K123" s="390"/>
      <c r="L123" s="390"/>
      <c r="M123" s="383"/>
      <c r="N123" s="383"/>
      <c r="O123" s="382"/>
      <c r="P123" s="383"/>
      <c r="Q123" s="393"/>
      <c r="R123" s="382"/>
      <c r="S123" s="382"/>
      <c r="T123" s="384"/>
      <c r="U123" s="384"/>
      <c r="V123" s="384"/>
      <c r="W123" s="384"/>
      <c r="X123" s="384">
        <v>1100</v>
      </c>
    </row>
    <row r="124" spans="1:28" s="343" customFormat="1" ht="13.5" hidden="1" customHeight="1" x14ac:dyDescent="0.35">
      <c r="D124" s="348"/>
      <c r="E124" s="348"/>
      <c r="F124" s="348"/>
      <c r="G124" s="348"/>
      <c r="H124" s="349"/>
      <c r="I124" s="349"/>
      <c r="J124" s="348"/>
      <c r="K124" s="352">
        <f t="shared" ref="K124:S124" si="2">SUM(K5:K84)</f>
        <v>141163.08823529413</v>
      </c>
      <c r="L124" s="352">
        <f t="shared" si="2"/>
        <v>188324.46411764706</v>
      </c>
      <c r="M124" s="352">
        <f t="shared" si="2"/>
        <v>228351.39705882352</v>
      </c>
      <c r="N124" s="352">
        <f t="shared" si="2"/>
        <v>1000</v>
      </c>
      <c r="O124" s="352">
        <f t="shared" si="2"/>
        <v>229351.39705882352</v>
      </c>
      <c r="P124" s="352">
        <f t="shared" si="2"/>
        <v>269735.78431372548</v>
      </c>
      <c r="Q124" s="352">
        <f t="shared" si="2"/>
        <v>4375</v>
      </c>
      <c r="R124" s="352">
        <f t="shared" si="2"/>
        <v>274110.78431372548</v>
      </c>
      <c r="S124" s="352">
        <f t="shared" si="2"/>
        <v>315304.25</v>
      </c>
      <c r="T124" s="352">
        <f>SUM(T5:T121)</f>
        <v>354617.61500000005</v>
      </c>
      <c r="U124" s="352">
        <f>SUM(U5:U121)</f>
        <v>403398.97383333341</v>
      </c>
      <c r="V124" s="364">
        <f>SUM(V5:V121)</f>
        <v>426710.66440000007</v>
      </c>
      <c r="W124" s="352">
        <f>SUM(W5:W121)</f>
        <v>417952.81450980389</v>
      </c>
      <c r="X124" s="352">
        <f>SUM(X5:X123)</f>
        <v>467825.05095238093</v>
      </c>
      <c r="AB124" s="353"/>
    </row>
    <row r="125" spans="1:28" s="343" customFormat="1" hidden="1" x14ac:dyDescent="0.35">
      <c r="D125" s="348"/>
      <c r="E125" s="348"/>
      <c r="F125" s="348"/>
      <c r="G125" s="348"/>
      <c r="H125" s="349"/>
      <c r="I125" s="349"/>
      <c r="J125" s="348"/>
      <c r="AA125" s="351"/>
      <c r="AB125" s="353"/>
    </row>
    <row r="126" spans="1:28" s="343" customFormat="1" hidden="1" x14ac:dyDescent="0.35">
      <c r="D126" s="348"/>
      <c r="E126" s="348"/>
      <c r="F126" s="348"/>
      <c r="G126" s="348"/>
      <c r="H126" s="349"/>
      <c r="I126" s="349"/>
      <c r="J126" s="348"/>
      <c r="AB126" s="353"/>
    </row>
    <row r="127" spans="1:28" s="343" customFormat="1" hidden="1" x14ac:dyDescent="0.35">
      <c r="D127" s="348"/>
      <c r="E127" s="348"/>
      <c r="F127" s="348"/>
      <c r="G127" s="348"/>
      <c r="H127" s="349"/>
      <c r="I127" s="349"/>
      <c r="J127" s="348"/>
      <c r="K127" s="353">
        <v>141163.08823529413</v>
      </c>
      <c r="L127" s="350">
        <v>188324.46411764706</v>
      </c>
      <c r="O127" s="353">
        <v>229351.39705882352</v>
      </c>
      <c r="R127" s="353">
        <v>274110.78431372548</v>
      </c>
      <c r="S127" s="353">
        <v>315304.25</v>
      </c>
      <c r="T127" s="353">
        <f>317571.5+37046.115</f>
        <v>354617.61499999999</v>
      </c>
      <c r="U127" s="353">
        <f>339711.583333333+63687.3905</f>
        <v>403398.973833333</v>
      </c>
      <c r="V127" s="353">
        <v>426710.66440000007</v>
      </c>
      <c r="W127" s="353">
        <v>417952.81450980389</v>
      </c>
      <c r="X127" s="353">
        <v>467825.05095238093</v>
      </c>
      <c r="AB127" s="353"/>
    </row>
    <row r="128" spans="1:28" s="343" customFormat="1" hidden="1" x14ac:dyDescent="0.35">
      <c r="D128" s="348"/>
      <c r="E128" s="348"/>
      <c r="F128" s="348"/>
      <c r="G128" s="348"/>
      <c r="H128" s="349"/>
      <c r="I128" s="349"/>
      <c r="J128" s="348"/>
      <c r="L128" s="351"/>
      <c r="O128" s="351"/>
      <c r="AB128" s="353"/>
    </row>
    <row r="129" spans="4:28" s="343" customFormat="1" hidden="1" x14ac:dyDescent="0.35">
      <c r="D129" s="362"/>
      <c r="E129" s="348"/>
      <c r="F129" s="348"/>
      <c r="G129" s="348"/>
      <c r="H129" s="349"/>
      <c r="I129" s="349"/>
      <c r="J129" s="348"/>
      <c r="K129" s="351">
        <f>K124-K127</f>
        <v>0</v>
      </c>
      <c r="L129" s="351">
        <f>L127-L124</f>
        <v>0</v>
      </c>
      <c r="O129" s="351">
        <f>O127-O124</f>
        <v>0</v>
      </c>
      <c r="R129" s="351">
        <f t="shared" ref="R129:X129" si="3">R127-R124</f>
        <v>0</v>
      </c>
      <c r="S129" s="351">
        <f t="shared" si="3"/>
        <v>0</v>
      </c>
      <c r="T129" s="351">
        <f t="shared" si="3"/>
        <v>0</v>
      </c>
      <c r="U129" s="351">
        <f t="shared" si="3"/>
        <v>0</v>
      </c>
      <c r="V129" s="351">
        <f t="shared" si="3"/>
        <v>0</v>
      </c>
      <c r="W129" s="351">
        <f t="shared" si="3"/>
        <v>0</v>
      </c>
      <c r="X129" s="353">
        <f t="shared" si="3"/>
        <v>0</v>
      </c>
      <c r="AB129" s="353"/>
    </row>
    <row r="130" spans="4:28" x14ac:dyDescent="0.35">
      <c r="X130" s="403"/>
    </row>
  </sheetData>
  <autoFilter ref="E2:E129" xr:uid="{00000000-0001-0000-0000-000000000000}">
    <filterColumn colId="0">
      <filters>
        <filter val="PAC"/>
      </filters>
    </filterColumn>
  </autoFilter>
  <mergeCells count="14">
    <mergeCell ref="A2:A4"/>
    <mergeCell ref="B2:B4"/>
    <mergeCell ref="C2:C4"/>
    <mergeCell ref="F2:F4"/>
    <mergeCell ref="G2:G4"/>
    <mergeCell ref="J2:J4"/>
    <mergeCell ref="I2:I4"/>
    <mergeCell ref="H2:H4"/>
    <mergeCell ref="D2:D4"/>
    <mergeCell ref="P2:R2"/>
    <mergeCell ref="P3:R3"/>
    <mergeCell ref="M2:O2"/>
    <mergeCell ref="M3:O3"/>
    <mergeCell ref="E2:E4"/>
  </mergeCells>
  <pageMargins left="0.7" right="0.7" top="0.75" bottom="0.75" header="0.3" footer="0.3"/>
  <pageSetup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>
    <tabColor rgb="FFFF0000"/>
  </sheetPr>
  <dimension ref="A3:T66"/>
  <sheetViews>
    <sheetView topLeftCell="A8" workbookViewId="0">
      <selection activeCell="A40" sqref="A40"/>
    </sheetView>
  </sheetViews>
  <sheetFormatPr defaultRowHeight="14.5" x14ac:dyDescent="0.35"/>
  <cols>
    <col min="1" max="1" width="21.81640625" bestFit="1" customWidth="1"/>
    <col min="2" max="2" width="19.81640625" bestFit="1" customWidth="1"/>
    <col min="3" max="3" width="18.81640625" customWidth="1"/>
    <col min="4" max="4" width="10.7265625" customWidth="1"/>
    <col min="5" max="5" width="26.453125" customWidth="1"/>
    <col min="6" max="6" width="31.54296875" customWidth="1"/>
    <col min="7" max="7" width="28.1796875" bestFit="1" customWidth="1"/>
    <col min="8" max="8" width="20.7265625" bestFit="1" customWidth="1"/>
    <col min="9" max="9" width="18.54296875" bestFit="1" customWidth="1"/>
    <col min="10" max="10" width="15.7265625" bestFit="1" customWidth="1"/>
    <col min="11" max="11" width="20.1796875" bestFit="1" customWidth="1"/>
    <col min="12" max="12" width="9.26953125" bestFit="1" customWidth="1"/>
    <col min="13" max="13" width="14.453125" bestFit="1" customWidth="1"/>
  </cols>
  <sheetData>
    <row r="3" spans="3:6" ht="15" thickBot="1" x14ac:dyDescent="0.4">
      <c r="C3" s="420" t="s">
        <v>7577</v>
      </c>
      <c r="D3" s="420"/>
      <c r="E3" s="420"/>
      <c r="F3" s="420"/>
    </row>
    <row r="4" spans="3:6" x14ac:dyDescent="0.35">
      <c r="C4" s="196" t="s">
        <v>7578</v>
      </c>
      <c r="D4" s="205" t="s">
        <v>7579</v>
      </c>
      <c r="E4" s="204" t="s">
        <v>7580</v>
      </c>
      <c r="F4" s="197" t="s">
        <v>7581</v>
      </c>
    </row>
    <row r="5" spans="3:6" x14ac:dyDescent="0.35">
      <c r="C5" s="198" t="s">
        <v>7762</v>
      </c>
      <c r="D5" s="32">
        <v>45100</v>
      </c>
      <c r="E5" s="33">
        <v>2200</v>
      </c>
      <c r="F5" s="199" t="s">
        <v>7810</v>
      </c>
    </row>
    <row r="6" spans="3:6" x14ac:dyDescent="0.35">
      <c r="C6" s="198" t="s">
        <v>7630</v>
      </c>
      <c r="D6" s="32">
        <v>45121</v>
      </c>
      <c r="E6" s="33">
        <v>2200</v>
      </c>
      <c r="F6" s="199" t="s">
        <v>7631</v>
      </c>
    </row>
    <row r="7" spans="3:6" x14ac:dyDescent="0.35">
      <c r="C7" s="198" t="s">
        <v>7632</v>
      </c>
      <c r="D7" s="32">
        <v>45162</v>
      </c>
      <c r="E7" s="33">
        <v>2200</v>
      </c>
      <c r="F7" s="199" t="s">
        <v>7631</v>
      </c>
    </row>
    <row r="8" spans="3:6" x14ac:dyDescent="0.35">
      <c r="C8" s="198" t="s">
        <v>7633</v>
      </c>
      <c r="D8" s="32">
        <v>45187</v>
      </c>
      <c r="E8" s="33">
        <v>3300</v>
      </c>
      <c r="F8" s="199" t="s">
        <v>7811</v>
      </c>
    </row>
    <row r="9" spans="3:6" x14ac:dyDescent="0.35">
      <c r="C9" s="198" t="s">
        <v>7763</v>
      </c>
      <c r="D9" s="32">
        <v>45216</v>
      </c>
      <c r="E9" s="33">
        <v>4400</v>
      </c>
      <c r="F9" s="199" t="s">
        <v>7634</v>
      </c>
    </row>
    <row r="10" spans="3:6" x14ac:dyDescent="0.35">
      <c r="C10" s="198" t="s">
        <v>7582</v>
      </c>
      <c r="D10" s="32">
        <v>45243</v>
      </c>
      <c r="E10" s="33">
        <v>2911.76</v>
      </c>
      <c r="F10" s="199" t="s">
        <v>7634</v>
      </c>
    </row>
    <row r="11" spans="3:6" x14ac:dyDescent="0.35">
      <c r="C11" s="198" t="s">
        <v>7584</v>
      </c>
      <c r="D11" s="32">
        <v>45268</v>
      </c>
      <c r="E11" s="33">
        <v>2200</v>
      </c>
      <c r="F11" s="199" t="s">
        <v>7634</v>
      </c>
    </row>
    <row r="12" spans="3:6" ht="15" thickBot="1" x14ac:dyDescent="0.4">
      <c r="C12" s="200"/>
      <c r="D12" s="201" t="s">
        <v>21</v>
      </c>
      <c r="E12" s="202">
        <f>SUM(E5:E11)</f>
        <v>19411.760000000002</v>
      </c>
      <c r="F12" s="203"/>
    </row>
    <row r="18" spans="1:7" x14ac:dyDescent="0.35">
      <c r="A18" s="5" t="s">
        <v>7812</v>
      </c>
    </row>
    <row r="20" spans="1:7" x14ac:dyDescent="0.35">
      <c r="A20" s="6" t="s">
        <v>7578</v>
      </c>
      <c r="B20" s="6" t="s">
        <v>7586</v>
      </c>
      <c r="C20" s="6" t="s">
        <v>7587</v>
      </c>
      <c r="D20" s="423" t="s">
        <v>7588</v>
      </c>
      <c r="E20" s="424"/>
      <c r="F20" s="425"/>
      <c r="G20" s="419" t="s">
        <v>7589</v>
      </c>
    </row>
    <row r="21" spans="1:7" x14ac:dyDescent="0.35">
      <c r="A21" s="7"/>
      <c r="B21" s="7"/>
      <c r="C21" s="7"/>
      <c r="D21" s="7" t="s">
        <v>7579</v>
      </c>
      <c r="E21" s="7" t="s">
        <v>7591</v>
      </c>
      <c r="F21" s="6" t="s">
        <v>7581</v>
      </c>
      <c r="G21" s="419"/>
    </row>
    <row r="22" spans="1:7" x14ac:dyDescent="0.35">
      <c r="A22" s="9" t="s">
        <v>7760</v>
      </c>
      <c r="B22" s="9" t="s">
        <v>7637</v>
      </c>
      <c r="C22" s="71"/>
      <c r="D22" s="32"/>
      <c r="E22" s="109">
        <f>-F62</f>
        <v>0</v>
      </c>
      <c r="F22" s="9"/>
      <c r="G22" s="11">
        <f t="shared" ref="G22:G31" si="0">C22-E22</f>
        <v>0</v>
      </c>
    </row>
    <row r="23" spans="1:7" x14ac:dyDescent="0.35">
      <c r="A23" s="9" t="s">
        <v>7761</v>
      </c>
      <c r="B23" s="9" t="s">
        <v>7637</v>
      </c>
      <c r="C23" s="71"/>
      <c r="D23" s="32"/>
      <c r="E23" s="109">
        <f>-F61</f>
        <v>0</v>
      </c>
      <c r="F23" s="9"/>
      <c r="G23" s="11">
        <f t="shared" si="0"/>
        <v>0</v>
      </c>
    </row>
    <row r="24" spans="1:7" x14ac:dyDescent="0.35">
      <c r="A24" s="9" t="s">
        <v>7762</v>
      </c>
      <c r="B24" s="9" t="s">
        <v>7637</v>
      </c>
      <c r="C24" s="71"/>
      <c r="D24" s="32">
        <f>B40</f>
        <v>45100</v>
      </c>
      <c r="E24" s="104">
        <f>-F40</f>
        <v>2200</v>
      </c>
      <c r="F24" s="9" t="str">
        <f>A40</f>
        <v>Chase - Altea HC</v>
      </c>
      <c r="G24" s="103">
        <f t="shared" si="0"/>
        <v>-2200</v>
      </c>
    </row>
    <row r="25" spans="1:7" x14ac:dyDescent="0.35">
      <c r="A25" s="9" t="s">
        <v>7630</v>
      </c>
      <c r="B25" s="9" t="s">
        <v>7637</v>
      </c>
      <c r="C25" s="71"/>
      <c r="D25" s="32">
        <f>C44</f>
        <v>45121</v>
      </c>
      <c r="E25" s="104">
        <f>-F44</f>
        <v>2200</v>
      </c>
      <c r="F25" s="9" t="str">
        <f>A44</f>
        <v>Chase - PAM</v>
      </c>
      <c r="G25" s="103">
        <f t="shared" si="0"/>
        <v>-2200</v>
      </c>
    </row>
    <row r="26" spans="1:7" x14ac:dyDescent="0.35">
      <c r="A26" s="9" t="s">
        <v>7632</v>
      </c>
      <c r="B26" s="9" t="s">
        <v>7637</v>
      </c>
      <c r="C26" s="71"/>
      <c r="D26" s="32">
        <f>C45</f>
        <v>45162</v>
      </c>
      <c r="E26" s="104">
        <f>-F45</f>
        <v>2200</v>
      </c>
      <c r="F26" s="9" t="str">
        <f>A45</f>
        <v>Chase - PAM</v>
      </c>
      <c r="G26" s="103">
        <f t="shared" si="0"/>
        <v>-2200</v>
      </c>
    </row>
    <row r="27" spans="1:7" x14ac:dyDescent="0.35">
      <c r="A27" s="9" t="s">
        <v>7633</v>
      </c>
      <c r="B27" s="9" t="s">
        <v>7637</v>
      </c>
      <c r="C27" s="71"/>
      <c r="D27" s="32">
        <f>B58</f>
        <v>45187</v>
      </c>
      <c r="E27" s="104">
        <f>I58</f>
        <v>3300</v>
      </c>
      <c r="F27" s="9" t="str">
        <f>A58</f>
        <v>Regions - PAM</v>
      </c>
      <c r="G27" s="103">
        <f t="shared" si="0"/>
        <v>-3300</v>
      </c>
    </row>
    <row r="28" spans="1:7" x14ac:dyDescent="0.35">
      <c r="A28" s="9" t="s">
        <v>7763</v>
      </c>
      <c r="B28" s="9" t="s">
        <v>7637</v>
      </c>
      <c r="C28" s="71"/>
      <c r="D28" s="32">
        <f>B54</f>
        <v>45216</v>
      </c>
      <c r="E28" s="104">
        <f>J54</f>
        <v>4400</v>
      </c>
      <c r="F28" s="9" t="str">
        <f>A54</f>
        <v>Regions - Altea Medical</v>
      </c>
      <c r="G28" s="103">
        <f t="shared" si="0"/>
        <v>-4400</v>
      </c>
    </row>
    <row r="29" spans="1:7" x14ac:dyDescent="0.35">
      <c r="A29" s="9" t="s">
        <v>7582</v>
      </c>
      <c r="B29" s="9" t="s">
        <v>7637</v>
      </c>
      <c r="C29" s="71"/>
      <c r="D29" s="32">
        <f>C53</f>
        <v>45243</v>
      </c>
      <c r="E29" s="105">
        <f>-J53</f>
        <v>2911.76</v>
      </c>
      <c r="F29" s="9" t="str">
        <f>A53</f>
        <v>Regions - Altea Medical</v>
      </c>
      <c r="G29" s="103">
        <f t="shared" si="0"/>
        <v>-2911.76</v>
      </c>
    </row>
    <row r="30" spans="1:7" x14ac:dyDescent="0.35">
      <c r="A30" s="9" t="s">
        <v>7584</v>
      </c>
      <c r="B30" s="9" t="s">
        <v>7637</v>
      </c>
      <c r="C30" s="11">
        <f>G65</f>
        <v>2200</v>
      </c>
      <c r="D30" s="32">
        <f>B52</f>
        <v>45268</v>
      </c>
      <c r="E30" s="104">
        <f>-J52</f>
        <v>2200</v>
      </c>
      <c r="F30" s="9" t="str">
        <f>A52</f>
        <v>Regions - Altea Medical</v>
      </c>
      <c r="G30" s="11">
        <f t="shared" si="0"/>
        <v>0</v>
      </c>
    </row>
    <row r="31" spans="1:7" x14ac:dyDescent="0.35">
      <c r="A31" s="9" t="s">
        <v>7595</v>
      </c>
      <c r="B31" s="9" t="s">
        <v>7637</v>
      </c>
      <c r="C31" s="11">
        <f>G66</f>
        <v>2458.8235294117649</v>
      </c>
      <c r="D31" s="32">
        <f>B51</f>
        <v>45316</v>
      </c>
      <c r="E31" s="33">
        <f>-J51</f>
        <v>2458.8200000000002</v>
      </c>
      <c r="F31" s="9" t="str">
        <f>A51</f>
        <v>Regions - Altea Medical</v>
      </c>
      <c r="G31" s="11">
        <f t="shared" si="0"/>
        <v>3.5294117647026724E-3</v>
      </c>
    </row>
    <row r="33" spans="1:13" x14ac:dyDescent="0.35">
      <c r="D33" s="24" t="s">
        <v>7813</v>
      </c>
      <c r="E33" s="195">
        <f>+SUM(E24:E30)</f>
        <v>19411.760000000002</v>
      </c>
    </row>
    <row r="36" spans="1:13" x14ac:dyDescent="0.35">
      <c r="C36" s="15" t="s">
        <v>7599</v>
      </c>
    </row>
    <row r="38" spans="1:13" ht="15" thickBot="1" x14ac:dyDescent="0.4"/>
    <row r="39" spans="1:13" ht="15" thickBot="1" x14ac:dyDescent="0.4">
      <c r="A39" t="s">
        <v>7655</v>
      </c>
      <c r="B39" s="24" t="s">
        <v>7600</v>
      </c>
      <c r="C39" s="95" t="s">
        <v>7685</v>
      </c>
      <c r="D39" s="96" t="s">
        <v>7684</v>
      </c>
      <c r="E39" s="96" t="s">
        <v>7686</v>
      </c>
      <c r="F39" s="97" t="s">
        <v>7591</v>
      </c>
      <c r="G39" s="96" t="s">
        <v>7814</v>
      </c>
      <c r="H39" s="98" t="s">
        <v>7815</v>
      </c>
      <c r="I39" s="96" t="s">
        <v>7607</v>
      </c>
      <c r="J39" s="98" t="s">
        <v>7689</v>
      </c>
      <c r="K39" s="96" t="s">
        <v>7690</v>
      </c>
      <c r="L39" s="98" t="s">
        <v>7691</v>
      </c>
      <c r="M39" s="99" t="s">
        <v>7692</v>
      </c>
    </row>
    <row r="40" spans="1:13" x14ac:dyDescent="0.35">
      <c r="A40" t="s">
        <v>7816</v>
      </c>
      <c r="B40" s="18">
        <v>45100</v>
      </c>
      <c r="C40" t="s">
        <v>7693</v>
      </c>
      <c r="D40" s="18">
        <v>45100</v>
      </c>
      <c r="E40" t="s">
        <v>7817</v>
      </c>
      <c r="F40" s="106">
        <v>-2200</v>
      </c>
      <c r="I40" t="s">
        <v>7818</v>
      </c>
      <c r="J40" t="s">
        <v>7696</v>
      </c>
      <c r="K40" t="s">
        <v>7819</v>
      </c>
      <c r="L40">
        <v>40446.29</v>
      </c>
    </row>
    <row r="43" spans="1:13" x14ac:dyDescent="0.35">
      <c r="A43" t="s">
        <v>7655</v>
      </c>
      <c r="B43" s="24" t="s">
        <v>7600</v>
      </c>
      <c r="C43" t="s">
        <v>7684</v>
      </c>
      <c r="D43" t="s">
        <v>7685</v>
      </c>
      <c r="E43" t="s">
        <v>7686</v>
      </c>
      <c r="F43" s="19" t="s">
        <v>7591</v>
      </c>
      <c r="G43" t="s">
        <v>7687</v>
      </c>
      <c r="H43" s="47" t="s">
        <v>7688</v>
      </c>
      <c r="I43" s="47" t="s">
        <v>7689</v>
      </c>
      <c r="J43" t="s">
        <v>7690</v>
      </c>
      <c r="K43" t="s">
        <v>7691</v>
      </c>
      <c r="L43" t="s">
        <v>7692</v>
      </c>
    </row>
    <row r="44" spans="1:13" x14ac:dyDescent="0.35">
      <c r="A44" t="s">
        <v>7820</v>
      </c>
      <c r="B44" s="18">
        <v>45121</v>
      </c>
      <c r="C44" s="18">
        <v>45121</v>
      </c>
      <c r="D44" t="s">
        <v>7693</v>
      </c>
      <c r="E44" t="s">
        <v>7821</v>
      </c>
      <c r="F44" s="106">
        <v>-2200</v>
      </c>
      <c r="H44" t="s">
        <v>7822</v>
      </c>
      <c r="I44" t="s">
        <v>7696</v>
      </c>
      <c r="J44" t="s">
        <v>7819</v>
      </c>
      <c r="K44" t="s">
        <v>7823</v>
      </c>
      <c r="L44" t="s">
        <v>7824</v>
      </c>
    </row>
    <row r="45" spans="1:13" x14ac:dyDescent="0.35">
      <c r="A45" t="s">
        <v>7820</v>
      </c>
      <c r="B45" s="18">
        <v>45162</v>
      </c>
      <c r="C45" s="18">
        <v>45162</v>
      </c>
      <c r="D45" t="s">
        <v>7693</v>
      </c>
      <c r="E45" t="s">
        <v>7825</v>
      </c>
      <c r="F45" s="106">
        <v>-2200</v>
      </c>
      <c r="H45" s="47" t="s">
        <v>7826</v>
      </c>
      <c r="I45" s="47" t="s">
        <v>7696</v>
      </c>
      <c r="J45" t="s">
        <v>7819</v>
      </c>
      <c r="K45">
        <v>97813.48</v>
      </c>
    </row>
    <row r="49" spans="1:20" x14ac:dyDescent="0.35">
      <c r="A49" t="s">
        <v>7655</v>
      </c>
      <c r="B49" s="24" t="s">
        <v>7600</v>
      </c>
      <c r="C49" s="24" t="s">
        <v>7600</v>
      </c>
      <c r="D49" s="24" t="s">
        <v>7601</v>
      </c>
      <c r="E49" s="24" t="s">
        <v>7602</v>
      </c>
      <c r="F49" s="24" t="s">
        <v>7603</v>
      </c>
      <c r="G49" s="24" t="s">
        <v>7604</v>
      </c>
      <c r="H49" s="24" t="s">
        <v>277</v>
      </c>
      <c r="I49" s="24" t="s">
        <v>7605</v>
      </c>
      <c r="J49" s="24" t="s">
        <v>7591</v>
      </c>
      <c r="K49" s="44" t="s">
        <v>7676</v>
      </c>
      <c r="L49" s="24" t="s">
        <v>7677</v>
      </c>
      <c r="M49" s="24" t="s">
        <v>7606</v>
      </c>
      <c r="N49" s="24" t="s">
        <v>7607</v>
      </c>
      <c r="O49" s="24" t="s">
        <v>7608</v>
      </c>
      <c r="P49" s="24" t="s">
        <v>7609</v>
      </c>
      <c r="Q49" s="24" t="s">
        <v>7610</v>
      </c>
      <c r="R49" s="24" t="s">
        <v>7611</v>
      </c>
      <c r="S49" s="24" t="s">
        <v>7678</v>
      </c>
      <c r="T49" s="24" t="s">
        <v>7679</v>
      </c>
    </row>
    <row r="50" spans="1:20" x14ac:dyDescent="0.35">
      <c r="A50" t="s">
        <v>7827</v>
      </c>
      <c r="B50" s="25">
        <v>45331</v>
      </c>
      <c r="C50" s="25">
        <v>45331</v>
      </c>
      <c r="D50" s="26">
        <v>64003962</v>
      </c>
      <c r="E50" s="26">
        <v>340007014</v>
      </c>
      <c r="F50" s="26" t="s">
        <v>7680</v>
      </c>
      <c r="G50" s="26" t="s">
        <v>7613</v>
      </c>
      <c r="H50" s="26" t="s">
        <v>7614</v>
      </c>
      <c r="I50" s="26" t="s">
        <v>7615</v>
      </c>
      <c r="J50" s="27">
        <v>-2847</v>
      </c>
      <c r="K50" s="100">
        <v>24040000000000</v>
      </c>
      <c r="L50" s="100">
        <v>2024020000000000</v>
      </c>
      <c r="M50" s="26" t="s">
        <v>7828</v>
      </c>
      <c r="N50" t="s">
        <v>7818</v>
      </c>
      <c r="O50" s="20" t="s">
        <v>7618</v>
      </c>
      <c r="P50" s="26"/>
      <c r="Q50" s="26">
        <v>495</v>
      </c>
      <c r="R50" s="26" t="s">
        <v>7619</v>
      </c>
      <c r="S50" s="24"/>
      <c r="T50" s="24"/>
    </row>
    <row r="51" spans="1:20" x14ac:dyDescent="0.35">
      <c r="A51" t="s">
        <v>7827</v>
      </c>
      <c r="B51" s="18">
        <v>45316</v>
      </c>
      <c r="C51" s="18">
        <v>45316</v>
      </c>
      <c r="D51">
        <v>64003962</v>
      </c>
      <c r="E51">
        <v>340007014</v>
      </c>
      <c r="F51" t="s">
        <v>7680</v>
      </c>
      <c r="G51" t="s">
        <v>7613</v>
      </c>
      <c r="H51" t="s">
        <v>7614</v>
      </c>
      <c r="I51" t="s">
        <v>7615</v>
      </c>
      <c r="J51" s="107">
        <v>-2458.8200000000002</v>
      </c>
      <c r="K51">
        <v>24025016217281</v>
      </c>
      <c r="L51">
        <v>2024012500008040</v>
      </c>
      <c r="M51" t="s">
        <v>7829</v>
      </c>
      <c r="N51" t="s">
        <v>7818</v>
      </c>
      <c r="O51" s="20" t="s">
        <v>7618</v>
      </c>
      <c r="Q51">
        <v>495</v>
      </c>
      <c r="R51" t="s">
        <v>7619</v>
      </c>
    </row>
    <row r="52" spans="1:20" x14ac:dyDescent="0.35">
      <c r="A52" t="s">
        <v>7827</v>
      </c>
      <c r="B52" s="18">
        <v>45268</v>
      </c>
      <c r="C52" s="18">
        <v>45268</v>
      </c>
      <c r="D52">
        <v>64003962</v>
      </c>
      <c r="E52">
        <v>340007014</v>
      </c>
      <c r="F52" t="s">
        <v>7680</v>
      </c>
      <c r="G52" t="s">
        <v>7613</v>
      </c>
      <c r="H52" t="s">
        <v>7614</v>
      </c>
      <c r="I52" t="s">
        <v>7615</v>
      </c>
      <c r="J52" s="106">
        <v>-2200</v>
      </c>
      <c r="K52" s="44">
        <v>23342015817257</v>
      </c>
      <c r="L52">
        <v>2023120800007430</v>
      </c>
      <c r="M52" t="s">
        <v>7830</v>
      </c>
      <c r="N52" t="s">
        <v>7818</v>
      </c>
      <c r="O52" s="20" t="s">
        <v>7618</v>
      </c>
      <c r="P52" s="24"/>
      <c r="Q52">
        <v>495</v>
      </c>
      <c r="R52" t="s">
        <v>7619</v>
      </c>
      <c r="S52" s="24"/>
      <c r="T52" s="24"/>
    </row>
    <row r="53" spans="1:20" x14ac:dyDescent="0.35">
      <c r="A53" t="s">
        <v>7827</v>
      </c>
      <c r="B53" s="18">
        <v>45243</v>
      </c>
      <c r="C53" s="18">
        <v>45243</v>
      </c>
      <c r="D53">
        <v>64003962</v>
      </c>
      <c r="E53">
        <v>340007014</v>
      </c>
      <c r="F53" t="s">
        <v>7680</v>
      </c>
      <c r="G53" t="s">
        <v>7613</v>
      </c>
      <c r="H53" t="s">
        <v>7614</v>
      </c>
      <c r="I53" t="s">
        <v>7615</v>
      </c>
      <c r="J53" s="106">
        <v>-2911.76</v>
      </c>
      <c r="K53" s="44">
        <v>23317044032193</v>
      </c>
      <c r="L53" s="44">
        <v>2023111300005910</v>
      </c>
      <c r="M53" t="s">
        <v>7831</v>
      </c>
      <c r="N53" t="s">
        <v>7818</v>
      </c>
      <c r="O53" s="20" t="s">
        <v>7618</v>
      </c>
      <c r="P53" s="24"/>
      <c r="Q53">
        <v>495</v>
      </c>
      <c r="R53" t="s">
        <v>7619</v>
      </c>
      <c r="S53" s="24"/>
      <c r="T53" s="24"/>
    </row>
    <row r="54" spans="1:20" x14ac:dyDescent="0.35">
      <c r="A54" t="s">
        <v>7827</v>
      </c>
      <c r="B54" s="18">
        <v>45216</v>
      </c>
      <c r="C54" s="18">
        <v>45216</v>
      </c>
      <c r="D54">
        <v>64003962</v>
      </c>
      <c r="E54">
        <v>340007014</v>
      </c>
      <c r="F54" t="s">
        <v>7680</v>
      </c>
      <c r="G54" t="s">
        <v>7613</v>
      </c>
      <c r="H54" t="s">
        <v>7614</v>
      </c>
      <c r="I54" t="s">
        <v>7615</v>
      </c>
      <c r="J54" s="106">
        <v>4400</v>
      </c>
      <c r="K54" s="44">
        <v>23290016524960</v>
      </c>
      <c r="L54" s="44">
        <v>2023101700000030</v>
      </c>
      <c r="M54" t="s">
        <v>7613</v>
      </c>
      <c r="N54" t="s">
        <v>7818</v>
      </c>
      <c r="O54" s="20" t="s">
        <v>7618</v>
      </c>
      <c r="Q54">
        <v>495</v>
      </c>
      <c r="R54" t="s">
        <v>7619</v>
      </c>
    </row>
    <row r="57" spans="1:20" x14ac:dyDescent="0.35">
      <c r="A57" t="s">
        <v>7655</v>
      </c>
      <c r="B57" s="101" t="s">
        <v>7600</v>
      </c>
      <c r="C57" s="101" t="s">
        <v>7601</v>
      </c>
      <c r="D57" s="101" t="s">
        <v>7602</v>
      </c>
      <c r="E57" s="101" t="s">
        <v>7603</v>
      </c>
      <c r="F57" s="101" t="s">
        <v>7604</v>
      </c>
      <c r="G57" s="101" t="s">
        <v>277</v>
      </c>
      <c r="H57" s="101" t="s">
        <v>7605</v>
      </c>
      <c r="I57" s="102" t="s">
        <v>7591</v>
      </c>
      <c r="J57" s="101" t="s">
        <v>7676</v>
      </c>
      <c r="K57" s="101" t="s">
        <v>7677</v>
      </c>
      <c r="L57" s="101" t="s">
        <v>7606</v>
      </c>
      <c r="M57" s="101" t="s">
        <v>7607</v>
      </c>
      <c r="N57" s="101" t="s">
        <v>7608</v>
      </c>
      <c r="O57" s="101" t="s">
        <v>7832</v>
      </c>
      <c r="P57" s="101" t="s">
        <v>7610</v>
      </c>
      <c r="Q57" s="101" t="s">
        <v>7611</v>
      </c>
      <c r="R57" s="101" t="s">
        <v>7678</v>
      </c>
      <c r="S57" s="101" t="s">
        <v>7679</v>
      </c>
    </row>
    <row r="58" spans="1:20" x14ac:dyDescent="0.35">
      <c r="A58" t="s">
        <v>7833</v>
      </c>
      <c r="B58" s="18">
        <v>45187</v>
      </c>
      <c r="C58">
        <v>64003962</v>
      </c>
      <c r="D58">
        <v>340007073</v>
      </c>
      <c r="E58" t="s">
        <v>7834</v>
      </c>
      <c r="F58" t="s">
        <v>7613</v>
      </c>
      <c r="G58" t="s">
        <v>7614</v>
      </c>
      <c r="H58" t="s">
        <v>7615</v>
      </c>
      <c r="I58" s="70">
        <v>3300</v>
      </c>
      <c r="J58" s="44">
        <v>23261042600807</v>
      </c>
      <c r="K58" s="44">
        <v>2023091800000050</v>
      </c>
      <c r="L58" t="s">
        <v>7835</v>
      </c>
      <c r="M58" t="s">
        <v>7818</v>
      </c>
      <c r="N58" s="20" t="s">
        <v>7836</v>
      </c>
      <c r="P58">
        <v>495</v>
      </c>
      <c r="Q58" t="s">
        <v>7619</v>
      </c>
    </row>
    <row r="62" spans="1:20" x14ac:dyDescent="0.35">
      <c r="B62" s="15" t="s">
        <v>7623</v>
      </c>
    </row>
    <row r="63" spans="1:20" ht="15" thickBot="1" x14ac:dyDescent="0.4"/>
    <row r="64" spans="1:20" x14ac:dyDescent="0.35">
      <c r="B64" s="28" t="s">
        <v>7578</v>
      </c>
      <c r="C64" s="1" t="s">
        <v>0</v>
      </c>
      <c r="D64" s="2" t="s">
        <v>4</v>
      </c>
      <c r="E64" s="1" t="s">
        <v>7624</v>
      </c>
      <c r="F64" s="1" t="s">
        <v>7625</v>
      </c>
      <c r="G64" s="1" t="s">
        <v>7626</v>
      </c>
    </row>
    <row r="65" spans="2:7" x14ac:dyDescent="0.35">
      <c r="B65" s="30" t="s">
        <v>7627</v>
      </c>
      <c r="C65" s="3" t="s">
        <v>30</v>
      </c>
      <c r="D65" s="4">
        <v>44998</v>
      </c>
      <c r="E65" s="57">
        <v>2</v>
      </c>
      <c r="F65" s="31">
        <v>1100</v>
      </c>
      <c r="G65" s="31">
        <v>2200</v>
      </c>
    </row>
    <row r="66" spans="2:7" x14ac:dyDescent="0.35">
      <c r="B66" s="30" t="s">
        <v>7628</v>
      </c>
      <c r="C66" s="3" t="s">
        <v>30</v>
      </c>
      <c r="D66" s="4">
        <v>44998</v>
      </c>
      <c r="E66" s="57">
        <v>2.2352941176470589</v>
      </c>
      <c r="F66" s="31">
        <v>1100</v>
      </c>
      <c r="G66" s="31">
        <v>2458.8235294117649</v>
      </c>
    </row>
  </sheetData>
  <mergeCells count="3">
    <mergeCell ref="G20:G21"/>
    <mergeCell ref="D20:F20"/>
    <mergeCell ref="C3:F3"/>
  </mergeCells>
  <phoneticPr fontId="22" type="noConversion"/>
  <conditionalFormatting sqref="B65:B66">
    <cfRule type="duplicateValues" dxfId="74" priority="23"/>
  </conditionalFormatting>
  <conditionalFormatting sqref="C65">
    <cfRule type="duplicateValues" dxfId="73" priority="5"/>
  </conditionalFormatting>
  <conditionalFormatting sqref="C66">
    <cfRule type="duplicateValues" dxfId="72" priority="2"/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>
    <tabColor rgb="FFFF0000"/>
  </sheetPr>
  <dimension ref="A3:S48"/>
  <sheetViews>
    <sheetView workbookViewId="0">
      <selection activeCell="B15" sqref="B14:C15"/>
    </sheetView>
  </sheetViews>
  <sheetFormatPr defaultRowHeight="14.5" x14ac:dyDescent="0.35"/>
  <cols>
    <col min="1" max="1" width="13.54296875" bestFit="1" customWidth="1"/>
    <col min="2" max="2" width="10.54296875" bestFit="1" customWidth="1"/>
    <col min="4" max="4" width="12.453125" bestFit="1" customWidth="1"/>
    <col min="5" max="5" width="10.453125" customWidth="1"/>
    <col min="6" max="6" width="11.26953125" customWidth="1"/>
    <col min="7" max="7" width="17" customWidth="1"/>
    <col min="8" max="8" width="31.453125" customWidth="1"/>
    <col min="9" max="9" width="11.453125" bestFit="1" customWidth="1"/>
    <col min="10" max="10" width="15.7265625" bestFit="1" customWidth="1"/>
    <col min="11" max="11" width="20.1796875" bestFit="1" customWidth="1"/>
  </cols>
  <sheetData>
    <row r="3" spans="5:8" ht="15" thickBot="1" x14ac:dyDescent="0.4">
      <c r="E3" s="420" t="s">
        <v>7577</v>
      </c>
      <c r="F3" s="420"/>
      <c r="G3" s="420"/>
      <c r="H3" s="420"/>
    </row>
    <row r="4" spans="5:8" x14ac:dyDescent="0.35">
      <c r="E4" s="196" t="s">
        <v>7578</v>
      </c>
      <c r="F4" s="204" t="s">
        <v>7579</v>
      </c>
      <c r="G4" s="204" t="s">
        <v>7580</v>
      </c>
      <c r="H4" s="197" t="s">
        <v>7581</v>
      </c>
    </row>
    <row r="5" spans="5:8" x14ac:dyDescent="0.35">
      <c r="E5" s="198" t="s">
        <v>7763</v>
      </c>
      <c r="F5" s="32">
        <v>45209</v>
      </c>
      <c r="G5" s="33">
        <v>6600</v>
      </c>
      <c r="H5" s="199" t="s">
        <v>7811</v>
      </c>
    </row>
    <row r="6" spans="5:8" x14ac:dyDescent="0.35">
      <c r="E6" s="198" t="s">
        <v>7582</v>
      </c>
      <c r="F6" s="32">
        <v>45243</v>
      </c>
      <c r="G6" s="33">
        <v>3712.5</v>
      </c>
      <c r="H6" s="199" t="s">
        <v>7811</v>
      </c>
    </row>
    <row r="7" spans="5:8" x14ac:dyDescent="0.35">
      <c r="E7" s="198" t="s">
        <v>7584</v>
      </c>
      <c r="F7" s="32">
        <v>45268</v>
      </c>
      <c r="G7" s="33">
        <v>1925</v>
      </c>
      <c r="H7" s="199" t="s">
        <v>7811</v>
      </c>
    </row>
    <row r="8" spans="5:8" ht="15" thickBot="1" x14ac:dyDescent="0.4">
      <c r="E8" s="200"/>
      <c r="F8" s="201" t="s">
        <v>21</v>
      </c>
      <c r="G8" s="202">
        <f>SUM(G5:G7)</f>
        <v>12237.5</v>
      </c>
      <c r="H8" s="203"/>
    </row>
    <row r="17" spans="1:19" x14ac:dyDescent="0.35">
      <c r="C17" s="5" t="s">
        <v>7837</v>
      </c>
    </row>
    <row r="19" spans="1:19" x14ac:dyDescent="0.35">
      <c r="C19" s="419" t="s">
        <v>7578</v>
      </c>
      <c r="D19" s="419" t="s">
        <v>7586</v>
      </c>
      <c r="E19" s="419" t="s">
        <v>7587</v>
      </c>
      <c r="F19" s="419" t="s">
        <v>7588</v>
      </c>
      <c r="G19" s="419"/>
      <c r="H19" s="423"/>
      <c r="I19" s="419" t="s">
        <v>7589</v>
      </c>
    </row>
    <row r="20" spans="1:19" x14ac:dyDescent="0.35">
      <c r="C20" s="421"/>
      <c r="D20" s="421"/>
      <c r="E20" s="421"/>
      <c r="F20" s="7" t="s">
        <v>7579</v>
      </c>
      <c r="G20" s="7" t="s">
        <v>7591</v>
      </c>
      <c r="H20" s="6" t="s">
        <v>7581</v>
      </c>
      <c r="I20" s="419"/>
    </row>
    <row r="21" spans="1:19" x14ac:dyDescent="0.35">
      <c r="C21" s="9" t="s">
        <v>7633</v>
      </c>
      <c r="D21" s="9" t="s">
        <v>7637</v>
      </c>
      <c r="E21" s="71"/>
      <c r="F21" s="32"/>
      <c r="G21" s="109"/>
      <c r="H21" s="9"/>
      <c r="I21" s="11">
        <f t="shared" ref="I21:I25" si="0">E21-G21</f>
        <v>0</v>
      </c>
    </row>
    <row r="22" spans="1:19" x14ac:dyDescent="0.35">
      <c r="C22" s="9" t="s">
        <v>7763</v>
      </c>
      <c r="D22" s="9" t="s">
        <v>7637</v>
      </c>
      <c r="E22" s="71"/>
      <c r="F22" s="32">
        <f>B35</f>
        <v>45209</v>
      </c>
      <c r="G22" s="104">
        <f>I35</f>
        <v>6600</v>
      </c>
      <c r="H22" s="9" t="str">
        <f>A35</f>
        <v>Regions - PAM</v>
      </c>
      <c r="I22" s="103">
        <f t="shared" si="0"/>
        <v>-6600</v>
      </c>
    </row>
    <row r="23" spans="1:19" x14ac:dyDescent="0.35">
      <c r="C23" s="9" t="s">
        <v>7582</v>
      </c>
      <c r="D23" s="9" t="s">
        <v>7637</v>
      </c>
      <c r="E23" s="11">
        <f>G46</f>
        <v>3712.5</v>
      </c>
      <c r="F23" s="32">
        <f>B34</f>
        <v>45243</v>
      </c>
      <c r="G23" s="104">
        <f>-I34</f>
        <v>3712.5</v>
      </c>
      <c r="H23" s="9" t="str">
        <f>A34</f>
        <v>Regions - PAM</v>
      </c>
      <c r="I23" s="11">
        <f t="shared" si="0"/>
        <v>0</v>
      </c>
    </row>
    <row r="24" spans="1:19" x14ac:dyDescent="0.35">
      <c r="C24" s="9" t="s">
        <v>7584</v>
      </c>
      <c r="D24" s="9" t="s">
        <v>7637</v>
      </c>
      <c r="E24" s="11">
        <f t="shared" ref="E24:E25" si="1">G47</f>
        <v>1925</v>
      </c>
      <c r="F24" s="32">
        <f>B33</f>
        <v>45268</v>
      </c>
      <c r="G24" s="104">
        <f>-I33</f>
        <v>1925</v>
      </c>
      <c r="H24" s="9" t="str">
        <f>A33</f>
        <v>Regions - PAM</v>
      </c>
      <c r="I24" s="11">
        <f t="shared" si="0"/>
        <v>0</v>
      </c>
    </row>
    <row r="25" spans="1:19" x14ac:dyDescent="0.35">
      <c r="C25" s="9" t="s">
        <v>7595</v>
      </c>
      <c r="D25" s="9" t="s">
        <v>7637</v>
      </c>
      <c r="E25" s="11">
        <f t="shared" si="1"/>
        <v>1512.5</v>
      </c>
      <c r="F25" s="32">
        <f>B32</f>
        <v>45316</v>
      </c>
      <c r="G25" s="33">
        <f>-I32</f>
        <v>1512.5</v>
      </c>
      <c r="H25" s="9" t="str">
        <f>A32</f>
        <v>Regions - PAM</v>
      </c>
      <c r="I25" s="11">
        <f t="shared" si="0"/>
        <v>0</v>
      </c>
    </row>
    <row r="27" spans="1:19" x14ac:dyDescent="0.35">
      <c r="F27" t="s">
        <v>7813</v>
      </c>
      <c r="G27" s="195">
        <f>+SUM(G22:G24)</f>
        <v>12237.5</v>
      </c>
    </row>
    <row r="28" spans="1:19" x14ac:dyDescent="0.35">
      <c r="B28" s="15" t="s">
        <v>7654</v>
      </c>
    </row>
    <row r="31" spans="1:19" x14ac:dyDescent="0.35">
      <c r="A31" t="s">
        <v>7655</v>
      </c>
      <c r="B31" s="101" t="s">
        <v>7600</v>
      </c>
      <c r="C31" s="101" t="s">
        <v>7601</v>
      </c>
      <c r="D31" s="101" t="s">
        <v>7602</v>
      </c>
      <c r="E31" s="101" t="s">
        <v>7603</v>
      </c>
      <c r="F31" s="101" t="s">
        <v>7604</v>
      </c>
      <c r="G31" s="101" t="s">
        <v>277</v>
      </c>
      <c r="H31" s="101" t="s">
        <v>7605</v>
      </c>
      <c r="I31" s="102" t="s">
        <v>7591</v>
      </c>
      <c r="J31" s="101" t="s">
        <v>7676</v>
      </c>
      <c r="K31" s="101" t="s">
        <v>7677</v>
      </c>
      <c r="L31" s="101" t="s">
        <v>7606</v>
      </c>
      <c r="M31" s="101" t="s">
        <v>7607</v>
      </c>
      <c r="N31" s="101" t="s">
        <v>7608</v>
      </c>
      <c r="O31" s="101" t="s">
        <v>7832</v>
      </c>
      <c r="P31" s="101" t="s">
        <v>7610</v>
      </c>
      <c r="Q31" s="101" t="s">
        <v>7611</v>
      </c>
      <c r="R31" s="101" t="s">
        <v>7678</v>
      </c>
      <c r="S31" s="101" t="s">
        <v>7679</v>
      </c>
    </row>
    <row r="32" spans="1:19" x14ac:dyDescent="0.35">
      <c r="A32" t="s">
        <v>7833</v>
      </c>
      <c r="B32" s="18">
        <v>45316</v>
      </c>
      <c r="C32">
        <v>64003962</v>
      </c>
      <c r="D32">
        <v>340007073</v>
      </c>
      <c r="E32" t="s">
        <v>7834</v>
      </c>
      <c r="F32" t="s">
        <v>7613</v>
      </c>
      <c r="G32" t="s">
        <v>7614</v>
      </c>
      <c r="H32" t="s">
        <v>7615</v>
      </c>
      <c r="I32" s="107">
        <v>-1512.5</v>
      </c>
      <c r="J32">
        <v>24025016217389</v>
      </c>
      <c r="K32">
        <v>2024012500008110</v>
      </c>
      <c r="L32" t="s">
        <v>7838</v>
      </c>
      <c r="M32" t="s">
        <v>7839</v>
      </c>
      <c r="N32" s="20" t="s">
        <v>7836</v>
      </c>
      <c r="P32">
        <v>495</v>
      </c>
      <c r="Q32" t="s">
        <v>7619</v>
      </c>
    </row>
    <row r="33" spans="1:19" x14ac:dyDescent="0.35">
      <c r="A33" t="s">
        <v>7833</v>
      </c>
      <c r="B33" s="18">
        <v>45268</v>
      </c>
      <c r="C33">
        <v>64003962</v>
      </c>
      <c r="D33">
        <v>340007073</v>
      </c>
      <c r="E33" t="s">
        <v>7834</v>
      </c>
      <c r="F33" t="s">
        <v>7613</v>
      </c>
      <c r="G33" t="s">
        <v>7614</v>
      </c>
      <c r="H33" t="s">
        <v>7615</v>
      </c>
      <c r="I33" s="106">
        <v>-1925</v>
      </c>
      <c r="J33" s="44">
        <v>23342015816989</v>
      </c>
      <c r="K33" s="44">
        <v>2023120800006720</v>
      </c>
      <c r="L33" t="s">
        <v>7840</v>
      </c>
      <c r="M33" t="s">
        <v>7839</v>
      </c>
      <c r="N33" s="20" t="s">
        <v>7836</v>
      </c>
      <c r="O33" s="24"/>
      <c r="P33">
        <v>495</v>
      </c>
      <c r="Q33" t="s">
        <v>7619</v>
      </c>
      <c r="R33" s="24"/>
      <c r="S33" s="24"/>
    </row>
    <row r="34" spans="1:19" x14ac:dyDescent="0.35">
      <c r="A34" t="s">
        <v>7833</v>
      </c>
      <c r="B34" s="18">
        <v>45243</v>
      </c>
      <c r="C34">
        <v>64003962</v>
      </c>
      <c r="D34">
        <v>340007073</v>
      </c>
      <c r="E34" t="s">
        <v>7834</v>
      </c>
      <c r="F34" t="s">
        <v>7613</v>
      </c>
      <c r="G34" t="s">
        <v>7614</v>
      </c>
      <c r="H34" t="s">
        <v>7615</v>
      </c>
      <c r="I34" s="106">
        <v>-3712.5</v>
      </c>
      <c r="J34" s="44">
        <v>23317044032181</v>
      </c>
      <c r="K34" s="44">
        <v>2023111300005920</v>
      </c>
      <c r="L34" s="111" t="s">
        <v>7841</v>
      </c>
      <c r="M34" s="112" t="s">
        <v>7839</v>
      </c>
      <c r="N34" s="20" t="s">
        <v>7836</v>
      </c>
      <c r="P34">
        <v>495</v>
      </c>
      <c r="Q34" t="s">
        <v>7619</v>
      </c>
    </row>
    <row r="35" spans="1:19" x14ac:dyDescent="0.35">
      <c r="A35" t="s">
        <v>7833</v>
      </c>
      <c r="B35" s="18">
        <v>45209</v>
      </c>
      <c r="C35">
        <v>64003962</v>
      </c>
      <c r="D35">
        <v>340007073</v>
      </c>
      <c r="E35" t="s">
        <v>7834</v>
      </c>
      <c r="F35" t="s">
        <v>7613</v>
      </c>
      <c r="G35" t="s">
        <v>7614</v>
      </c>
      <c r="H35" t="s">
        <v>7615</v>
      </c>
      <c r="I35" s="106">
        <v>6600</v>
      </c>
      <c r="J35" s="44">
        <v>23283047736307</v>
      </c>
      <c r="K35" s="44">
        <v>2023101000015330</v>
      </c>
      <c r="L35" t="s">
        <v>7842</v>
      </c>
      <c r="M35" t="s">
        <v>7839</v>
      </c>
      <c r="N35" s="20" t="s">
        <v>7836</v>
      </c>
      <c r="P35">
        <v>495</v>
      </c>
      <c r="Q35" t="s">
        <v>7619</v>
      </c>
    </row>
    <row r="41" spans="1:19" x14ac:dyDescent="0.35">
      <c r="B41" s="15" t="s">
        <v>7843</v>
      </c>
    </row>
    <row r="44" spans="1:19" ht="15" thickBot="1" x14ac:dyDescent="0.4"/>
    <row r="45" spans="1:19" x14ac:dyDescent="0.35">
      <c r="B45" s="28" t="s">
        <v>7578</v>
      </c>
      <c r="C45" s="1" t="s">
        <v>0</v>
      </c>
      <c r="D45" s="2" t="s">
        <v>4</v>
      </c>
      <c r="E45" s="1" t="s">
        <v>7624</v>
      </c>
      <c r="F45" s="1" t="s">
        <v>7625</v>
      </c>
      <c r="G45" s="1" t="s">
        <v>7626</v>
      </c>
    </row>
    <row r="46" spans="1:19" x14ac:dyDescent="0.35">
      <c r="B46" s="30" t="s">
        <v>7844</v>
      </c>
      <c r="C46" s="3" t="s">
        <v>32</v>
      </c>
      <c r="D46" s="4">
        <v>45138</v>
      </c>
      <c r="E46" s="113">
        <v>3.375</v>
      </c>
      <c r="F46" s="31">
        <v>1100</v>
      </c>
      <c r="G46" s="31">
        <v>3712.5</v>
      </c>
    </row>
    <row r="47" spans="1:19" x14ac:dyDescent="0.35">
      <c r="B47" s="30" t="s">
        <v>7627</v>
      </c>
      <c r="C47" s="3" t="s">
        <v>32</v>
      </c>
      <c r="D47" s="4">
        <v>45138</v>
      </c>
      <c r="E47" s="57">
        <v>1.75</v>
      </c>
      <c r="F47" s="31">
        <v>1100</v>
      </c>
      <c r="G47" s="31">
        <v>1925</v>
      </c>
    </row>
    <row r="48" spans="1:19" x14ac:dyDescent="0.35">
      <c r="B48" s="30" t="s">
        <v>7628</v>
      </c>
      <c r="C48" s="3" t="s">
        <v>32</v>
      </c>
      <c r="D48" s="4">
        <v>45138</v>
      </c>
      <c r="E48" s="57">
        <v>1.375</v>
      </c>
      <c r="F48" s="31">
        <v>1100</v>
      </c>
      <c r="G48" s="31">
        <v>1512.5</v>
      </c>
    </row>
  </sheetData>
  <mergeCells count="6">
    <mergeCell ref="I19:I20"/>
    <mergeCell ref="E3:H3"/>
    <mergeCell ref="C19:C20"/>
    <mergeCell ref="D19:D20"/>
    <mergeCell ref="E19:E20"/>
    <mergeCell ref="F19:H19"/>
  </mergeCells>
  <conditionalFormatting sqref="B46:B48">
    <cfRule type="duplicateValues" dxfId="71" priority="3"/>
  </conditionalFormatting>
  <conditionalFormatting sqref="C46">
    <cfRule type="duplicateValues" dxfId="70" priority="1"/>
  </conditionalFormatting>
  <conditionalFormatting sqref="C47">
    <cfRule type="duplicateValues" dxfId="69" priority="5"/>
  </conditionalFormatting>
  <conditionalFormatting sqref="C48">
    <cfRule type="duplicateValues" dxfId="68" priority="2"/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>
    <tabColor rgb="FFFF0000"/>
  </sheetPr>
  <dimension ref="A6:W206"/>
  <sheetViews>
    <sheetView topLeftCell="A26" zoomScaleNormal="100" workbookViewId="0">
      <selection activeCell="E60" sqref="E60"/>
    </sheetView>
  </sheetViews>
  <sheetFormatPr defaultRowHeight="14.5" x14ac:dyDescent="0.35"/>
  <cols>
    <col min="1" max="1" width="28.1796875" bestFit="1" customWidth="1"/>
    <col min="2" max="2" width="29.453125" bestFit="1" customWidth="1"/>
    <col min="3" max="3" width="26.26953125" bestFit="1" customWidth="1"/>
    <col min="4" max="5" width="15.7265625" bestFit="1" customWidth="1"/>
    <col min="6" max="6" width="28.1796875" bestFit="1" customWidth="1"/>
    <col min="7" max="7" width="24.26953125" bestFit="1" customWidth="1"/>
    <col min="8" max="8" width="19.1796875" customWidth="1"/>
    <col min="9" max="9" width="23.1796875" bestFit="1" customWidth="1"/>
    <col min="10" max="10" width="7.1796875" bestFit="1" customWidth="1"/>
    <col min="11" max="11" width="13" customWidth="1"/>
    <col min="12" max="12" width="18.453125" customWidth="1"/>
    <col min="13" max="13" width="16.1796875" customWidth="1"/>
    <col min="14" max="14" width="35.54296875" bestFit="1" customWidth="1"/>
    <col min="15" max="15" width="29.54296875" bestFit="1" customWidth="1"/>
  </cols>
  <sheetData>
    <row r="6" spans="2:14" x14ac:dyDescent="0.35">
      <c r="B6" s="5" t="s">
        <v>7845</v>
      </c>
    </row>
    <row r="7" spans="2:14" ht="15" thickBot="1" x14ac:dyDescent="0.4">
      <c r="K7" s="420" t="s">
        <v>7577</v>
      </c>
      <c r="L7" s="420"/>
      <c r="M7" s="420"/>
      <c r="N7" s="420"/>
    </row>
    <row r="8" spans="2:14" x14ac:dyDescent="0.35">
      <c r="B8" s="6" t="s">
        <v>7578</v>
      </c>
      <c r="C8" s="419" t="s">
        <v>7588</v>
      </c>
      <c r="D8" s="419"/>
      <c r="E8" s="419"/>
      <c r="F8" s="419"/>
      <c r="G8" s="421" t="s">
        <v>7589</v>
      </c>
      <c r="K8" s="206" t="s">
        <v>7578</v>
      </c>
      <c r="L8" s="205" t="s">
        <v>7579</v>
      </c>
      <c r="M8" s="205" t="s">
        <v>7580</v>
      </c>
      <c r="N8" s="207" t="s">
        <v>7581</v>
      </c>
    </row>
    <row r="9" spans="2:14" x14ac:dyDescent="0.35">
      <c r="B9" s="7"/>
      <c r="C9" s="7">
        <v>1099</v>
      </c>
      <c r="D9" s="7" t="s">
        <v>7734</v>
      </c>
      <c r="E9" s="7" t="s">
        <v>7579</v>
      </c>
      <c r="F9" s="6" t="s">
        <v>7581</v>
      </c>
      <c r="G9" s="422"/>
      <c r="K9" s="198" t="s">
        <v>7760</v>
      </c>
      <c r="L9" s="12">
        <v>45026</v>
      </c>
      <c r="M9" s="77">
        <v>8320</v>
      </c>
      <c r="N9" s="199" t="s">
        <v>7846</v>
      </c>
    </row>
    <row r="10" spans="2:14" x14ac:dyDescent="0.35">
      <c r="B10" s="9" t="s">
        <v>7760</v>
      </c>
      <c r="C10" s="13"/>
      <c r="D10" s="131">
        <v>8320</v>
      </c>
      <c r="E10" s="12">
        <v>45026</v>
      </c>
      <c r="F10" s="9" t="s">
        <v>7740</v>
      </c>
      <c r="G10" s="11">
        <v>0</v>
      </c>
      <c r="K10" s="198" t="s">
        <v>7760</v>
      </c>
      <c r="L10" s="12">
        <v>45023.816041666665</v>
      </c>
      <c r="M10" s="77">
        <v>8800</v>
      </c>
      <c r="N10" s="199" t="s">
        <v>7847</v>
      </c>
    </row>
    <row r="11" spans="2:14" x14ac:dyDescent="0.35">
      <c r="B11" s="9" t="s">
        <v>7760</v>
      </c>
      <c r="C11" s="131">
        <v>8800</v>
      </c>
      <c r="D11" s="13"/>
      <c r="E11" s="12">
        <v>45023.816041666665</v>
      </c>
      <c r="F11" s="9" t="s">
        <v>7742</v>
      </c>
      <c r="G11" s="103">
        <v>-8800</v>
      </c>
      <c r="K11" s="198" t="s">
        <v>7761</v>
      </c>
      <c r="L11" s="12">
        <v>45054.857604166667</v>
      </c>
      <c r="M11" s="77">
        <v>13920</v>
      </c>
      <c r="N11" s="199" t="s">
        <v>7847</v>
      </c>
    </row>
    <row r="12" spans="2:14" x14ac:dyDescent="0.35">
      <c r="B12" s="9" t="s">
        <v>7761</v>
      </c>
      <c r="C12" s="131">
        <v>13920</v>
      </c>
      <c r="D12" s="13"/>
      <c r="E12" s="12">
        <v>45054.857604166667</v>
      </c>
      <c r="F12" s="9" t="s">
        <v>7742</v>
      </c>
      <c r="G12" s="103">
        <v>-8800</v>
      </c>
      <c r="K12" s="198" t="s">
        <v>7762</v>
      </c>
      <c r="L12" s="12">
        <v>45085</v>
      </c>
      <c r="M12" s="77">
        <v>16120</v>
      </c>
      <c r="N12" s="199" t="s">
        <v>7848</v>
      </c>
    </row>
    <row r="13" spans="2:14" x14ac:dyDescent="0.35">
      <c r="B13" s="9" t="s">
        <v>7762</v>
      </c>
      <c r="C13" s="131">
        <v>16120</v>
      </c>
      <c r="D13" s="13"/>
      <c r="E13" s="12">
        <v>45085</v>
      </c>
      <c r="F13" s="9" t="s">
        <v>7816</v>
      </c>
      <c r="G13" s="103">
        <v>-11000</v>
      </c>
      <c r="K13" s="198" t="s">
        <v>7630</v>
      </c>
      <c r="L13" s="12">
        <v>45118</v>
      </c>
      <c r="M13" s="77">
        <v>13920</v>
      </c>
      <c r="N13" s="199" t="s">
        <v>7849</v>
      </c>
    </row>
    <row r="14" spans="2:14" x14ac:dyDescent="0.35">
      <c r="B14" s="9" t="s">
        <v>7630</v>
      </c>
      <c r="C14" s="131">
        <v>13920</v>
      </c>
      <c r="D14" s="13"/>
      <c r="E14" s="12">
        <v>45118</v>
      </c>
      <c r="F14" s="9" t="s">
        <v>7820</v>
      </c>
      <c r="G14" s="103">
        <v>-8800</v>
      </c>
      <c r="K14" s="198" t="s">
        <v>7632</v>
      </c>
      <c r="L14" s="12">
        <v>45152</v>
      </c>
      <c r="M14" s="77">
        <v>5120</v>
      </c>
      <c r="N14" s="199" t="s">
        <v>7849</v>
      </c>
    </row>
    <row r="15" spans="2:14" x14ac:dyDescent="0.35">
      <c r="B15" s="9" t="s">
        <v>7632</v>
      </c>
      <c r="C15" s="131">
        <v>5120</v>
      </c>
      <c r="D15" s="13"/>
      <c r="E15" s="12">
        <v>45152</v>
      </c>
      <c r="F15" s="9" t="s">
        <v>7820</v>
      </c>
      <c r="G15" s="11">
        <v>0</v>
      </c>
      <c r="K15" s="198" t="s">
        <v>7632</v>
      </c>
      <c r="L15" s="12">
        <v>45148</v>
      </c>
      <c r="M15" s="77">
        <v>8800</v>
      </c>
      <c r="N15" s="199" t="s">
        <v>7849</v>
      </c>
    </row>
    <row r="16" spans="2:14" x14ac:dyDescent="0.35">
      <c r="B16" s="9" t="s">
        <v>7632</v>
      </c>
      <c r="C16" s="131">
        <v>8800</v>
      </c>
      <c r="D16" s="13"/>
      <c r="E16" s="12">
        <v>45148</v>
      </c>
      <c r="F16" s="9" t="s">
        <v>7820</v>
      </c>
      <c r="G16" s="103">
        <v>-8800</v>
      </c>
      <c r="K16" s="198" t="s">
        <v>7633</v>
      </c>
      <c r="L16" s="12">
        <v>45176</v>
      </c>
      <c r="M16" s="77">
        <v>19420</v>
      </c>
      <c r="N16" s="199" t="s">
        <v>7827</v>
      </c>
    </row>
    <row r="17" spans="2:14" x14ac:dyDescent="0.35">
      <c r="B17" s="9" t="s">
        <v>7633</v>
      </c>
      <c r="C17" s="131">
        <v>19420</v>
      </c>
      <c r="D17" s="13"/>
      <c r="E17" s="12">
        <v>45176</v>
      </c>
      <c r="F17" s="9" t="s">
        <v>7827</v>
      </c>
      <c r="G17" s="103">
        <v>-14300</v>
      </c>
      <c r="K17" s="198" t="s">
        <v>7763</v>
      </c>
      <c r="L17" s="12">
        <v>45209</v>
      </c>
      <c r="M17" s="77">
        <v>18320</v>
      </c>
      <c r="N17" s="199" t="s">
        <v>7827</v>
      </c>
    </row>
    <row r="18" spans="2:14" x14ac:dyDescent="0.35">
      <c r="B18" s="9" t="s">
        <v>7763</v>
      </c>
      <c r="C18" s="131">
        <v>18320</v>
      </c>
      <c r="D18" s="13"/>
      <c r="E18" s="12">
        <v>45209</v>
      </c>
      <c r="F18" s="9" t="s">
        <v>7827</v>
      </c>
      <c r="G18" s="11">
        <v>5120</v>
      </c>
      <c r="K18" s="198" t="s">
        <v>7582</v>
      </c>
      <c r="L18" s="12">
        <v>45240</v>
      </c>
      <c r="M18" s="77">
        <v>24920</v>
      </c>
      <c r="N18" s="199" t="s">
        <v>7827</v>
      </c>
    </row>
    <row r="19" spans="2:14" x14ac:dyDescent="0.35">
      <c r="B19" s="9" t="s">
        <v>7582</v>
      </c>
      <c r="C19" s="131">
        <v>24920</v>
      </c>
      <c r="D19" s="13"/>
      <c r="E19" s="12">
        <v>45240</v>
      </c>
      <c r="F19" s="9" t="s">
        <v>7827</v>
      </c>
      <c r="G19" s="103">
        <v>1650</v>
      </c>
      <c r="K19" s="198" t="s">
        <v>7584</v>
      </c>
      <c r="L19" s="12">
        <v>45268</v>
      </c>
      <c r="M19" s="77">
        <v>23820</v>
      </c>
      <c r="N19" s="199" t="s">
        <v>7827</v>
      </c>
    </row>
    <row r="20" spans="2:14" ht="15" thickBot="1" x14ac:dyDescent="0.4">
      <c r="B20" s="9" t="s">
        <v>7584</v>
      </c>
      <c r="C20" s="131">
        <v>23820</v>
      </c>
      <c r="D20" s="13"/>
      <c r="E20" s="12">
        <v>45268</v>
      </c>
      <c r="F20" s="9" t="s">
        <v>7827</v>
      </c>
      <c r="G20" s="11">
        <v>0</v>
      </c>
      <c r="K20" s="208"/>
      <c r="L20" s="208" t="s">
        <v>21</v>
      </c>
      <c r="M20" s="209">
        <f>SUM(M9:M19)</f>
        <v>161480</v>
      </c>
      <c r="N20" s="210"/>
    </row>
    <row r="21" spans="2:14" s="24" customFormat="1" x14ac:dyDescent="0.35">
      <c r="C21" s="139">
        <f>SUM(C11:C20)</f>
        <v>153160</v>
      </c>
      <c r="D21" s="139">
        <f>SUM(D10:D20)</f>
        <v>8320</v>
      </c>
      <c r="E21" s="180"/>
      <c r="K21"/>
      <c r="L21"/>
      <c r="M21"/>
      <c r="N21"/>
    </row>
    <row r="23" spans="2:14" x14ac:dyDescent="0.35">
      <c r="B23" s="5" t="s">
        <v>7845</v>
      </c>
    </row>
    <row r="25" spans="2:14" x14ac:dyDescent="0.35">
      <c r="B25" s="6" t="s">
        <v>7578</v>
      </c>
      <c r="C25" s="419" t="s">
        <v>7587</v>
      </c>
      <c r="D25" s="419"/>
      <c r="E25" s="419" t="s">
        <v>7588</v>
      </c>
      <c r="F25" s="419"/>
      <c r="G25" s="419"/>
      <c r="H25" s="419"/>
      <c r="I25" s="421" t="s">
        <v>7589</v>
      </c>
    </row>
    <row r="26" spans="2:14" x14ac:dyDescent="0.35">
      <c r="B26" s="7"/>
      <c r="C26" s="7">
        <v>1099</v>
      </c>
      <c r="D26" s="7" t="s">
        <v>7734</v>
      </c>
      <c r="E26" s="7">
        <v>1099</v>
      </c>
      <c r="F26" s="7" t="s">
        <v>7734</v>
      </c>
      <c r="G26" s="7" t="s">
        <v>7579</v>
      </c>
      <c r="H26" s="6" t="s">
        <v>7581</v>
      </c>
      <c r="I26" s="422"/>
    </row>
    <row r="27" spans="2:14" x14ac:dyDescent="0.35">
      <c r="B27" s="9" t="s">
        <v>7760</v>
      </c>
      <c r="C27" s="108"/>
      <c r="D27" s="11">
        <f>G131</f>
        <v>8320</v>
      </c>
      <c r="E27" s="33"/>
      <c r="F27" s="104">
        <f>I66</f>
        <v>8320</v>
      </c>
      <c r="G27" s="12">
        <f>B66</f>
        <v>45026</v>
      </c>
      <c r="H27" s="9" t="str">
        <f>A66</f>
        <v>Heritage - PAM</v>
      </c>
      <c r="I27" s="11">
        <f>C27+D27-F27</f>
        <v>0</v>
      </c>
    </row>
    <row r="28" spans="2:14" x14ac:dyDescent="0.35">
      <c r="B28" s="9" t="s">
        <v>7760</v>
      </c>
      <c r="C28" s="108"/>
      <c r="D28" s="11">
        <v>0</v>
      </c>
      <c r="E28" s="104">
        <f>M81</f>
        <v>8800</v>
      </c>
      <c r="F28" s="33"/>
      <c r="G28" s="12">
        <f>B82</f>
        <v>45023.816041666665</v>
      </c>
      <c r="H28" s="9" t="str">
        <f>A82</f>
        <v>Wise - PAM</v>
      </c>
      <c r="I28" s="103">
        <f>C28-E28</f>
        <v>-8800</v>
      </c>
    </row>
    <row r="29" spans="2:14" x14ac:dyDescent="0.35">
      <c r="B29" s="9" t="s">
        <v>7761</v>
      </c>
      <c r="C29" s="108"/>
      <c r="D29" s="11">
        <f>G139</f>
        <v>5120</v>
      </c>
      <c r="E29" s="104">
        <f>M80</f>
        <v>13920</v>
      </c>
      <c r="F29" s="33"/>
      <c r="G29" s="12">
        <f>B81</f>
        <v>45054.857604166667</v>
      </c>
      <c r="H29" s="9" t="str">
        <f>A81</f>
        <v>Wise - PAM</v>
      </c>
      <c r="I29" s="103">
        <f t="shared" ref="I29:I34" si="0">C29+D29-E29</f>
        <v>-8800</v>
      </c>
    </row>
    <row r="30" spans="2:14" x14ac:dyDescent="0.35">
      <c r="B30" s="9" t="s">
        <v>7762</v>
      </c>
      <c r="C30" s="108"/>
      <c r="D30" s="11">
        <f>G147</f>
        <v>5120</v>
      </c>
      <c r="E30" s="104">
        <f>-F56</f>
        <v>16120</v>
      </c>
      <c r="F30" s="33"/>
      <c r="G30" s="12">
        <f>B56</f>
        <v>45085</v>
      </c>
      <c r="H30" s="9" t="str">
        <f>A56</f>
        <v>Chase - Altea HC</v>
      </c>
      <c r="I30" s="103">
        <f t="shared" si="0"/>
        <v>-11000</v>
      </c>
    </row>
    <row r="31" spans="2:14" x14ac:dyDescent="0.35">
      <c r="B31" s="9" t="s">
        <v>7630</v>
      </c>
      <c r="C31" s="108"/>
      <c r="D31" s="11">
        <f>G155</f>
        <v>5120</v>
      </c>
      <c r="E31" s="104">
        <f>-E62</f>
        <v>13920</v>
      </c>
      <c r="F31" s="33"/>
      <c r="G31" s="12">
        <f>B62</f>
        <v>45118</v>
      </c>
      <c r="H31" s="9" t="str">
        <f>A62</f>
        <v>Chase - PAM</v>
      </c>
      <c r="I31" s="103">
        <f t="shared" si="0"/>
        <v>-8800</v>
      </c>
    </row>
    <row r="32" spans="2:14" x14ac:dyDescent="0.35">
      <c r="B32" s="9" t="s">
        <v>7632</v>
      </c>
      <c r="C32" s="108"/>
      <c r="D32" s="11">
        <f>G164</f>
        <v>5120</v>
      </c>
      <c r="E32" s="104">
        <f>-E60</f>
        <v>5120</v>
      </c>
      <c r="F32" s="33"/>
      <c r="G32" s="12">
        <f>B60</f>
        <v>45152</v>
      </c>
      <c r="H32" s="9" t="str">
        <f>A60</f>
        <v>Chase - PAM</v>
      </c>
      <c r="I32" s="11">
        <f t="shared" si="0"/>
        <v>0</v>
      </c>
    </row>
    <row r="33" spans="1:9" x14ac:dyDescent="0.35">
      <c r="B33" s="9" t="s">
        <v>7632</v>
      </c>
      <c r="C33" s="108"/>
      <c r="D33" s="11">
        <v>0</v>
      </c>
      <c r="E33" s="104">
        <f>-E61</f>
        <v>8800</v>
      </c>
      <c r="F33" s="33"/>
      <c r="G33" s="12">
        <f>B61</f>
        <v>45148</v>
      </c>
      <c r="H33" s="9" t="str">
        <f>A61</f>
        <v>Chase - PAM</v>
      </c>
      <c r="I33" s="103">
        <f t="shared" si="0"/>
        <v>-8800</v>
      </c>
    </row>
    <row r="34" spans="1:9" x14ac:dyDescent="0.35">
      <c r="B34" s="9" t="s">
        <v>7633</v>
      </c>
      <c r="C34" s="108"/>
      <c r="D34" s="11">
        <f>G172</f>
        <v>5120</v>
      </c>
      <c r="E34" s="104">
        <f>I77</f>
        <v>19420</v>
      </c>
      <c r="F34" s="33"/>
      <c r="G34" s="12">
        <f>B77</f>
        <v>45176</v>
      </c>
      <c r="H34" s="9" t="str">
        <f>A77</f>
        <v>Regions - Altea Medical</v>
      </c>
      <c r="I34" s="103">
        <f t="shared" si="0"/>
        <v>-14300</v>
      </c>
    </row>
    <row r="35" spans="1:9" x14ac:dyDescent="0.35">
      <c r="B35" s="9" t="s">
        <v>7763</v>
      </c>
      <c r="C35" s="108"/>
      <c r="D35" s="11">
        <f>G180</f>
        <v>5120</v>
      </c>
      <c r="E35" s="104">
        <f>I76</f>
        <v>18320</v>
      </c>
      <c r="F35" s="33"/>
      <c r="G35" s="12">
        <f>B76</f>
        <v>45209</v>
      </c>
      <c r="H35" s="9" t="str">
        <f>A76</f>
        <v>Regions - Altea Medical</v>
      </c>
      <c r="I35" s="11">
        <f>C35+D35-F35</f>
        <v>5120</v>
      </c>
    </row>
    <row r="36" spans="1:9" x14ac:dyDescent="0.35">
      <c r="B36" s="9" t="s">
        <v>7582</v>
      </c>
      <c r="C36" s="71"/>
      <c r="D36" s="11">
        <f>G188</f>
        <v>5120</v>
      </c>
      <c r="E36" s="131">
        <f>-I75</f>
        <v>24920</v>
      </c>
      <c r="F36" s="33"/>
      <c r="G36" s="12">
        <f>B75</f>
        <v>45240</v>
      </c>
      <c r="H36" s="9" t="str">
        <f>A75</f>
        <v>Regions - Altea Medical</v>
      </c>
      <c r="I36" s="103">
        <f>(C36+D36)-E36</f>
        <v>-19800</v>
      </c>
    </row>
    <row r="37" spans="1:9" x14ac:dyDescent="0.35">
      <c r="B37" s="9" t="s">
        <v>7584</v>
      </c>
      <c r="C37" s="11">
        <f t="shared" ref="C37:C38" si="1">G97</f>
        <v>18700</v>
      </c>
      <c r="D37" s="11">
        <f>G197</f>
        <v>5120</v>
      </c>
      <c r="E37" s="104">
        <f>-I74</f>
        <v>23820</v>
      </c>
      <c r="F37" s="33"/>
      <c r="G37" s="12">
        <f>B74</f>
        <v>45268</v>
      </c>
      <c r="H37" s="9" t="str">
        <f>A74</f>
        <v>Regions - Altea Medical</v>
      </c>
      <c r="I37" s="11">
        <f>C37+D37-E37</f>
        <v>0</v>
      </c>
    </row>
    <row r="38" spans="1:9" x14ac:dyDescent="0.35">
      <c r="B38" s="9" t="s">
        <v>7595</v>
      </c>
      <c r="C38" s="11">
        <f t="shared" si="1"/>
        <v>18700</v>
      </c>
      <c r="D38" s="11">
        <f>G205</f>
        <v>5120</v>
      </c>
      <c r="E38" s="33">
        <f>-I73</f>
        <v>23820</v>
      </c>
      <c r="F38" s="33"/>
      <c r="G38" s="12">
        <f>B73</f>
        <v>45299</v>
      </c>
      <c r="H38" s="9" t="str">
        <f>A73</f>
        <v>Regions - Altea Medical</v>
      </c>
      <c r="I38" s="11">
        <f>C38+D38-E38</f>
        <v>0</v>
      </c>
    </row>
    <row r="39" spans="1:9" x14ac:dyDescent="0.35">
      <c r="E39" s="34">
        <f>SUM(E27:F37)</f>
        <v>161480</v>
      </c>
    </row>
    <row r="41" spans="1:9" x14ac:dyDescent="0.35">
      <c r="E41" s="82">
        <f>E34-D34</f>
        <v>14300</v>
      </c>
    </row>
    <row r="42" spans="1:9" x14ac:dyDescent="0.35">
      <c r="B42" s="5" t="s">
        <v>7850</v>
      </c>
    </row>
    <row r="44" spans="1:9" x14ac:dyDescent="0.35">
      <c r="A44" s="419" t="s">
        <v>7641</v>
      </c>
      <c r="B44" s="421" t="s">
        <v>7578</v>
      </c>
      <c r="C44" s="419" t="s">
        <v>7587</v>
      </c>
      <c r="D44" s="419"/>
      <c r="E44" s="423" t="s">
        <v>7588</v>
      </c>
      <c r="F44" s="424"/>
      <c r="G44" s="425"/>
      <c r="H44" s="421" t="s">
        <v>7589</v>
      </c>
    </row>
    <row r="45" spans="1:9" x14ac:dyDescent="0.35">
      <c r="A45" s="421"/>
      <c r="B45" s="422"/>
      <c r="C45" s="130" t="s">
        <v>7851</v>
      </c>
      <c r="D45" s="130" t="s">
        <v>7734</v>
      </c>
      <c r="E45" s="7" t="s">
        <v>7579</v>
      </c>
      <c r="F45" s="7" t="s">
        <v>7591</v>
      </c>
      <c r="G45" s="8" t="s">
        <v>7581</v>
      </c>
      <c r="H45" s="422"/>
    </row>
    <row r="46" spans="1:9" x14ac:dyDescent="0.35">
      <c r="A46" s="9" t="s">
        <v>7852</v>
      </c>
      <c r="B46" s="9" t="s">
        <v>7853</v>
      </c>
      <c r="C46" s="9"/>
      <c r="D46" s="11"/>
      <c r="E46" s="12">
        <f>B83</f>
        <v>44943.599074074074</v>
      </c>
      <c r="F46" s="135">
        <f>M82</f>
        <v>24659.32</v>
      </c>
      <c r="G46" s="14" t="str">
        <f>A83</f>
        <v>Wise - PAM</v>
      </c>
      <c r="H46" s="103">
        <f>D46-F46</f>
        <v>-24659.32</v>
      </c>
    </row>
    <row r="47" spans="1:9" x14ac:dyDescent="0.35">
      <c r="A47" s="9" t="s">
        <v>7741</v>
      </c>
      <c r="B47" s="9" t="s">
        <v>7758</v>
      </c>
      <c r="C47" s="9"/>
      <c r="D47" s="11">
        <f>G110</f>
        <v>9120</v>
      </c>
      <c r="E47" s="12">
        <f>B68</f>
        <v>44972</v>
      </c>
      <c r="F47" s="135">
        <f>I68</f>
        <v>19180.32</v>
      </c>
      <c r="G47" s="14" t="str">
        <f>A68</f>
        <v>Heritage - PAM</v>
      </c>
      <c r="H47" s="103">
        <f>D47-F47</f>
        <v>-10060.32</v>
      </c>
    </row>
    <row r="48" spans="1:9" x14ac:dyDescent="0.35">
      <c r="A48" s="9" t="s">
        <v>7743</v>
      </c>
      <c r="B48" s="9" t="s">
        <v>7759</v>
      </c>
      <c r="C48" s="9"/>
      <c r="D48" s="11">
        <f>G121</f>
        <v>9120</v>
      </c>
      <c r="E48" s="12">
        <f>B67</f>
        <v>44992</v>
      </c>
      <c r="F48" s="158">
        <f>I67</f>
        <v>18928.919999999998</v>
      </c>
      <c r="G48" s="14" t="str">
        <f>A67</f>
        <v>Heritage - PAM</v>
      </c>
      <c r="H48" s="103">
        <f>(D48+C48)-F48</f>
        <v>-9808.9199999999983</v>
      </c>
      <c r="I48" s="74" t="s">
        <v>7854</v>
      </c>
    </row>
    <row r="52" spans="1:14" x14ac:dyDescent="0.35">
      <c r="B52" s="15" t="s">
        <v>7654</v>
      </c>
    </row>
    <row r="53" spans="1:14" ht="15" thickBot="1" x14ac:dyDescent="0.4"/>
    <row r="54" spans="1:14" ht="15" thickBot="1" x14ac:dyDescent="0.4">
      <c r="K54" s="96" t="s">
        <v>7690</v>
      </c>
      <c r="L54" s="98" t="s">
        <v>7691</v>
      </c>
      <c r="M54" s="99" t="s">
        <v>7692</v>
      </c>
    </row>
    <row r="55" spans="1:14" ht="15" thickBot="1" x14ac:dyDescent="0.4">
      <c r="A55" t="s">
        <v>7655</v>
      </c>
      <c r="B55" s="24" t="s">
        <v>7600</v>
      </c>
      <c r="C55" s="95" t="s">
        <v>7685</v>
      </c>
      <c r="D55" s="96" t="s">
        <v>7684</v>
      </c>
      <c r="E55" s="96" t="s">
        <v>7686</v>
      </c>
      <c r="F55" s="97" t="s">
        <v>7591</v>
      </c>
      <c r="G55" s="96" t="s">
        <v>7814</v>
      </c>
      <c r="H55" s="98" t="s">
        <v>7815</v>
      </c>
      <c r="I55" s="96" t="s">
        <v>7607</v>
      </c>
      <c r="J55" s="98" t="s">
        <v>7689</v>
      </c>
      <c r="K55" t="s">
        <v>7697</v>
      </c>
      <c r="L55">
        <v>107150.77</v>
      </c>
    </row>
    <row r="56" spans="1:14" x14ac:dyDescent="0.35">
      <c r="A56" t="s">
        <v>7816</v>
      </c>
      <c r="B56" s="114">
        <v>45085</v>
      </c>
      <c r="C56" t="s">
        <v>7693</v>
      </c>
      <c r="D56" s="18">
        <v>45085</v>
      </c>
      <c r="E56" t="s">
        <v>7855</v>
      </c>
      <c r="F56" s="106">
        <v>-16120</v>
      </c>
      <c r="I56" t="s">
        <v>7856</v>
      </c>
      <c r="J56" t="s">
        <v>7696</v>
      </c>
    </row>
    <row r="58" spans="1:14" x14ac:dyDescent="0.35">
      <c r="K58" t="s">
        <v>7692</v>
      </c>
    </row>
    <row r="59" spans="1:14" x14ac:dyDescent="0.35">
      <c r="A59" t="s">
        <v>7655</v>
      </c>
      <c r="B59" t="s">
        <v>7684</v>
      </c>
      <c r="C59" t="s">
        <v>7685</v>
      </c>
      <c r="D59" t="s">
        <v>7686</v>
      </c>
      <c r="E59" s="19" t="s">
        <v>7591</v>
      </c>
      <c r="F59" t="s">
        <v>7687</v>
      </c>
      <c r="G59" s="47" t="s">
        <v>7688</v>
      </c>
      <c r="H59" s="47" t="s">
        <v>7689</v>
      </c>
      <c r="I59" t="s">
        <v>7690</v>
      </c>
      <c r="J59" t="s">
        <v>7691</v>
      </c>
    </row>
    <row r="60" spans="1:14" x14ac:dyDescent="0.35">
      <c r="A60" t="s">
        <v>7820</v>
      </c>
      <c r="B60" s="18">
        <v>45152</v>
      </c>
      <c r="C60" t="s">
        <v>7693</v>
      </c>
      <c r="D60" t="s">
        <v>7857</v>
      </c>
      <c r="E60" s="106">
        <v>-5120</v>
      </c>
      <c r="G60" t="s">
        <v>7856</v>
      </c>
      <c r="H60" t="s">
        <v>7858</v>
      </c>
      <c r="I60" t="s">
        <v>7697</v>
      </c>
      <c r="J60">
        <v>68782.38</v>
      </c>
    </row>
    <row r="61" spans="1:14" x14ac:dyDescent="0.35">
      <c r="A61" t="s">
        <v>7820</v>
      </c>
      <c r="B61" s="18">
        <v>45148</v>
      </c>
      <c r="C61" t="s">
        <v>7693</v>
      </c>
      <c r="D61" t="s">
        <v>7859</v>
      </c>
      <c r="E61" s="106">
        <v>-8800</v>
      </c>
      <c r="G61" t="s">
        <v>7856</v>
      </c>
      <c r="H61" t="s">
        <v>7858</v>
      </c>
      <c r="I61" t="s">
        <v>7697</v>
      </c>
      <c r="J61" t="s">
        <v>7823</v>
      </c>
    </row>
    <row r="62" spans="1:14" x14ac:dyDescent="0.35">
      <c r="A62" t="s">
        <v>7820</v>
      </c>
      <c r="B62" s="18">
        <v>45118</v>
      </c>
      <c r="C62" t="s">
        <v>7693</v>
      </c>
      <c r="D62" t="s">
        <v>7860</v>
      </c>
      <c r="E62" s="106">
        <v>-13920</v>
      </c>
      <c r="G62" t="s">
        <v>7856</v>
      </c>
      <c r="H62" t="s">
        <v>7858</v>
      </c>
      <c r="I62" t="s">
        <v>7697</v>
      </c>
      <c r="J62">
        <v>65541.83</v>
      </c>
    </row>
    <row r="63" spans="1:14" ht="15" thickBot="1" x14ac:dyDescent="0.4"/>
    <row r="64" spans="1:14" ht="15" thickBot="1" x14ac:dyDescent="0.4">
      <c r="K64" s="17" t="s">
        <v>7606</v>
      </c>
      <c r="L64" s="17" t="s">
        <v>7861</v>
      </c>
      <c r="M64" s="17" t="s">
        <v>7608</v>
      </c>
      <c r="N64" s="17" t="s">
        <v>7832</v>
      </c>
    </row>
    <row r="65" spans="1:23" ht="15" thickBot="1" x14ac:dyDescent="0.4">
      <c r="A65" t="s">
        <v>7655</v>
      </c>
      <c r="B65" s="16" t="s">
        <v>7600</v>
      </c>
      <c r="C65" s="17" t="s">
        <v>7601</v>
      </c>
      <c r="D65" s="17" t="s">
        <v>7602</v>
      </c>
      <c r="E65" s="17" t="s">
        <v>7603</v>
      </c>
      <c r="F65" s="17" t="s">
        <v>7604</v>
      </c>
      <c r="G65" s="17" t="s">
        <v>277</v>
      </c>
      <c r="H65" s="17" t="s">
        <v>7605</v>
      </c>
      <c r="I65" s="115" t="s">
        <v>7591</v>
      </c>
      <c r="J65" s="17" t="s">
        <v>7676</v>
      </c>
      <c r="K65" t="s">
        <v>7862</v>
      </c>
      <c r="L65" s="45" t="s">
        <v>7863</v>
      </c>
      <c r="M65" t="s">
        <v>7858</v>
      </c>
      <c r="O65" s="17" t="s">
        <v>7610</v>
      </c>
      <c r="P65" s="17" t="s">
        <v>7690</v>
      </c>
      <c r="Q65" s="17" t="s">
        <v>7611</v>
      </c>
      <c r="R65" s="17" t="s">
        <v>7677</v>
      </c>
    </row>
    <row r="66" spans="1:23" x14ac:dyDescent="0.35">
      <c r="A66" t="s">
        <v>7740</v>
      </c>
      <c r="B66" s="18">
        <v>45026</v>
      </c>
      <c r="C66">
        <v>325170835</v>
      </c>
      <c r="D66">
        <v>101666454</v>
      </c>
      <c r="E66" t="s">
        <v>7767</v>
      </c>
      <c r="F66" t="s">
        <v>7771</v>
      </c>
      <c r="G66" t="s">
        <v>7614</v>
      </c>
      <c r="H66" t="s">
        <v>7615</v>
      </c>
      <c r="I66" s="106">
        <v>8320</v>
      </c>
      <c r="K66" t="s">
        <v>7864</v>
      </c>
      <c r="L66" s="45" t="s">
        <v>7863</v>
      </c>
      <c r="M66" t="s">
        <v>7858</v>
      </c>
      <c r="O66">
        <v>409</v>
      </c>
      <c r="P66" t="s">
        <v>7773</v>
      </c>
      <c r="Q66" t="s">
        <v>7619</v>
      </c>
    </row>
    <row r="67" spans="1:23" x14ac:dyDescent="0.35">
      <c r="A67" t="s">
        <v>7740</v>
      </c>
      <c r="B67" s="18">
        <v>44992</v>
      </c>
      <c r="C67">
        <v>325170835</v>
      </c>
      <c r="D67">
        <v>101666454</v>
      </c>
      <c r="E67" t="s">
        <v>7767</v>
      </c>
      <c r="F67" t="s">
        <v>7771</v>
      </c>
      <c r="G67" t="s">
        <v>7614</v>
      </c>
      <c r="H67" t="s">
        <v>7615</v>
      </c>
      <c r="I67" s="106">
        <v>18928.919999999998</v>
      </c>
      <c r="K67" t="s">
        <v>7865</v>
      </c>
      <c r="L67" s="45" t="s">
        <v>7863</v>
      </c>
      <c r="M67" t="s">
        <v>7858</v>
      </c>
      <c r="O67">
        <v>409</v>
      </c>
      <c r="P67" t="s">
        <v>7773</v>
      </c>
      <c r="Q67" t="s">
        <v>7619</v>
      </c>
    </row>
    <row r="68" spans="1:23" x14ac:dyDescent="0.35">
      <c r="A68" t="s">
        <v>7740</v>
      </c>
      <c r="B68" s="18">
        <v>44972</v>
      </c>
      <c r="C68">
        <v>325170835</v>
      </c>
      <c r="D68">
        <v>101666454</v>
      </c>
      <c r="E68" t="s">
        <v>7767</v>
      </c>
      <c r="F68" t="s">
        <v>7771</v>
      </c>
      <c r="G68" t="s">
        <v>7614</v>
      </c>
      <c r="H68" t="s">
        <v>7615</v>
      </c>
      <c r="I68" s="106">
        <v>19180.32</v>
      </c>
      <c r="O68">
        <v>409</v>
      </c>
      <c r="P68" t="s">
        <v>7773</v>
      </c>
      <c r="Q68" t="s">
        <v>7619</v>
      </c>
    </row>
    <row r="70" spans="1:23" x14ac:dyDescent="0.35">
      <c r="K70" s="24" t="s">
        <v>7677</v>
      </c>
      <c r="L70" s="24" t="s">
        <v>7606</v>
      </c>
      <c r="M70" s="24" t="s">
        <v>7607</v>
      </c>
      <c r="N70" s="24" t="s">
        <v>7608</v>
      </c>
    </row>
    <row r="71" spans="1:23" x14ac:dyDescent="0.35">
      <c r="A71" t="s">
        <v>7655</v>
      </c>
      <c r="B71" s="24" t="s">
        <v>7600</v>
      </c>
      <c r="C71" s="24" t="s">
        <v>7601</v>
      </c>
      <c r="D71" s="24" t="s">
        <v>7602</v>
      </c>
      <c r="E71" s="24" t="s">
        <v>7603</v>
      </c>
      <c r="F71" s="24" t="s">
        <v>7604</v>
      </c>
      <c r="G71" s="24" t="s">
        <v>277</v>
      </c>
      <c r="H71" s="24" t="s">
        <v>7605</v>
      </c>
      <c r="I71" s="38" t="s">
        <v>7591</v>
      </c>
      <c r="J71" s="44" t="s">
        <v>7676</v>
      </c>
      <c r="K71" s="100">
        <v>2024020000000000</v>
      </c>
      <c r="L71" s="26" t="s">
        <v>7866</v>
      </c>
      <c r="M71" s="26" t="s">
        <v>7867</v>
      </c>
      <c r="N71" s="20" t="s">
        <v>7618</v>
      </c>
      <c r="O71" s="24" t="s">
        <v>7609</v>
      </c>
      <c r="P71" s="24" t="s">
        <v>7610</v>
      </c>
      <c r="Q71" s="24" t="s">
        <v>7611</v>
      </c>
      <c r="R71" s="24" t="s">
        <v>7678</v>
      </c>
      <c r="S71" s="24" t="s">
        <v>7679</v>
      </c>
    </row>
    <row r="72" spans="1:23" x14ac:dyDescent="0.35">
      <c r="A72" t="s">
        <v>7827</v>
      </c>
      <c r="B72" s="25">
        <v>45331</v>
      </c>
      <c r="C72" s="26">
        <v>64003962</v>
      </c>
      <c r="D72" s="26">
        <v>340007014</v>
      </c>
      <c r="E72" s="26" t="s">
        <v>7680</v>
      </c>
      <c r="F72" s="26" t="s">
        <v>7613</v>
      </c>
      <c r="G72" s="26" t="s">
        <v>7614</v>
      </c>
      <c r="H72" s="26" t="s">
        <v>7615</v>
      </c>
      <c r="I72" s="132">
        <v>-24153.53</v>
      </c>
      <c r="J72" s="100">
        <v>24040000000000</v>
      </c>
      <c r="K72" s="56">
        <v>2024010000000000</v>
      </c>
      <c r="L72" s="20" t="s">
        <v>7868</v>
      </c>
      <c r="M72" t="s">
        <v>7869</v>
      </c>
      <c r="N72" s="20" t="s">
        <v>7618</v>
      </c>
      <c r="O72" s="26"/>
      <c r="P72" s="26">
        <v>495</v>
      </c>
      <c r="Q72" s="26" t="s">
        <v>7619</v>
      </c>
      <c r="R72" s="24"/>
      <c r="S72" s="24"/>
    </row>
    <row r="73" spans="1:23" x14ac:dyDescent="0.35">
      <c r="A73" t="s">
        <v>7827</v>
      </c>
      <c r="B73" s="21">
        <v>45299</v>
      </c>
      <c r="C73" s="20">
        <v>64003962</v>
      </c>
      <c r="D73" s="20">
        <v>340007014</v>
      </c>
      <c r="E73" s="20" t="s">
        <v>7680</v>
      </c>
      <c r="F73" s="20" t="s">
        <v>7613</v>
      </c>
      <c r="G73" s="20" t="s">
        <v>7614</v>
      </c>
      <c r="H73" s="20" t="s">
        <v>7615</v>
      </c>
      <c r="I73" s="133">
        <v>-23820</v>
      </c>
      <c r="J73" s="56">
        <v>24008000000000</v>
      </c>
      <c r="K73">
        <v>2023120800006360</v>
      </c>
      <c r="L73" t="s">
        <v>7870</v>
      </c>
      <c r="M73" t="s">
        <v>7869</v>
      </c>
      <c r="N73" s="20" t="s">
        <v>7618</v>
      </c>
      <c r="O73" s="20"/>
      <c r="P73" s="20">
        <v>495</v>
      </c>
      <c r="Q73" s="20" t="s">
        <v>7619</v>
      </c>
      <c r="R73" s="24"/>
      <c r="S73" s="24"/>
    </row>
    <row r="74" spans="1:23" x14ac:dyDescent="0.35">
      <c r="A74" t="s">
        <v>7827</v>
      </c>
      <c r="B74" s="18">
        <v>45268</v>
      </c>
      <c r="C74">
        <v>64003962</v>
      </c>
      <c r="D74">
        <v>340007014</v>
      </c>
      <c r="E74" t="s">
        <v>7680</v>
      </c>
      <c r="F74" t="s">
        <v>7613</v>
      </c>
      <c r="G74" t="s">
        <v>7614</v>
      </c>
      <c r="H74" t="s">
        <v>7615</v>
      </c>
      <c r="I74" s="106">
        <v>-23820</v>
      </c>
      <c r="J74" s="44">
        <v>23342015815183</v>
      </c>
      <c r="K74" s="116">
        <v>2023110000000000</v>
      </c>
      <c r="L74" s="26" t="s">
        <v>7871</v>
      </c>
      <c r="M74" t="s">
        <v>7869</v>
      </c>
      <c r="N74" s="20" t="s">
        <v>7618</v>
      </c>
      <c r="O74" s="24"/>
      <c r="P74">
        <v>495</v>
      </c>
      <c r="Q74" t="s">
        <v>7619</v>
      </c>
      <c r="R74" s="24"/>
      <c r="S74" s="24"/>
    </row>
    <row r="75" spans="1:23" x14ac:dyDescent="0.35">
      <c r="A75" t="s">
        <v>7827</v>
      </c>
      <c r="B75" s="25">
        <v>45240</v>
      </c>
      <c r="C75" s="26">
        <v>64003962</v>
      </c>
      <c r="D75" s="26">
        <v>340007014</v>
      </c>
      <c r="E75" s="26" t="s">
        <v>7680</v>
      </c>
      <c r="F75" s="26" t="s">
        <v>7613</v>
      </c>
      <c r="G75" s="26" t="s">
        <v>7614</v>
      </c>
      <c r="H75" s="26" t="s">
        <v>7615</v>
      </c>
      <c r="I75" s="118">
        <v>-24920</v>
      </c>
      <c r="J75" s="44">
        <v>23314000000000</v>
      </c>
      <c r="K75" s="44">
        <v>2023101000015700</v>
      </c>
      <c r="L75" t="s">
        <v>7872</v>
      </c>
      <c r="M75" t="s">
        <v>7869</v>
      </c>
      <c r="N75" s="20" t="s">
        <v>7618</v>
      </c>
      <c r="O75" s="26"/>
      <c r="P75" s="26">
        <v>495</v>
      </c>
      <c r="Q75" s="26" t="s">
        <v>7619</v>
      </c>
    </row>
    <row r="76" spans="1:23" x14ac:dyDescent="0.35">
      <c r="A76" t="s">
        <v>7827</v>
      </c>
      <c r="B76" s="18">
        <v>45209</v>
      </c>
      <c r="C76">
        <v>64003962</v>
      </c>
      <c r="D76">
        <v>340007014</v>
      </c>
      <c r="E76" t="s">
        <v>7680</v>
      </c>
      <c r="F76" t="s">
        <v>7613</v>
      </c>
      <c r="G76" t="s">
        <v>7614</v>
      </c>
      <c r="H76" t="s">
        <v>7615</v>
      </c>
      <c r="I76" s="106">
        <v>18320</v>
      </c>
      <c r="J76" s="44">
        <v>23283047736695</v>
      </c>
      <c r="K76" s="44">
        <v>2023090700008310</v>
      </c>
      <c r="L76" t="s">
        <v>7873</v>
      </c>
      <c r="M76" t="s">
        <v>7869</v>
      </c>
      <c r="N76" s="20" t="s">
        <v>7618</v>
      </c>
      <c r="P76">
        <v>495</v>
      </c>
      <c r="Q76" t="s">
        <v>7619</v>
      </c>
    </row>
    <row r="77" spans="1:23" x14ac:dyDescent="0.35">
      <c r="A77" t="s">
        <v>7827</v>
      </c>
      <c r="B77" s="18">
        <v>45176</v>
      </c>
      <c r="C77">
        <v>64003962</v>
      </c>
      <c r="D77">
        <v>340007014</v>
      </c>
      <c r="E77" t="s">
        <v>7680</v>
      </c>
      <c r="F77" t="s">
        <v>7613</v>
      </c>
      <c r="G77" t="s">
        <v>7614</v>
      </c>
      <c r="H77" t="s">
        <v>7615</v>
      </c>
      <c r="I77" s="106">
        <v>19420</v>
      </c>
      <c r="J77" s="44">
        <v>23250016739689</v>
      </c>
      <c r="P77">
        <v>495</v>
      </c>
      <c r="Q77" t="s">
        <v>7619</v>
      </c>
    </row>
    <row r="79" spans="1:23" x14ac:dyDescent="0.35">
      <c r="K79" s="24" t="s">
        <v>7662</v>
      </c>
      <c r="L79" s="24" t="s">
        <v>7663</v>
      </c>
      <c r="M79" s="38" t="s">
        <v>7664</v>
      </c>
      <c r="N79" s="24" t="s">
        <v>7665</v>
      </c>
    </row>
    <row r="80" spans="1:23" x14ac:dyDescent="0.35">
      <c r="A80" t="s">
        <v>7655</v>
      </c>
      <c r="B80" s="24" t="s">
        <v>7600</v>
      </c>
      <c r="C80" s="24" t="s">
        <v>198</v>
      </c>
      <c r="D80" s="24" t="s">
        <v>277</v>
      </c>
      <c r="E80" s="24" t="s">
        <v>7656</v>
      </c>
      <c r="F80" s="36" t="s">
        <v>7657</v>
      </c>
      <c r="G80" s="37" t="s">
        <v>7658</v>
      </c>
      <c r="H80" s="24" t="s">
        <v>7659</v>
      </c>
      <c r="I80" s="24" t="s">
        <v>7660</v>
      </c>
      <c r="J80" s="24" t="s">
        <v>7661</v>
      </c>
      <c r="L80" t="s">
        <v>7673</v>
      </c>
      <c r="M80" s="70">
        <v>13920</v>
      </c>
      <c r="N80" s="43">
        <v>13920.39</v>
      </c>
      <c r="O80" s="24" t="s">
        <v>7666</v>
      </c>
      <c r="P80" s="24" t="s">
        <v>7667</v>
      </c>
      <c r="Q80" s="24" t="s">
        <v>7668</v>
      </c>
      <c r="R80" s="24" t="s">
        <v>7774</v>
      </c>
      <c r="S80" s="24" t="s">
        <v>7775</v>
      </c>
      <c r="T80" s="24" t="s">
        <v>7776</v>
      </c>
      <c r="U80" s="24" t="s">
        <v>7777</v>
      </c>
      <c r="V80" s="24" t="s">
        <v>7778</v>
      </c>
      <c r="W80" s="24" t="s">
        <v>7689</v>
      </c>
    </row>
    <row r="81" spans="1:23" x14ac:dyDescent="0.35">
      <c r="A81" t="s">
        <v>7742</v>
      </c>
      <c r="B81" s="18">
        <v>45054.857604166667</v>
      </c>
      <c r="C81" t="s">
        <v>7874</v>
      </c>
      <c r="D81" t="s">
        <v>7671</v>
      </c>
      <c r="E81" t="s">
        <v>7672</v>
      </c>
      <c r="F81" s="41">
        <v>45054.841493055559</v>
      </c>
      <c r="G81" s="18">
        <v>45054.857604166667</v>
      </c>
      <c r="H81">
        <v>0.39</v>
      </c>
      <c r="I81" t="s">
        <v>7619</v>
      </c>
      <c r="L81" t="s">
        <v>7673</v>
      </c>
      <c r="M81" s="70">
        <v>8800</v>
      </c>
      <c r="N81" s="43">
        <v>8800.39</v>
      </c>
      <c r="O81" t="s">
        <v>7619</v>
      </c>
      <c r="P81" t="s">
        <v>7867</v>
      </c>
      <c r="Q81">
        <v>13920</v>
      </c>
      <c r="R81" t="s">
        <v>7619</v>
      </c>
      <c r="S81">
        <v>1</v>
      </c>
      <c r="T81" t="s">
        <v>7696</v>
      </c>
      <c r="W81" t="s">
        <v>7696</v>
      </c>
    </row>
    <row r="82" spans="1:23" x14ac:dyDescent="0.35">
      <c r="A82" t="s">
        <v>7742</v>
      </c>
      <c r="B82" s="18">
        <v>45023.816041666665</v>
      </c>
      <c r="C82" t="s">
        <v>7875</v>
      </c>
      <c r="D82" t="s">
        <v>7671</v>
      </c>
      <c r="E82" t="s">
        <v>7672</v>
      </c>
      <c r="F82" s="41">
        <v>45023.802499999998</v>
      </c>
      <c r="G82" s="18">
        <v>45023.816041666665</v>
      </c>
      <c r="H82">
        <v>0.39</v>
      </c>
      <c r="I82" t="s">
        <v>7619</v>
      </c>
      <c r="L82" t="s">
        <v>7673</v>
      </c>
      <c r="M82" s="70">
        <v>24659.32</v>
      </c>
      <c r="N82" s="43">
        <v>24659.71</v>
      </c>
      <c r="O82" t="s">
        <v>7619</v>
      </c>
      <c r="P82" t="s">
        <v>7867</v>
      </c>
      <c r="Q82">
        <v>8800</v>
      </c>
      <c r="R82" t="s">
        <v>7619</v>
      </c>
      <c r="S82">
        <v>1</v>
      </c>
      <c r="W82" t="s">
        <v>7696</v>
      </c>
    </row>
    <row r="83" spans="1:23" x14ac:dyDescent="0.35">
      <c r="A83" t="s">
        <v>7742</v>
      </c>
      <c r="B83" s="18">
        <v>44943.599074074074</v>
      </c>
      <c r="C83" t="s">
        <v>7876</v>
      </c>
      <c r="D83" t="s">
        <v>7671</v>
      </c>
      <c r="E83" t="s">
        <v>7672</v>
      </c>
      <c r="F83" s="41">
        <v>44939.941793981481</v>
      </c>
      <c r="G83" s="18">
        <v>44943.599074074074</v>
      </c>
      <c r="H83">
        <v>0.39</v>
      </c>
      <c r="I83" t="s">
        <v>7619</v>
      </c>
      <c r="L83" t="s">
        <v>7673</v>
      </c>
      <c r="M83" s="134">
        <v>19219.259999999998</v>
      </c>
      <c r="N83" s="43">
        <v>19219.649999999998</v>
      </c>
      <c r="O83" t="s">
        <v>7619</v>
      </c>
      <c r="P83" t="s">
        <v>7867</v>
      </c>
      <c r="Q83">
        <v>24659.32</v>
      </c>
      <c r="R83" t="s">
        <v>7619</v>
      </c>
      <c r="S83">
        <v>1</v>
      </c>
      <c r="W83" t="s">
        <v>7696</v>
      </c>
    </row>
    <row r="84" spans="1:23" x14ac:dyDescent="0.35">
      <c r="A84" t="s">
        <v>7742</v>
      </c>
      <c r="B84" s="18">
        <v>44907.598761574074</v>
      </c>
      <c r="C84" t="s">
        <v>7877</v>
      </c>
      <c r="D84" t="s">
        <v>7671</v>
      </c>
      <c r="E84" t="s">
        <v>7672</v>
      </c>
      <c r="F84" s="41">
        <v>44904.914687500001</v>
      </c>
      <c r="G84" s="18">
        <v>44907.598761574074</v>
      </c>
      <c r="H84">
        <v>0.39</v>
      </c>
      <c r="I84" t="s">
        <v>7619</v>
      </c>
      <c r="O84" t="s">
        <v>7619</v>
      </c>
      <c r="P84" t="s">
        <v>7867</v>
      </c>
      <c r="Q84">
        <v>19219.259999999998</v>
      </c>
      <c r="R84" t="s">
        <v>7619</v>
      </c>
      <c r="S84">
        <v>1</v>
      </c>
      <c r="W84" t="s">
        <v>7696</v>
      </c>
    </row>
    <row r="87" spans="1:23" x14ac:dyDescent="0.35">
      <c r="B87" s="15" t="s">
        <v>7704</v>
      </c>
      <c r="K87" s="48"/>
      <c r="L87" s="49" t="s">
        <v>7700</v>
      </c>
      <c r="M87" s="48"/>
      <c r="N87" s="49" t="s">
        <v>7701</v>
      </c>
    </row>
    <row r="88" spans="1:23" x14ac:dyDescent="0.35">
      <c r="C88" s="48"/>
      <c r="D88" s="48"/>
      <c r="E88" s="48"/>
      <c r="F88" s="48"/>
      <c r="G88" s="48"/>
      <c r="H88" s="49" t="s">
        <v>7699</v>
      </c>
      <c r="I88" s="48"/>
      <c r="J88" s="48"/>
      <c r="K88" s="49" t="s">
        <v>7700</v>
      </c>
      <c r="L88" s="49" t="s">
        <v>7709</v>
      </c>
      <c r="M88" s="49" t="s">
        <v>7700</v>
      </c>
      <c r="N88" s="49" t="s">
        <v>7710</v>
      </c>
      <c r="O88" s="49" t="s">
        <v>7702</v>
      </c>
      <c r="P88" s="49" t="s">
        <v>7703</v>
      </c>
      <c r="Q88" s="48"/>
      <c r="R88" s="48"/>
    </row>
    <row r="89" spans="1:23" x14ac:dyDescent="0.35">
      <c r="C89" s="48"/>
      <c r="D89" s="48"/>
      <c r="E89" s="49" t="s">
        <v>7705</v>
      </c>
      <c r="F89" s="49" t="s">
        <v>7705</v>
      </c>
      <c r="G89" s="49" t="s">
        <v>7706</v>
      </c>
      <c r="H89" s="49" t="s">
        <v>7707</v>
      </c>
      <c r="I89" s="48"/>
      <c r="J89" s="49" t="s">
        <v>7708</v>
      </c>
      <c r="K89" s="49" t="s">
        <v>7723</v>
      </c>
      <c r="L89" s="48"/>
      <c r="M89" s="49" t="s">
        <v>7724</v>
      </c>
      <c r="N89" s="49" t="s">
        <v>7725</v>
      </c>
      <c r="O89" s="49" t="s">
        <v>7711</v>
      </c>
      <c r="P89" s="49" t="s">
        <v>7712</v>
      </c>
      <c r="Q89" s="49" t="s">
        <v>7713</v>
      </c>
      <c r="R89" s="48"/>
    </row>
    <row r="90" spans="1:23" x14ac:dyDescent="0.35">
      <c r="A90" t="s">
        <v>7714</v>
      </c>
      <c r="B90" t="s">
        <v>7715</v>
      </c>
      <c r="C90" s="50" t="s">
        <v>7716</v>
      </c>
      <c r="D90" s="50" t="s">
        <v>7717</v>
      </c>
      <c r="E90" s="49" t="s">
        <v>7718</v>
      </c>
      <c r="F90" s="49" t="s">
        <v>7719</v>
      </c>
      <c r="G90" s="49" t="s">
        <v>7720</v>
      </c>
      <c r="H90" s="49" t="s">
        <v>7721</v>
      </c>
      <c r="I90" s="50" t="s">
        <v>7722</v>
      </c>
      <c r="J90" s="49" t="s">
        <v>7719</v>
      </c>
      <c r="K90" s="51" t="s">
        <v>7728</v>
      </c>
      <c r="L90" s="51" t="s">
        <v>7728</v>
      </c>
      <c r="M90" s="51" t="s">
        <v>7728</v>
      </c>
      <c r="N90" s="51" t="s">
        <v>7728</v>
      </c>
      <c r="O90" s="48"/>
      <c r="P90" s="49" t="s">
        <v>7726</v>
      </c>
      <c r="Q90" s="49" t="s">
        <v>7727</v>
      </c>
      <c r="R90" s="48"/>
    </row>
    <row r="91" spans="1:23" x14ac:dyDescent="0.35">
      <c r="C91" s="51" t="s">
        <v>7728</v>
      </c>
      <c r="D91" s="51" t="s">
        <v>7728</v>
      </c>
      <c r="E91" s="51" t="s">
        <v>7728</v>
      </c>
      <c r="F91" s="51" t="s">
        <v>7729</v>
      </c>
      <c r="G91" s="51" t="s">
        <v>7730</v>
      </c>
      <c r="H91" s="51" t="s">
        <v>7728</v>
      </c>
      <c r="I91" s="51" t="s">
        <v>7728</v>
      </c>
      <c r="J91" s="51" t="s">
        <v>7728</v>
      </c>
      <c r="K91" s="54">
        <v>22.12</v>
      </c>
      <c r="L91" s="54">
        <v>24.64</v>
      </c>
      <c r="M91" s="54">
        <v>24.08</v>
      </c>
      <c r="N91" s="54">
        <v>38.64</v>
      </c>
      <c r="O91" s="51" t="s">
        <v>7728</v>
      </c>
      <c r="P91" s="51" t="s">
        <v>7728</v>
      </c>
      <c r="Q91" s="51" t="s">
        <v>7728</v>
      </c>
      <c r="R91" s="51"/>
    </row>
    <row r="92" spans="1:23" x14ac:dyDescent="0.35">
      <c r="A92" t="s">
        <v>7743</v>
      </c>
      <c r="B92" s="52">
        <v>44998</v>
      </c>
      <c r="C92" s="53" t="s">
        <v>7878</v>
      </c>
      <c r="D92" s="54">
        <v>26780</v>
      </c>
      <c r="E92" s="54">
        <v>2693.22</v>
      </c>
      <c r="F92" s="54">
        <v>19.88</v>
      </c>
      <c r="G92" s="54">
        <v>62.51</v>
      </c>
      <c r="H92" s="54">
        <v>6.16</v>
      </c>
      <c r="I92" s="54">
        <v>433.72</v>
      </c>
      <c r="J92" s="54">
        <v>8.9600000000000009</v>
      </c>
      <c r="O92" s="54">
        <v>60.2</v>
      </c>
      <c r="P92" s="54">
        <v>3394.13</v>
      </c>
      <c r="Q92" s="55">
        <v>0.12670000000000001</v>
      </c>
      <c r="R92" s="48"/>
    </row>
    <row r="94" spans="1:23" x14ac:dyDescent="0.35">
      <c r="B94" s="15" t="s">
        <v>7843</v>
      </c>
      <c r="E94" s="251"/>
    </row>
    <row r="95" spans="1:23" ht="15" thickBot="1" x14ac:dyDescent="0.4"/>
    <row r="96" spans="1:23" x14ac:dyDescent="0.35">
      <c r="B96" s="28" t="s">
        <v>7578</v>
      </c>
      <c r="C96" s="1" t="s">
        <v>0</v>
      </c>
      <c r="D96" s="2" t="s">
        <v>4</v>
      </c>
      <c r="E96" s="1" t="s">
        <v>7624</v>
      </c>
      <c r="F96" s="1" t="s">
        <v>7625</v>
      </c>
      <c r="G96" s="1" t="s">
        <v>7626</v>
      </c>
      <c r="H96" s="1" t="s">
        <v>7734</v>
      </c>
      <c r="I96" s="1" t="s">
        <v>7879</v>
      </c>
    </row>
    <row r="97" spans="1:13" x14ac:dyDescent="0.35">
      <c r="B97" s="30" t="s">
        <v>7627</v>
      </c>
      <c r="C97" s="3" t="s">
        <v>34</v>
      </c>
      <c r="D97" s="4">
        <v>44991</v>
      </c>
      <c r="E97" s="57">
        <v>17</v>
      </c>
      <c r="F97" s="31">
        <v>1100</v>
      </c>
      <c r="G97" s="31">
        <v>18700</v>
      </c>
      <c r="H97" s="13">
        <v>5120</v>
      </c>
      <c r="I97" s="11">
        <f>G97+H97</f>
        <v>23820</v>
      </c>
    </row>
    <row r="98" spans="1:13" x14ac:dyDescent="0.35">
      <c r="B98" s="30" t="s">
        <v>7628</v>
      </c>
      <c r="C98" s="3" t="s">
        <v>34</v>
      </c>
      <c r="D98" s="4">
        <v>44991</v>
      </c>
      <c r="E98" s="57">
        <v>17</v>
      </c>
      <c r="F98" s="31">
        <v>1100</v>
      </c>
      <c r="G98" s="31">
        <v>18700</v>
      </c>
      <c r="H98" s="13">
        <v>5120</v>
      </c>
      <c r="I98" s="11">
        <f>G98+H98</f>
        <v>23820</v>
      </c>
    </row>
    <row r="100" spans="1:13" x14ac:dyDescent="0.35">
      <c r="B100" s="138" t="s">
        <v>7880</v>
      </c>
    </row>
    <row r="101" spans="1:13" x14ac:dyDescent="0.35">
      <c r="K101" s="67" t="s">
        <v>7795</v>
      </c>
      <c r="L101" s="67" t="s">
        <v>7796</v>
      </c>
      <c r="M101" s="67" t="s">
        <v>7797</v>
      </c>
    </row>
    <row r="102" spans="1:13" ht="42" x14ac:dyDescent="0.35">
      <c r="A102" s="61" t="s">
        <v>7786</v>
      </c>
      <c r="B102" s="62" t="s">
        <v>7787</v>
      </c>
      <c r="C102" s="62" t="s">
        <v>7788</v>
      </c>
      <c r="D102" s="62" t="s">
        <v>2</v>
      </c>
      <c r="E102" s="62" t="s">
        <v>7789</v>
      </c>
      <c r="F102" s="62" t="s">
        <v>7790</v>
      </c>
      <c r="G102" s="62" t="s">
        <v>7791</v>
      </c>
      <c r="H102" s="62" t="s">
        <v>7792</v>
      </c>
      <c r="I102" s="62" t="s">
        <v>7793</v>
      </c>
      <c r="J102" s="62" t="s">
        <v>7794</v>
      </c>
      <c r="K102" s="129" t="s">
        <v>29</v>
      </c>
      <c r="L102" s="129" t="s">
        <v>7800</v>
      </c>
    </row>
    <row r="103" spans="1:13" x14ac:dyDescent="0.35">
      <c r="A103" s="63">
        <v>44957</v>
      </c>
      <c r="B103" s="64" t="s">
        <v>7881</v>
      </c>
      <c r="C103" s="65" t="s">
        <v>7882</v>
      </c>
      <c r="D103" s="65" t="s">
        <v>25</v>
      </c>
      <c r="E103" s="66">
        <v>3200</v>
      </c>
      <c r="F103" s="65" t="s">
        <v>7366</v>
      </c>
      <c r="G103" s="66">
        <v>1280</v>
      </c>
      <c r="H103" s="65" t="s">
        <v>1962</v>
      </c>
      <c r="I103" s="66">
        <v>500</v>
      </c>
      <c r="J103" s="65" t="s">
        <v>634</v>
      </c>
      <c r="K103" s="129" t="s">
        <v>29</v>
      </c>
      <c r="L103" s="129" t="s">
        <v>7800</v>
      </c>
    </row>
    <row r="104" spans="1:13" x14ac:dyDescent="0.35">
      <c r="A104" s="63">
        <v>44957</v>
      </c>
      <c r="B104" s="64" t="s">
        <v>7883</v>
      </c>
      <c r="C104" s="65" t="s">
        <v>7884</v>
      </c>
      <c r="D104" s="65" t="s">
        <v>25</v>
      </c>
      <c r="E104" s="66">
        <v>4000</v>
      </c>
      <c r="F104" s="65" t="s">
        <v>7366</v>
      </c>
      <c r="G104" s="66">
        <v>1600</v>
      </c>
      <c r="H104" s="65" t="s">
        <v>5739</v>
      </c>
      <c r="I104" s="66">
        <v>200</v>
      </c>
      <c r="J104" s="65" t="s">
        <v>634</v>
      </c>
      <c r="K104" s="129" t="s">
        <v>29</v>
      </c>
      <c r="L104" s="129" t="s">
        <v>7800</v>
      </c>
    </row>
    <row r="105" spans="1:13" x14ac:dyDescent="0.35">
      <c r="A105" s="63">
        <v>44957</v>
      </c>
      <c r="B105" s="64" t="s">
        <v>7885</v>
      </c>
      <c r="C105" s="65" t="s">
        <v>3209</v>
      </c>
      <c r="D105" s="65" t="s">
        <v>25</v>
      </c>
      <c r="E105" s="66">
        <v>3200</v>
      </c>
      <c r="F105" s="65" t="s">
        <v>7366</v>
      </c>
      <c r="G105" s="66">
        <v>1280</v>
      </c>
      <c r="H105" s="65" t="s">
        <v>1962</v>
      </c>
      <c r="I105" s="66">
        <v>500</v>
      </c>
      <c r="J105" s="65" t="s">
        <v>634</v>
      </c>
      <c r="K105" s="129" t="s">
        <v>29</v>
      </c>
      <c r="L105" s="129" t="s">
        <v>7800</v>
      </c>
    </row>
    <row r="106" spans="1:13" x14ac:dyDescent="0.35">
      <c r="A106" s="63">
        <v>44957</v>
      </c>
      <c r="B106" s="64" t="s">
        <v>7886</v>
      </c>
      <c r="C106" s="65" t="s">
        <v>7887</v>
      </c>
      <c r="D106" s="65" t="s">
        <v>25</v>
      </c>
      <c r="E106" s="66">
        <v>2000</v>
      </c>
      <c r="F106" s="65" t="s">
        <v>7366</v>
      </c>
      <c r="G106" s="66">
        <v>800</v>
      </c>
      <c r="H106" s="65" t="s">
        <v>5739</v>
      </c>
      <c r="I106" s="66">
        <v>200</v>
      </c>
      <c r="J106" s="65" t="s">
        <v>634</v>
      </c>
      <c r="K106" s="129" t="s">
        <v>29</v>
      </c>
      <c r="L106" s="129" t="s">
        <v>7800</v>
      </c>
    </row>
    <row r="107" spans="1:13" x14ac:dyDescent="0.35">
      <c r="A107" s="63">
        <v>44957</v>
      </c>
      <c r="B107" s="64" t="s">
        <v>7888</v>
      </c>
      <c r="C107" s="65" t="s">
        <v>7889</v>
      </c>
      <c r="D107" s="65" t="s">
        <v>25</v>
      </c>
      <c r="E107" s="66">
        <v>3200</v>
      </c>
      <c r="F107" s="65" t="s">
        <v>7366</v>
      </c>
      <c r="G107" s="66">
        <v>1280</v>
      </c>
      <c r="H107" s="65" t="s">
        <v>5739</v>
      </c>
      <c r="I107" s="66">
        <v>200</v>
      </c>
      <c r="J107" s="65" t="s">
        <v>634</v>
      </c>
      <c r="K107" s="129" t="s">
        <v>29</v>
      </c>
      <c r="L107" s="129" t="s">
        <v>7890</v>
      </c>
    </row>
    <row r="108" spans="1:13" x14ac:dyDescent="0.35">
      <c r="A108" s="63">
        <v>44957</v>
      </c>
      <c r="B108" s="64" t="s">
        <v>7891</v>
      </c>
      <c r="C108" s="65" t="s">
        <v>7892</v>
      </c>
      <c r="D108" s="65" t="s">
        <v>25</v>
      </c>
      <c r="E108" s="66">
        <v>3200</v>
      </c>
      <c r="F108" s="65" t="s">
        <v>7366</v>
      </c>
      <c r="G108" s="66">
        <v>1280</v>
      </c>
      <c r="H108" s="65" t="s">
        <v>5739</v>
      </c>
      <c r="I108" s="66">
        <v>200</v>
      </c>
      <c r="J108" s="65" t="s">
        <v>634</v>
      </c>
      <c r="K108" s="129" t="s">
        <v>29</v>
      </c>
      <c r="L108" s="129" t="s">
        <v>7800</v>
      </c>
    </row>
    <row r="109" spans="1:13" x14ac:dyDescent="0.35">
      <c r="A109" s="63">
        <v>44957</v>
      </c>
      <c r="B109" s="64" t="s">
        <v>7893</v>
      </c>
      <c r="C109" s="65" t="s">
        <v>7894</v>
      </c>
      <c r="D109" s="65" t="s">
        <v>25</v>
      </c>
      <c r="E109" s="66">
        <v>4000</v>
      </c>
      <c r="F109" s="65" t="s">
        <v>7366</v>
      </c>
      <c r="G109" s="66">
        <v>1600</v>
      </c>
      <c r="H109" s="65" t="s">
        <v>5739</v>
      </c>
      <c r="I109" s="66">
        <v>200</v>
      </c>
      <c r="J109" s="65" t="s">
        <v>634</v>
      </c>
    </row>
    <row r="110" spans="1:13" ht="15" thickBot="1" x14ac:dyDescent="0.4">
      <c r="G110" s="117">
        <f>SUM(G103:G109)</f>
        <v>9120</v>
      </c>
    </row>
    <row r="111" spans="1:13" ht="15" thickTop="1" x14ac:dyDescent="0.35"/>
    <row r="112" spans="1:13" x14ac:dyDescent="0.35">
      <c r="K112" s="67" t="s">
        <v>7795</v>
      </c>
      <c r="L112" s="67" t="s">
        <v>7796</v>
      </c>
      <c r="M112" s="67" t="s">
        <v>7797</v>
      </c>
    </row>
    <row r="113" spans="1:13" ht="42" x14ac:dyDescent="0.35">
      <c r="A113" s="61" t="s">
        <v>7786</v>
      </c>
      <c r="B113" s="62" t="s">
        <v>7787</v>
      </c>
      <c r="C113" s="62" t="s">
        <v>7788</v>
      </c>
      <c r="D113" s="62" t="s">
        <v>2</v>
      </c>
      <c r="E113" s="62" t="s">
        <v>7789</v>
      </c>
      <c r="F113" s="62" t="s">
        <v>7790</v>
      </c>
      <c r="G113" s="62" t="s">
        <v>7791</v>
      </c>
      <c r="H113" s="62" t="s">
        <v>7792</v>
      </c>
      <c r="I113" s="62" t="s">
        <v>7793</v>
      </c>
      <c r="J113" s="62" t="s">
        <v>7794</v>
      </c>
      <c r="K113" s="129" t="s">
        <v>29</v>
      </c>
      <c r="L113" s="129" t="s">
        <v>7800</v>
      </c>
    </row>
    <row r="114" spans="1:13" x14ac:dyDescent="0.35">
      <c r="A114" s="63">
        <v>44985</v>
      </c>
      <c r="B114" s="64" t="s">
        <v>7895</v>
      </c>
      <c r="C114" s="65" t="s">
        <v>7882</v>
      </c>
      <c r="D114" s="65" t="s">
        <v>25</v>
      </c>
      <c r="E114" s="66">
        <v>3200</v>
      </c>
      <c r="F114" s="65" t="s">
        <v>7366</v>
      </c>
      <c r="G114" s="66">
        <v>1280</v>
      </c>
      <c r="H114" s="65" t="s">
        <v>1962</v>
      </c>
      <c r="I114" s="66">
        <v>500</v>
      </c>
      <c r="J114" s="65" t="s">
        <v>634</v>
      </c>
      <c r="K114" s="129" t="s">
        <v>29</v>
      </c>
      <c r="L114" s="129" t="s">
        <v>7800</v>
      </c>
    </row>
    <row r="115" spans="1:13" x14ac:dyDescent="0.35">
      <c r="A115" s="63">
        <v>44985</v>
      </c>
      <c r="B115" s="64" t="s">
        <v>7896</v>
      </c>
      <c r="C115" s="65" t="s">
        <v>7884</v>
      </c>
      <c r="D115" s="65" t="s">
        <v>25</v>
      </c>
      <c r="E115" s="66">
        <v>4000</v>
      </c>
      <c r="F115" s="65" t="s">
        <v>7366</v>
      </c>
      <c r="G115" s="66">
        <v>1600</v>
      </c>
      <c r="H115" s="65" t="s">
        <v>5739</v>
      </c>
      <c r="I115" s="66">
        <v>200</v>
      </c>
      <c r="J115" s="65" t="s">
        <v>634</v>
      </c>
      <c r="K115" s="129" t="s">
        <v>29</v>
      </c>
      <c r="L115" s="129" t="s">
        <v>7890</v>
      </c>
    </row>
    <row r="116" spans="1:13" x14ac:dyDescent="0.35">
      <c r="A116" s="63">
        <v>44985</v>
      </c>
      <c r="B116" s="64" t="s">
        <v>7897</v>
      </c>
      <c r="C116" s="65" t="s">
        <v>3209</v>
      </c>
      <c r="D116" s="65" t="s">
        <v>25</v>
      </c>
      <c r="E116" s="66">
        <v>3200</v>
      </c>
      <c r="F116" s="65" t="s">
        <v>7366</v>
      </c>
      <c r="G116" s="66">
        <v>1280</v>
      </c>
      <c r="H116" s="65" t="s">
        <v>1962</v>
      </c>
      <c r="I116" s="66">
        <v>500</v>
      </c>
      <c r="J116" s="65" t="s">
        <v>634</v>
      </c>
      <c r="K116" s="129" t="s">
        <v>29</v>
      </c>
      <c r="L116" s="129" t="s">
        <v>7800</v>
      </c>
    </row>
    <row r="117" spans="1:13" x14ac:dyDescent="0.35">
      <c r="A117" s="63">
        <v>44985</v>
      </c>
      <c r="B117" s="64" t="s">
        <v>7898</v>
      </c>
      <c r="C117" s="65" t="s">
        <v>7887</v>
      </c>
      <c r="D117" s="65" t="s">
        <v>25</v>
      </c>
      <c r="E117" s="66">
        <v>2000</v>
      </c>
      <c r="F117" s="65" t="s">
        <v>7366</v>
      </c>
      <c r="G117" s="66">
        <v>800</v>
      </c>
      <c r="H117" s="65" t="s">
        <v>5739</v>
      </c>
      <c r="I117" s="66">
        <v>200</v>
      </c>
      <c r="J117" s="65" t="s">
        <v>634</v>
      </c>
      <c r="K117" s="129" t="s">
        <v>29</v>
      </c>
      <c r="L117" s="129" t="s">
        <v>7800</v>
      </c>
    </row>
    <row r="118" spans="1:13" x14ac:dyDescent="0.35">
      <c r="A118" s="63">
        <v>44985</v>
      </c>
      <c r="B118" s="64" t="s">
        <v>7899</v>
      </c>
      <c r="C118" s="65" t="s">
        <v>7889</v>
      </c>
      <c r="D118" s="65" t="s">
        <v>25</v>
      </c>
      <c r="E118" s="66">
        <v>3200</v>
      </c>
      <c r="F118" s="65" t="s">
        <v>7366</v>
      </c>
      <c r="G118" s="66">
        <v>1280</v>
      </c>
      <c r="H118" s="65" t="s">
        <v>5739</v>
      </c>
      <c r="I118" s="66">
        <v>200</v>
      </c>
      <c r="J118" s="65" t="s">
        <v>634</v>
      </c>
      <c r="K118" s="129" t="s">
        <v>29</v>
      </c>
      <c r="L118" s="129" t="s">
        <v>7800</v>
      </c>
    </row>
    <row r="119" spans="1:13" x14ac:dyDescent="0.35">
      <c r="A119" s="63">
        <v>44985</v>
      </c>
      <c r="B119" s="64" t="s">
        <v>7900</v>
      </c>
      <c r="C119" s="65" t="s">
        <v>7892</v>
      </c>
      <c r="D119" s="65" t="s">
        <v>25</v>
      </c>
      <c r="E119" s="66">
        <v>3200</v>
      </c>
      <c r="F119" s="65" t="s">
        <v>7366</v>
      </c>
      <c r="G119" s="66">
        <v>1280</v>
      </c>
      <c r="H119" s="65" t="s">
        <v>5739</v>
      </c>
      <c r="I119" s="66">
        <v>200</v>
      </c>
      <c r="J119" s="65" t="s">
        <v>634</v>
      </c>
      <c r="K119" s="129" t="s">
        <v>29</v>
      </c>
      <c r="L119" s="129" t="s">
        <v>7800</v>
      </c>
    </row>
    <row r="120" spans="1:13" x14ac:dyDescent="0.35">
      <c r="A120" s="63">
        <v>44985</v>
      </c>
      <c r="B120" s="64" t="s">
        <v>7901</v>
      </c>
      <c r="C120" s="65" t="s">
        <v>7894</v>
      </c>
      <c r="D120" s="65" t="s">
        <v>25</v>
      </c>
      <c r="E120" s="66">
        <v>4000</v>
      </c>
      <c r="F120" s="65" t="s">
        <v>7366</v>
      </c>
      <c r="G120" s="66">
        <v>1600</v>
      </c>
      <c r="H120" s="65" t="s">
        <v>5739</v>
      </c>
      <c r="I120" s="66">
        <v>200</v>
      </c>
      <c r="J120" s="65" t="s">
        <v>634</v>
      </c>
    </row>
    <row r="121" spans="1:13" ht="15" thickBot="1" x14ac:dyDescent="0.4">
      <c r="G121" s="117">
        <f>SUM(G114:G120)</f>
        <v>9120</v>
      </c>
    </row>
    <row r="122" spans="1:13" ht="15" thickTop="1" x14ac:dyDescent="0.35"/>
    <row r="123" spans="1:13" x14ac:dyDescent="0.35">
      <c r="K123" s="67" t="s">
        <v>7795</v>
      </c>
      <c r="L123" s="67" t="s">
        <v>7796</v>
      </c>
      <c r="M123" s="67" t="s">
        <v>7797</v>
      </c>
    </row>
    <row r="124" spans="1:13" ht="42" x14ac:dyDescent="0.35">
      <c r="A124" s="61" t="s">
        <v>7786</v>
      </c>
      <c r="B124" s="62" t="s">
        <v>7787</v>
      </c>
      <c r="C124" s="62" t="s">
        <v>7788</v>
      </c>
      <c r="D124" s="62" t="s">
        <v>2</v>
      </c>
      <c r="E124" s="62" t="s">
        <v>7789</v>
      </c>
      <c r="F124" s="62" t="s">
        <v>7790</v>
      </c>
      <c r="G124" s="62" t="s">
        <v>7791</v>
      </c>
      <c r="H124" s="62" t="s">
        <v>7792</v>
      </c>
      <c r="I124" s="62" t="s">
        <v>7793</v>
      </c>
      <c r="J124" s="62" t="s">
        <v>7794</v>
      </c>
      <c r="K124" s="129" t="s">
        <v>29</v>
      </c>
      <c r="L124" s="129" t="s">
        <v>7800</v>
      </c>
    </row>
    <row r="125" spans="1:13" x14ac:dyDescent="0.35">
      <c r="A125" s="63">
        <v>45016</v>
      </c>
      <c r="B125" s="64" t="s">
        <v>7902</v>
      </c>
      <c r="C125" s="65" t="s">
        <v>7882</v>
      </c>
      <c r="D125" s="65" t="s">
        <v>25</v>
      </c>
      <c r="E125" s="66">
        <v>3200</v>
      </c>
      <c r="F125" s="65" t="s">
        <v>7366</v>
      </c>
      <c r="G125" s="66">
        <v>1280</v>
      </c>
      <c r="H125" s="65" t="s">
        <v>1962</v>
      </c>
      <c r="I125" s="66">
        <v>500</v>
      </c>
      <c r="J125" s="65" t="s">
        <v>634</v>
      </c>
      <c r="K125" s="129" t="s">
        <v>29</v>
      </c>
      <c r="L125" s="129" t="s">
        <v>7800</v>
      </c>
    </row>
    <row r="126" spans="1:13" x14ac:dyDescent="0.35">
      <c r="A126" s="63">
        <v>45016</v>
      </c>
      <c r="B126" s="64" t="s">
        <v>7903</v>
      </c>
      <c r="C126" s="65" t="s">
        <v>7884</v>
      </c>
      <c r="D126" s="65" t="s">
        <v>25</v>
      </c>
      <c r="E126" s="66">
        <v>4000</v>
      </c>
      <c r="F126" s="65" t="s">
        <v>7366</v>
      </c>
      <c r="G126" s="66">
        <v>1600</v>
      </c>
      <c r="H126" s="65" t="s">
        <v>5739</v>
      </c>
      <c r="I126" s="66">
        <v>200</v>
      </c>
      <c r="J126" s="65" t="s">
        <v>634</v>
      </c>
      <c r="K126" s="129" t="s">
        <v>29</v>
      </c>
      <c r="L126" s="129" t="s">
        <v>7890</v>
      </c>
    </row>
    <row r="127" spans="1:13" x14ac:dyDescent="0.35">
      <c r="A127" s="63">
        <v>45016</v>
      </c>
      <c r="B127" s="64" t="s">
        <v>7904</v>
      </c>
      <c r="C127" s="65" t="s">
        <v>3209</v>
      </c>
      <c r="D127" s="65" t="s">
        <v>25</v>
      </c>
      <c r="E127" s="66">
        <v>3200</v>
      </c>
      <c r="F127" s="65" t="s">
        <v>7366</v>
      </c>
      <c r="G127" s="66">
        <v>1280</v>
      </c>
      <c r="H127" s="65" t="s">
        <v>1962</v>
      </c>
      <c r="I127" s="66">
        <v>500</v>
      </c>
      <c r="J127" s="65" t="s">
        <v>634</v>
      </c>
      <c r="K127" s="129" t="s">
        <v>29</v>
      </c>
      <c r="L127" s="129" t="s">
        <v>7800</v>
      </c>
    </row>
    <row r="128" spans="1:13" x14ac:dyDescent="0.35">
      <c r="A128" s="63">
        <v>45016</v>
      </c>
      <c r="B128" s="64" t="s">
        <v>7905</v>
      </c>
      <c r="C128" s="65" t="s">
        <v>7889</v>
      </c>
      <c r="D128" s="65" t="s">
        <v>25</v>
      </c>
      <c r="E128" s="66">
        <v>3200</v>
      </c>
      <c r="F128" s="65" t="s">
        <v>7366</v>
      </c>
      <c r="G128" s="66">
        <v>1280</v>
      </c>
      <c r="H128" s="65" t="s">
        <v>5739</v>
      </c>
      <c r="I128" s="66">
        <v>200</v>
      </c>
      <c r="J128" s="65" t="s">
        <v>634</v>
      </c>
      <c r="K128" s="129" t="s">
        <v>29</v>
      </c>
      <c r="L128" s="129" t="s">
        <v>7890</v>
      </c>
    </row>
    <row r="129" spans="1:13" x14ac:dyDescent="0.35">
      <c r="A129" s="63">
        <v>45016</v>
      </c>
      <c r="B129" s="64" t="s">
        <v>7906</v>
      </c>
      <c r="C129" s="65" t="s">
        <v>7892</v>
      </c>
      <c r="D129" s="65" t="s">
        <v>25</v>
      </c>
      <c r="E129" s="66">
        <v>3200</v>
      </c>
      <c r="F129" s="65" t="s">
        <v>7366</v>
      </c>
      <c r="G129" s="66">
        <v>1280</v>
      </c>
      <c r="H129" s="65" t="s">
        <v>5739</v>
      </c>
      <c r="I129" s="66">
        <v>200</v>
      </c>
      <c r="J129" s="65" t="s">
        <v>634</v>
      </c>
      <c r="K129" s="129" t="s">
        <v>29</v>
      </c>
      <c r="L129" s="129" t="s">
        <v>7800</v>
      </c>
    </row>
    <row r="130" spans="1:13" x14ac:dyDescent="0.35">
      <c r="A130" s="63">
        <v>45016</v>
      </c>
      <c r="B130" s="64" t="s">
        <v>7907</v>
      </c>
      <c r="C130" s="65" t="s">
        <v>7894</v>
      </c>
      <c r="D130" s="65" t="s">
        <v>25</v>
      </c>
      <c r="E130" s="66">
        <v>4000</v>
      </c>
      <c r="F130" s="65" t="s">
        <v>7366</v>
      </c>
      <c r="G130" s="66">
        <v>1600</v>
      </c>
      <c r="H130" s="65" t="s">
        <v>5739</v>
      </c>
      <c r="I130" s="66">
        <v>200</v>
      </c>
      <c r="J130" s="65" t="s">
        <v>634</v>
      </c>
    </row>
    <row r="131" spans="1:13" ht="15" thickBot="1" x14ac:dyDescent="0.4">
      <c r="G131" s="117">
        <f>SUM(G125:G130)</f>
        <v>8320</v>
      </c>
    </row>
    <row r="132" spans="1:13" ht="15" thickTop="1" x14ac:dyDescent="0.35"/>
    <row r="133" spans="1:13" x14ac:dyDescent="0.35">
      <c r="K133" s="67" t="s">
        <v>7795</v>
      </c>
      <c r="L133" s="67" t="s">
        <v>7796</v>
      </c>
      <c r="M133" s="67" t="s">
        <v>7797</v>
      </c>
    </row>
    <row r="134" spans="1:13" ht="42" x14ac:dyDescent="0.35">
      <c r="A134" s="61" t="s">
        <v>7786</v>
      </c>
      <c r="B134" s="62" t="s">
        <v>7787</v>
      </c>
      <c r="C134" s="62" t="s">
        <v>7788</v>
      </c>
      <c r="D134" s="62" t="s">
        <v>2</v>
      </c>
      <c r="E134" s="62" t="s">
        <v>7789</v>
      </c>
      <c r="F134" s="62" t="s">
        <v>7790</v>
      </c>
      <c r="G134" s="62" t="s">
        <v>7791</v>
      </c>
      <c r="H134" s="62" t="s">
        <v>7792</v>
      </c>
      <c r="I134" s="62" t="s">
        <v>7793</v>
      </c>
      <c r="J134" s="62" t="s">
        <v>7794</v>
      </c>
      <c r="K134" s="129" t="s">
        <v>29</v>
      </c>
      <c r="L134" s="129" t="s">
        <v>7800</v>
      </c>
    </row>
    <row r="135" spans="1:13" x14ac:dyDescent="0.35">
      <c r="A135" s="63">
        <v>45046</v>
      </c>
      <c r="B135" s="64" t="s">
        <v>7908</v>
      </c>
      <c r="C135" s="65" t="s">
        <v>7882</v>
      </c>
      <c r="D135" s="65" t="s">
        <v>25</v>
      </c>
      <c r="E135" s="66">
        <v>3200</v>
      </c>
      <c r="F135" s="65" t="s">
        <v>7366</v>
      </c>
      <c r="G135" s="66">
        <v>1280</v>
      </c>
      <c r="H135" s="65" t="s">
        <v>1962</v>
      </c>
      <c r="I135" s="66">
        <v>500</v>
      </c>
      <c r="J135" s="65" t="s">
        <v>634</v>
      </c>
      <c r="K135" s="129" t="s">
        <v>29</v>
      </c>
      <c r="L135" s="129" t="s">
        <v>7800</v>
      </c>
    </row>
    <row r="136" spans="1:13" x14ac:dyDescent="0.35">
      <c r="A136" s="119">
        <v>45046</v>
      </c>
      <c r="B136" s="120" t="s">
        <v>7909</v>
      </c>
      <c r="C136" s="121" t="s">
        <v>3209</v>
      </c>
      <c r="D136" s="121" t="s">
        <v>25</v>
      </c>
      <c r="E136" s="122">
        <v>3200</v>
      </c>
      <c r="F136" s="121" t="s">
        <v>7366</v>
      </c>
      <c r="G136" s="66">
        <v>1280</v>
      </c>
      <c r="H136" s="121" t="s">
        <v>1962</v>
      </c>
      <c r="I136" s="122">
        <v>500</v>
      </c>
      <c r="J136" s="121" t="s">
        <v>634</v>
      </c>
      <c r="K136" s="129" t="s">
        <v>29</v>
      </c>
      <c r="L136" s="129" t="s">
        <v>7800</v>
      </c>
    </row>
    <row r="137" spans="1:13" x14ac:dyDescent="0.35">
      <c r="A137" s="63">
        <v>45046</v>
      </c>
      <c r="B137" s="64" t="s">
        <v>7910</v>
      </c>
      <c r="C137" s="65" t="s">
        <v>7889</v>
      </c>
      <c r="D137" s="65" t="s">
        <v>25</v>
      </c>
      <c r="E137" s="66">
        <v>3200</v>
      </c>
      <c r="F137" s="65" t="s">
        <v>7366</v>
      </c>
      <c r="G137" s="66">
        <v>1280</v>
      </c>
      <c r="H137" s="65" t="s">
        <v>5739</v>
      </c>
      <c r="I137" s="66">
        <v>200</v>
      </c>
      <c r="J137" s="65" t="s">
        <v>634</v>
      </c>
      <c r="K137" s="129" t="s">
        <v>29</v>
      </c>
      <c r="L137" s="129" t="s">
        <v>7800</v>
      </c>
    </row>
    <row r="138" spans="1:13" x14ac:dyDescent="0.35">
      <c r="A138" s="63">
        <v>45046</v>
      </c>
      <c r="B138" s="64" t="s">
        <v>7911</v>
      </c>
      <c r="C138" s="65" t="s">
        <v>7892</v>
      </c>
      <c r="D138" s="65" t="s">
        <v>25</v>
      </c>
      <c r="E138" s="66">
        <v>3200</v>
      </c>
      <c r="F138" s="65" t="s">
        <v>7366</v>
      </c>
      <c r="G138" s="66">
        <v>1280</v>
      </c>
      <c r="H138" s="65" t="s">
        <v>5739</v>
      </c>
      <c r="I138" s="66">
        <v>200</v>
      </c>
      <c r="J138" s="65" t="s">
        <v>634</v>
      </c>
    </row>
    <row r="139" spans="1:13" ht="15" thickBot="1" x14ac:dyDescent="0.4">
      <c r="G139" s="117">
        <f>SUM(G135:G138)</f>
        <v>5120</v>
      </c>
    </row>
    <row r="140" spans="1:13" ht="15" thickTop="1" x14ac:dyDescent="0.35"/>
    <row r="141" spans="1:13" x14ac:dyDescent="0.35">
      <c r="K141" s="67" t="s">
        <v>7795</v>
      </c>
      <c r="L141" s="67" t="s">
        <v>7796</v>
      </c>
      <c r="M141" s="67" t="s">
        <v>7797</v>
      </c>
    </row>
    <row r="142" spans="1:13" ht="42" x14ac:dyDescent="0.35">
      <c r="A142" s="61" t="s">
        <v>7786</v>
      </c>
      <c r="B142" s="62" t="s">
        <v>7787</v>
      </c>
      <c r="C142" s="62" t="s">
        <v>7788</v>
      </c>
      <c r="D142" s="62" t="s">
        <v>2</v>
      </c>
      <c r="E142" s="62" t="s">
        <v>7789</v>
      </c>
      <c r="F142" s="62" t="s">
        <v>7790</v>
      </c>
      <c r="G142" s="62" t="s">
        <v>7791</v>
      </c>
      <c r="H142" s="62" t="s">
        <v>7792</v>
      </c>
      <c r="I142" s="62" t="s">
        <v>7793</v>
      </c>
      <c r="J142" s="62" t="s">
        <v>7794</v>
      </c>
      <c r="K142" s="129" t="s">
        <v>29</v>
      </c>
      <c r="L142" s="129" t="s">
        <v>7800</v>
      </c>
    </row>
    <row r="143" spans="1:13" x14ac:dyDescent="0.35">
      <c r="A143" s="68">
        <v>45077</v>
      </c>
      <c r="B143" s="64" t="s">
        <v>7912</v>
      </c>
      <c r="C143" s="65" t="s">
        <v>7882</v>
      </c>
      <c r="D143" s="65" t="s">
        <v>25</v>
      </c>
      <c r="E143" s="66">
        <v>3200</v>
      </c>
      <c r="F143" s="65" t="s">
        <v>7366</v>
      </c>
      <c r="G143" s="66">
        <v>1280</v>
      </c>
      <c r="H143" s="65" t="s">
        <v>1962</v>
      </c>
      <c r="I143" s="66">
        <v>500</v>
      </c>
      <c r="J143" s="65" t="s">
        <v>634</v>
      </c>
      <c r="K143" s="129" t="s">
        <v>29</v>
      </c>
      <c r="L143" s="129" t="s">
        <v>7890</v>
      </c>
    </row>
    <row r="144" spans="1:13" x14ac:dyDescent="0.35">
      <c r="A144" s="68">
        <v>45077</v>
      </c>
      <c r="B144" s="64" t="s">
        <v>7913</v>
      </c>
      <c r="C144" s="65" t="s">
        <v>3209</v>
      </c>
      <c r="D144" s="65" t="s">
        <v>25</v>
      </c>
      <c r="E144" s="66">
        <v>3200</v>
      </c>
      <c r="F144" s="65" t="s">
        <v>7366</v>
      </c>
      <c r="G144" s="66">
        <v>1280</v>
      </c>
      <c r="H144" s="65" t="s">
        <v>1962</v>
      </c>
      <c r="I144" s="66">
        <v>500</v>
      </c>
      <c r="J144" s="65" t="s">
        <v>634</v>
      </c>
      <c r="K144" s="129" t="s">
        <v>29</v>
      </c>
      <c r="L144" s="129" t="s">
        <v>7800</v>
      </c>
    </row>
    <row r="145" spans="1:13" x14ac:dyDescent="0.35">
      <c r="A145" s="68">
        <v>45077</v>
      </c>
      <c r="B145" s="64" t="s">
        <v>7914</v>
      </c>
      <c r="C145" s="65" t="s">
        <v>7889</v>
      </c>
      <c r="D145" s="65" t="s">
        <v>25</v>
      </c>
      <c r="E145" s="66">
        <v>3200</v>
      </c>
      <c r="F145" s="65" t="s">
        <v>7366</v>
      </c>
      <c r="G145" s="66">
        <v>1280</v>
      </c>
      <c r="H145" s="65" t="s">
        <v>5739</v>
      </c>
      <c r="I145" s="66">
        <v>200</v>
      </c>
      <c r="J145" s="65" t="s">
        <v>634</v>
      </c>
      <c r="K145" s="129" t="s">
        <v>29</v>
      </c>
      <c r="L145" s="129" t="s">
        <v>7890</v>
      </c>
    </row>
    <row r="146" spans="1:13" x14ac:dyDescent="0.35">
      <c r="A146" s="68">
        <v>45077</v>
      </c>
      <c r="B146" s="64" t="s">
        <v>7915</v>
      </c>
      <c r="C146" s="65" t="s">
        <v>7892</v>
      </c>
      <c r="D146" s="65" t="s">
        <v>25</v>
      </c>
      <c r="E146" s="66">
        <v>3200</v>
      </c>
      <c r="F146" s="65" t="s">
        <v>7366</v>
      </c>
      <c r="G146" s="66">
        <v>1280</v>
      </c>
      <c r="H146" s="65" t="s">
        <v>5739</v>
      </c>
      <c r="I146" s="66">
        <v>200</v>
      </c>
      <c r="J146" s="65" t="s">
        <v>634</v>
      </c>
    </row>
    <row r="147" spans="1:13" ht="15" thickBot="1" x14ac:dyDescent="0.4">
      <c r="G147" s="117">
        <f>SUM(G143:G146)</f>
        <v>5120</v>
      </c>
    </row>
    <row r="148" spans="1:13" ht="15" thickTop="1" x14ac:dyDescent="0.35"/>
    <row r="149" spans="1:13" x14ac:dyDescent="0.35">
      <c r="K149" s="67" t="s">
        <v>7795</v>
      </c>
      <c r="L149" s="67" t="s">
        <v>7796</v>
      </c>
      <c r="M149" s="67" t="s">
        <v>7797</v>
      </c>
    </row>
    <row r="150" spans="1:13" ht="42" x14ac:dyDescent="0.35">
      <c r="A150" s="61" t="s">
        <v>7786</v>
      </c>
      <c r="B150" s="62" t="s">
        <v>7787</v>
      </c>
      <c r="C150" s="62" t="s">
        <v>7788</v>
      </c>
      <c r="D150" s="62" t="s">
        <v>2</v>
      </c>
      <c r="E150" s="62" t="s">
        <v>7789</v>
      </c>
      <c r="F150" s="62" t="s">
        <v>7790</v>
      </c>
      <c r="G150" s="62" t="s">
        <v>7791</v>
      </c>
      <c r="H150" s="62" t="s">
        <v>7792</v>
      </c>
      <c r="I150" s="62" t="s">
        <v>7793</v>
      </c>
      <c r="J150" s="62" t="s">
        <v>7794</v>
      </c>
      <c r="K150" s="129" t="s">
        <v>29</v>
      </c>
      <c r="L150" s="129" t="s">
        <v>7800</v>
      </c>
    </row>
    <row r="151" spans="1:13" x14ac:dyDescent="0.35">
      <c r="A151" s="63">
        <v>45107</v>
      </c>
      <c r="B151" s="64" t="s">
        <v>7916</v>
      </c>
      <c r="C151" s="65" t="s">
        <v>7882</v>
      </c>
      <c r="D151" s="65" t="s">
        <v>25</v>
      </c>
      <c r="E151" s="66">
        <v>3200</v>
      </c>
      <c r="F151" s="65" t="s">
        <v>7366</v>
      </c>
      <c r="G151" s="66">
        <v>1280</v>
      </c>
      <c r="H151" s="65" t="s">
        <v>1962</v>
      </c>
      <c r="I151" s="66">
        <v>500</v>
      </c>
      <c r="J151" s="65" t="s">
        <v>634</v>
      </c>
      <c r="K151" s="129" t="s">
        <v>29</v>
      </c>
      <c r="L151" s="129" t="s">
        <v>7890</v>
      </c>
    </row>
    <row r="152" spans="1:13" x14ac:dyDescent="0.35">
      <c r="A152" s="63">
        <v>45107</v>
      </c>
      <c r="B152" s="64" t="s">
        <v>7917</v>
      </c>
      <c r="C152" s="65" t="s">
        <v>3209</v>
      </c>
      <c r="D152" s="65" t="s">
        <v>25</v>
      </c>
      <c r="E152" s="66">
        <v>3200</v>
      </c>
      <c r="F152" s="65" t="s">
        <v>7366</v>
      </c>
      <c r="G152" s="66">
        <v>1280</v>
      </c>
      <c r="H152" s="65" t="s">
        <v>1962</v>
      </c>
      <c r="I152" s="66">
        <v>500</v>
      </c>
      <c r="J152" s="65" t="s">
        <v>634</v>
      </c>
      <c r="K152" s="129" t="s">
        <v>29</v>
      </c>
      <c r="L152" s="129" t="s">
        <v>7800</v>
      </c>
    </row>
    <row r="153" spans="1:13" x14ac:dyDescent="0.35">
      <c r="A153" s="63">
        <v>45107</v>
      </c>
      <c r="B153" s="64" t="s">
        <v>7918</v>
      </c>
      <c r="C153" s="65" t="s">
        <v>7889</v>
      </c>
      <c r="D153" s="65" t="s">
        <v>25</v>
      </c>
      <c r="E153" s="66">
        <v>3200</v>
      </c>
      <c r="F153" s="65" t="s">
        <v>7366</v>
      </c>
      <c r="G153" s="66">
        <v>1280</v>
      </c>
      <c r="H153" s="65" t="s">
        <v>5739</v>
      </c>
      <c r="I153" s="66">
        <v>200</v>
      </c>
      <c r="J153" s="65" t="s">
        <v>634</v>
      </c>
      <c r="K153" s="129" t="s">
        <v>29</v>
      </c>
      <c r="L153" s="129" t="s">
        <v>7800</v>
      </c>
    </row>
    <row r="154" spans="1:13" x14ac:dyDescent="0.35">
      <c r="A154" s="63">
        <v>45107</v>
      </c>
      <c r="B154" s="64" t="s">
        <v>7919</v>
      </c>
      <c r="C154" s="65" t="s">
        <v>7892</v>
      </c>
      <c r="D154" s="65" t="s">
        <v>25</v>
      </c>
      <c r="E154" s="66">
        <v>3200</v>
      </c>
      <c r="F154" s="65" t="s">
        <v>7366</v>
      </c>
      <c r="G154" s="66">
        <v>1280</v>
      </c>
      <c r="H154" s="65" t="s">
        <v>5739</v>
      </c>
      <c r="I154" s="66">
        <v>200</v>
      </c>
      <c r="J154" s="65" t="s">
        <v>634</v>
      </c>
    </row>
    <row r="155" spans="1:13" ht="15" thickBot="1" x14ac:dyDescent="0.4">
      <c r="G155" s="117">
        <f>SUM(G151:G154)</f>
        <v>5120</v>
      </c>
    </row>
    <row r="156" spans="1:13" ht="15" thickTop="1" x14ac:dyDescent="0.35"/>
    <row r="158" spans="1:13" x14ac:dyDescent="0.35">
      <c r="K158" s="67" t="s">
        <v>7795</v>
      </c>
      <c r="L158" s="67" t="s">
        <v>7796</v>
      </c>
      <c r="M158" s="67" t="s">
        <v>7797</v>
      </c>
    </row>
    <row r="159" spans="1:13" ht="42" x14ac:dyDescent="0.35">
      <c r="A159" s="61" t="s">
        <v>7786</v>
      </c>
      <c r="B159" s="62" t="s">
        <v>7787</v>
      </c>
      <c r="C159" s="62" t="s">
        <v>7788</v>
      </c>
      <c r="D159" s="62" t="s">
        <v>2</v>
      </c>
      <c r="E159" s="62" t="s">
        <v>7789</v>
      </c>
      <c r="F159" s="62" t="s">
        <v>7790</v>
      </c>
      <c r="G159" s="62" t="s">
        <v>7791</v>
      </c>
      <c r="H159" s="62" t="s">
        <v>7792</v>
      </c>
      <c r="I159" s="62" t="s">
        <v>7793</v>
      </c>
      <c r="J159" s="62" t="s">
        <v>7794</v>
      </c>
      <c r="K159" s="129" t="s">
        <v>29</v>
      </c>
      <c r="L159" s="129" t="s">
        <v>7800</v>
      </c>
    </row>
    <row r="160" spans="1:13" x14ac:dyDescent="0.35">
      <c r="A160" s="63">
        <v>45138</v>
      </c>
      <c r="B160" s="64" t="s">
        <v>7920</v>
      </c>
      <c r="C160" s="65" t="s">
        <v>7882</v>
      </c>
      <c r="D160" s="65" t="s">
        <v>25</v>
      </c>
      <c r="E160" s="66">
        <v>3200</v>
      </c>
      <c r="F160" s="65" t="s">
        <v>7366</v>
      </c>
      <c r="G160" s="66">
        <v>1280</v>
      </c>
      <c r="H160" s="65" t="s">
        <v>1962</v>
      </c>
      <c r="I160" s="66">
        <v>500</v>
      </c>
      <c r="J160" s="65" t="s">
        <v>634</v>
      </c>
      <c r="K160" s="129" t="s">
        <v>29</v>
      </c>
      <c r="L160" s="129" t="s">
        <v>7890</v>
      </c>
    </row>
    <row r="161" spans="1:13" x14ac:dyDescent="0.35">
      <c r="A161" s="63">
        <v>45138</v>
      </c>
      <c r="B161" s="64" t="s">
        <v>7921</v>
      </c>
      <c r="C161" s="65" t="s">
        <v>3209</v>
      </c>
      <c r="D161" s="65" t="s">
        <v>25</v>
      </c>
      <c r="E161" s="66">
        <v>3200</v>
      </c>
      <c r="F161" s="65" t="s">
        <v>7366</v>
      </c>
      <c r="G161" s="66">
        <v>1280</v>
      </c>
      <c r="H161" s="65" t="s">
        <v>1962</v>
      </c>
      <c r="I161" s="66">
        <v>500</v>
      </c>
      <c r="J161" s="65" t="s">
        <v>634</v>
      </c>
      <c r="K161" s="129" t="s">
        <v>29</v>
      </c>
      <c r="L161" s="129" t="s">
        <v>7800</v>
      </c>
    </row>
    <row r="162" spans="1:13" x14ac:dyDescent="0.35">
      <c r="A162" s="63">
        <v>45138</v>
      </c>
      <c r="B162" s="64" t="s">
        <v>7922</v>
      </c>
      <c r="C162" s="65" t="s">
        <v>7889</v>
      </c>
      <c r="D162" s="65" t="s">
        <v>25</v>
      </c>
      <c r="E162" s="66">
        <v>3200</v>
      </c>
      <c r="F162" s="65" t="s">
        <v>7366</v>
      </c>
      <c r="G162" s="66">
        <v>1280</v>
      </c>
      <c r="H162" s="65" t="s">
        <v>5739</v>
      </c>
      <c r="I162" s="66">
        <v>200</v>
      </c>
      <c r="J162" s="65" t="s">
        <v>634</v>
      </c>
      <c r="K162" s="129" t="s">
        <v>29</v>
      </c>
      <c r="L162" s="129" t="s">
        <v>7800</v>
      </c>
    </row>
    <row r="163" spans="1:13" x14ac:dyDescent="0.35">
      <c r="A163" s="63">
        <v>45138</v>
      </c>
      <c r="B163" s="64" t="s">
        <v>7923</v>
      </c>
      <c r="C163" s="65" t="s">
        <v>7892</v>
      </c>
      <c r="D163" s="65" t="s">
        <v>25</v>
      </c>
      <c r="E163" s="66">
        <v>3200</v>
      </c>
      <c r="F163" s="65" t="s">
        <v>7366</v>
      </c>
      <c r="G163" s="66">
        <v>1280</v>
      </c>
      <c r="H163" s="65" t="s">
        <v>5739</v>
      </c>
      <c r="I163" s="66">
        <v>200</v>
      </c>
      <c r="J163" s="65" t="s">
        <v>634</v>
      </c>
    </row>
    <row r="164" spans="1:13" ht="15" thickBot="1" x14ac:dyDescent="0.4">
      <c r="G164" s="117">
        <f>SUM(G160:G163)</f>
        <v>5120</v>
      </c>
    </row>
    <row r="165" spans="1:13" ht="15" thickTop="1" x14ac:dyDescent="0.35"/>
    <row r="166" spans="1:13" x14ac:dyDescent="0.35">
      <c r="K166" s="67" t="s">
        <v>7795</v>
      </c>
      <c r="L166" s="67" t="s">
        <v>7796</v>
      </c>
      <c r="M166" s="67" t="s">
        <v>7797</v>
      </c>
    </row>
    <row r="167" spans="1:13" ht="42" x14ac:dyDescent="0.35">
      <c r="A167" s="61" t="s">
        <v>7786</v>
      </c>
      <c r="B167" s="62" t="s">
        <v>7787</v>
      </c>
      <c r="C167" s="62" t="s">
        <v>7788</v>
      </c>
      <c r="D167" s="62" t="s">
        <v>2</v>
      </c>
      <c r="E167" s="62" t="s">
        <v>7789</v>
      </c>
      <c r="F167" s="62" t="s">
        <v>7790</v>
      </c>
      <c r="G167" s="62" t="s">
        <v>7791</v>
      </c>
      <c r="H167" s="62" t="s">
        <v>7792</v>
      </c>
      <c r="I167" s="62" t="s">
        <v>7793</v>
      </c>
      <c r="J167" s="62" t="s">
        <v>7794</v>
      </c>
      <c r="K167" s="129" t="s">
        <v>29</v>
      </c>
      <c r="L167" s="129" t="s">
        <v>7800</v>
      </c>
    </row>
    <row r="168" spans="1:13" x14ac:dyDescent="0.35">
      <c r="A168" s="63">
        <v>45169</v>
      </c>
      <c r="B168" s="64" t="s">
        <v>7924</v>
      </c>
      <c r="C168" s="65" t="s">
        <v>7882</v>
      </c>
      <c r="D168" s="65" t="s">
        <v>25</v>
      </c>
      <c r="E168" s="123">
        <v>3200</v>
      </c>
      <c r="F168" s="65" t="s">
        <v>7366</v>
      </c>
      <c r="G168" s="66">
        <v>1280</v>
      </c>
      <c r="H168" s="65" t="s">
        <v>1962</v>
      </c>
      <c r="I168" s="66">
        <v>500</v>
      </c>
      <c r="J168" s="65" t="s">
        <v>634</v>
      </c>
      <c r="K168" s="129" t="s">
        <v>29</v>
      </c>
      <c r="L168" s="129" t="s">
        <v>7890</v>
      </c>
    </row>
    <row r="169" spans="1:13" x14ac:dyDescent="0.35">
      <c r="A169" s="63">
        <v>45169</v>
      </c>
      <c r="B169" s="64" t="s">
        <v>7925</v>
      </c>
      <c r="C169" s="65" t="s">
        <v>3209</v>
      </c>
      <c r="D169" s="65" t="s">
        <v>25</v>
      </c>
      <c r="E169" s="92">
        <v>3200</v>
      </c>
      <c r="F169" s="65" t="s">
        <v>7366</v>
      </c>
      <c r="G169" s="66">
        <v>1280</v>
      </c>
      <c r="H169" s="65" t="s">
        <v>1962</v>
      </c>
      <c r="I169" s="66">
        <v>500</v>
      </c>
      <c r="J169" s="65" t="s">
        <v>634</v>
      </c>
      <c r="K169" s="129" t="s">
        <v>29</v>
      </c>
      <c r="L169" s="129" t="s">
        <v>7800</v>
      </c>
    </row>
    <row r="170" spans="1:13" x14ac:dyDescent="0.35">
      <c r="A170" s="63">
        <v>45169</v>
      </c>
      <c r="B170" s="64" t="s">
        <v>7926</v>
      </c>
      <c r="C170" s="65" t="s">
        <v>7889</v>
      </c>
      <c r="D170" s="65" t="s">
        <v>25</v>
      </c>
      <c r="E170" s="92">
        <v>3200</v>
      </c>
      <c r="F170" s="65" t="s">
        <v>7366</v>
      </c>
      <c r="G170" s="66">
        <v>1280</v>
      </c>
      <c r="H170" s="65" t="s">
        <v>5739</v>
      </c>
      <c r="I170" s="66">
        <v>200</v>
      </c>
      <c r="J170" s="65" t="s">
        <v>634</v>
      </c>
      <c r="K170" s="129" t="s">
        <v>29</v>
      </c>
      <c r="L170" s="129" t="s">
        <v>7800</v>
      </c>
    </row>
    <row r="171" spans="1:13" x14ac:dyDescent="0.35">
      <c r="A171" s="63">
        <v>45169</v>
      </c>
      <c r="B171" s="64" t="s">
        <v>7927</v>
      </c>
      <c r="C171" s="65" t="s">
        <v>7892</v>
      </c>
      <c r="D171" s="65" t="s">
        <v>25</v>
      </c>
      <c r="E171" s="92">
        <v>3200</v>
      </c>
      <c r="F171" s="65" t="s">
        <v>7366</v>
      </c>
      <c r="G171" s="66">
        <v>1280</v>
      </c>
      <c r="H171" s="65" t="s">
        <v>5739</v>
      </c>
      <c r="I171" s="66">
        <v>200</v>
      </c>
      <c r="J171" s="65" t="s">
        <v>634</v>
      </c>
    </row>
    <row r="172" spans="1:13" ht="15" thickBot="1" x14ac:dyDescent="0.4">
      <c r="G172" s="117">
        <f>SUM(G168:G171)</f>
        <v>5120</v>
      </c>
    </row>
    <row r="173" spans="1:13" ht="15" thickTop="1" x14ac:dyDescent="0.35"/>
    <row r="174" spans="1:13" x14ac:dyDescent="0.35">
      <c r="K174" s="67" t="s">
        <v>7795</v>
      </c>
      <c r="L174" s="67" t="s">
        <v>7796</v>
      </c>
      <c r="M174" s="67" t="s">
        <v>7797</v>
      </c>
    </row>
    <row r="175" spans="1:13" ht="42" x14ac:dyDescent="0.35">
      <c r="A175" s="61" t="s">
        <v>7786</v>
      </c>
      <c r="B175" s="62" t="s">
        <v>7787</v>
      </c>
      <c r="C175" s="62" t="s">
        <v>7788</v>
      </c>
      <c r="D175" s="62" t="s">
        <v>2</v>
      </c>
      <c r="E175" s="62" t="s">
        <v>7789</v>
      </c>
      <c r="F175" s="62" t="s">
        <v>7790</v>
      </c>
      <c r="G175" s="62" t="s">
        <v>7791</v>
      </c>
      <c r="H175" s="62" t="s">
        <v>7792</v>
      </c>
      <c r="I175" s="62" t="s">
        <v>7793</v>
      </c>
      <c r="J175" s="62" t="s">
        <v>7794</v>
      </c>
      <c r="K175" s="129" t="s">
        <v>29</v>
      </c>
      <c r="L175" s="129" t="s">
        <v>7800</v>
      </c>
    </row>
    <row r="176" spans="1:13" x14ac:dyDescent="0.35">
      <c r="A176" s="63">
        <v>45199</v>
      </c>
      <c r="B176" s="64" t="s">
        <v>7928</v>
      </c>
      <c r="C176" s="65" t="s">
        <v>7882</v>
      </c>
      <c r="D176" s="65" t="s">
        <v>25</v>
      </c>
      <c r="E176" s="124">
        <v>3200</v>
      </c>
      <c r="F176" s="65" t="s">
        <v>7366</v>
      </c>
      <c r="G176" s="66">
        <v>1280</v>
      </c>
      <c r="H176" s="65" t="s">
        <v>1962</v>
      </c>
      <c r="I176" s="66">
        <v>500</v>
      </c>
      <c r="J176" s="65" t="s">
        <v>634</v>
      </c>
      <c r="K176" s="129" t="s">
        <v>29</v>
      </c>
      <c r="L176" s="129" t="s">
        <v>7890</v>
      </c>
    </row>
    <row r="177" spans="1:13" x14ac:dyDescent="0.35">
      <c r="A177" s="63">
        <v>45199</v>
      </c>
      <c r="B177" s="64" t="s">
        <v>7929</v>
      </c>
      <c r="C177" s="65" t="s">
        <v>3209</v>
      </c>
      <c r="D177" s="65" t="s">
        <v>25</v>
      </c>
      <c r="E177" s="125">
        <v>3200</v>
      </c>
      <c r="F177" s="65" t="s">
        <v>7366</v>
      </c>
      <c r="G177" s="66">
        <v>1280</v>
      </c>
      <c r="H177" s="65" t="s">
        <v>1962</v>
      </c>
      <c r="I177" s="66">
        <v>500</v>
      </c>
      <c r="J177" s="65" t="s">
        <v>634</v>
      </c>
      <c r="K177" s="129" t="s">
        <v>29</v>
      </c>
      <c r="L177" s="129" t="s">
        <v>7890</v>
      </c>
    </row>
    <row r="178" spans="1:13" x14ac:dyDescent="0.35">
      <c r="A178" s="63">
        <v>45199</v>
      </c>
      <c r="B178" s="64" t="s">
        <v>7930</v>
      </c>
      <c r="C178" s="65" t="s">
        <v>7889</v>
      </c>
      <c r="D178" s="65" t="s">
        <v>25</v>
      </c>
      <c r="E178" s="94">
        <v>3200</v>
      </c>
      <c r="F178" s="65" t="s">
        <v>7366</v>
      </c>
      <c r="G178" s="66">
        <v>1280</v>
      </c>
      <c r="H178" s="65" t="s">
        <v>5739</v>
      </c>
      <c r="I178" s="66">
        <v>200</v>
      </c>
      <c r="J178" s="65" t="s">
        <v>634</v>
      </c>
      <c r="K178" s="129" t="s">
        <v>29</v>
      </c>
      <c r="L178" s="129" t="s">
        <v>7800</v>
      </c>
    </row>
    <row r="179" spans="1:13" x14ac:dyDescent="0.35">
      <c r="A179" s="63">
        <v>45199</v>
      </c>
      <c r="B179" s="64" t="s">
        <v>7931</v>
      </c>
      <c r="C179" s="65" t="s">
        <v>7892</v>
      </c>
      <c r="D179" s="65" t="s">
        <v>25</v>
      </c>
      <c r="E179" s="94">
        <v>3200</v>
      </c>
      <c r="F179" s="65" t="s">
        <v>7366</v>
      </c>
      <c r="G179" s="66">
        <v>1280</v>
      </c>
      <c r="H179" s="65" t="s">
        <v>5739</v>
      </c>
      <c r="I179" s="66">
        <v>200</v>
      </c>
      <c r="J179" s="65" t="s">
        <v>634</v>
      </c>
    </row>
    <row r="180" spans="1:13" ht="15" thickBot="1" x14ac:dyDescent="0.4">
      <c r="G180" s="117">
        <f>SUM(G176:G179)</f>
        <v>5120</v>
      </c>
    </row>
    <row r="181" spans="1:13" ht="15" thickTop="1" x14ac:dyDescent="0.35"/>
    <row r="182" spans="1:13" x14ac:dyDescent="0.35">
      <c r="K182" s="67" t="s">
        <v>7795</v>
      </c>
      <c r="L182" s="67" t="s">
        <v>7796</v>
      </c>
      <c r="M182" s="67" t="s">
        <v>7797</v>
      </c>
    </row>
    <row r="183" spans="1:13" ht="42" x14ac:dyDescent="0.35">
      <c r="A183" s="61" t="s">
        <v>7786</v>
      </c>
      <c r="B183" s="62" t="s">
        <v>7787</v>
      </c>
      <c r="C183" s="62" t="s">
        <v>7788</v>
      </c>
      <c r="D183" s="62" t="s">
        <v>2</v>
      </c>
      <c r="E183" s="62" t="s">
        <v>7789</v>
      </c>
      <c r="F183" s="62" t="s">
        <v>7932</v>
      </c>
      <c r="G183" s="62" t="s">
        <v>7791</v>
      </c>
      <c r="H183" s="62" t="s">
        <v>7792</v>
      </c>
      <c r="I183" s="62" t="s">
        <v>7793</v>
      </c>
      <c r="J183" s="62" t="s">
        <v>7794</v>
      </c>
      <c r="K183" s="129" t="s">
        <v>29</v>
      </c>
      <c r="L183" s="129" t="s">
        <v>7800</v>
      </c>
    </row>
    <row r="184" spans="1:13" x14ac:dyDescent="0.35">
      <c r="A184" s="63">
        <v>45230</v>
      </c>
      <c r="B184" s="64" t="s">
        <v>7933</v>
      </c>
      <c r="C184" s="126" t="s">
        <v>7882</v>
      </c>
      <c r="D184" s="65" t="s">
        <v>25</v>
      </c>
      <c r="E184" s="66">
        <v>3200</v>
      </c>
      <c r="F184" s="127" t="s">
        <v>7366</v>
      </c>
      <c r="G184" s="66">
        <v>1280</v>
      </c>
      <c r="H184" s="65" t="s">
        <v>1962</v>
      </c>
      <c r="I184" s="66">
        <v>500</v>
      </c>
      <c r="J184" s="65" t="s">
        <v>634</v>
      </c>
      <c r="K184" s="129" t="s">
        <v>29</v>
      </c>
      <c r="L184" s="129" t="s">
        <v>7890</v>
      </c>
    </row>
    <row r="185" spans="1:13" x14ac:dyDescent="0.35">
      <c r="A185" s="63">
        <v>45230</v>
      </c>
      <c r="B185" s="64" t="s">
        <v>7934</v>
      </c>
      <c r="C185" s="126" t="s">
        <v>3209</v>
      </c>
      <c r="D185" s="65" t="s">
        <v>25</v>
      </c>
      <c r="E185" s="66">
        <v>3200</v>
      </c>
      <c r="F185" s="127" t="s">
        <v>7366</v>
      </c>
      <c r="G185" s="66">
        <v>1280</v>
      </c>
      <c r="H185" s="65" t="s">
        <v>1962</v>
      </c>
      <c r="I185" s="66">
        <v>500</v>
      </c>
      <c r="J185" s="65" t="s">
        <v>634</v>
      </c>
      <c r="K185" s="129" t="s">
        <v>29</v>
      </c>
      <c r="L185" s="129" t="s">
        <v>7800</v>
      </c>
    </row>
    <row r="186" spans="1:13" x14ac:dyDescent="0.35">
      <c r="A186" s="63">
        <v>45230</v>
      </c>
      <c r="B186" s="64" t="s">
        <v>7935</v>
      </c>
      <c r="C186" s="126" t="s">
        <v>7889</v>
      </c>
      <c r="D186" s="65" t="s">
        <v>25</v>
      </c>
      <c r="E186" s="66">
        <v>3200</v>
      </c>
      <c r="F186" s="127" t="s">
        <v>7366</v>
      </c>
      <c r="G186" s="66">
        <v>1280</v>
      </c>
      <c r="H186" s="65" t="s">
        <v>5739</v>
      </c>
      <c r="I186" s="66">
        <v>200</v>
      </c>
      <c r="J186" s="65" t="s">
        <v>634</v>
      </c>
      <c r="K186" s="129" t="s">
        <v>29</v>
      </c>
      <c r="L186" s="129" t="s">
        <v>7800</v>
      </c>
    </row>
    <row r="187" spans="1:13" x14ac:dyDescent="0.35">
      <c r="A187" s="63">
        <v>45230</v>
      </c>
      <c r="B187" s="64" t="s">
        <v>7936</v>
      </c>
      <c r="C187" s="126" t="s">
        <v>7892</v>
      </c>
      <c r="D187" s="65" t="s">
        <v>25</v>
      </c>
      <c r="E187" s="128">
        <v>3200</v>
      </c>
      <c r="F187" s="65" t="s">
        <v>7366</v>
      </c>
      <c r="G187" s="66">
        <v>1280</v>
      </c>
      <c r="H187" s="65" t="s">
        <v>5739</v>
      </c>
      <c r="I187" s="66">
        <v>200</v>
      </c>
      <c r="J187" s="65" t="s">
        <v>634</v>
      </c>
    </row>
    <row r="188" spans="1:13" ht="15" thickBot="1" x14ac:dyDescent="0.4">
      <c r="G188" s="117">
        <f>SUM(G184:G187)</f>
        <v>5120</v>
      </c>
    </row>
    <row r="189" spans="1:13" ht="15" thickTop="1" x14ac:dyDescent="0.35"/>
    <row r="191" spans="1:13" x14ac:dyDescent="0.35">
      <c r="K191" s="67" t="s">
        <v>7795</v>
      </c>
      <c r="L191" s="67" t="s">
        <v>7796</v>
      </c>
      <c r="M191" s="67" t="s">
        <v>7797</v>
      </c>
    </row>
    <row r="192" spans="1:13" ht="42" x14ac:dyDescent="0.35">
      <c r="A192" s="61" t="s">
        <v>7786</v>
      </c>
      <c r="B192" s="62" t="s">
        <v>7787</v>
      </c>
      <c r="C192" s="62" t="s">
        <v>7788</v>
      </c>
      <c r="D192" s="62" t="s">
        <v>2</v>
      </c>
      <c r="E192" s="62" t="s">
        <v>7789</v>
      </c>
      <c r="F192" s="62" t="s">
        <v>7932</v>
      </c>
      <c r="G192" s="62" t="s">
        <v>7791</v>
      </c>
      <c r="H192" s="62" t="s">
        <v>7792</v>
      </c>
      <c r="I192" s="62" t="s">
        <v>7793</v>
      </c>
      <c r="J192" s="62" t="s">
        <v>7794</v>
      </c>
      <c r="K192" s="129" t="s">
        <v>29</v>
      </c>
      <c r="L192" s="129" t="s">
        <v>7890</v>
      </c>
    </row>
    <row r="193" spans="1:13" x14ac:dyDescent="0.35">
      <c r="A193" s="63">
        <v>45260</v>
      </c>
      <c r="B193" s="64" t="s">
        <v>7937</v>
      </c>
      <c r="C193" s="65" t="s">
        <v>7882</v>
      </c>
      <c r="D193" s="65" t="s">
        <v>25</v>
      </c>
      <c r="E193" s="66">
        <v>3200</v>
      </c>
      <c r="F193" s="65" t="s">
        <v>7366</v>
      </c>
      <c r="G193" s="66">
        <v>1280</v>
      </c>
      <c r="H193" s="65" t="s">
        <v>1962</v>
      </c>
      <c r="I193" s="66">
        <v>500</v>
      </c>
      <c r="J193" s="65" t="s">
        <v>634</v>
      </c>
      <c r="K193" s="129" t="s">
        <v>29</v>
      </c>
      <c r="L193" s="129" t="s">
        <v>7890</v>
      </c>
    </row>
    <row r="194" spans="1:13" x14ac:dyDescent="0.35">
      <c r="A194" s="63">
        <v>45260</v>
      </c>
      <c r="B194" s="64" t="s">
        <v>7938</v>
      </c>
      <c r="C194" s="65" t="s">
        <v>3209</v>
      </c>
      <c r="D194" s="65" t="s">
        <v>25</v>
      </c>
      <c r="E194" s="66">
        <v>3200</v>
      </c>
      <c r="F194" s="65" t="s">
        <v>7366</v>
      </c>
      <c r="G194" s="66">
        <v>1280</v>
      </c>
      <c r="H194" s="65" t="s">
        <v>1962</v>
      </c>
      <c r="I194" s="66">
        <v>500</v>
      </c>
      <c r="J194" s="65" t="s">
        <v>634</v>
      </c>
      <c r="K194" s="129" t="s">
        <v>29</v>
      </c>
      <c r="L194" s="129" t="s">
        <v>7800</v>
      </c>
    </row>
    <row r="195" spans="1:13" x14ac:dyDescent="0.35">
      <c r="A195" s="63">
        <v>45260</v>
      </c>
      <c r="B195" s="64" t="s">
        <v>7939</v>
      </c>
      <c r="C195" s="65" t="s">
        <v>7889</v>
      </c>
      <c r="D195" s="65" t="s">
        <v>25</v>
      </c>
      <c r="E195" s="66">
        <v>3200</v>
      </c>
      <c r="F195" s="65" t="s">
        <v>7366</v>
      </c>
      <c r="G195" s="66">
        <v>1280</v>
      </c>
      <c r="H195" s="65" t="s">
        <v>5739</v>
      </c>
      <c r="I195" s="66">
        <v>200</v>
      </c>
      <c r="J195" s="65" t="s">
        <v>634</v>
      </c>
      <c r="K195" s="129" t="s">
        <v>29</v>
      </c>
      <c r="L195" s="129" t="s">
        <v>7800</v>
      </c>
    </row>
    <row r="196" spans="1:13" x14ac:dyDescent="0.35">
      <c r="A196" s="63">
        <v>45260</v>
      </c>
      <c r="B196" s="64" t="s">
        <v>7940</v>
      </c>
      <c r="C196" s="65" t="s">
        <v>7892</v>
      </c>
      <c r="D196" s="65" t="s">
        <v>25</v>
      </c>
      <c r="E196" s="66">
        <v>3200</v>
      </c>
      <c r="F196" s="65" t="s">
        <v>7366</v>
      </c>
      <c r="G196" s="66">
        <v>1280</v>
      </c>
      <c r="H196" s="65" t="s">
        <v>5739</v>
      </c>
      <c r="I196" s="66">
        <v>200</v>
      </c>
      <c r="J196" s="65" t="s">
        <v>634</v>
      </c>
    </row>
    <row r="197" spans="1:13" ht="15" thickBot="1" x14ac:dyDescent="0.4">
      <c r="G197" s="117">
        <f>SUM(G193:G196)</f>
        <v>5120</v>
      </c>
    </row>
    <row r="198" spans="1:13" ht="15" thickTop="1" x14ac:dyDescent="0.35"/>
    <row r="199" spans="1:13" x14ac:dyDescent="0.35">
      <c r="K199" s="67" t="s">
        <v>7795</v>
      </c>
      <c r="L199" s="67" t="s">
        <v>7796</v>
      </c>
      <c r="M199" s="67" t="s">
        <v>7797</v>
      </c>
    </row>
    <row r="200" spans="1:13" ht="42" x14ac:dyDescent="0.35">
      <c r="A200" s="61" t="s">
        <v>7786</v>
      </c>
      <c r="B200" s="62" t="s">
        <v>7787</v>
      </c>
      <c r="C200" s="62" t="s">
        <v>7788</v>
      </c>
      <c r="D200" s="62" t="s">
        <v>2</v>
      </c>
      <c r="E200" s="62" t="s">
        <v>7789</v>
      </c>
      <c r="F200" s="62" t="s">
        <v>7790</v>
      </c>
      <c r="G200" s="62" t="s">
        <v>7791</v>
      </c>
      <c r="H200" s="62" t="s">
        <v>7792</v>
      </c>
      <c r="I200" s="62" t="s">
        <v>7793</v>
      </c>
      <c r="J200" s="62" t="s">
        <v>7794</v>
      </c>
      <c r="K200" s="129" t="s">
        <v>29</v>
      </c>
      <c r="L200" s="129" t="s">
        <v>7800</v>
      </c>
    </row>
    <row r="201" spans="1:13" x14ac:dyDescent="0.35">
      <c r="A201" s="63">
        <v>45291</v>
      </c>
      <c r="B201" s="64" t="s">
        <v>7941</v>
      </c>
      <c r="C201" s="65" t="s">
        <v>7882</v>
      </c>
      <c r="D201" s="65" t="s">
        <v>25</v>
      </c>
      <c r="E201" s="66">
        <v>3200</v>
      </c>
      <c r="F201" s="65" t="s">
        <v>7366</v>
      </c>
      <c r="G201" s="93">
        <v>1280</v>
      </c>
      <c r="H201" s="65" t="s">
        <v>1962</v>
      </c>
      <c r="I201" s="93">
        <v>500</v>
      </c>
      <c r="J201" s="65" t="s">
        <v>634</v>
      </c>
      <c r="K201" s="129" t="s">
        <v>29</v>
      </c>
      <c r="L201" s="129" t="s">
        <v>7890</v>
      </c>
    </row>
    <row r="202" spans="1:13" x14ac:dyDescent="0.35">
      <c r="A202" s="63">
        <v>45291</v>
      </c>
      <c r="B202" s="64" t="s">
        <v>7942</v>
      </c>
      <c r="C202" s="65" t="s">
        <v>3209</v>
      </c>
      <c r="D202" s="65" t="s">
        <v>25</v>
      </c>
      <c r="E202" s="66">
        <v>3200</v>
      </c>
      <c r="F202" s="65" t="s">
        <v>7366</v>
      </c>
      <c r="G202" s="93">
        <v>1280</v>
      </c>
      <c r="H202" s="65" t="s">
        <v>1962</v>
      </c>
      <c r="I202" s="93">
        <v>500</v>
      </c>
      <c r="J202" s="65" t="s">
        <v>634</v>
      </c>
      <c r="K202" s="129" t="s">
        <v>29</v>
      </c>
      <c r="L202" s="129" t="s">
        <v>7890</v>
      </c>
    </row>
    <row r="203" spans="1:13" x14ac:dyDescent="0.35">
      <c r="A203" s="63">
        <v>45291</v>
      </c>
      <c r="B203" s="64" t="s">
        <v>7943</v>
      </c>
      <c r="C203" s="65" t="s">
        <v>7889</v>
      </c>
      <c r="D203" s="65" t="s">
        <v>25</v>
      </c>
      <c r="E203" s="66">
        <v>3200</v>
      </c>
      <c r="F203" s="65" t="s">
        <v>7366</v>
      </c>
      <c r="G203" s="93">
        <v>1280</v>
      </c>
      <c r="H203" s="65" t="s">
        <v>5739</v>
      </c>
      <c r="I203" s="93">
        <v>200</v>
      </c>
      <c r="J203" s="65" t="s">
        <v>634</v>
      </c>
      <c r="K203" s="129" t="s">
        <v>29</v>
      </c>
      <c r="L203" s="129" t="s">
        <v>7800</v>
      </c>
    </row>
    <row r="204" spans="1:13" x14ac:dyDescent="0.35">
      <c r="A204" s="63">
        <v>45291</v>
      </c>
      <c r="B204" s="64" t="s">
        <v>7944</v>
      </c>
      <c r="C204" s="65" t="s">
        <v>7892</v>
      </c>
      <c r="D204" s="65" t="s">
        <v>25</v>
      </c>
      <c r="E204" s="66">
        <v>3200</v>
      </c>
      <c r="F204" s="65" t="s">
        <v>7366</v>
      </c>
      <c r="G204" s="93">
        <v>1280</v>
      </c>
      <c r="H204" s="65" t="s">
        <v>5739</v>
      </c>
      <c r="I204" s="93">
        <v>200</v>
      </c>
      <c r="J204" s="65" t="s">
        <v>634</v>
      </c>
    </row>
    <row r="205" spans="1:13" ht="15" thickBot="1" x14ac:dyDescent="0.4">
      <c r="G205" s="117">
        <f>SUM(G201:G204)</f>
        <v>5120</v>
      </c>
    </row>
    <row r="206" spans="1:13" ht="15" thickTop="1" x14ac:dyDescent="0.35"/>
  </sheetData>
  <mergeCells count="11">
    <mergeCell ref="C8:F8"/>
    <mergeCell ref="G8:G9"/>
    <mergeCell ref="K7:N7"/>
    <mergeCell ref="A44:A45"/>
    <mergeCell ref="C25:D25"/>
    <mergeCell ref="I25:I26"/>
    <mergeCell ref="E25:H25"/>
    <mergeCell ref="C44:D44"/>
    <mergeCell ref="B44:B45"/>
    <mergeCell ref="E44:G44"/>
    <mergeCell ref="H44:H45"/>
  </mergeCells>
  <conditionalFormatting sqref="A184:A187">
    <cfRule type="timePeriod" dxfId="67" priority="8" timePeriod="lastWeek">
      <formula>AND(TODAY()-ROUNDDOWN(A184,0)&gt;=(WEEKDAY(TODAY())),TODAY()-ROUNDDOWN(A184,0)&lt;(WEEKDAY(TODAY())+7))</formula>
    </cfRule>
  </conditionalFormatting>
  <conditionalFormatting sqref="A168:C168">
    <cfRule type="timePeriod" dxfId="66" priority="11" timePeriod="lastWeek">
      <formula>AND(TODAY()-ROUNDDOWN(A168,0)&gt;=(WEEKDAY(TODAY())),TODAY()-ROUNDDOWN(A168,0)&lt;(WEEKDAY(TODAY())+7))</formula>
    </cfRule>
  </conditionalFormatting>
  <conditionalFormatting sqref="A152:D154">
    <cfRule type="timePeriod" dxfId="65" priority="13" timePeriod="lastWeek">
      <formula>AND(TODAY()-ROUNDDOWN(A152,0)&gt;=(WEEKDAY(TODAY())),TODAY()-ROUNDDOWN(A152,0)&lt;(WEEKDAY(TODAY())+7))</formula>
    </cfRule>
  </conditionalFormatting>
  <conditionalFormatting sqref="A103:E109">
    <cfRule type="timePeriod" dxfId="64" priority="18" timePeriod="lastWeek">
      <formula>AND(TODAY()-ROUNDDOWN(A103,0)&gt;=(WEEKDAY(TODAY())),TODAY()-ROUNDDOWN(A103,0)&lt;(WEEKDAY(TODAY())+7))</formula>
    </cfRule>
  </conditionalFormatting>
  <conditionalFormatting sqref="A114:E120">
    <cfRule type="timePeriod" dxfId="63" priority="17" timePeriod="lastWeek">
      <formula>AND(TODAY()-ROUNDDOWN(A114,0)&gt;=(WEEKDAY(TODAY())),TODAY()-ROUNDDOWN(A114,0)&lt;(WEEKDAY(TODAY())+7))</formula>
    </cfRule>
  </conditionalFormatting>
  <conditionalFormatting sqref="A125:E130">
    <cfRule type="timePeriod" dxfId="62" priority="16" timePeriod="lastWeek">
      <formula>AND(TODAY()-ROUNDDOWN(A125,0)&gt;=(WEEKDAY(TODAY())),TODAY()-ROUNDDOWN(A125,0)&lt;(WEEKDAY(TODAY())+7))</formula>
    </cfRule>
  </conditionalFormatting>
  <conditionalFormatting sqref="A135:E138">
    <cfRule type="timePeriod" dxfId="61" priority="15" timePeriod="lastWeek">
      <formula>AND(TODAY()-ROUNDDOWN(A135,0)&gt;=(WEEKDAY(TODAY())),TODAY()-ROUNDDOWN(A135,0)&lt;(WEEKDAY(TODAY())+7))</formula>
    </cfRule>
  </conditionalFormatting>
  <conditionalFormatting sqref="A143:E146">
    <cfRule type="timePeriod" dxfId="60" priority="14" timePeriod="lastWeek">
      <formula>AND(TODAY()-ROUNDDOWN(A143,0)&gt;=(WEEKDAY(TODAY())),TODAY()-ROUNDDOWN(A143,0)&lt;(WEEKDAY(TODAY())+7))</formula>
    </cfRule>
  </conditionalFormatting>
  <conditionalFormatting sqref="A160:E163">
    <cfRule type="timePeriod" dxfId="59" priority="12" timePeriod="lastWeek">
      <formula>AND(TODAY()-ROUNDDOWN(A160,0)&gt;=(WEEKDAY(TODAY())),TODAY()-ROUNDDOWN(A160,0)&lt;(WEEKDAY(TODAY())+7))</formula>
    </cfRule>
  </conditionalFormatting>
  <conditionalFormatting sqref="B100 B97:B98">
    <cfRule type="duplicateValues" dxfId="58" priority="21"/>
  </conditionalFormatting>
  <conditionalFormatting sqref="C97">
    <cfRule type="duplicateValues" dxfId="57" priority="22"/>
  </conditionalFormatting>
  <conditionalFormatting sqref="C98">
    <cfRule type="duplicateValues" dxfId="56" priority="20"/>
  </conditionalFormatting>
  <conditionalFormatting sqref="C171">
    <cfRule type="timePeriod" dxfId="55" priority="10" timePeriod="lastWeek">
      <formula>AND(TODAY()-ROUNDDOWN(C171,0)&gt;=(WEEKDAY(TODAY())),TODAY()-ROUNDDOWN(C171,0)&lt;(WEEKDAY(TODAY())+7))</formula>
    </cfRule>
  </conditionalFormatting>
  <conditionalFormatting sqref="C184:C186">
    <cfRule type="timePeriod" dxfId="54" priority="7" timePeriod="lastWeek">
      <formula>AND(TODAY()-ROUNDDOWN(C184,0)&gt;=(WEEKDAY(TODAY())),TODAY()-ROUNDDOWN(C184,0)&lt;(WEEKDAY(TODAY())+7))</formula>
    </cfRule>
  </conditionalFormatting>
  <conditionalFormatting sqref="C193:C196">
    <cfRule type="timePeriod" dxfId="53" priority="3" timePeriod="lastWeek">
      <formula>AND(TODAY()-ROUNDDOWN(C193,0)&gt;=(WEEKDAY(TODAY())),TODAY()-ROUNDDOWN(C193,0)&lt;(WEEKDAY(TODAY())+7))</formula>
    </cfRule>
  </conditionalFormatting>
  <conditionalFormatting sqref="C203:C204">
    <cfRule type="timePeriod" dxfId="52" priority="1" timePeriod="lastWeek">
      <formula>AND(TODAY()-ROUNDDOWN(C203,0)&gt;=(WEEKDAY(TODAY())),TODAY()-ROUNDDOWN(C203,0)&lt;(WEEKDAY(TODAY())+7))</formula>
    </cfRule>
  </conditionalFormatting>
  <conditionalFormatting sqref="C176:D176">
    <cfRule type="timePeriod" dxfId="51" priority="9" timePeriod="lastWeek">
      <formula>AND(TODAY()-ROUNDDOWN(C176,0)&gt;=(WEEKDAY(TODAY())),TODAY()-ROUNDDOWN(C176,0)&lt;(WEEKDAY(TODAY())+7))</formula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>
    <tabColor rgb="FFFF0000"/>
  </sheetPr>
  <dimension ref="A1:S84"/>
  <sheetViews>
    <sheetView topLeftCell="A3" workbookViewId="0">
      <selection activeCell="I41" sqref="I41:I42"/>
    </sheetView>
  </sheetViews>
  <sheetFormatPr defaultRowHeight="14.5" x14ac:dyDescent="0.35"/>
  <cols>
    <col min="1" max="1" width="13.54296875" bestFit="1" customWidth="1"/>
    <col min="2" max="2" width="12" bestFit="1" customWidth="1"/>
    <col min="4" max="5" width="17.26953125" customWidth="1"/>
    <col min="6" max="6" width="27" customWidth="1"/>
    <col min="7" max="7" width="28.7265625" customWidth="1"/>
    <col min="8" max="8" width="32" customWidth="1"/>
    <col min="9" max="10" width="17.26953125" customWidth="1"/>
    <col min="11" max="11" width="20.1796875" bestFit="1" customWidth="1"/>
    <col min="12" max="12" width="157.54296875" customWidth="1"/>
  </cols>
  <sheetData>
    <row r="1" spans="1:12" ht="15" thickBot="1" x14ac:dyDescent="0.4"/>
    <row r="2" spans="1:12" x14ac:dyDescent="0.35">
      <c r="C2" s="426" t="s">
        <v>7577</v>
      </c>
      <c r="D2" s="427"/>
      <c r="E2" s="427"/>
      <c r="F2" s="427"/>
      <c r="G2" s="427"/>
      <c r="H2" s="428"/>
    </row>
    <row r="3" spans="1:12" x14ac:dyDescent="0.35">
      <c r="A3" s="213"/>
      <c r="B3" s="213"/>
      <c r="C3" s="227" t="s">
        <v>7578</v>
      </c>
      <c r="D3" s="217" t="s">
        <v>7945</v>
      </c>
      <c r="E3" s="225" t="s">
        <v>7580</v>
      </c>
      <c r="F3" s="230" t="s">
        <v>7946</v>
      </c>
      <c r="G3" s="217" t="s">
        <v>7655</v>
      </c>
      <c r="H3" s="228" t="s">
        <v>7778</v>
      </c>
      <c r="I3" s="213"/>
      <c r="J3" s="213"/>
      <c r="L3" s="192"/>
    </row>
    <row r="4" spans="1:12" x14ac:dyDescent="0.35">
      <c r="A4" s="214"/>
      <c r="B4" s="182"/>
      <c r="C4" s="222"/>
      <c r="D4" s="32">
        <v>45280</v>
      </c>
      <c r="E4" s="219">
        <v>2200</v>
      </c>
      <c r="F4" s="219">
        <f>+E4</f>
        <v>2200</v>
      </c>
      <c r="G4" s="218" t="s">
        <v>7834</v>
      </c>
      <c r="H4" s="235"/>
      <c r="J4" s="215"/>
    </row>
    <row r="5" spans="1:12" x14ac:dyDescent="0.35">
      <c r="A5" s="214"/>
      <c r="B5" s="182"/>
      <c r="C5" s="198" t="s">
        <v>7584</v>
      </c>
      <c r="D5" s="220">
        <v>45268</v>
      </c>
      <c r="E5" s="221">
        <v>14081</v>
      </c>
      <c r="F5" s="219">
        <f t="shared" ref="F5:F7" si="0">+E5</f>
        <v>14081</v>
      </c>
      <c r="G5" s="218" t="s">
        <v>7834</v>
      </c>
      <c r="H5" s="236"/>
      <c r="J5" s="216"/>
    </row>
    <row r="6" spans="1:12" x14ac:dyDescent="0.35">
      <c r="A6" s="214"/>
      <c r="B6" s="182"/>
      <c r="C6" s="198"/>
      <c r="D6" s="220">
        <v>45268</v>
      </c>
      <c r="E6" s="221">
        <v>4717.68</v>
      </c>
      <c r="F6" s="219">
        <f>+E6-1606.68</f>
        <v>3111</v>
      </c>
      <c r="G6" s="218" t="s">
        <v>7834</v>
      </c>
      <c r="H6" s="235" t="s">
        <v>7947</v>
      </c>
      <c r="J6" s="215"/>
    </row>
    <row r="7" spans="1:12" x14ac:dyDescent="0.35">
      <c r="A7" s="214"/>
      <c r="B7" s="182"/>
      <c r="C7" s="198" t="s">
        <v>7582</v>
      </c>
      <c r="D7" s="220">
        <v>45240</v>
      </c>
      <c r="E7" s="221">
        <v>13600</v>
      </c>
      <c r="F7" s="219">
        <f t="shared" si="0"/>
        <v>13600</v>
      </c>
      <c r="G7" s="218" t="s">
        <v>7834</v>
      </c>
      <c r="H7" s="235"/>
      <c r="J7" s="215"/>
    </row>
    <row r="8" spans="1:12" x14ac:dyDescent="0.35">
      <c r="A8" s="214"/>
      <c r="C8" s="198" t="s">
        <v>7763</v>
      </c>
      <c r="D8" s="32">
        <v>45209</v>
      </c>
      <c r="E8" s="219">
        <v>14631.56</v>
      </c>
      <c r="F8" s="219">
        <f>+E8-1031.56</f>
        <v>13600</v>
      </c>
      <c r="G8" s="9" t="s">
        <v>7948</v>
      </c>
      <c r="H8" s="237" t="s">
        <v>7949</v>
      </c>
      <c r="J8" s="215"/>
    </row>
    <row r="9" spans="1:12" ht="15" thickBot="1" x14ac:dyDescent="0.4">
      <c r="C9" s="200"/>
      <c r="D9" s="226" t="s">
        <v>21</v>
      </c>
      <c r="E9" s="224">
        <f>SUM(E4:E8)</f>
        <v>49230.239999999998</v>
      </c>
      <c r="F9" s="229">
        <f>SUM(F4:F8)</f>
        <v>46592</v>
      </c>
      <c r="G9" s="223"/>
      <c r="H9" s="203"/>
    </row>
    <row r="12" spans="1:12" x14ac:dyDescent="0.35">
      <c r="C12" s="5" t="s">
        <v>7950</v>
      </c>
      <c r="F12" s="34"/>
    </row>
    <row r="14" spans="1:12" x14ac:dyDescent="0.35">
      <c r="C14" s="6" t="s">
        <v>7578</v>
      </c>
      <c r="D14" s="423" t="s">
        <v>7587</v>
      </c>
      <c r="E14" s="425"/>
      <c r="F14" s="423" t="s">
        <v>7588</v>
      </c>
      <c r="G14" s="424"/>
      <c r="H14" s="424"/>
      <c r="I14" s="425"/>
      <c r="J14" s="421" t="s">
        <v>7589</v>
      </c>
    </row>
    <row r="15" spans="1:12" x14ac:dyDescent="0.35">
      <c r="C15" s="7"/>
      <c r="D15" s="7">
        <v>1099</v>
      </c>
      <c r="E15" s="7" t="s">
        <v>7734</v>
      </c>
      <c r="F15" s="7">
        <v>1099</v>
      </c>
      <c r="G15" s="7" t="s">
        <v>7734</v>
      </c>
      <c r="H15" s="7" t="s">
        <v>7579</v>
      </c>
      <c r="I15" s="6" t="s">
        <v>7581</v>
      </c>
      <c r="J15" s="422"/>
    </row>
    <row r="16" spans="1:12" ht="15" hidden="1" customHeight="1" x14ac:dyDescent="0.35">
      <c r="C16" s="9" t="s">
        <v>7760</v>
      </c>
      <c r="D16" s="9"/>
      <c r="E16" s="11"/>
      <c r="F16" s="33"/>
      <c r="G16" s="33"/>
      <c r="H16" s="12"/>
      <c r="I16" s="9"/>
      <c r="J16" s="11">
        <f>D16+E16-G16</f>
        <v>0</v>
      </c>
    </row>
    <row r="17" spans="3:10" ht="15" hidden="1" customHeight="1" x14ac:dyDescent="0.35">
      <c r="C17" s="9" t="s">
        <v>7760</v>
      </c>
      <c r="D17" s="9"/>
      <c r="E17" s="11"/>
      <c r="F17" s="33"/>
      <c r="G17" s="33"/>
      <c r="H17" s="12"/>
      <c r="I17" s="9"/>
      <c r="J17" s="103">
        <f>D17-F17</f>
        <v>0</v>
      </c>
    </row>
    <row r="18" spans="3:10" ht="15" hidden="1" customHeight="1" x14ac:dyDescent="0.35">
      <c r="C18" s="9" t="s">
        <v>7761</v>
      </c>
      <c r="D18" s="9"/>
      <c r="E18" s="11"/>
      <c r="F18" s="33"/>
      <c r="G18" s="33"/>
      <c r="H18" s="12"/>
      <c r="I18" s="9"/>
      <c r="J18" s="103">
        <f t="shared" ref="J18:J24" si="1">D18+E18-F18</f>
        <v>0</v>
      </c>
    </row>
    <row r="19" spans="3:10" ht="15" hidden="1" customHeight="1" x14ac:dyDescent="0.35">
      <c r="C19" s="9" t="s">
        <v>7762</v>
      </c>
      <c r="D19" s="9"/>
      <c r="E19" s="11"/>
      <c r="F19" s="33"/>
      <c r="G19" s="33"/>
      <c r="H19" s="12"/>
      <c r="I19" s="9"/>
      <c r="J19" s="103">
        <f t="shared" si="1"/>
        <v>0</v>
      </c>
    </row>
    <row r="20" spans="3:10" ht="15" hidden="1" customHeight="1" x14ac:dyDescent="0.35">
      <c r="C20" s="9" t="s">
        <v>7630</v>
      </c>
      <c r="D20" s="9"/>
      <c r="E20" s="11"/>
      <c r="F20" s="33"/>
      <c r="G20" s="33"/>
      <c r="H20" s="12"/>
      <c r="I20" s="9"/>
      <c r="J20" s="103">
        <f t="shared" si="1"/>
        <v>0</v>
      </c>
    </row>
    <row r="21" spans="3:10" ht="15" hidden="1" customHeight="1" x14ac:dyDescent="0.35">
      <c r="C21" s="9" t="s">
        <v>7632</v>
      </c>
      <c r="D21" s="9"/>
      <c r="E21" s="11"/>
      <c r="F21" s="33"/>
      <c r="G21" s="33"/>
      <c r="H21" s="12"/>
      <c r="I21" s="9"/>
      <c r="J21" s="11">
        <f t="shared" si="1"/>
        <v>0</v>
      </c>
    </row>
    <row r="22" spans="3:10" ht="15" hidden="1" customHeight="1" x14ac:dyDescent="0.35">
      <c r="C22" s="9" t="s">
        <v>7632</v>
      </c>
      <c r="D22" s="9"/>
      <c r="E22" s="11"/>
      <c r="F22" s="33"/>
      <c r="G22" s="33"/>
      <c r="H22" s="12"/>
      <c r="I22" s="9"/>
      <c r="J22" s="103">
        <f t="shared" si="1"/>
        <v>0</v>
      </c>
    </row>
    <row r="23" spans="3:10" x14ac:dyDescent="0.35">
      <c r="C23" s="9" t="s">
        <v>7633</v>
      </c>
      <c r="D23" s="108"/>
      <c r="E23" s="71"/>
      <c r="F23" s="109"/>
      <c r="G23" s="109"/>
      <c r="H23" s="12"/>
      <c r="I23" s="9"/>
      <c r="J23" s="103">
        <f t="shared" si="1"/>
        <v>0</v>
      </c>
    </row>
    <row r="24" spans="3:10" x14ac:dyDescent="0.35">
      <c r="C24" s="9" t="s">
        <v>7763</v>
      </c>
      <c r="D24" s="108"/>
      <c r="E24" s="277">
        <f>H62</f>
        <v>4600</v>
      </c>
      <c r="F24" s="33">
        <f>I45-1031.56</f>
        <v>13600</v>
      </c>
      <c r="G24" s="33"/>
      <c r="H24" s="12">
        <f>B45</f>
        <v>45209</v>
      </c>
      <c r="I24" s="9" t="str">
        <f>A45</f>
        <v>Regions - PAM</v>
      </c>
      <c r="J24" s="103">
        <f t="shared" si="1"/>
        <v>-9000</v>
      </c>
    </row>
    <row r="25" spans="3:10" x14ac:dyDescent="0.35">
      <c r="C25" s="9" t="s">
        <v>7582</v>
      </c>
      <c r="D25" s="71"/>
      <c r="E25" s="11">
        <f>F69</f>
        <v>6600</v>
      </c>
      <c r="F25" s="77">
        <f>I44</f>
        <v>13600</v>
      </c>
      <c r="G25" s="33"/>
      <c r="H25" s="12">
        <f>B44</f>
        <v>45240</v>
      </c>
      <c r="I25" s="9" t="str">
        <f>A44</f>
        <v>Regions - PAM</v>
      </c>
      <c r="J25" s="103">
        <f>(D25+E25)-F25</f>
        <v>-7000</v>
      </c>
    </row>
    <row r="26" spans="3:10" x14ac:dyDescent="0.35">
      <c r="C26" s="9" t="s">
        <v>7584</v>
      </c>
      <c r="D26" s="11">
        <f>(I52+2200)-0.8</f>
        <v>11481.000000000002</v>
      </c>
      <c r="E26" s="11">
        <f t="shared" ref="E26:E27" si="2">J52</f>
        <v>4800</v>
      </c>
      <c r="F26" s="33">
        <f>-I42-I41</f>
        <v>16281</v>
      </c>
      <c r="G26" s="33"/>
      <c r="H26" s="12">
        <f>B42</f>
        <v>45268</v>
      </c>
      <c r="I26" s="9" t="str">
        <f>A42</f>
        <v>Regions - PAM</v>
      </c>
      <c r="J26" s="103">
        <f>D26+E26-F26</f>
        <v>0</v>
      </c>
    </row>
    <row r="27" spans="3:10" x14ac:dyDescent="0.35">
      <c r="C27" s="9" t="s">
        <v>7595</v>
      </c>
      <c r="D27" s="11">
        <f t="shared" ref="D27" si="3">I53</f>
        <v>5775</v>
      </c>
      <c r="E27" s="11">
        <f t="shared" si="2"/>
        <v>4800</v>
      </c>
      <c r="F27" s="33">
        <f>-I40</f>
        <v>10575</v>
      </c>
      <c r="G27" s="33"/>
      <c r="H27" s="12">
        <f>B40</f>
        <v>45300</v>
      </c>
      <c r="I27" s="9" t="str">
        <f>A40</f>
        <v>Regions - PAM</v>
      </c>
      <c r="J27" s="11">
        <f>D27+E27-F27</f>
        <v>0</v>
      </c>
    </row>
    <row r="29" spans="3:10" x14ac:dyDescent="0.35">
      <c r="F29" s="34"/>
    </row>
    <row r="31" spans="3:10" x14ac:dyDescent="0.35">
      <c r="D31" s="15" t="s">
        <v>7654</v>
      </c>
    </row>
    <row r="33" spans="1:19" x14ac:dyDescent="0.35">
      <c r="A33" t="s">
        <v>7655</v>
      </c>
      <c r="B33" t="s">
        <v>7684</v>
      </c>
      <c r="C33" t="s">
        <v>7685</v>
      </c>
      <c r="D33" t="s">
        <v>7686</v>
      </c>
      <c r="E33" s="19" t="s">
        <v>7591</v>
      </c>
      <c r="F33" t="s">
        <v>7687</v>
      </c>
      <c r="G33" s="47" t="s">
        <v>7688</v>
      </c>
      <c r="H33" s="47" t="s">
        <v>7689</v>
      </c>
      <c r="I33" t="s">
        <v>7690</v>
      </c>
      <c r="J33" t="s">
        <v>7691</v>
      </c>
      <c r="K33" t="s">
        <v>7692</v>
      </c>
    </row>
    <row r="34" spans="1:19" x14ac:dyDescent="0.35">
      <c r="A34" t="s">
        <v>7820</v>
      </c>
      <c r="B34" s="18">
        <v>45156</v>
      </c>
      <c r="C34" t="s">
        <v>7693</v>
      </c>
      <c r="D34" t="s">
        <v>7951</v>
      </c>
      <c r="E34" s="42">
        <v>-4920</v>
      </c>
      <c r="G34" s="47" t="s">
        <v>5713</v>
      </c>
      <c r="H34" s="47" t="s">
        <v>7952</v>
      </c>
      <c r="I34" t="s">
        <v>7953</v>
      </c>
      <c r="J34">
        <v>147511.38</v>
      </c>
    </row>
    <row r="37" spans="1:19" x14ac:dyDescent="0.35">
      <c r="A37" t="s">
        <v>7655</v>
      </c>
      <c r="B37" s="101" t="s">
        <v>7600</v>
      </c>
      <c r="C37" s="101" t="s">
        <v>7601</v>
      </c>
      <c r="D37" s="101" t="s">
        <v>7602</v>
      </c>
      <c r="E37" s="101" t="s">
        <v>7603</v>
      </c>
      <c r="F37" s="101" t="s">
        <v>7604</v>
      </c>
      <c r="G37" s="101" t="s">
        <v>277</v>
      </c>
      <c r="H37" s="101" t="s">
        <v>7605</v>
      </c>
      <c r="I37" s="102" t="s">
        <v>7591</v>
      </c>
      <c r="J37" s="101" t="s">
        <v>7676</v>
      </c>
      <c r="K37" s="101" t="s">
        <v>7677</v>
      </c>
      <c r="L37" s="101" t="s">
        <v>7606</v>
      </c>
      <c r="M37" s="101" t="s">
        <v>7607</v>
      </c>
      <c r="N37" s="101" t="s">
        <v>7608</v>
      </c>
      <c r="O37" s="101" t="s">
        <v>7832</v>
      </c>
      <c r="P37" s="101" t="s">
        <v>7610</v>
      </c>
      <c r="Q37" s="101" t="s">
        <v>7611</v>
      </c>
      <c r="R37" s="101" t="s">
        <v>7678</v>
      </c>
      <c r="S37" s="101" t="s">
        <v>7679</v>
      </c>
    </row>
    <row r="38" spans="1:19" x14ac:dyDescent="0.35">
      <c r="A38" t="s">
        <v>7833</v>
      </c>
      <c r="B38" s="18">
        <v>45331</v>
      </c>
      <c r="C38">
        <v>64003962</v>
      </c>
      <c r="D38">
        <v>340007073</v>
      </c>
      <c r="E38" t="s">
        <v>7834</v>
      </c>
      <c r="F38" t="s">
        <v>7613</v>
      </c>
      <c r="G38" t="s">
        <v>7614</v>
      </c>
      <c r="H38" t="s">
        <v>7615</v>
      </c>
      <c r="I38" s="107">
        <v>-19080</v>
      </c>
      <c r="J38">
        <v>24040021344609</v>
      </c>
      <c r="K38">
        <v>2024020900010480</v>
      </c>
      <c r="L38" t="s">
        <v>7954</v>
      </c>
      <c r="M38" t="s">
        <v>7955</v>
      </c>
      <c r="N38" s="20" t="s">
        <v>7836</v>
      </c>
      <c r="P38">
        <v>495</v>
      </c>
      <c r="Q38" t="s">
        <v>7619</v>
      </c>
    </row>
    <row r="39" spans="1:19" x14ac:dyDescent="0.35">
      <c r="A39" t="s">
        <v>7833</v>
      </c>
      <c r="B39" s="18">
        <v>45307</v>
      </c>
      <c r="C39">
        <v>64003962</v>
      </c>
      <c r="D39">
        <v>340007073</v>
      </c>
      <c r="E39" t="s">
        <v>7834</v>
      </c>
      <c r="F39" t="s">
        <v>7613</v>
      </c>
      <c r="G39" t="s">
        <v>7614</v>
      </c>
      <c r="H39" t="s">
        <v>7615</v>
      </c>
      <c r="I39" s="107">
        <v>-1925</v>
      </c>
      <c r="J39">
        <v>24016079529900</v>
      </c>
      <c r="K39">
        <v>2024011600008900</v>
      </c>
      <c r="L39" t="s">
        <v>7956</v>
      </c>
      <c r="M39" t="s">
        <v>7955</v>
      </c>
      <c r="N39" s="20" t="s">
        <v>7836</v>
      </c>
      <c r="P39">
        <v>495</v>
      </c>
      <c r="Q39" t="s">
        <v>7619</v>
      </c>
    </row>
    <row r="40" spans="1:19" x14ac:dyDescent="0.35">
      <c r="A40" t="s">
        <v>7833</v>
      </c>
      <c r="B40" s="21">
        <v>45300</v>
      </c>
      <c r="C40" s="20">
        <v>64003962</v>
      </c>
      <c r="D40" s="20">
        <v>340007073</v>
      </c>
      <c r="E40" s="20" t="s">
        <v>7834</v>
      </c>
      <c r="F40" s="20" t="s">
        <v>7613</v>
      </c>
      <c r="G40" s="20" t="s">
        <v>7614</v>
      </c>
      <c r="H40" s="20" t="s">
        <v>7615</v>
      </c>
      <c r="I40" s="133">
        <v>-10575</v>
      </c>
      <c r="J40" s="56">
        <v>24009000000000</v>
      </c>
      <c r="K40" s="56">
        <v>2024010000000000</v>
      </c>
      <c r="L40" s="20" t="s">
        <v>7957</v>
      </c>
      <c r="M40" t="s">
        <v>7955</v>
      </c>
      <c r="N40" s="20" t="s">
        <v>7836</v>
      </c>
      <c r="O40" s="20"/>
      <c r="P40" s="20">
        <v>495</v>
      </c>
      <c r="Q40" s="20" t="s">
        <v>7619</v>
      </c>
      <c r="R40" s="152"/>
      <c r="S40" s="152"/>
    </row>
    <row r="41" spans="1:19" x14ac:dyDescent="0.35">
      <c r="A41" t="s">
        <v>7833</v>
      </c>
      <c r="B41" s="18">
        <v>45280</v>
      </c>
      <c r="C41">
        <v>64003962</v>
      </c>
      <c r="D41">
        <v>340007073</v>
      </c>
      <c r="E41" t="s">
        <v>7834</v>
      </c>
      <c r="F41" t="s">
        <v>7613</v>
      </c>
      <c r="G41" t="s">
        <v>7614</v>
      </c>
      <c r="H41" t="s">
        <v>7615</v>
      </c>
      <c r="I41" s="42">
        <v>-2200</v>
      </c>
      <c r="J41">
        <v>23354024885116</v>
      </c>
      <c r="K41">
        <v>2023122000000080</v>
      </c>
      <c r="L41" t="s">
        <v>7958</v>
      </c>
      <c r="M41" t="s">
        <v>7955</v>
      </c>
      <c r="N41" s="20" t="s">
        <v>7836</v>
      </c>
      <c r="P41">
        <v>495</v>
      </c>
      <c r="Q41" t="s">
        <v>7619</v>
      </c>
    </row>
    <row r="42" spans="1:19" x14ac:dyDescent="0.35">
      <c r="A42" t="s">
        <v>7833</v>
      </c>
      <c r="B42" s="18">
        <v>45268</v>
      </c>
      <c r="C42">
        <v>64003962</v>
      </c>
      <c r="D42">
        <v>340007073</v>
      </c>
      <c r="E42" t="s">
        <v>7834</v>
      </c>
      <c r="F42" t="s">
        <v>7613</v>
      </c>
      <c r="G42" t="s">
        <v>7614</v>
      </c>
      <c r="H42" t="s">
        <v>7615</v>
      </c>
      <c r="I42" s="106">
        <v>-14081</v>
      </c>
      <c r="J42" s="44">
        <v>23342015816145</v>
      </c>
      <c r="K42" s="44">
        <v>2023120800008350</v>
      </c>
      <c r="L42" t="s">
        <v>7959</v>
      </c>
      <c r="M42" t="s">
        <v>7955</v>
      </c>
      <c r="N42" s="20" t="s">
        <v>7836</v>
      </c>
      <c r="O42" s="24"/>
      <c r="P42">
        <v>495</v>
      </c>
      <c r="Q42" t="s">
        <v>7619</v>
      </c>
      <c r="R42" s="24"/>
      <c r="S42" s="24"/>
    </row>
    <row r="43" spans="1:19" x14ac:dyDescent="0.35">
      <c r="A43" t="s">
        <v>7833</v>
      </c>
      <c r="B43" s="18">
        <v>45268</v>
      </c>
      <c r="C43">
        <v>64003962</v>
      </c>
      <c r="D43">
        <v>340007073</v>
      </c>
      <c r="E43" t="s">
        <v>7834</v>
      </c>
      <c r="F43" t="s">
        <v>7613</v>
      </c>
      <c r="G43" t="s">
        <v>7614</v>
      </c>
      <c r="H43" t="s">
        <v>7615</v>
      </c>
      <c r="I43" s="42">
        <v>-4717.68</v>
      </c>
      <c r="J43" s="44">
        <v>23342015820133</v>
      </c>
      <c r="K43" s="44">
        <v>2023120800009260</v>
      </c>
      <c r="L43" t="s">
        <v>7960</v>
      </c>
      <c r="M43" t="s">
        <v>7955</v>
      </c>
      <c r="N43" s="20" t="s">
        <v>7836</v>
      </c>
      <c r="O43" s="24"/>
      <c r="P43">
        <v>495</v>
      </c>
      <c r="Q43" t="s">
        <v>7619</v>
      </c>
      <c r="R43" s="24"/>
      <c r="S43" s="24"/>
    </row>
    <row r="44" spans="1:19" x14ac:dyDescent="0.35">
      <c r="A44" t="s">
        <v>7833</v>
      </c>
      <c r="B44" s="18">
        <v>45240</v>
      </c>
      <c r="C44">
        <v>64003962</v>
      </c>
      <c r="D44">
        <v>340007073</v>
      </c>
      <c r="E44" t="s">
        <v>7834</v>
      </c>
      <c r="F44" t="s">
        <v>7613</v>
      </c>
      <c r="G44" t="s">
        <v>7614</v>
      </c>
      <c r="H44" t="s">
        <v>7615</v>
      </c>
      <c r="I44" s="106">
        <v>13600</v>
      </c>
      <c r="J44" s="44">
        <v>23314019566047</v>
      </c>
      <c r="K44" s="44">
        <v>2023111000009250</v>
      </c>
      <c r="L44" t="s">
        <v>7961</v>
      </c>
      <c r="M44" t="s">
        <v>7955</v>
      </c>
      <c r="N44" s="20" t="s">
        <v>7836</v>
      </c>
      <c r="P44">
        <v>495</v>
      </c>
      <c r="Q44" t="s">
        <v>7619</v>
      </c>
    </row>
    <row r="45" spans="1:19" x14ac:dyDescent="0.35">
      <c r="A45" t="s">
        <v>7833</v>
      </c>
      <c r="B45" s="18">
        <v>45209</v>
      </c>
      <c r="C45">
        <v>64003962</v>
      </c>
      <c r="D45">
        <v>340007073</v>
      </c>
      <c r="E45" t="s">
        <v>7834</v>
      </c>
      <c r="F45" t="s">
        <v>7613</v>
      </c>
      <c r="G45" t="s">
        <v>7614</v>
      </c>
      <c r="H45" t="s">
        <v>7615</v>
      </c>
      <c r="I45" s="106">
        <v>14631.56</v>
      </c>
      <c r="J45" s="44">
        <v>23283047735365</v>
      </c>
      <c r="K45" s="44">
        <v>2023101000010750</v>
      </c>
      <c r="L45" t="s">
        <v>7962</v>
      </c>
      <c r="M45" t="s">
        <v>7955</v>
      </c>
      <c r="N45" s="20" t="s">
        <v>7836</v>
      </c>
      <c r="P45">
        <v>495</v>
      </c>
      <c r="Q45" t="s">
        <v>7619</v>
      </c>
    </row>
    <row r="49" spans="2:11" x14ac:dyDescent="0.35">
      <c r="D49" s="15" t="s">
        <v>7843</v>
      </c>
    </row>
    <row r="50" spans="2:11" ht="15" thickBot="1" x14ac:dyDescent="0.4"/>
    <row r="51" spans="2:11" x14ac:dyDescent="0.35">
      <c r="D51" s="28" t="s">
        <v>7578</v>
      </c>
      <c r="E51" s="1" t="s">
        <v>0</v>
      </c>
      <c r="F51" s="2" t="s">
        <v>4</v>
      </c>
      <c r="G51" s="1" t="s">
        <v>7624</v>
      </c>
      <c r="H51" s="1" t="s">
        <v>7625</v>
      </c>
      <c r="I51" s="1" t="s">
        <v>7626</v>
      </c>
      <c r="J51" s="1" t="s">
        <v>7734</v>
      </c>
      <c r="K51" s="1" t="s">
        <v>7879</v>
      </c>
    </row>
    <row r="52" spans="2:11" x14ac:dyDescent="0.35">
      <c r="D52" s="30" t="s">
        <v>7627</v>
      </c>
      <c r="E52" s="3" t="s">
        <v>48</v>
      </c>
      <c r="F52" s="4">
        <v>45152</v>
      </c>
      <c r="G52" s="113">
        <v>8.4380000000000006</v>
      </c>
      <c r="H52" s="31">
        <v>1100</v>
      </c>
      <c r="I52" s="31">
        <v>9281.8000000000011</v>
      </c>
      <c r="J52" s="31">
        <v>4800</v>
      </c>
      <c r="K52" s="31">
        <v>14081.800000000001</v>
      </c>
    </row>
    <row r="53" spans="2:11" x14ac:dyDescent="0.35">
      <c r="D53" s="30" t="s">
        <v>7628</v>
      </c>
      <c r="E53" s="3" t="s">
        <v>48</v>
      </c>
      <c r="F53" s="4">
        <v>45152</v>
      </c>
      <c r="G53" s="113">
        <v>5.25</v>
      </c>
      <c r="H53" s="31">
        <v>1100</v>
      </c>
      <c r="I53" s="31">
        <v>5775</v>
      </c>
      <c r="J53" s="31">
        <v>4800</v>
      </c>
      <c r="K53" s="31">
        <v>10575</v>
      </c>
    </row>
    <row r="55" spans="2:11" x14ac:dyDescent="0.35">
      <c r="D55" s="138" t="s">
        <v>7880</v>
      </c>
      <c r="H55" s="82"/>
    </row>
    <row r="57" spans="2:11" ht="21" x14ac:dyDescent="0.35">
      <c r="B57" s="61" t="s">
        <v>7786</v>
      </c>
      <c r="C57" s="62" t="s">
        <v>7787</v>
      </c>
      <c r="D57" s="62" t="s">
        <v>7788</v>
      </c>
      <c r="E57" s="62" t="s">
        <v>2</v>
      </c>
      <c r="F57" s="62" t="s">
        <v>7789</v>
      </c>
      <c r="G57" s="62" t="s">
        <v>7790</v>
      </c>
      <c r="H57" s="62" t="s">
        <v>7791</v>
      </c>
      <c r="I57" s="62" t="s">
        <v>7792</v>
      </c>
      <c r="J57" s="62" t="s">
        <v>7793</v>
      </c>
    </row>
    <row r="58" spans="2:11" x14ac:dyDescent="0.35">
      <c r="B58" s="63">
        <v>45199</v>
      </c>
      <c r="C58" s="64" t="s">
        <v>7963</v>
      </c>
      <c r="D58" s="65" t="s">
        <v>7964</v>
      </c>
      <c r="E58" s="65" t="s">
        <v>50</v>
      </c>
      <c r="F58" s="124">
        <v>2500</v>
      </c>
      <c r="G58" s="65" t="s">
        <v>7576</v>
      </c>
      <c r="H58" s="66">
        <v>1000</v>
      </c>
      <c r="I58" s="65" t="s">
        <v>4923</v>
      </c>
      <c r="J58" s="66">
        <v>100</v>
      </c>
    </row>
    <row r="59" spans="2:11" x14ac:dyDescent="0.35">
      <c r="B59" s="63">
        <v>45199</v>
      </c>
      <c r="C59" s="64" t="s">
        <v>7965</v>
      </c>
      <c r="D59" s="65" t="s">
        <v>7966</v>
      </c>
      <c r="E59" s="65" t="s">
        <v>50</v>
      </c>
      <c r="F59" s="94">
        <v>3000</v>
      </c>
      <c r="G59" s="65" t="s">
        <v>7576</v>
      </c>
      <c r="H59" s="66">
        <v>1200</v>
      </c>
      <c r="I59" s="65" t="s">
        <v>4923</v>
      </c>
      <c r="J59" s="66">
        <v>100</v>
      </c>
    </row>
    <row r="60" spans="2:11" x14ac:dyDescent="0.35">
      <c r="B60" s="63">
        <v>45199</v>
      </c>
      <c r="C60" s="64" t="s">
        <v>7967</v>
      </c>
      <c r="D60" s="65" t="s">
        <v>7968</v>
      </c>
      <c r="E60" s="65" t="s">
        <v>50</v>
      </c>
      <c r="F60" s="94">
        <v>3000</v>
      </c>
      <c r="G60" s="65" t="s">
        <v>7576</v>
      </c>
      <c r="H60" s="66">
        <v>1200</v>
      </c>
      <c r="I60" s="65" t="s">
        <v>4923</v>
      </c>
      <c r="J60" s="66">
        <v>100</v>
      </c>
    </row>
    <row r="61" spans="2:11" x14ac:dyDescent="0.35">
      <c r="B61" s="63">
        <v>45199</v>
      </c>
      <c r="C61" s="64" t="s">
        <v>7969</v>
      </c>
      <c r="D61" s="65" t="s">
        <v>7970</v>
      </c>
      <c r="E61" s="65" t="s">
        <v>50</v>
      </c>
      <c r="F61" s="94">
        <v>3000</v>
      </c>
      <c r="G61" s="65" t="s">
        <v>7576</v>
      </c>
      <c r="H61" s="66">
        <v>1200</v>
      </c>
      <c r="I61" s="65" t="s">
        <v>1648</v>
      </c>
      <c r="J61" s="66">
        <v>500</v>
      </c>
    </row>
    <row r="62" spans="2:11" ht="15" thickBot="1" x14ac:dyDescent="0.4">
      <c r="H62" s="117">
        <f>SUM(H58:H61)</f>
        <v>4600</v>
      </c>
    </row>
    <row r="63" spans="2:11" ht="15" thickTop="1" x14ac:dyDescent="0.35"/>
    <row r="64" spans="2:11" ht="21" x14ac:dyDescent="0.35">
      <c r="B64" s="62" t="s">
        <v>7787</v>
      </c>
      <c r="C64" s="62" t="s">
        <v>7788</v>
      </c>
      <c r="D64" s="140" t="s">
        <v>7971</v>
      </c>
      <c r="E64" s="62" t="s">
        <v>7932</v>
      </c>
      <c r="F64" s="62" t="s">
        <v>7791</v>
      </c>
      <c r="G64" s="62" t="s">
        <v>7792</v>
      </c>
      <c r="H64" s="62" t="s">
        <v>7793</v>
      </c>
      <c r="I64" s="62" t="s">
        <v>2</v>
      </c>
      <c r="J64" s="62" t="s">
        <v>7789</v>
      </c>
    </row>
    <row r="65" spans="2:10" x14ac:dyDescent="0.35">
      <c r="B65" s="64" t="s">
        <v>7972</v>
      </c>
      <c r="C65" s="126" t="s">
        <v>7964</v>
      </c>
      <c r="D65" s="65" t="s">
        <v>7973</v>
      </c>
      <c r="E65" s="127" t="s">
        <v>5713</v>
      </c>
      <c r="F65" s="66">
        <v>1800</v>
      </c>
      <c r="G65" s="65" t="s">
        <v>4923</v>
      </c>
      <c r="H65" s="66">
        <v>100</v>
      </c>
      <c r="I65" s="65" t="s">
        <v>50</v>
      </c>
      <c r="J65" s="155">
        <v>4500</v>
      </c>
    </row>
    <row r="66" spans="2:10" x14ac:dyDescent="0.35">
      <c r="B66" s="64" t="s">
        <v>7974</v>
      </c>
      <c r="C66" s="126" t="s">
        <v>7966</v>
      </c>
      <c r="D66" s="65" t="s">
        <v>7973</v>
      </c>
      <c r="E66" s="127" t="s">
        <v>5713</v>
      </c>
      <c r="F66" s="66">
        <v>1500</v>
      </c>
      <c r="G66" s="65" t="s">
        <v>4923</v>
      </c>
      <c r="H66" s="66">
        <v>100</v>
      </c>
      <c r="I66" s="65" t="s">
        <v>50</v>
      </c>
      <c r="J66" s="155">
        <v>3750</v>
      </c>
    </row>
    <row r="67" spans="2:10" x14ac:dyDescent="0.35">
      <c r="B67" s="64" t="s">
        <v>7975</v>
      </c>
      <c r="C67" s="126" t="s">
        <v>7976</v>
      </c>
      <c r="D67" s="65" t="s">
        <v>7973</v>
      </c>
      <c r="E67" s="127" t="s">
        <v>5713</v>
      </c>
      <c r="F67" s="66">
        <v>1700</v>
      </c>
      <c r="G67" s="65" t="s">
        <v>4923</v>
      </c>
      <c r="H67" s="66">
        <v>100</v>
      </c>
      <c r="I67" s="65" t="s">
        <v>50</v>
      </c>
      <c r="J67" s="155">
        <v>4250</v>
      </c>
    </row>
    <row r="68" spans="2:10" x14ac:dyDescent="0.35">
      <c r="B68" s="64" t="s">
        <v>7977</v>
      </c>
      <c r="C68" s="126" t="s">
        <v>7978</v>
      </c>
      <c r="D68" s="65" t="s">
        <v>7973</v>
      </c>
      <c r="E68" s="127" t="s">
        <v>5713</v>
      </c>
      <c r="F68" s="66">
        <v>1600</v>
      </c>
      <c r="G68" s="65" t="s">
        <v>4923</v>
      </c>
      <c r="H68" s="66">
        <v>100</v>
      </c>
      <c r="I68" s="65" t="s">
        <v>50</v>
      </c>
      <c r="J68" s="155">
        <v>4000</v>
      </c>
    </row>
    <row r="69" spans="2:10" ht="15" thickBot="1" x14ac:dyDescent="0.4">
      <c r="F69" s="117">
        <f>SUM(F65:F68)</f>
        <v>6600</v>
      </c>
    </row>
    <row r="70" spans="2:10" ht="15" thickTop="1" x14ac:dyDescent="0.35"/>
    <row r="71" spans="2:10" ht="21" x14ac:dyDescent="0.35">
      <c r="B71" s="61" t="s">
        <v>7786</v>
      </c>
      <c r="C71" s="62" t="s">
        <v>7787</v>
      </c>
      <c r="D71" s="62" t="s">
        <v>7788</v>
      </c>
      <c r="E71" s="62" t="s">
        <v>7932</v>
      </c>
      <c r="F71" s="62" t="s">
        <v>7791</v>
      </c>
      <c r="G71" s="62" t="s">
        <v>7792</v>
      </c>
      <c r="H71" s="62" t="s">
        <v>7793</v>
      </c>
      <c r="I71" s="62" t="s">
        <v>2</v>
      </c>
      <c r="J71" s="62" t="s">
        <v>7789</v>
      </c>
    </row>
    <row r="72" spans="2:10" x14ac:dyDescent="0.35">
      <c r="B72" s="63">
        <v>45260</v>
      </c>
      <c r="C72" s="64" t="s">
        <v>7979</v>
      </c>
      <c r="D72" s="65" t="s">
        <v>7964</v>
      </c>
      <c r="E72" s="65" t="s">
        <v>7576</v>
      </c>
      <c r="F72" s="66">
        <v>1200</v>
      </c>
      <c r="G72" s="65" t="s">
        <v>4923</v>
      </c>
      <c r="H72" s="66">
        <v>100</v>
      </c>
      <c r="I72" s="65" t="s">
        <v>50</v>
      </c>
      <c r="J72" s="66">
        <v>3000</v>
      </c>
    </row>
    <row r="73" spans="2:10" x14ac:dyDescent="0.35">
      <c r="B73" s="63">
        <v>45260</v>
      </c>
      <c r="C73" s="64" t="s">
        <v>7980</v>
      </c>
      <c r="D73" s="65" t="s">
        <v>7966</v>
      </c>
      <c r="E73" s="65" t="s">
        <v>7576</v>
      </c>
      <c r="F73" s="66">
        <v>1200</v>
      </c>
      <c r="G73" s="65" t="s">
        <v>4923</v>
      </c>
      <c r="H73" s="66">
        <v>100</v>
      </c>
      <c r="I73" s="65" t="s">
        <v>50</v>
      </c>
      <c r="J73" s="66">
        <v>3000</v>
      </c>
    </row>
    <row r="74" spans="2:10" x14ac:dyDescent="0.35">
      <c r="B74" s="63">
        <v>45260</v>
      </c>
      <c r="C74" s="64" t="s">
        <v>7981</v>
      </c>
      <c r="D74" s="65" t="s">
        <v>7968</v>
      </c>
      <c r="E74" s="65" t="s">
        <v>7576</v>
      </c>
      <c r="F74" s="66">
        <v>1200</v>
      </c>
      <c r="G74" s="65" t="s">
        <v>4923</v>
      </c>
      <c r="H74" s="66">
        <v>100</v>
      </c>
      <c r="I74" s="65" t="s">
        <v>50</v>
      </c>
      <c r="J74" s="66">
        <v>3000</v>
      </c>
    </row>
    <row r="75" spans="2:10" x14ac:dyDescent="0.35">
      <c r="B75" s="63">
        <v>45260</v>
      </c>
      <c r="C75" s="64" t="s">
        <v>7982</v>
      </c>
      <c r="D75" s="65" t="s">
        <v>7970</v>
      </c>
      <c r="E75" s="154" t="s">
        <v>7576</v>
      </c>
      <c r="F75" s="66">
        <v>1200</v>
      </c>
      <c r="G75" s="65" t="s">
        <v>4923</v>
      </c>
      <c r="H75" s="66">
        <v>100</v>
      </c>
      <c r="I75" s="65" t="s">
        <v>50</v>
      </c>
      <c r="J75" s="66">
        <v>3000</v>
      </c>
    </row>
    <row r="76" spans="2:10" ht="15" thickBot="1" x14ac:dyDescent="0.4">
      <c r="F76" s="117">
        <f>SUM(F72:F75)</f>
        <v>4800</v>
      </c>
    </row>
    <row r="77" spans="2:10" ht="15" thickTop="1" x14ac:dyDescent="0.35"/>
    <row r="78" spans="2:10" ht="21" x14ac:dyDescent="0.35">
      <c r="B78" s="61" t="s">
        <v>7786</v>
      </c>
      <c r="C78" s="62" t="s">
        <v>7787</v>
      </c>
      <c r="D78" s="62" t="s">
        <v>7788</v>
      </c>
      <c r="E78" s="62" t="s">
        <v>7790</v>
      </c>
      <c r="F78" s="62" t="s">
        <v>7791</v>
      </c>
      <c r="G78" s="62" t="s">
        <v>7792</v>
      </c>
      <c r="H78" s="62" t="s">
        <v>7793</v>
      </c>
      <c r="I78" s="62" t="s">
        <v>2</v>
      </c>
      <c r="J78" s="62" t="s">
        <v>7789</v>
      </c>
    </row>
    <row r="79" spans="2:10" x14ac:dyDescent="0.35">
      <c r="B79" s="63">
        <v>45291</v>
      </c>
      <c r="C79" s="64" t="s">
        <v>7983</v>
      </c>
      <c r="D79" s="65" t="s">
        <v>7964</v>
      </c>
      <c r="E79" s="65" t="s">
        <v>7576</v>
      </c>
      <c r="F79" s="93">
        <v>1200</v>
      </c>
      <c r="G79" s="65" t="s">
        <v>4923</v>
      </c>
      <c r="H79" s="93">
        <v>100</v>
      </c>
      <c r="I79" s="65" t="s">
        <v>50</v>
      </c>
      <c r="J79" s="66">
        <v>3000</v>
      </c>
    </row>
    <row r="80" spans="2:10" x14ac:dyDescent="0.35">
      <c r="B80" s="63">
        <v>45291</v>
      </c>
      <c r="C80" s="64" t="s">
        <v>7984</v>
      </c>
      <c r="D80" s="65" t="s">
        <v>7966</v>
      </c>
      <c r="E80" s="65" t="s">
        <v>7576</v>
      </c>
      <c r="F80" s="93">
        <v>1200</v>
      </c>
      <c r="G80" s="65" t="s">
        <v>4923</v>
      </c>
      <c r="H80" s="93">
        <v>100</v>
      </c>
      <c r="I80" s="65" t="s">
        <v>50</v>
      </c>
      <c r="J80" s="66">
        <v>3000</v>
      </c>
    </row>
    <row r="81" spans="2:10" x14ac:dyDescent="0.35">
      <c r="B81" s="63">
        <v>45291</v>
      </c>
      <c r="C81" s="64" t="s">
        <v>7985</v>
      </c>
      <c r="D81" s="65" t="s">
        <v>7968</v>
      </c>
      <c r="E81" s="65" t="s">
        <v>7576</v>
      </c>
      <c r="F81" s="93">
        <v>1200</v>
      </c>
      <c r="G81" s="65" t="s">
        <v>4923</v>
      </c>
      <c r="H81" s="93">
        <v>100</v>
      </c>
      <c r="I81" s="65" t="s">
        <v>50</v>
      </c>
      <c r="J81" s="66">
        <v>3000</v>
      </c>
    </row>
    <row r="82" spans="2:10" x14ac:dyDescent="0.35">
      <c r="B82" s="63">
        <v>45291</v>
      </c>
      <c r="C82" s="64" t="s">
        <v>7986</v>
      </c>
      <c r="D82" s="65" t="s">
        <v>7970</v>
      </c>
      <c r="E82" s="65" t="s">
        <v>7576</v>
      </c>
      <c r="F82" s="93">
        <v>1200</v>
      </c>
      <c r="G82" s="65" t="s">
        <v>4923</v>
      </c>
      <c r="H82" s="93">
        <v>100</v>
      </c>
      <c r="I82" s="65" t="s">
        <v>50</v>
      </c>
      <c r="J82" s="128">
        <v>3000</v>
      </c>
    </row>
    <row r="83" spans="2:10" ht="15" thickBot="1" x14ac:dyDescent="0.4">
      <c r="F83" s="117">
        <f>SUM(F79:F82)</f>
        <v>4800</v>
      </c>
    </row>
    <row r="84" spans="2:10" ht="15" thickTop="1" x14ac:dyDescent="0.35"/>
  </sheetData>
  <mergeCells count="4">
    <mergeCell ref="D14:E14"/>
    <mergeCell ref="F14:I14"/>
    <mergeCell ref="J14:J15"/>
    <mergeCell ref="C2:H2"/>
  </mergeCells>
  <conditionalFormatting sqref="B61:C61">
    <cfRule type="timePeriod" dxfId="50" priority="10" timePeriod="lastWeek">
      <formula>AND(TODAY()-ROUNDDOWN(B61,0)&gt;=(WEEKDAY(TODAY())),TODAY()-ROUNDDOWN(B61,0)&lt;(WEEKDAY(TODAY())+7))</formula>
    </cfRule>
  </conditionalFormatting>
  <conditionalFormatting sqref="C65:D68">
    <cfRule type="timePeriod" dxfId="49" priority="8" timePeriod="lastWeek">
      <formula>AND(TODAY()-ROUNDDOWN(C65,0)&gt;=(WEEKDAY(TODAY())),TODAY()-ROUNDDOWN(C65,0)&lt;(WEEKDAY(TODAY())+7))</formula>
    </cfRule>
  </conditionalFormatting>
  <conditionalFormatting sqref="D72:D75">
    <cfRule type="timePeriod" dxfId="48" priority="4" timePeriod="lastWeek">
      <formula>AND(TODAY()-ROUNDDOWN(D72,0)&gt;=(WEEKDAY(TODAY())),TODAY()-ROUNDDOWN(D72,0)&lt;(WEEKDAY(TODAY())+7))</formula>
    </cfRule>
  </conditionalFormatting>
  <conditionalFormatting sqref="D79:D81">
    <cfRule type="timePeriod" dxfId="47" priority="1" timePeriod="lastWeek">
      <formula>AND(TODAY()-ROUNDDOWN(D79,0)&gt;=(WEEKDAY(TODAY())),TODAY()-ROUNDDOWN(D79,0)&lt;(WEEKDAY(TODAY())+7))</formula>
    </cfRule>
  </conditionalFormatting>
  <pageMargins left="0.7" right="0.7" top="0.75" bottom="0.75" header="0.3" footer="0.3"/>
  <ignoredErrors>
    <ignoredError sqref="F6" formula="1"/>
  </ignoredErrors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3B8CB-078F-4BB0-92FC-F0BD3225E23A}">
  <sheetPr codeName="Sheet11">
    <tabColor rgb="FFFF0000"/>
  </sheetPr>
  <dimension ref="A1:S118"/>
  <sheetViews>
    <sheetView workbookViewId="0">
      <selection activeCell="E104" sqref="E104"/>
    </sheetView>
  </sheetViews>
  <sheetFormatPr defaultRowHeight="14.5" x14ac:dyDescent="0.35"/>
  <cols>
    <col min="1" max="1" width="28.1796875" bestFit="1" customWidth="1"/>
    <col min="2" max="2" width="21.453125" customWidth="1"/>
    <col min="3" max="3" width="15.54296875" customWidth="1"/>
    <col min="4" max="4" width="15.26953125" customWidth="1"/>
    <col min="5" max="5" width="12.453125" customWidth="1"/>
    <col min="6" max="6" width="32.453125" customWidth="1"/>
    <col min="7" max="7" width="15.26953125" bestFit="1" customWidth="1"/>
    <col min="8" max="8" width="20.1796875" bestFit="1" customWidth="1"/>
    <col min="9" max="9" width="30" customWidth="1"/>
    <col min="10" max="10" width="16.54296875" bestFit="1" customWidth="1"/>
    <col min="11" max="11" width="36.26953125" bestFit="1" customWidth="1"/>
  </cols>
  <sheetData>
    <row r="1" spans="2:9" ht="15" thickBot="1" x14ac:dyDescent="0.4"/>
    <row r="2" spans="2:9" x14ac:dyDescent="0.35">
      <c r="C2" s="426" t="s">
        <v>7577</v>
      </c>
      <c r="D2" s="427"/>
      <c r="E2" s="427"/>
      <c r="F2" s="428"/>
    </row>
    <row r="3" spans="2:9" x14ac:dyDescent="0.35">
      <c r="C3" s="233" t="s">
        <v>7578</v>
      </c>
      <c r="D3" s="6" t="s">
        <v>7579</v>
      </c>
      <c r="E3" s="6" t="s">
        <v>7580</v>
      </c>
      <c r="F3" s="234" t="s">
        <v>7581</v>
      </c>
    </row>
    <row r="4" spans="2:9" x14ac:dyDescent="0.35">
      <c r="C4" s="231" t="s">
        <v>7584</v>
      </c>
      <c r="D4" s="12">
        <v>45268</v>
      </c>
      <c r="E4" s="77">
        <v>19150</v>
      </c>
      <c r="F4" s="199" t="s">
        <v>7987</v>
      </c>
    </row>
    <row r="5" spans="2:9" x14ac:dyDescent="0.35">
      <c r="C5" s="231" t="s">
        <v>7584</v>
      </c>
      <c r="D5" s="12">
        <v>45268</v>
      </c>
      <c r="E5" s="77">
        <v>3500</v>
      </c>
      <c r="F5" s="199" t="s">
        <v>7987</v>
      </c>
    </row>
    <row r="6" spans="2:9" x14ac:dyDescent="0.35">
      <c r="C6" s="231" t="s">
        <v>7582</v>
      </c>
      <c r="D6" s="12">
        <v>45261</v>
      </c>
      <c r="E6" s="77">
        <v>3400</v>
      </c>
      <c r="F6" s="199" t="s">
        <v>7987</v>
      </c>
    </row>
    <row r="7" spans="2:9" ht="15" thickBot="1" x14ac:dyDescent="0.4">
      <c r="C7" s="208"/>
      <c r="D7" s="211" t="s">
        <v>21</v>
      </c>
      <c r="E7" s="209">
        <f>SUM(E4:E6)</f>
        <v>26050</v>
      </c>
      <c r="F7" s="210"/>
    </row>
    <row r="11" spans="2:9" x14ac:dyDescent="0.35">
      <c r="B11" s="5" t="s">
        <v>7988</v>
      </c>
    </row>
    <row r="13" spans="2:9" x14ac:dyDescent="0.35">
      <c r="B13" s="6" t="s">
        <v>7578</v>
      </c>
      <c r="C13" s="423" t="s">
        <v>7587</v>
      </c>
      <c r="D13" s="425"/>
      <c r="E13" s="419" t="s">
        <v>7588</v>
      </c>
      <c r="F13" s="419"/>
      <c r="G13" s="419"/>
      <c r="H13" s="419"/>
      <c r="I13" s="421" t="s">
        <v>7589</v>
      </c>
    </row>
    <row r="14" spans="2:9" x14ac:dyDescent="0.35">
      <c r="B14" s="7"/>
      <c r="C14" s="7">
        <v>1099</v>
      </c>
      <c r="D14" s="7" t="s">
        <v>7734</v>
      </c>
      <c r="E14" s="7">
        <v>1099</v>
      </c>
      <c r="F14" s="7" t="s">
        <v>7734</v>
      </c>
      <c r="G14" s="7" t="s">
        <v>7579</v>
      </c>
      <c r="H14" s="6" t="s">
        <v>7581</v>
      </c>
      <c r="I14" s="422"/>
    </row>
    <row r="15" spans="2:9" x14ac:dyDescent="0.35">
      <c r="B15" s="9" t="s">
        <v>7584</v>
      </c>
      <c r="C15" s="11">
        <f>G76</f>
        <v>19250</v>
      </c>
      <c r="D15" s="11">
        <f>H76</f>
        <v>3400</v>
      </c>
      <c r="E15" s="104">
        <f>-I48</f>
        <v>19150</v>
      </c>
      <c r="F15" s="104">
        <f>-I49</f>
        <v>3500</v>
      </c>
      <c r="G15" s="12">
        <f>B48</f>
        <v>45268</v>
      </c>
      <c r="H15" s="9" t="str">
        <f>A48</f>
        <v>Regions - PAM</v>
      </c>
      <c r="I15" s="103">
        <f>C15+D15-(E15+F15)</f>
        <v>0</v>
      </c>
    </row>
    <row r="16" spans="2:9" x14ac:dyDescent="0.35">
      <c r="B16" s="9" t="s">
        <v>7595</v>
      </c>
      <c r="C16" s="11">
        <f>G77</f>
        <v>15750</v>
      </c>
      <c r="D16" s="11">
        <f>H77</f>
        <v>3400</v>
      </c>
      <c r="E16" s="33">
        <f>-I47</f>
        <v>19150</v>
      </c>
      <c r="F16" s="33"/>
      <c r="G16" s="12">
        <f>B47</f>
        <v>45300</v>
      </c>
      <c r="H16" s="9" t="str">
        <f>A47</f>
        <v>Regions - PAM</v>
      </c>
      <c r="I16" s="11">
        <f>C16+D16-E16</f>
        <v>0</v>
      </c>
    </row>
    <row r="18" spans="1:9" x14ac:dyDescent="0.35">
      <c r="D18" t="s">
        <v>7989</v>
      </c>
      <c r="E18" s="34">
        <f>+E15</f>
        <v>19150</v>
      </c>
      <c r="F18" s="34">
        <f>+F15</f>
        <v>3500</v>
      </c>
      <c r="G18" s="34">
        <f>+F37</f>
        <v>3400</v>
      </c>
      <c r="H18" s="180">
        <f>SUM(E18:G18)</f>
        <v>26050</v>
      </c>
    </row>
    <row r="22" spans="1:9" x14ac:dyDescent="0.35">
      <c r="B22" s="5" t="s">
        <v>7990</v>
      </c>
    </row>
    <row r="24" spans="1:9" x14ac:dyDescent="0.35">
      <c r="A24" s="419" t="s">
        <v>7641</v>
      </c>
      <c r="B24" s="421" t="s">
        <v>7578</v>
      </c>
      <c r="C24" s="419" t="s">
        <v>7587</v>
      </c>
      <c r="D24" s="419"/>
      <c r="E24" s="419" t="s">
        <v>7588</v>
      </c>
      <c r="F24" s="419"/>
      <c r="G24" s="419"/>
      <c r="H24" s="419"/>
      <c r="I24" s="421" t="s">
        <v>7589</v>
      </c>
    </row>
    <row r="25" spans="1:9" x14ac:dyDescent="0.35">
      <c r="A25" s="421"/>
      <c r="B25" s="422"/>
      <c r="C25" s="130" t="s">
        <v>7851</v>
      </c>
      <c r="D25" s="130" t="s">
        <v>7734</v>
      </c>
      <c r="E25" s="130" t="s">
        <v>7851</v>
      </c>
      <c r="F25" s="130" t="s">
        <v>7734</v>
      </c>
      <c r="G25" s="6" t="s">
        <v>7579</v>
      </c>
      <c r="H25" s="6" t="s">
        <v>7581</v>
      </c>
      <c r="I25" s="422"/>
    </row>
    <row r="26" spans="1:9" x14ac:dyDescent="0.35">
      <c r="A26" s="9" t="s">
        <v>7991</v>
      </c>
      <c r="B26" s="9" t="s">
        <v>7632</v>
      </c>
      <c r="C26" s="35">
        <f>D58</f>
        <v>3230.77</v>
      </c>
      <c r="D26" s="11"/>
      <c r="E26" s="35">
        <f>C26</f>
        <v>3230.77</v>
      </c>
      <c r="F26" s="136"/>
      <c r="G26" s="12">
        <f>B58</f>
        <v>45156</v>
      </c>
      <c r="H26" s="9" t="s">
        <v>7645</v>
      </c>
      <c r="I26" s="103">
        <f>(D26+C26)-(E26+F26)</f>
        <v>0</v>
      </c>
    </row>
    <row r="27" spans="1:9" x14ac:dyDescent="0.35">
      <c r="A27" s="9" t="s">
        <v>7753</v>
      </c>
      <c r="B27" s="9" t="s">
        <v>7632</v>
      </c>
      <c r="C27" s="35">
        <f t="shared" ref="C27:C36" si="0">D59</f>
        <v>8076.92</v>
      </c>
      <c r="D27" s="11"/>
      <c r="E27" s="35">
        <f t="shared" ref="E27:E29" si="1">C27</f>
        <v>8076.92</v>
      </c>
      <c r="F27" s="158"/>
      <c r="G27" s="12">
        <f t="shared" ref="G27:G36" si="2">B59</f>
        <v>45135</v>
      </c>
      <c r="H27" s="9" t="s">
        <v>7645</v>
      </c>
      <c r="I27" s="103">
        <f t="shared" ref="I27:I37" si="3">(D27+C27)-(E27+F27)</f>
        <v>0</v>
      </c>
    </row>
    <row r="28" spans="1:9" x14ac:dyDescent="0.35">
      <c r="A28" s="9" t="s">
        <v>7754</v>
      </c>
      <c r="B28" s="9" t="s">
        <v>7632</v>
      </c>
      <c r="C28" s="35">
        <f t="shared" si="0"/>
        <v>8076.92</v>
      </c>
      <c r="D28" s="11"/>
      <c r="E28" s="35">
        <f t="shared" si="1"/>
        <v>8076.92</v>
      </c>
      <c r="F28" s="158"/>
      <c r="G28" s="12">
        <f t="shared" si="2"/>
        <v>45149</v>
      </c>
      <c r="H28" s="9" t="s">
        <v>7645</v>
      </c>
      <c r="I28" s="103">
        <f t="shared" si="3"/>
        <v>0</v>
      </c>
    </row>
    <row r="29" spans="1:9" x14ac:dyDescent="0.35">
      <c r="A29" s="9" t="s">
        <v>7755</v>
      </c>
      <c r="B29" s="9" t="s">
        <v>7633</v>
      </c>
      <c r="C29" s="35">
        <f t="shared" si="0"/>
        <v>8076.92</v>
      </c>
      <c r="D29" s="9"/>
      <c r="E29" s="35">
        <f t="shared" si="1"/>
        <v>8076.92</v>
      </c>
      <c r="F29" s="9"/>
      <c r="G29" s="12">
        <f t="shared" si="2"/>
        <v>45177</v>
      </c>
      <c r="H29" s="9" t="s">
        <v>7645</v>
      </c>
      <c r="I29" s="103">
        <f t="shared" si="3"/>
        <v>0</v>
      </c>
    </row>
    <row r="30" spans="1:9" x14ac:dyDescent="0.35">
      <c r="A30" s="9" t="s">
        <v>7992</v>
      </c>
      <c r="B30" s="9" t="s">
        <v>7633</v>
      </c>
      <c r="D30" s="11">
        <f>G91</f>
        <v>2400</v>
      </c>
      <c r="E30" s="9"/>
      <c r="F30" s="35">
        <f>D30</f>
        <v>2400</v>
      </c>
      <c r="G30" s="12">
        <f t="shared" si="2"/>
        <v>45183</v>
      </c>
      <c r="H30" s="9" t="s">
        <v>7645</v>
      </c>
      <c r="I30" s="103">
        <f t="shared" si="3"/>
        <v>0</v>
      </c>
    </row>
    <row r="31" spans="1:9" x14ac:dyDescent="0.35">
      <c r="A31" s="9" t="s">
        <v>7643</v>
      </c>
      <c r="B31" s="9" t="s">
        <v>7763</v>
      </c>
      <c r="C31" s="35">
        <f t="shared" si="0"/>
        <v>8076.92</v>
      </c>
      <c r="D31" s="9"/>
      <c r="E31" s="35">
        <f>C31</f>
        <v>8076.92</v>
      </c>
      <c r="F31" s="9"/>
      <c r="G31" s="12">
        <f t="shared" si="2"/>
        <v>45191</v>
      </c>
      <c r="H31" s="9" t="s">
        <v>7645</v>
      </c>
      <c r="I31" s="103">
        <f t="shared" si="3"/>
        <v>0</v>
      </c>
    </row>
    <row r="32" spans="1:9" x14ac:dyDescent="0.35">
      <c r="A32" s="9" t="s">
        <v>7646</v>
      </c>
      <c r="B32" s="9" t="s">
        <v>7763</v>
      </c>
      <c r="C32" s="35">
        <f t="shared" si="0"/>
        <v>8076.92</v>
      </c>
      <c r="D32" s="9"/>
      <c r="E32" s="35">
        <f>C32</f>
        <v>8076.92</v>
      </c>
      <c r="F32" s="9"/>
      <c r="G32" s="12">
        <f t="shared" si="2"/>
        <v>45205</v>
      </c>
      <c r="H32" s="9" t="s">
        <v>7645</v>
      </c>
      <c r="I32" s="103">
        <f t="shared" si="3"/>
        <v>0</v>
      </c>
    </row>
    <row r="33" spans="1:19" x14ac:dyDescent="0.35">
      <c r="A33" s="9" t="s">
        <v>7784</v>
      </c>
      <c r="B33" s="9" t="s">
        <v>7763</v>
      </c>
      <c r="D33" s="11">
        <f>G97</f>
        <v>2400</v>
      </c>
      <c r="E33" s="9"/>
      <c r="F33" s="35">
        <f>D33</f>
        <v>2400</v>
      </c>
      <c r="G33" s="12">
        <f t="shared" si="2"/>
        <v>45211</v>
      </c>
      <c r="H33" s="9" t="s">
        <v>7645</v>
      </c>
      <c r="I33" s="103">
        <f t="shared" si="3"/>
        <v>0</v>
      </c>
    </row>
    <row r="34" spans="1:19" x14ac:dyDescent="0.35">
      <c r="A34" s="9" t="s">
        <v>7647</v>
      </c>
      <c r="B34" s="9" t="s">
        <v>7582</v>
      </c>
      <c r="C34" s="35">
        <f t="shared" si="0"/>
        <v>8076.92</v>
      </c>
      <c r="D34" s="9"/>
      <c r="E34" s="35">
        <f>C34</f>
        <v>8076.92</v>
      </c>
      <c r="F34" s="9"/>
      <c r="G34" s="12">
        <f t="shared" si="2"/>
        <v>45219</v>
      </c>
      <c r="H34" s="9" t="s">
        <v>7645</v>
      </c>
      <c r="I34" s="103">
        <f t="shared" si="3"/>
        <v>0</v>
      </c>
    </row>
    <row r="35" spans="1:19" x14ac:dyDescent="0.35">
      <c r="A35" s="9" t="s">
        <v>7756</v>
      </c>
      <c r="B35" s="9" t="s">
        <v>7582</v>
      </c>
      <c r="C35" s="35">
        <f t="shared" si="0"/>
        <v>8076.92</v>
      </c>
      <c r="D35" s="9"/>
      <c r="E35" s="35">
        <f t="shared" ref="E35:E36" si="4">C35</f>
        <v>8076.92</v>
      </c>
      <c r="F35" s="9"/>
      <c r="G35" s="12">
        <f t="shared" si="2"/>
        <v>45233</v>
      </c>
      <c r="H35" s="9" t="s">
        <v>7645</v>
      </c>
      <c r="I35" s="103">
        <f t="shared" si="3"/>
        <v>0</v>
      </c>
    </row>
    <row r="36" spans="1:19" x14ac:dyDescent="0.35">
      <c r="A36" s="9" t="s">
        <v>7649</v>
      </c>
      <c r="B36" s="9" t="s">
        <v>7582</v>
      </c>
      <c r="C36" s="35">
        <f t="shared" si="0"/>
        <v>807.68</v>
      </c>
      <c r="D36" s="9"/>
      <c r="E36" s="35">
        <f t="shared" si="4"/>
        <v>807.68</v>
      </c>
      <c r="F36" s="9"/>
      <c r="G36" s="12">
        <f t="shared" si="2"/>
        <v>45247</v>
      </c>
      <c r="H36" s="9" t="s">
        <v>7645</v>
      </c>
      <c r="I36" s="103">
        <f t="shared" si="3"/>
        <v>0</v>
      </c>
    </row>
    <row r="37" spans="1:19" x14ac:dyDescent="0.35">
      <c r="A37" s="9" t="s">
        <v>7993</v>
      </c>
      <c r="B37" s="9" t="s">
        <v>7582</v>
      </c>
      <c r="C37" s="9"/>
      <c r="D37" s="11">
        <f>E104</f>
        <v>3400</v>
      </c>
      <c r="E37" s="9"/>
      <c r="F37" s="153">
        <f>-I50</f>
        <v>3400</v>
      </c>
      <c r="G37" s="12">
        <f>B50</f>
        <v>45261</v>
      </c>
      <c r="H37" s="9" t="str">
        <f>A50</f>
        <v>Regions - PAM</v>
      </c>
      <c r="I37" s="103">
        <f t="shared" si="3"/>
        <v>0</v>
      </c>
    </row>
    <row r="42" spans="1:19" x14ac:dyDescent="0.35">
      <c r="B42" s="15" t="s">
        <v>7654</v>
      </c>
    </row>
    <row r="45" spans="1:19" x14ac:dyDescent="0.35">
      <c r="A45" t="s">
        <v>7655</v>
      </c>
      <c r="B45" s="101" t="s">
        <v>7600</v>
      </c>
      <c r="C45" s="101" t="s">
        <v>7601</v>
      </c>
      <c r="D45" s="101" t="s">
        <v>7602</v>
      </c>
      <c r="E45" s="101" t="s">
        <v>7603</v>
      </c>
      <c r="F45" s="101" t="s">
        <v>7604</v>
      </c>
      <c r="G45" s="101" t="s">
        <v>277</v>
      </c>
      <c r="H45" s="101" t="s">
        <v>7605</v>
      </c>
      <c r="I45" s="102" t="s">
        <v>7591</v>
      </c>
      <c r="J45" s="101" t="s">
        <v>7676</v>
      </c>
      <c r="K45" s="101" t="s">
        <v>7677</v>
      </c>
      <c r="L45" s="101" t="s">
        <v>7606</v>
      </c>
      <c r="M45" s="101" t="s">
        <v>7607</v>
      </c>
      <c r="N45" s="101" t="s">
        <v>7608</v>
      </c>
      <c r="O45" s="101" t="s">
        <v>7832</v>
      </c>
      <c r="P45" s="101" t="s">
        <v>7610</v>
      </c>
      <c r="Q45" s="101" t="s">
        <v>7611</v>
      </c>
      <c r="R45" s="101" t="s">
        <v>7678</v>
      </c>
      <c r="S45" s="101" t="s">
        <v>7679</v>
      </c>
    </row>
    <row r="46" spans="1:19" x14ac:dyDescent="0.35">
      <c r="A46" t="s">
        <v>7833</v>
      </c>
      <c r="B46" s="18">
        <v>45331</v>
      </c>
      <c r="C46">
        <v>64003962</v>
      </c>
      <c r="D46">
        <v>340007073</v>
      </c>
      <c r="E46" t="s">
        <v>7834</v>
      </c>
      <c r="F46" t="s">
        <v>7613</v>
      </c>
      <c r="G46" t="s">
        <v>7614</v>
      </c>
      <c r="H46" t="s">
        <v>7615</v>
      </c>
      <c r="I46" s="107">
        <v>-22650</v>
      </c>
      <c r="J46">
        <v>24040021343115</v>
      </c>
      <c r="K46">
        <v>2024020900000070</v>
      </c>
      <c r="L46" t="s">
        <v>7994</v>
      </c>
      <c r="M46" s="26" t="s">
        <v>7995</v>
      </c>
      <c r="N46" s="20" t="s">
        <v>7836</v>
      </c>
      <c r="P46">
        <v>495</v>
      </c>
      <c r="Q46" t="s">
        <v>7619</v>
      </c>
    </row>
    <row r="47" spans="1:19" x14ac:dyDescent="0.35">
      <c r="A47" t="s">
        <v>7833</v>
      </c>
      <c r="B47" s="21">
        <v>45300</v>
      </c>
      <c r="C47" s="20">
        <v>64003962</v>
      </c>
      <c r="D47" s="20">
        <v>340007073</v>
      </c>
      <c r="E47" s="20" t="s">
        <v>7834</v>
      </c>
      <c r="F47" s="20" t="s">
        <v>7613</v>
      </c>
      <c r="G47" s="20" t="s">
        <v>7614</v>
      </c>
      <c r="H47" s="20" t="s">
        <v>7615</v>
      </c>
      <c r="I47" s="133">
        <v>-19150</v>
      </c>
      <c r="J47" s="56">
        <v>24009000000000</v>
      </c>
      <c r="K47" s="56">
        <v>2024010000000000</v>
      </c>
      <c r="L47" s="20" t="s">
        <v>7996</v>
      </c>
      <c r="M47" s="26" t="s">
        <v>7995</v>
      </c>
      <c r="N47" s="20" t="s">
        <v>7836</v>
      </c>
      <c r="O47" s="20"/>
      <c r="P47" s="20">
        <v>495</v>
      </c>
      <c r="Q47" s="20" t="s">
        <v>7619</v>
      </c>
      <c r="R47" s="152"/>
      <c r="S47" s="152"/>
    </row>
    <row r="48" spans="1:19" x14ac:dyDescent="0.35">
      <c r="A48" t="s">
        <v>7833</v>
      </c>
      <c r="B48" s="18">
        <v>45268</v>
      </c>
      <c r="C48">
        <v>64003962</v>
      </c>
      <c r="D48">
        <v>340007073</v>
      </c>
      <c r="E48" t="s">
        <v>7834</v>
      </c>
      <c r="F48" t="s">
        <v>7613</v>
      </c>
      <c r="G48" t="s">
        <v>7614</v>
      </c>
      <c r="H48" t="s">
        <v>7615</v>
      </c>
      <c r="I48" s="106">
        <v>-19150</v>
      </c>
      <c r="J48" s="44">
        <v>23342015815267</v>
      </c>
      <c r="K48" s="44">
        <v>2023120800006230</v>
      </c>
      <c r="L48" t="s">
        <v>7997</v>
      </c>
      <c r="M48" s="26" t="s">
        <v>7995</v>
      </c>
      <c r="N48" s="20" t="s">
        <v>7836</v>
      </c>
      <c r="O48" s="24"/>
      <c r="P48">
        <v>495</v>
      </c>
      <c r="Q48" t="s">
        <v>7619</v>
      </c>
      <c r="R48" s="24"/>
      <c r="S48" s="24"/>
    </row>
    <row r="49" spans="1:19" x14ac:dyDescent="0.35">
      <c r="A49" t="s">
        <v>7833</v>
      </c>
      <c r="B49" s="18">
        <v>45268</v>
      </c>
      <c r="C49">
        <v>64003962</v>
      </c>
      <c r="D49">
        <v>340007073</v>
      </c>
      <c r="E49" t="s">
        <v>7834</v>
      </c>
      <c r="F49" t="s">
        <v>7613</v>
      </c>
      <c r="G49" t="s">
        <v>7614</v>
      </c>
      <c r="H49" t="s">
        <v>7615</v>
      </c>
      <c r="I49" s="106">
        <v>-3500</v>
      </c>
      <c r="J49" s="44">
        <v>23342015816673</v>
      </c>
      <c r="K49" s="44">
        <v>2023120800006430</v>
      </c>
      <c r="L49" t="s">
        <v>7998</v>
      </c>
      <c r="M49" s="26" t="s">
        <v>7995</v>
      </c>
      <c r="N49" s="20" t="s">
        <v>7836</v>
      </c>
      <c r="O49" s="24"/>
      <c r="P49">
        <v>495</v>
      </c>
      <c r="Q49" t="s">
        <v>7619</v>
      </c>
      <c r="R49" s="24"/>
      <c r="S49" s="24"/>
    </row>
    <row r="50" spans="1:19" x14ac:dyDescent="0.35">
      <c r="A50" t="s">
        <v>7833</v>
      </c>
      <c r="B50" s="18">
        <v>45261</v>
      </c>
      <c r="C50">
        <v>64003962</v>
      </c>
      <c r="D50">
        <v>340007073</v>
      </c>
      <c r="E50" t="s">
        <v>7834</v>
      </c>
      <c r="F50" t="s">
        <v>7613</v>
      </c>
      <c r="G50" t="s">
        <v>7614</v>
      </c>
      <c r="H50" t="s">
        <v>7615</v>
      </c>
      <c r="I50" s="106">
        <v>-3400</v>
      </c>
      <c r="J50" s="44">
        <v>23335018322286</v>
      </c>
      <c r="K50">
        <v>2023120100014450</v>
      </c>
      <c r="L50" t="s">
        <v>7999</v>
      </c>
      <c r="M50" s="26" t="s">
        <v>7995</v>
      </c>
      <c r="N50" s="20" t="s">
        <v>7836</v>
      </c>
      <c r="O50" s="24"/>
      <c r="P50">
        <v>495</v>
      </c>
      <c r="Q50" t="s">
        <v>7619</v>
      </c>
      <c r="R50" s="24"/>
      <c r="S50" s="24"/>
    </row>
    <row r="54" spans="1:19" x14ac:dyDescent="0.35">
      <c r="C54" s="48"/>
      <c r="D54" s="48"/>
      <c r="E54" s="48"/>
      <c r="F54" s="48"/>
      <c r="G54" s="48"/>
      <c r="H54" s="49" t="s">
        <v>7699</v>
      </c>
      <c r="I54" s="48"/>
      <c r="J54" s="48"/>
      <c r="K54" s="48"/>
      <c r="L54" s="49" t="s">
        <v>7700</v>
      </c>
      <c r="M54" s="48"/>
      <c r="N54" s="49" t="s">
        <v>7701</v>
      </c>
      <c r="O54" s="49" t="s">
        <v>7702</v>
      </c>
      <c r="P54" s="49" t="s">
        <v>7703</v>
      </c>
      <c r="Q54" s="48"/>
      <c r="R54" s="48"/>
    </row>
    <row r="55" spans="1:19" x14ac:dyDescent="0.35">
      <c r="C55" s="48"/>
      <c r="D55" s="48"/>
      <c r="E55" s="49" t="s">
        <v>7705</v>
      </c>
      <c r="F55" s="49" t="s">
        <v>7705</v>
      </c>
      <c r="G55" s="49" t="s">
        <v>7706</v>
      </c>
      <c r="H55" s="49" t="s">
        <v>7707</v>
      </c>
      <c r="I55" s="48"/>
      <c r="J55" s="49" t="s">
        <v>7708</v>
      </c>
      <c r="K55" s="49" t="s">
        <v>7700</v>
      </c>
      <c r="L55" s="49" t="s">
        <v>7709</v>
      </c>
      <c r="M55" s="49" t="s">
        <v>7700</v>
      </c>
      <c r="N55" s="49" t="s">
        <v>7710</v>
      </c>
      <c r="O55" s="49" t="s">
        <v>7711</v>
      </c>
      <c r="P55" s="49" t="s">
        <v>7712</v>
      </c>
      <c r="Q55" s="49" t="s">
        <v>7713</v>
      </c>
      <c r="R55" s="48"/>
    </row>
    <row r="56" spans="1:19" x14ac:dyDescent="0.35">
      <c r="A56" t="s">
        <v>7714</v>
      </c>
      <c r="B56" t="s">
        <v>7715</v>
      </c>
      <c r="C56" s="50" t="s">
        <v>7716</v>
      </c>
      <c r="D56" s="50" t="s">
        <v>7717</v>
      </c>
      <c r="E56" s="49" t="s">
        <v>7718</v>
      </c>
      <c r="F56" s="49" t="s">
        <v>7719</v>
      </c>
      <c r="G56" s="49" t="s">
        <v>7720</v>
      </c>
      <c r="H56" s="49" t="s">
        <v>7721</v>
      </c>
      <c r="I56" s="50" t="s">
        <v>7722</v>
      </c>
      <c r="J56" s="49" t="s">
        <v>7719</v>
      </c>
      <c r="K56" s="49" t="s">
        <v>7723</v>
      </c>
      <c r="L56" s="48"/>
      <c r="M56" s="49" t="s">
        <v>7724</v>
      </c>
      <c r="N56" s="49" t="s">
        <v>7725</v>
      </c>
      <c r="O56" s="48"/>
      <c r="P56" s="49" t="s">
        <v>7726</v>
      </c>
      <c r="Q56" s="49" t="s">
        <v>7727</v>
      </c>
      <c r="R56" s="48"/>
    </row>
    <row r="57" spans="1:19" x14ac:dyDescent="0.35">
      <c r="C57" s="51" t="s">
        <v>7728</v>
      </c>
      <c r="D57" s="51" t="s">
        <v>7728</v>
      </c>
      <c r="E57" s="51" t="s">
        <v>7728</v>
      </c>
      <c r="F57" s="51" t="s">
        <v>7729</v>
      </c>
      <c r="G57" s="51" t="s">
        <v>7730</v>
      </c>
      <c r="H57" s="51" t="s">
        <v>7728</v>
      </c>
      <c r="I57" s="51" t="s">
        <v>7728</v>
      </c>
      <c r="J57" s="51" t="s">
        <v>7728</v>
      </c>
      <c r="K57" s="51" t="s">
        <v>7728</v>
      </c>
      <c r="L57" s="51" t="s">
        <v>7728</v>
      </c>
      <c r="M57" s="51" t="s">
        <v>7728</v>
      </c>
      <c r="N57" s="51" t="s">
        <v>7728</v>
      </c>
      <c r="O57" s="51" t="s">
        <v>7728</v>
      </c>
      <c r="P57" s="51" t="s">
        <v>7728</v>
      </c>
      <c r="Q57" s="51" t="s">
        <v>7728</v>
      </c>
      <c r="R57" s="51"/>
    </row>
    <row r="58" spans="1:19" x14ac:dyDescent="0.35">
      <c r="A58" t="s">
        <v>7991</v>
      </c>
      <c r="B58" s="52">
        <v>45156</v>
      </c>
      <c r="C58" s="53" t="s">
        <v>8000</v>
      </c>
      <c r="D58" s="54">
        <v>3230.77</v>
      </c>
      <c r="E58" s="54">
        <v>247.16</v>
      </c>
      <c r="F58" s="54">
        <v>22.5</v>
      </c>
      <c r="G58" s="54">
        <v>21.53</v>
      </c>
      <c r="H58" s="54">
        <v>0</v>
      </c>
      <c r="I58" s="54">
        <v>0</v>
      </c>
      <c r="J58" s="54">
        <v>0</v>
      </c>
      <c r="K58" s="54">
        <v>0</v>
      </c>
      <c r="L58" s="54">
        <v>0</v>
      </c>
      <c r="M58" s="54">
        <v>0</v>
      </c>
      <c r="N58" s="54">
        <v>0</v>
      </c>
      <c r="O58" s="54">
        <v>0</v>
      </c>
      <c r="P58" s="54">
        <v>291.19</v>
      </c>
      <c r="Q58" s="55">
        <v>9.01E-2</v>
      </c>
    </row>
    <row r="59" spans="1:19" x14ac:dyDescent="0.35">
      <c r="A59" s="26" t="s">
        <v>7753</v>
      </c>
      <c r="B59" s="52">
        <v>45135</v>
      </c>
      <c r="C59" s="53" t="s">
        <v>8000</v>
      </c>
      <c r="D59" s="54">
        <v>8076.92</v>
      </c>
      <c r="E59" s="54">
        <v>933.59</v>
      </c>
      <c r="F59" s="54">
        <v>9.94</v>
      </c>
      <c r="G59" s="54">
        <v>58.45</v>
      </c>
      <c r="H59" s="54">
        <v>3.08</v>
      </c>
      <c r="I59" s="54">
        <v>0</v>
      </c>
      <c r="J59" s="54">
        <v>4.4800000000000004</v>
      </c>
      <c r="K59" s="54">
        <v>11.06</v>
      </c>
      <c r="L59" s="54">
        <v>12.32</v>
      </c>
      <c r="M59" s="54">
        <v>12.04</v>
      </c>
      <c r="N59" s="54">
        <v>19.32</v>
      </c>
      <c r="O59" s="54">
        <v>30.1</v>
      </c>
      <c r="P59" s="54">
        <v>1094.3800000000001</v>
      </c>
      <c r="Q59" s="55">
        <v>0.13550000000000001</v>
      </c>
      <c r="R59" s="48"/>
    </row>
    <row r="60" spans="1:19" x14ac:dyDescent="0.35">
      <c r="A60" t="s">
        <v>7754</v>
      </c>
      <c r="B60" s="52">
        <v>45149</v>
      </c>
      <c r="C60" s="53" t="s">
        <v>8000</v>
      </c>
      <c r="D60" s="54">
        <v>8076.92</v>
      </c>
      <c r="E60" s="54">
        <v>617.89</v>
      </c>
      <c r="F60" s="54">
        <v>9.94</v>
      </c>
      <c r="G60" s="54">
        <v>58.45</v>
      </c>
      <c r="H60" s="54">
        <v>3.08</v>
      </c>
      <c r="I60" s="54">
        <v>4.4800000000000004</v>
      </c>
      <c r="J60" s="54">
        <v>4.4800000000000004</v>
      </c>
      <c r="K60" s="54">
        <v>11.06</v>
      </c>
      <c r="L60" s="54">
        <v>12.32</v>
      </c>
      <c r="M60" s="54">
        <v>12.04</v>
      </c>
      <c r="N60" s="54">
        <v>19.32</v>
      </c>
      <c r="O60" s="54">
        <v>30.1</v>
      </c>
      <c r="P60" s="54">
        <v>783.16</v>
      </c>
      <c r="Q60" s="55">
        <v>9.7000000000000003E-2</v>
      </c>
    </row>
    <row r="61" spans="1:19" x14ac:dyDescent="0.35">
      <c r="A61" t="s">
        <v>7755</v>
      </c>
      <c r="B61" s="52">
        <v>45177</v>
      </c>
      <c r="C61" s="53" t="s">
        <v>8000</v>
      </c>
      <c r="D61" s="54">
        <v>8076.92</v>
      </c>
      <c r="E61" s="54">
        <v>617.89</v>
      </c>
      <c r="F61" s="54">
        <v>9.94</v>
      </c>
      <c r="G61" s="54">
        <v>58.45</v>
      </c>
      <c r="H61" s="54">
        <v>3.08</v>
      </c>
      <c r="I61" s="54">
        <v>4.4800000000000004</v>
      </c>
      <c r="J61" s="54">
        <v>4.4800000000000004</v>
      </c>
      <c r="K61" s="54">
        <v>11.06</v>
      </c>
      <c r="L61" s="54">
        <v>12.32</v>
      </c>
      <c r="M61" s="54">
        <v>12.04</v>
      </c>
      <c r="N61" s="54">
        <v>19.32</v>
      </c>
      <c r="O61" s="54">
        <v>30.1</v>
      </c>
      <c r="P61" s="54">
        <v>783.16</v>
      </c>
      <c r="Q61" s="55">
        <v>9.7000000000000003E-2</v>
      </c>
    </row>
    <row r="62" spans="1:19" x14ac:dyDescent="0.35">
      <c r="A62" s="26" t="s">
        <v>7992</v>
      </c>
      <c r="B62" s="52">
        <v>45183</v>
      </c>
      <c r="C62" s="53" t="s">
        <v>8000</v>
      </c>
      <c r="D62" s="54">
        <v>2400</v>
      </c>
      <c r="E62" s="54">
        <v>183.6</v>
      </c>
      <c r="F62" s="54">
        <v>22.5</v>
      </c>
      <c r="G62" s="54">
        <v>15.99</v>
      </c>
      <c r="H62" s="54">
        <v>0</v>
      </c>
      <c r="I62" s="54">
        <v>0</v>
      </c>
      <c r="J62" s="54">
        <v>0</v>
      </c>
      <c r="K62" s="54">
        <v>0</v>
      </c>
      <c r="L62" s="54">
        <v>0</v>
      </c>
      <c r="M62" s="54">
        <v>0</v>
      </c>
      <c r="N62" s="54">
        <v>0</v>
      </c>
      <c r="O62" s="54">
        <v>0</v>
      </c>
      <c r="P62" s="54">
        <v>222.09</v>
      </c>
      <c r="Q62" s="55">
        <v>9.2499999999999999E-2</v>
      </c>
    </row>
    <row r="63" spans="1:19" x14ac:dyDescent="0.35">
      <c r="A63" t="s">
        <v>7643</v>
      </c>
      <c r="B63" s="52">
        <v>45191</v>
      </c>
      <c r="C63" s="53" t="s">
        <v>8000</v>
      </c>
      <c r="D63" s="54">
        <v>8076.92</v>
      </c>
      <c r="E63" s="54">
        <v>617.89</v>
      </c>
      <c r="F63" s="54">
        <v>9.94</v>
      </c>
      <c r="G63" s="54">
        <v>58.45</v>
      </c>
      <c r="H63" s="54">
        <v>3.08</v>
      </c>
      <c r="I63" s="54">
        <v>4.4800000000000004</v>
      </c>
      <c r="J63" s="54">
        <v>4.4800000000000004</v>
      </c>
      <c r="K63" s="54">
        <v>11.06</v>
      </c>
      <c r="L63" s="54">
        <v>12.32</v>
      </c>
      <c r="M63" s="54">
        <v>12.04</v>
      </c>
      <c r="N63" s="54">
        <v>19.32</v>
      </c>
      <c r="O63" s="54">
        <v>30.1</v>
      </c>
      <c r="P63" s="54">
        <v>783.16</v>
      </c>
      <c r="Q63" s="55">
        <v>9.7000000000000003E-2</v>
      </c>
    </row>
    <row r="64" spans="1:19" x14ac:dyDescent="0.35">
      <c r="A64" s="26" t="s">
        <v>7646</v>
      </c>
      <c r="B64" s="52">
        <v>45205</v>
      </c>
      <c r="C64" s="53" t="s">
        <v>8000</v>
      </c>
      <c r="D64" s="54">
        <v>8076.92</v>
      </c>
      <c r="E64" s="54">
        <v>617.89</v>
      </c>
      <c r="F64" s="54">
        <v>9.94</v>
      </c>
      <c r="G64" s="54">
        <v>58.45</v>
      </c>
      <c r="H64" s="54">
        <v>3.08</v>
      </c>
      <c r="I64" s="54">
        <v>4.4800000000000004</v>
      </c>
      <c r="J64" s="54">
        <v>4.4800000000000004</v>
      </c>
      <c r="K64" s="54">
        <v>11.06</v>
      </c>
      <c r="L64" s="54">
        <v>12.32</v>
      </c>
      <c r="M64" s="54">
        <v>12.04</v>
      </c>
      <c r="N64" s="54">
        <v>19.32</v>
      </c>
      <c r="O64" s="54">
        <v>30.1</v>
      </c>
      <c r="P64" s="54">
        <v>783.16</v>
      </c>
      <c r="Q64" s="55">
        <v>9.7000000000000003E-2</v>
      </c>
    </row>
    <row r="65" spans="1:17" x14ac:dyDescent="0.35">
      <c r="A65" t="s">
        <v>7784</v>
      </c>
      <c r="B65" s="52">
        <v>45211</v>
      </c>
      <c r="C65" s="53" t="s">
        <v>8000</v>
      </c>
      <c r="D65" s="54">
        <v>2400</v>
      </c>
      <c r="E65" s="54">
        <v>183.6</v>
      </c>
      <c r="F65" s="54">
        <v>22.5</v>
      </c>
      <c r="G65" s="54">
        <v>15.99</v>
      </c>
      <c r="H65" s="54">
        <v>0</v>
      </c>
      <c r="I65" s="54">
        <v>0</v>
      </c>
      <c r="J65" s="54">
        <v>0</v>
      </c>
      <c r="K65" s="54">
        <v>0</v>
      </c>
      <c r="L65" s="54">
        <v>0</v>
      </c>
      <c r="M65" s="54">
        <v>0</v>
      </c>
      <c r="N65" s="54">
        <v>0</v>
      </c>
      <c r="O65" s="54">
        <v>0</v>
      </c>
      <c r="P65" s="54">
        <v>222.09</v>
      </c>
      <c r="Q65" s="55">
        <v>9.2499999999999999E-2</v>
      </c>
    </row>
    <row r="66" spans="1:17" x14ac:dyDescent="0.35">
      <c r="A66" s="26" t="s">
        <v>7647</v>
      </c>
      <c r="B66" s="52">
        <v>45219</v>
      </c>
      <c r="C66" s="53" t="s">
        <v>8000</v>
      </c>
      <c r="D66" s="54">
        <v>8076.92</v>
      </c>
      <c r="E66" s="54">
        <v>617.89</v>
      </c>
      <c r="F66" s="54">
        <v>9.94</v>
      </c>
      <c r="G66" s="54">
        <v>58.45</v>
      </c>
      <c r="H66" s="54">
        <v>3.08</v>
      </c>
      <c r="I66" s="54">
        <v>4.4800000000000004</v>
      </c>
      <c r="J66" s="54">
        <v>4.4800000000000004</v>
      </c>
      <c r="K66" s="54">
        <v>11.06</v>
      </c>
      <c r="L66" s="54">
        <v>12.32</v>
      </c>
      <c r="M66" s="54">
        <v>12.04</v>
      </c>
      <c r="N66" s="54">
        <v>19.32</v>
      </c>
      <c r="O66" s="54">
        <v>30.1</v>
      </c>
      <c r="P66" s="54">
        <v>783.16</v>
      </c>
      <c r="Q66" s="55">
        <v>9.7000000000000003E-2</v>
      </c>
    </row>
    <row r="67" spans="1:17" x14ac:dyDescent="0.35">
      <c r="A67" s="26" t="s">
        <v>7756</v>
      </c>
      <c r="B67" s="52">
        <v>45233</v>
      </c>
      <c r="C67" s="53" t="s">
        <v>8000</v>
      </c>
      <c r="D67" s="54">
        <v>8076.92</v>
      </c>
      <c r="E67" s="54">
        <v>617.89</v>
      </c>
      <c r="F67" s="54">
        <v>9.94</v>
      </c>
      <c r="G67" s="54">
        <v>58.45</v>
      </c>
      <c r="H67" s="54">
        <v>3.08</v>
      </c>
      <c r="I67" s="54">
        <v>4.4800000000000004</v>
      </c>
      <c r="J67" s="54">
        <v>4.4800000000000004</v>
      </c>
      <c r="K67" s="54">
        <v>11.06</v>
      </c>
      <c r="L67" s="54">
        <v>12.32</v>
      </c>
      <c r="M67" s="54">
        <v>12.04</v>
      </c>
      <c r="N67" s="54">
        <v>19.32</v>
      </c>
      <c r="O67" s="54">
        <v>30.1</v>
      </c>
      <c r="P67" s="54">
        <v>783.16</v>
      </c>
      <c r="Q67" s="55">
        <v>9.7000000000000003E-2</v>
      </c>
    </row>
    <row r="68" spans="1:17" x14ac:dyDescent="0.35">
      <c r="A68" s="26" t="s">
        <v>7649</v>
      </c>
      <c r="B68" s="52">
        <v>45247</v>
      </c>
      <c r="C68" s="53" t="s">
        <v>8000</v>
      </c>
      <c r="D68" s="54">
        <v>807.68</v>
      </c>
      <c r="E68" s="54">
        <v>61.79</v>
      </c>
      <c r="F68" s="54">
        <v>2.13</v>
      </c>
      <c r="G68" s="54">
        <v>6.37</v>
      </c>
      <c r="H68" s="54">
        <v>0.66</v>
      </c>
      <c r="I68" s="54">
        <v>0.96</v>
      </c>
      <c r="J68" s="54">
        <v>0.96</v>
      </c>
      <c r="K68" s="54">
        <v>2.37</v>
      </c>
      <c r="L68" s="54">
        <v>2.64</v>
      </c>
      <c r="M68" s="54">
        <v>2.58</v>
      </c>
      <c r="N68" s="54">
        <v>4.1399999999999997</v>
      </c>
      <c r="O68" s="54">
        <v>6.45</v>
      </c>
      <c r="P68" s="54">
        <v>91.05</v>
      </c>
      <c r="Q68" s="55">
        <v>0.11269999999999999</v>
      </c>
    </row>
    <row r="72" spans="1:17" x14ac:dyDescent="0.35">
      <c r="B72" s="15" t="s">
        <v>7843</v>
      </c>
    </row>
    <row r="73" spans="1:17" ht="15" thickBot="1" x14ac:dyDescent="0.4"/>
    <row r="74" spans="1:17" x14ac:dyDescent="0.35">
      <c r="B74" s="28" t="s">
        <v>7578</v>
      </c>
      <c r="C74" s="1" t="s">
        <v>0</v>
      </c>
      <c r="D74" s="2" t="s">
        <v>4</v>
      </c>
      <c r="E74" s="1" t="s">
        <v>7624</v>
      </c>
      <c r="F74" s="1" t="s">
        <v>7625</v>
      </c>
      <c r="G74" s="1" t="s">
        <v>7626</v>
      </c>
      <c r="H74" s="1" t="s">
        <v>7734</v>
      </c>
      <c r="I74" s="1" t="s">
        <v>7879</v>
      </c>
    </row>
    <row r="75" spans="1:17" x14ac:dyDescent="0.35">
      <c r="B75" s="30" t="s">
        <v>7844</v>
      </c>
      <c r="C75" s="3" t="s">
        <v>56</v>
      </c>
      <c r="D75" s="4">
        <v>45229</v>
      </c>
      <c r="E75" s="113">
        <v>18.3125</v>
      </c>
      <c r="F75" s="31">
        <v>875</v>
      </c>
      <c r="G75" s="31">
        <v>16023.4375</v>
      </c>
      <c r="H75" s="31">
        <v>3400</v>
      </c>
      <c r="I75" s="31">
        <v>19423.4375</v>
      </c>
    </row>
    <row r="76" spans="1:17" x14ac:dyDescent="0.35">
      <c r="B76" s="30" t="s">
        <v>7627</v>
      </c>
      <c r="C76" s="3" t="s">
        <v>56</v>
      </c>
      <c r="D76" s="4">
        <v>45229</v>
      </c>
      <c r="E76" s="113">
        <v>22</v>
      </c>
      <c r="F76" s="31">
        <v>875</v>
      </c>
      <c r="G76" s="31">
        <v>19250</v>
      </c>
      <c r="H76" s="31">
        <v>3400</v>
      </c>
      <c r="I76" s="31">
        <v>22650</v>
      </c>
    </row>
    <row r="77" spans="1:17" x14ac:dyDescent="0.35">
      <c r="B77" s="30" t="s">
        <v>7628</v>
      </c>
      <c r="C77" s="3" t="s">
        <v>56</v>
      </c>
      <c r="D77" s="4">
        <v>45229</v>
      </c>
      <c r="E77" s="113">
        <v>18</v>
      </c>
      <c r="F77" s="31">
        <v>875</v>
      </c>
      <c r="G77" s="31">
        <v>15750</v>
      </c>
      <c r="H77" s="31">
        <v>3400</v>
      </c>
      <c r="I77" s="31">
        <v>19150</v>
      </c>
    </row>
    <row r="85" spans="1:9" x14ac:dyDescent="0.35">
      <c r="B85" s="138" t="s">
        <v>7880</v>
      </c>
    </row>
    <row r="88" spans="1:9" x14ac:dyDescent="0.35">
      <c r="A88" s="61" t="s">
        <v>7786</v>
      </c>
      <c r="B88" s="62" t="s">
        <v>7787</v>
      </c>
      <c r="C88" s="62" t="s">
        <v>7788</v>
      </c>
      <c r="D88" s="62" t="s">
        <v>2</v>
      </c>
      <c r="E88" s="62" t="s">
        <v>7789</v>
      </c>
      <c r="F88" s="62" t="s">
        <v>7790</v>
      </c>
      <c r="G88" s="62" t="s">
        <v>7791</v>
      </c>
      <c r="H88" s="62" t="s">
        <v>7792</v>
      </c>
      <c r="I88" s="62" t="s">
        <v>7793</v>
      </c>
    </row>
    <row r="89" spans="1:9" x14ac:dyDescent="0.35">
      <c r="A89" s="63">
        <v>45169</v>
      </c>
      <c r="B89" s="64" t="s">
        <v>8001</v>
      </c>
      <c r="C89" s="65" t="s">
        <v>8002</v>
      </c>
      <c r="D89" s="65" t="s">
        <v>53</v>
      </c>
      <c r="E89" s="92">
        <v>3000</v>
      </c>
      <c r="F89" s="65" t="s">
        <v>6209</v>
      </c>
      <c r="G89" s="66">
        <v>1200</v>
      </c>
      <c r="H89" s="65" t="s">
        <v>1648</v>
      </c>
      <c r="I89" s="66">
        <v>500</v>
      </c>
    </row>
    <row r="90" spans="1:9" x14ac:dyDescent="0.35">
      <c r="A90" s="63">
        <v>45169</v>
      </c>
      <c r="B90" s="64" t="s">
        <v>8003</v>
      </c>
      <c r="C90" s="65" t="s">
        <v>7412</v>
      </c>
      <c r="D90" s="65" t="s">
        <v>53</v>
      </c>
      <c r="E90" s="92">
        <v>3000</v>
      </c>
      <c r="F90" s="65" t="s">
        <v>6209</v>
      </c>
      <c r="G90" s="66">
        <v>1200</v>
      </c>
      <c r="H90" s="65" t="s">
        <v>1648</v>
      </c>
      <c r="I90" s="66">
        <v>500</v>
      </c>
    </row>
    <row r="91" spans="1:9" x14ac:dyDescent="0.35">
      <c r="G91" s="139">
        <f>SUM(G89:G90)</f>
        <v>2400</v>
      </c>
    </row>
    <row r="94" spans="1:9" x14ac:dyDescent="0.35">
      <c r="A94" s="61" t="s">
        <v>7786</v>
      </c>
      <c r="B94" s="62" t="s">
        <v>7787</v>
      </c>
      <c r="C94" s="62" t="s">
        <v>7788</v>
      </c>
      <c r="D94" s="62" t="s">
        <v>2</v>
      </c>
      <c r="E94" s="62" t="s">
        <v>7789</v>
      </c>
      <c r="F94" s="62" t="s">
        <v>7790</v>
      </c>
      <c r="G94" s="62" t="s">
        <v>7791</v>
      </c>
      <c r="H94" s="62" t="s">
        <v>7792</v>
      </c>
      <c r="I94" s="62" t="s">
        <v>7793</v>
      </c>
    </row>
    <row r="95" spans="1:9" x14ac:dyDescent="0.35">
      <c r="A95" s="63">
        <v>45199</v>
      </c>
      <c r="B95" s="64" t="s">
        <v>8004</v>
      </c>
      <c r="C95" s="65" t="s">
        <v>8002</v>
      </c>
      <c r="D95" s="65" t="s">
        <v>53</v>
      </c>
      <c r="E95" s="94">
        <v>3000</v>
      </c>
      <c r="F95" s="65" t="s">
        <v>6209</v>
      </c>
      <c r="G95" s="66">
        <v>1200</v>
      </c>
      <c r="H95" s="65" t="s">
        <v>1648</v>
      </c>
      <c r="I95" s="66">
        <v>500</v>
      </c>
    </row>
    <row r="96" spans="1:9" x14ac:dyDescent="0.35">
      <c r="A96" s="63">
        <v>45199</v>
      </c>
      <c r="B96" s="64" t="s">
        <v>8005</v>
      </c>
      <c r="C96" s="65" t="s">
        <v>7412</v>
      </c>
      <c r="D96" s="65" t="s">
        <v>53</v>
      </c>
      <c r="E96" s="124">
        <v>3000</v>
      </c>
      <c r="F96" s="65" t="s">
        <v>6209</v>
      </c>
      <c r="G96" s="66">
        <v>1200</v>
      </c>
      <c r="H96" s="65" t="s">
        <v>1648</v>
      </c>
      <c r="I96" s="66">
        <v>500</v>
      </c>
    </row>
    <row r="97" spans="1:9" x14ac:dyDescent="0.35">
      <c r="G97" s="139">
        <f>SUM(G95:G96)</f>
        <v>2400</v>
      </c>
    </row>
    <row r="100" spans="1:9" x14ac:dyDescent="0.35">
      <c r="A100" s="61" t="s">
        <v>7786</v>
      </c>
      <c r="B100" s="62" t="s">
        <v>7787</v>
      </c>
      <c r="C100" s="62" t="s">
        <v>7788</v>
      </c>
      <c r="D100" s="62" t="s">
        <v>7932</v>
      </c>
      <c r="E100" s="62" t="s">
        <v>7791</v>
      </c>
      <c r="F100" s="62" t="s">
        <v>7792</v>
      </c>
      <c r="G100" s="62" t="s">
        <v>7793</v>
      </c>
      <c r="H100" s="62" t="s">
        <v>2</v>
      </c>
      <c r="I100" s="62" t="s">
        <v>7789</v>
      </c>
    </row>
    <row r="101" spans="1:9" x14ac:dyDescent="0.35">
      <c r="A101" s="63">
        <v>45230</v>
      </c>
      <c r="B101" s="64" t="s">
        <v>8006</v>
      </c>
      <c r="C101" s="126" t="s">
        <v>8007</v>
      </c>
      <c r="D101" s="154" t="s">
        <v>6209</v>
      </c>
      <c r="E101" s="66">
        <v>1000</v>
      </c>
      <c r="F101" s="65" t="s">
        <v>1648</v>
      </c>
      <c r="G101" s="66">
        <v>500</v>
      </c>
      <c r="H101" s="65" t="s">
        <v>53</v>
      </c>
      <c r="I101" s="66">
        <v>2500</v>
      </c>
    </row>
    <row r="102" spans="1:9" x14ac:dyDescent="0.35">
      <c r="A102" s="63">
        <v>45230</v>
      </c>
      <c r="B102" s="64" t="s">
        <v>8008</v>
      </c>
      <c r="C102" s="126" t="s">
        <v>8009</v>
      </c>
      <c r="D102" s="127" t="s">
        <v>6209</v>
      </c>
      <c r="E102" s="66">
        <v>1200</v>
      </c>
      <c r="F102" s="65" t="s">
        <v>1648</v>
      </c>
      <c r="G102" s="66">
        <v>500</v>
      </c>
      <c r="H102" s="65" t="s">
        <v>53</v>
      </c>
      <c r="I102" s="66">
        <v>3000</v>
      </c>
    </row>
    <row r="103" spans="1:9" x14ac:dyDescent="0.35">
      <c r="A103" s="63">
        <v>45230</v>
      </c>
      <c r="B103" s="64" t="s">
        <v>8010</v>
      </c>
      <c r="C103" s="126" t="s">
        <v>7412</v>
      </c>
      <c r="D103" s="127" t="s">
        <v>6209</v>
      </c>
      <c r="E103" s="66">
        <v>1200</v>
      </c>
      <c r="F103" s="65" t="s">
        <v>1648</v>
      </c>
      <c r="G103" s="66">
        <v>500</v>
      </c>
      <c r="H103" s="65" t="s">
        <v>53</v>
      </c>
      <c r="I103" s="66">
        <v>3000</v>
      </c>
    </row>
    <row r="104" spans="1:9" x14ac:dyDescent="0.35">
      <c r="E104" s="139">
        <f>SUM(E101:E103)</f>
        <v>3400</v>
      </c>
    </row>
    <row r="107" spans="1:9" x14ac:dyDescent="0.35">
      <c r="A107" s="61" t="s">
        <v>7786</v>
      </c>
      <c r="B107" s="62" t="s">
        <v>7787</v>
      </c>
      <c r="C107" s="62" t="s">
        <v>7788</v>
      </c>
      <c r="D107" s="62" t="s">
        <v>7932</v>
      </c>
      <c r="E107" s="62" t="s">
        <v>7791</v>
      </c>
      <c r="F107" s="62" t="s">
        <v>7792</v>
      </c>
      <c r="G107" s="62" t="s">
        <v>7793</v>
      </c>
      <c r="H107" s="62" t="s">
        <v>2</v>
      </c>
      <c r="I107" s="62" t="s">
        <v>7789</v>
      </c>
    </row>
    <row r="108" spans="1:9" x14ac:dyDescent="0.35">
      <c r="A108" s="63">
        <v>45260</v>
      </c>
      <c r="B108" s="64" t="s">
        <v>8011</v>
      </c>
      <c r="C108" s="65" t="s">
        <v>8007</v>
      </c>
      <c r="D108" s="65" t="s">
        <v>6209</v>
      </c>
      <c r="E108" s="66">
        <v>1000</v>
      </c>
      <c r="F108" s="65" t="s">
        <v>1648</v>
      </c>
      <c r="G108" s="66">
        <v>500</v>
      </c>
      <c r="H108" s="65" t="s">
        <v>53</v>
      </c>
      <c r="I108" s="66">
        <v>2500</v>
      </c>
    </row>
    <row r="109" spans="1:9" x14ac:dyDescent="0.35">
      <c r="A109" s="63">
        <v>45260</v>
      </c>
      <c r="B109" s="64" t="s">
        <v>8012</v>
      </c>
      <c r="C109" s="65" t="s">
        <v>8009</v>
      </c>
      <c r="D109" s="65" t="s">
        <v>6209</v>
      </c>
      <c r="E109" s="66">
        <v>1200</v>
      </c>
      <c r="F109" s="65" t="s">
        <v>1648</v>
      </c>
      <c r="G109" s="66">
        <v>500</v>
      </c>
      <c r="H109" s="65" t="s">
        <v>53</v>
      </c>
      <c r="I109" s="66">
        <v>3000</v>
      </c>
    </row>
    <row r="110" spans="1:9" x14ac:dyDescent="0.35">
      <c r="A110" s="63">
        <v>45260</v>
      </c>
      <c r="B110" s="64" t="s">
        <v>8013</v>
      </c>
      <c r="C110" s="65" t="s">
        <v>7412</v>
      </c>
      <c r="D110" s="65" t="s">
        <v>6209</v>
      </c>
      <c r="E110" s="66">
        <v>1200</v>
      </c>
      <c r="F110" s="65" t="s">
        <v>1648</v>
      </c>
      <c r="G110" s="66">
        <v>500</v>
      </c>
      <c r="H110" s="65" t="s">
        <v>53</v>
      </c>
      <c r="I110" s="66">
        <v>3000</v>
      </c>
    </row>
    <row r="111" spans="1:9" x14ac:dyDescent="0.35">
      <c r="E111" s="139">
        <f>SUM(E108:E110)</f>
        <v>3400</v>
      </c>
    </row>
    <row r="114" spans="1:9" x14ac:dyDescent="0.35">
      <c r="A114" s="61" t="s">
        <v>7786</v>
      </c>
      <c r="B114" s="62" t="s">
        <v>7787</v>
      </c>
      <c r="C114" s="62" t="s">
        <v>7788</v>
      </c>
      <c r="D114" s="62" t="s">
        <v>7790</v>
      </c>
      <c r="E114" s="62" t="s">
        <v>7791</v>
      </c>
      <c r="F114" s="62" t="s">
        <v>7792</v>
      </c>
      <c r="G114" s="62" t="s">
        <v>7793</v>
      </c>
      <c r="H114" s="62" t="s">
        <v>2</v>
      </c>
      <c r="I114" s="62" t="s">
        <v>7789</v>
      </c>
    </row>
    <row r="115" spans="1:9" x14ac:dyDescent="0.35">
      <c r="A115" s="63">
        <v>45291</v>
      </c>
      <c r="B115" s="64" t="s">
        <v>8014</v>
      </c>
      <c r="C115" s="65" t="s">
        <v>8007</v>
      </c>
      <c r="D115" s="127" t="s">
        <v>6209</v>
      </c>
      <c r="E115" s="93">
        <v>1000</v>
      </c>
      <c r="F115" s="65" t="s">
        <v>1648</v>
      </c>
      <c r="G115" s="93">
        <v>500</v>
      </c>
      <c r="H115" s="65" t="s">
        <v>53</v>
      </c>
      <c r="I115" s="66">
        <v>2500</v>
      </c>
    </row>
    <row r="116" spans="1:9" x14ac:dyDescent="0.35">
      <c r="A116" s="63">
        <v>45291</v>
      </c>
      <c r="B116" s="64" t="s">
        <v>8015</v>
      </c>
      <c r="C116" s="65" t="s">
        <v>8009</v>
      </c>
      <c r="D116" s="65" t="s">
        <v>6209</v>
      </c>
      <c r="E116" s="93">
        <v>1200</v>
      </c>
      <c r="F116" s="65" t="s">
        <v>1648</v>
      </c>
      <c r="G116" s="93">
        <v>500</v>
      </c>
      <c r="H116" s="65" t="s">
        <v>53</v>
      </c>
      <c r="I116" s="66">
        <v>3000</v>
      </c>
    </row>
    <row r="117" spans="1:9" x14ac:dyDescent="0.35">
      <c r="A117" s="63">
        <v>45291</v>
      </c>
      <c r="B117" s="64" t="s">
        <v>8016</v>
      </c>
      <c r="C117" s="65" t="s">
        <v>8017</v>
      </c>
      <c r="D117" s="65" t="s">
        <v>6209</v>
      </c>
      <c r="E117" s="93">
        <v>1200</v>
      </c>
      <c r="F117" s="65" t="s">
        <v>1648</v>
      </c>
      <c r="G117" s="93">
        <v>500</v>
      </c>
      <c r="H117" s="65" t="s">
        <v>53</v>
      </c>
      <c r="I117" s="66">
        <v>3000</v>
      </c>
    </row>
    <row r="118" spans="1:9" x14ac:dyDescent="0.35">
      <c r="E118" s="139">
        <f>SUM(E115:E117)</f>
        <v>3400</v>
      </c>
    </row>
  </sheetData>
  <mergeCells count="9">
    <mergeCell ref="A24:A25"/>
    <mergeCell ref="B24:B25"/>
    <mergeCell ref="C24:D24"/>
    <mergeCell ref="I24:I25"/>
    <mergeCell ref="C2:F2"/>
    <mergeCell ref="E24:H24"/>
    <mergeCell ref="C13:D13"/>
    <mergeCell ref="E13:H13"/>
    <mergeCell ref="I13:I14"/>
  </mergeCells>
  <conditionalFormatting sqref="A101:A103">
    <cfRule type="timePeriod" dxfId="46" priority="7" timePeriod="lastWeek">
      <formula>AND(TODAY()-ROUNDDOWN(A101,0)&gt;=(WEEKDAY(TODAY())),TODAY()-ROUNDDOWN(A101,0)&lt;(WEEKDAY(TODAY())+7))</formula>
    </cfRule>
  </conditionalFormatting>
  <conditionalFormatting sqref="A89:C89">
    <cfRule type="timePeriod" dxfId="45" priority="9" timePeriod="lastWeek">
      <formula>AND(TODAY()-ROUNDDOWN(A89,0)&gt;=(WEEKDAY(TODAY())),TODAY()-ROUNDDOWN(A89,0)&lt;(WEEKDAY(TODAY())+7))</formula>
    </cfRule>
  </conditionalFormatting>
  <conditionalFormatting sqref="C101:C103">
    <cfRule type="timePeriod" dxfId="44" priority="6" timePeriod="lastWeek">
      <formula>AND(TODAY()-ROUNDDOWN(C101,0)&gt;=(WEEKDAY(TODAY())),TODAY()-ROUNDDOWN(C101,0)&lt;(WEEKDAY(TODAY())+7))</formula>
    </cfRule>
  </conditionalFormatting>
  <conditionalFormatting sqref="C108:C110">
    <cfRule type="timePeriod" dxfId="43" priority="3" timePeriod="lastWeek">
      <formula>AND(TODAY()-ROUNDDOWN(C108,0)&gt;=(WEEKDAY(TODAY())),TODAY()-ROUNDDOWN(C108,0)&lt;(WEEKDAY(TODAY())+7))</formula>
    </cfRule>
  </conditionalFormatting>
  <conditionalFormatting sqref="C116:C117">
    <cfRule type="timePeriod" dxfId="42" priority="1" timePeriod="lastWeek">
      <formula>AND(TODAY()-ROUNDDOWN(C116,0)&gt;=(WEEKDAY(TODAY())),TODAY()-ROUNDDOWN(C116,0)&lt;(WEEKDAY(TODAY())+7))</formula>
    </cfRule>
  </conditionalFormatting>
  <conditionalFormatting sqref="C95:D95">
    <cfRule type="timePeriod" dxfId="41" priority="8" timePeriod="lastWeek">
      <formula>AND(TODAY()-ROUNDDOWN(C95,0)&gt;=(WEEKDAY(TODAY())),TODAY()-ROUNDDOWN(C95,0)&lt;(WEEKDAY(TODAY())+7))</formula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2">
    <tabColor rgb="FFFF0000"/>
  </sheetPr>
  <dimension ref="A2:W164"/>
  <sheetViews>
    <sheetView topLeftCell="A13" zoomScale="71" workbookViewId="0">
      <selection activeCell="H42" sqref="H42"/>
    </sheetView>
  </sheetViews>
  <sheetFormatPr defaultRowHeight="14.5" x14ac:dyDescent="0.35"/>
  <cols>
    <col min="1" max="1" width="28.1796875" bestFit="1" customWidth="1"/>
    <col min="2" max="2" width="27.453125" bestFit="1" customWidth="1"/>
    <col min="3" max="3" width="14.453125" customWidth="1"/>
    <col min="4" max="4" width="12.453125" bestFit="1" customWidth="1"/>
    <col min="5" max="5" width="26.453125" customWidth="1"/>
    <col min="6" max="6" width="33.7265625" customWidth="1"/>
    <col min="7" max="7" width="19.54296875" customWidth="1"/>
    <col min="8" max="8" width="26.26953125" bestFit="1" customWidth="1"/>
    <col min="9" max="9" width="18.1796875" bestFit="1" customWidth="1"/>
    <col min="10" max="10" width="26.26953125" bestFit="1" customWidth="1"/>
    <col min="11" max="11" width="15.26953125" bestFit="1" customWidth="1"/>
    <col min="12" max="12" width="10.26953125" bestFit="1" customWidth="1"/>
    <col min="13" max="13" width="14.453125" bestFit="1" customWidth="1"/>
  </cols>
  <sheetData>
    <row r="2" spans="3:6" ht="15" thickBot="1" x14ac:dyDescent="0.4"/>
    <row r="3" spans="3:6" ht="15" thickBot="1" x14ac:dyDescent="0.4">
      <c r="C3" s="426" t="s">
        <v>7577</v>
      </c>
      <c r="D3" s="427"/>
      <c r="E3" s="427"/>
      <c r="F3" s="428"/>
    </row>
    <row r="4" spans="3:6" x14ac:dyDescent="0.35">
      <c r="C4" s="206" t="s">
        <v>7578</v>
      </c>
      <c r="D4" s="205" t="s">
        <v>7579</v>
      </c>
      <c r="E4" s="205" t="s">
        <v>7580</v>
      </c>
      <c r="F4" s="207" t="s">
        <v>7581</v>
      </c>
    </row>
    <row r="5" spans="3:6" x14ac:dyDescent="0.35">
      <c r="C5" s="198" t="s">
        <v>7761</v>
      </c>
      <c r="D5" s="12">
        <v>45068</v>
      </c>
      <c r="E5" s="77">
        <v>5000</v>
      </c>
      <c r="F5" s="199" t="s">
        <v>8018</v>
      </c>
    </row>
    <row r="6" spans="3:6" x14ac:dyDescent="0.35">
      <c r="C6" s="198" t="s">
        <v>7762</v>
      </c>
      <c r="D6" s="12">
        <v>45107</v>
      </c>
      <c r="E6" s="77">
        <v>7960</v>
      </c>
      <c r="F6" s="199" t="s">
        <v>8018</v>
      </c>
    </row>
    <row r="7" spans="3:6" x14ac:dyDescent="0.35">
      <c r="C7" s="198" t="s">
        <v>7630</v>
      </c>
      <c r="D7" s="12">
        <v>45126</v>
      </c>
      <c r="E7" s="77">
        <v>9820</v>
      </c>
      <c r="F7" s="199" t="s">
        <v>7631</v>
      </c>
    </row>
    <row r="8" spans="3:6" x14ac:dyDescent="0.35">
      <c r="C8" s="198" t="s">
        <v>7632</v>
      </c>
      <c r="D8" s="12">
        <v>45180</v>
      </c>
      <c r="E8" s="77">
        <v>10980</v>
      </c>
      <c r="F8" s="199" t="s">
        <v>8019</v>
      </c>
    </row>
    <row r="9" spans="3:6" x14ac:dyDescent="0.35">
      <c r="C9" s="198" t="s">
        <v>7633</v>
      </c>
      <c r="D9" s="12">
        <v>45187</v>
      </c>
      <c r="E9" s="77">
        <v>6280</v>
      </c>
      <c r="F9" s="199" t="s">
        <v>8019</v>
      </c>
    </row>
    <row r="10" spans="3:6" x14ac:dyDescent="0.35">
      <c r="C10" s="198" t="s">
        <v>7763</v>
      </c>
      <c r="D10" s="12">
        <v>45219</v>
      </c>
      <c r="E10" s="77">
        <v>7480</v>
      </c>
      <c r="F10" s="199" t="s">
        <v>8019</v>
      </c>
    </row>
    <row r="11" spans="3:6" x14ac:dyDescent="0.35">
      <c r="C11" s="198" t="s">
        <v>7582</v>
      </c>
      <c r="D11" s="12">
        <v>45261</v>
      </c>
      <c r="E11" s="77">
        <v>8980</v>
      </c>
      <c r="F11" s="199" t="s">
        <v>8019</v>
      </c>
    </row>
    <row r="12" spans="3:6" x14ac:dyDescent="0.35">
      <c r="C12" s="198" t="s">
        <v>7584</v>
      </c>
      <c r="D12" s="12">
        <v>45268</v>
      </c>
      <c r="E12" s="77">
        <v>8140</v>
      </c>
      <c r="F12" s="199" t="s">
        <v>8019</v>
      </c>
    </row>
    <row r="13" spans="3:6" ht="15" thickBot="1" x14ac:dyDescent="0.4">
      <c r="C13" s="208"/>
      <c r="D13" s="208" t="s">
        <v>21</v>
      </c>
      <c r="E13" s="209">
        <f>SUM(E5:E12)</f>
        <v>64640</v>
      </c>
      <c r="F13" s="210"/>
    </row>
    <row r="17" spans="2:9" x14ac:dyDescent="0.35">
      <c r="B17" s="5" t="s">
        <v>8020</v>
      </c>
    </row>
    <row r="19" spans="2:9" x14ac:dyDescent="0.35">
      <c r="B19" s="6" t="s">
        <v>7578</v>
      </c>
      <c r="C19" s="419" t="s">
        <v>7587</v>
      </c>
      <c r="D19" s="419"/>
      <c r="E19" s="419" t="s">
        <v>7588</v>
      </c>
      <c r="F19" s="419"/>
      <c r="G19" s="419"/>
      <c r="H19" s="419"/>
      <c r="I19" s="421" t="s">
        <v>7589</v>
      </c>
    </row>
    <row r="20" spans="2:9" x14ac:dyDescent="0.35">
      <c r="B20" s="7"/>
      <c r="C20" s="7">
        <v>1099</v>
      </c>
      <c r="D20" s="7" t="s">
        <v>7734</v>
      </c>
      <c r="E20" s="7">
        <v>1099</v>
      </c>
      <c r="F20" s="7" t="s">
        <v>7734</v>
      </c>
      <c r="G20" s="7" t="s">
        <v>7579</v>
      </c>
      <c r="H20" s="6" t="s">
        <v>7581</v>
      </c>
      <c r="I20" s="422"/>
    </row>
    <row r="21" spans="2:9" x14ac:dyDescent="0.35">
      <c r="B21" s="9" t="s">
        <v>7760</v>
      </c>
      <c r="C21" s="9"/>
      <c r="D21" s="11">
        <f>G109</f>
        <v>4000</v>
      </c>
      <c r="E21" s="109"/>
      <c r="F21" s="33"/>
      <c r="G21" s="12"/>
      <c r="H21" s="9"/>
      <c r="I21" s="11">
        <f t="shared" ref="I21:I28" si="0">C21+D21-E21</f>
        <v>4000</v>
      </c>
    </row>
    <row r="22" spans="2:9" x14ac:dyDescent="0.35">
      <c r="B22" s="9" t="s">
        <v>7761</v>
      </c>
      <c r="C22" s="9"/>
      <c r="D22" s="11">
        <f>G115</f>
        <v>4000</v>
      </c>
      <c r="E22" s="104">
        <f>-F48</f>
        <v>5000</v>
      </c>
      <c r="F22" s="33"/>
      <c r="G22" s="12">
        <f>B48</f>
        <v>45068</v>
      </c>
      <c r="H22" s="9" t="str">
        <f>A48</f>
        <v>Chase - Altea HC</v>
      </c>
      <c r="I22" s="103">
        <f t="shared" si="0"/>
        <v>-1000</v>
      </c>
    </row>
    <row r="23" spans="2:9" x14ac:dyDescent="0.35">
      <c r="B23" s="9" t="s">
        <v>7762</v>
      </c>
      <c r="C23" s="9"/>
      <c r="D23" s="11">
        <f>G121</f>
        <v>4000</v>
      </c>
      <c r="E23" s="104">
        <f>-F47</f>
        <v>7960</v>
      </c>
      <c r="F23" s="33"/>
      <c r="G23" s="12">
        <f>B47</f>
        <v>45107</v>
      </c>
      <c r="H23" s="9" t="str">
        <f>A47</f>
        <v>Chase - Altea HC</v>
      </c>
      <c r="I23" s="103">
        <f t="shared" si="0"/>
        <v>-3960</v>
      </c>
    </row>
    <row r="24" spans="2:9" x14ac:dyDescent="0.35">
      <c r="B24" s="9" t="s">
        <v>7630</v>
      </c>
      <c r="C24" s="9"/>
      <c r="D24" s="11">
        <f>G127</f>
        <v>4000</v>
      </c>
      <c r="E24" s="104">
        <f>-E52</f>
        <v>9820</v>
      </c>
      <c r="F24" s="33"/>
      <c r="G24" s="12">
        <f>B52</f>
        <v>45126</v>
      </c>
      <c r="H24" s="9" t="str">
        <f>A52</f>
        <v>Chase - PAM</v>
      </c>
      <c r="I24" s="103">
        <f t="shared" si="0"/>
        <v>-5820</v>
      </c>
    </row>
    <row r="25" spans="2:9" x14ac:dyDescent="0.35">
      <c r="B25" s="9" t="s">
        <v>7632</v>
      </c>
      <c r="C25" s="9"/>
      <c r="D25" s="11">
        <f>G133</f>
        <v>4000</v>
      </c>
      <c r="E25" s="104">
        <f>I65</f>
        <v>10980</v>
      </c>
      <c r="F25" s="33"/>
      <c r="G25" s="12">
        <f>B65</f>
        <v>45180</v>
      </c>
      <c r="H25" s="57" t="str">
        <f>A65</f>
        <v>Regions - Altea Medical</v>
      </c>
      <c r="I25" s="103">
        <f t="shared" si="0"/>
        <v>-6980</v>
      </c>
    </row>
    <row r="26" spans="2:9" x14ac:dyDescent="0.35">
      <c r="B26" s="9" t="s">
        <v>7633</v>
      </c>
      <c r="C26" s="9"/>
      <c r="D26" s="11">
        <f>G139</f>
        <v>4000</v>
      </c>
      <c r="E26" s="104">
        <f>I64</f>
        <v>6280</v>
      </c>
      <c r="F26" s="33"/>
      <c r="G26" s="12">
        <f>B64</f>
        <v>45187</v>
      </c>
      <c r="H26" s="146" t="str">
        <f>A64</f>
        <v>Regions - Altea Medical</v>
      </c>
      <c r="I26" s="103">
        <f t="shared" si="0"/>
        <v>-2280</v>
      </c>
    </row>
    <row r="27" spans="2:9" x14ac:dyDescent="0.35">
      <c r="B27" s="9" t="s">
        <v>7763</v>
      </c>
      <c r="C27" s="9"/>
      <c r="D27" s="11">
        <f>G145</f>
        <v>4000</v>
      </c>
      <c r="E27" s="104">
        <f>I63</f>
        <v>7480</v>
      </c>
      <c r="F27" s="33"/>
      <c r="G27" s="12">
        <f>B63</f>
        <v>45219</v>
      </c>
      <c r="H27" s="57" t="str">
        <f>A63</f>
        <v>Regions - Altea Medical</v>
      </c>
      <c r="I27" s="103">
        <f t="shared" si="0"/>
        <v>-3480</v>
      </c>
    </row>
    <row r="28" spans="2:9" x14ac:dyDescent="0.35">
      <c r="B28" s="9" t="s">
        <v>7582</v>
      </c>
      <c r="C28" s="11"/>
      <c r="D28" s="11">
        <f>E151</f>
        <v>4000</v>
      </c>
      <c r="E28" s="131">
        <f>-I62</f>
        <v>8980</v>
      </c>
      <c r="F28" s="33"/>
      <c r="G28" s="12">
        <f>B62</f>
        <v>45261</v>
      </c>
      <c r="H28" s="57" t="str">
        <f>A62</f>
        <v>Regions - Altea Medical</v>
      </c>
      <c r="I28" s="103">
        <f t="shared" si="0"/>
        <v>-4980</v>
      </c>
    </row>
    <row r="29" spans="2:9" x14ac:dyDescent="0.35">
      <c r="B29" s="9" t="s">
        <v>7584</v>
      </c>
      <c r="C29" s="11">
        <f>G86</f>
        <v>4140</v>
      </c>
      <c r="D29" s="11">
        <f>E157</f>
        <v>4000</v>
      </c>
      <c r="E29" s="104">
        <f>-I61</f>
        <v>8140</v>
      </c>
      <c r="F29" s="33"/>
      <c r="G29" s="12">
        <f>B61</f>
        <v>45268</v>
      </c>
      <c r="H29" s="57" t="str">
        <f>A61</f>
        <v>Regions - Altea Medical</v>
      </c>
      <c r="I29" s="11">
        <f>C29+D29-E29</f>
        <v>0</v>
      </c>
    </row>
    <row r="30" spans="2:9" x14ac:dyDescent="0.35">
      <c r="B30" s="9" t="s">
        <v>7595</v>
      </c>
      <c r="C30" s="11">
        <f>G87</f>
        <v>5160</v>
      </c>
      <c r="D30" s="11">
        <f>E163</f>
        <v>4000</v>
      </c>
      <c r="E30" s="104">
        <f>-I60</f>
        <v>9160</v>
      </c>
      <c r="F30" s="33"/>
      <c r="G30" s="12">
        <f>B60</f>
        <v>45299</v>
      </c>
      <c r="H30" s="9" t="str">
        <f>A60</f>
        <v>Regions - Altea Medical</v>
      </c>
      <c r="I30" s="11">
        <f>C30+D30-E30</f>
        <v>0</v>
      </c>
    </row>
    <row r="32" spans="2:9" x14ac:dyDescent="0.35">
      <c r="E32" s="82">
        <f>E26-D26</f>
        <v>2280</v>
      </c>
    </row>
    <row r="34" spans="1:13" x14ac:dyDescent="0.35">
      <c r="B34" s="5" t="s">
        <v>7990</v>
      </c>
    </row>
    <row r="36" spans="1:13" x14ac:dyDescent="0.35">
      <c r="A36" s="419" t="s">
        <v>7641</v>
      </c>
      <c r="B36" s="421" t="s">
        <v>7578</v>
      </c>
      <c r="C36" s="419" t="s">
        <v>7587</v>
      </c>
      <c r="D36" s="419"/>
      <c r="E36" s="423" t="s">
        <v>7588</v>
      </c>
      <c r="F36" s="424"/>
      <c r="G36" s="425"/>
      <c r="H36" s="421" t="s">
        <v>7589</v>
      </c>
    </row>
    <row r="37" spans="1:13" x14ac:dyDescent="0.35">
      <c r="A37" s="421"/>
      <c r="B37" s="422"/>
      <c r="C37" s="130" t="s">
        <v>7851</v>
      </c>
      <c r="D37" s="130" t="s">
        <v>7734</v>
      </c>
      <c r="E37" s="7" t="s">
        <v>7579</v>
      </c>
      <c r="F37" s="7" t="s">
        <v>7591</v>
      </c>
      <c r="G37" s="8" t="s">
        <v>7581</v>
      </c>
      <c r="H37" s="422"/>
    </row>
    <row r="38" spans="1:13" x14ac:dyDescent="0.35">
      <c r="A38" s="9" t="s">
        <v>7852</v>
      </c>
      <c r="B38" s="9" t="s">
        <v>7853</v>
      </c>
      <c r="C38" s="9"/>
      <c r="D38" s="11"/>
      <c r="E38" s="12">
        <f>B56</f>
        <v>44935</v>
      </c>
      <c r="F38" s="135">
        <f>I56</f>
        <v>13585.67</v>
      </c>
      <c r="G38" s="14" t="str">
        <f>A56</f>
        <v>Heritage - PAM</v>
      </c>
      <c r="H38" s="103">
        <f>D38-F38</f>
        <v>-13585.67</v>
      </c>
    </row>
    <row r="39" spans="1:13" x14ac:dyDescent="0.35">
      <c r="A39" s="9" t="s">
        <v>7741</v>
      </c>
      <c r="B39" s="9" t="s">
        <v>7758</v>
      </c>
      <c r="C39" s="9"/>
      <c r="D39" s="11">
        <f>G97</f>
        <v>8000</v>
      </c>
      <c r="E39" s="12">
        <f>B69</f>
        <v>44966.51457175926</v>
      </c>
      <c r="F39" s="135">
        <f>M69</f>
        <v>13655.67</v>
      </c>
      <c r="G39" s="14" t="str">
        <f>A69</f>
        <v>Wise - PAM</v>
      </c>
      <c r="H39" s="103">
        <f>D39-F39</f>
        <v>-5655.67</v>
      </c>
    </row>
    <row r="40" spans="1:13" x14ac:dyDescent="0.35">
      <c r="A40" s="9" t="s">
        <v>7743</v>
      </c>
      <c r="B40" s="9" t="s">
        <v>7759</v>
      </c>
      <c r="C40" s="35">
        <f>D79</f>
        <v>19166.669999999998</v>
      </c>
      <c r="D40" s="11">
        <f>G103</f>
        <v>4000</v>
      </c>
      <c r="E40" s="12">
        <f>B79</f>
        <v>45016</v>
      </c>
      <c r="F40" s="136">
        <f>C40</f>
        <v>19166.669999999998</v>
      </c>
      <c r="G40" s="14" t="s">
        <v>7645</v>
      </c>
      <c r="H40" s="103">
        <f>(D40+C40)-F40</f>
        <v>4000</v>
      </c>
    </row>
    <row r="41" spans="1:13" x14ac:dyDescent="0.35">
      <c r="A41" s="148" t="s">
        <v>7745</v>
      </c>
      <c r="B41" s="148" t="s">
        <v>7760</v>
      </c>
      <c r="C41" s="149">
        <f>D78</f>
        <v>3333.32</v>
      </c>
      <c r="D41" s="148"/>
      <c r="E41" s="150">
        <f>B78</f>
        <v>45016</v>
      </c>
      <c r="F41" s="149">
        <f>C41</f>
        <v>3333.32</v>
      </c>
      <c r="G41" s="151" t="s">
        <v>7645</v>
      </c>
      <c r="H41" s="103">
        <f>(D41+C41)-F41</f>
        <v>0</v>
      </c>
      <c r="I41" t="s">
        <v>8021</v>
      </c>
    </row>
    <row r="43" spans="1:13" x14ac:dyDescent="0.35">
      <c r="B43" s="15" t="s">
        <v>7654</v>
      </c>
    </row>
    <row r="45" spans="1:13" ht="15" thickBot="1" x14ac:dyDescent="0.4"/>
    <row r="46" spans="1:13" ht="15" thickBot="1" x14ac:dyDescent="0.4">
      <c r="A46" t="s">
        <v>7655</v>
      </c>
      <c r="B46" s="24" t="s">
        <v>7600</v>
      </c>
      <c r="C46" s="95" t="s">
        <v>7685</v>
      </c>
      <c r="D46" s="96" t="s">
        <v>7684</v>
      </c>
      <c r="E46" s="96" t="s">
        <v>7686</v>
      </c>
      <c r="F46" s="97" t="s">
        <v>7591</v>
      </c>
      <c r="G46" s="96" t="s">
        <v>7814</v>
      </c>
      <c r="H46" s="98" t="s">
        <v>7815</v>
      </c>
      <c r="I46" s="96" t="s">
        <v>7607</v>
      </c>
      <c r="J46" s="98" t="s">
        <v>7689</v>
      </c>
      <c r="K46" s="96" t="s">
        <v>7690</v>
      </c>
      <c r="L46" s="98" t="s">
        <v>7691</v>
      </c>
      <c r="M46" s="99" t="s">
        <v>7692</v>
      </c>
    </row>
    <row r="47" spans="1:13" x14ac:dyDescent="0.35">
      <c r="A47" t="s">
        <v>7816</v>
      </c>
      <c r="B47" s="18">
        <v>45107</v>
      </c>
      <c r="C47" t="s">
        <v>7693</v>
      </c>
      <c r="D47" s="18">
        <v>45107</v>
      </c>
      <c r="E47" t="s">
        <v>8022</v>
      </c>
      <c r="F47" s="106">
        <v>-7960</v>
      </c>
      <c r="I47" t="s">
        <v>8023</v>
      </c>
      <c r="J47" t="s">
        <v>7696</v>
      </c>
      <c r="K47" t="s">
        <v>7819</v>
      </c>
      <c r="L47">
        <v>21657.759999999998</v>
      </c>
    </row>
    <row r="48" spans="1:13" x14ac:dyDescent="0.35">
      <c r="A48" t="s">
        <v>7816</v>
      </c>
      <c r="B48" s="18">
        <v>45068</v>
      </c>
      <c r="C48" t="s">
        <v>7693</v>
      </c>
      <c r="D48" s="18">
        <v>45068</v>
      </c>
      <c r="E48" t="s">
        <v>8024</v>
      </c>
      <c r="F48" s="106">
        <v>-5000</v>
      </c>
      <c r="I48" t="s">
        <v>8023</v>
      </c>
      <c r="J48" t="s">
        <v>7696</v>
      </c>
      <c r="K48" t="s">
        <v>7819</v>
      </c>
      <c r="L48">
        <v>196492.78</v>
      </c>
    </row>
    <row r="51" spans="1:19" x14ac:dyDescent="0.35">
      <c r="A51" t="s">
        <v>7655</v>
      </c>
      <c r="B51" t="s">
        <v>7684</v>
      </c>
      <c r="C51" t="s">
        <v>7685</v>
      </c>
      <c r="D51" t="s">
        <v>7686</v>
      </c>
      <c r="E51" s="19" t="s">
        <v>7591</v>
      </c>
      <c r="F51" t="s">
        <v>7687</v>
      </c>
      <c r="G51" s="47" t="s">
        <v>7688</v>
      </c>
      <c r="H51" s="47" t="s">
        <v>7689</v>
      </c>
      <c r="I51" t="s">
        <v>7690</v>
      </c>
      <c r="J51" t="s">
        <v>7691</v>
      </c>
      <c r="K51" t="s">
        <v>7692</v>
      </c>
    </row>
    <row r="52" spans="1:19" x14ac:dyDescent="0.35">
      <c r="A52" t="s">
        <v>7820</v>
      </c>
      <c r="B52" s="18">
        <v>45126</v>
      </c>
      <c r="C52" t="s">
        <v>7693</v>
      </c>
      <c r="D52" t="s">
        <v>8025</v>
      </c>
      <c r="E52" s="106">
        <v>-9820</v>
      </c>
      <c r="G52" t="s">
        <v>8023</v>
      </c>
      <c r="H52" t="s">
        <v>7696</v>
      </c>
      <c r="I52" t="s">
        <v>7819</v>
      </c>
      <c r="J52">
        <v>220297.32</v>
      </c>
    </row>
    <row r="54" spans="1:19" ht="15" thickBot="1" x14ac:dyDescent="0.4"/>
    <row r="55" spans="1:19" ht="15" thickBot="1" x14ac:dyDescent="0.4">
      <c r="A55" t="s">
        <v>7655</v>
      </c>
      <c r="B55" s="16" t="s">
        <v>7600</v>
      </c>
      <c r="C55" s="17" t="s">
        <v>7601</v>
      </c>
      <c r="D55" s="17" t="s">
        <v>7602</v>
      </c>
      <c r="E55" s="17" t="s">
        <v>7603</v>
      </c>
      <c r="F55" s="17" t="s">
        <v>7604</v>
      </c>
      <c r="G55" s="17" t="s">
        <v>277</v>
      </c>
      <c r="H55" s="17" t="s">
        <v>7605</v>
      </c>
      <c r="I55" s="115" t="s">
        <v>7591</v>
      </c>
      <c r="J55" s="17" t="s">
        <v>7676</v>
      </c>
      <c r="K55" s="17" t="s">
        <v>7606</v>
      </c>
      <c r="L55" s="17" t="s">
        <v>7861</v>
      </c>
      <c r="M55" s="17" t="s">
        <v>7608</v>
      </c>
      <c r="N55" s="17" t="s">
        <v>7832</v>
      </c>
      <c r="O55" s="17" t="s">
        <v>7610</v>
      </c>
      <c r="P55" s="17" t="s">
        <v>7690</v>
      </c>
      <c r="Q55" s="17" t="s">
        <v>7611</v>
      </c>
      <c r="R55" s="17" t="s">
        <v>7677</v>
      </c>
      <c r="S55" s="17" t="s">
        <v>7678</v>
      </c>
    </row>
    <row r="56" spans="1:19" x14ac:dyDescent="0.35">
      <c r="A56" t="s">
        <v>7740</v>
      </c>
      <c r="B56" s="18">
        <v>44935</v>
      </c>
      <c r="C56">
        <v>325170835</v>
      </c>
      <c r="D56">
        <v>101666454</v>
      </c>
      <c r="E56" t="s">
        <v>7767</v>
      </c>
      <c r="F56" t="s">
        <v>7771</v>
      </c>
      <c r="G56" t="s">
        <v>7614</v>
      </c>
      <c r="H56" t="s">
        <v>7615</v>
      </c>
      <c r="I56" s="70">
        <v>13585.67</v>
      </c>
      <c r="K56" t="s">
        <v>8026</v>
      </c>
      <c r="L56" s="45" t="s">
        <v>8027</v>
      </c>
      <c r="M56" t="s">
        <v>7858</v>
      </c>
      <c r="O56">
        <v>409</v>
      </c>
      <c r="P56" t="s">
        <v>7773</v>
      </c>
      <c r="Q56" t="s">
        <v>7619</v>
      </c>
    </row>
    <row r="59" spans="1:19" x14ac:dyDescent="0.35">
      <c r="A59" t="s">
        <v>7655</v>
      </c>
      <c r="B59" s="24" t="s">
        <v>7600</v>
      </c>
      <c r="C59" s="24" t="s">
        <v>7601</v>
      </c>
      <c r="D59" s="24" t="s">
        <v>7602</v>
      </c>
      <c r="E59" s="24" t="s">
        <v>7603</v>
      </c>
      <c r="F59" s="24" t="s">
        <v>7604</v>
      </c>
      <c r="G59" s="24" t="s">
        <v>277</v>
      </c>
      <c r="H59" s="24" t="s">
        <v>7605</v>
      </c>
      <c r="I59" s="38" t="s">
        <v>7591</v>
      </c>
      <c r="J59" s="44" t="s">
        <v>7676</v>
      </c>
      <c r="K59" s="24" t="s">
        <v>7677</v>
      </c>
      <c r="L59" s="24" t="s">
        <v>7606</v>
      </c>
      <c r="M59" s="24" t="s">
        <v>7607</v>
      </c>
      <c r="N59" s="24" t="s">
        <v>7608</v>
      </c>
      <c r="O59" s="24" t="s">
        <v>7609</v>
      </c>
      <c r="P59" s="24" t="s">
        <v>7610</v>
      </c>
      <c r="Q59" s="24" t="s">
        <v>7611</v>
      </c>
      <c r="R59" s="24" t="s">
        <v>7678</v>
      </c>
      <c r="S59" s="24" t="s">
        <v>7679</v>
      </c>
    </row>
    <row r="60" spans="1:19" x14ac:dyDescent="0.35">
      <c r="A60" t="s">
        <v>7827</v>
      </c>
      <c r="B60" s="21">
        <v>45299</v>
      </c>
      <c r="C60" s="20">
        <v>64003962</v>
      </c>
      <c r="D60" s="20">
        <v>340007014</v>
      </c>
      <c r="E60" s="20" t="s">
        <v>7680</v>
      </c>
      <c r="F60" s="20" t="s">
        <v>7764</v>
      </c>
      <c r="G60" s="20" t="s">
        <v>7614</v>
      </c>
      <c r="H60" s="20" t="s">
        <v>7615</v>
      </c>
      <c r="I60" s="145">
        <v>-9160</v>
      </c>
      <c r="J60" s="56">
        <v>24008000000000</v>
      </c>
      <c r="K60" s="20"/>
      <c r="L60" s="20" t="s">
        <v>7765</v>
      </c>
      <c r="M60" t="s">
        <v>8023</v>
      </c>
      <c r="N60" s="20" t="s">
        <v>7618</v>
      </c>
      <c r="O60" s="20"/>
      <c r="P60" s="20">
        <v>455</v>
      </c>
      <c r="Q60" s="20" t="s">
        <v>7619</v>
      </c>
      <c r="R60" s="24"/>
      <c r="S60" s="24"/>
    </row>
    <row r="61" spans="1:19" x14ac:dyDescent="0.35">
      <c r="A61" t="s">
        <v>7827</v>
      </c>
      <c r="B61" s="18">
        <v>45268</v>
      </c>
      <c r="C61">
        <v>64003962</v>
      </c>
      <c r="D61">
        <v>340007014</v>
      </c>
      <c r="E61" t="s">
        <v>7680</v>
      </c>
      <c r="F61" t="s">
        <v>7764</v>
      </c>
      <c r="G61" t="s">
        <v>7614</v>
      </c>
      <c r="H61" t="s">
        <v>7615</v>
      </c>
      <c r="I61" s="106">
        <v>-8140</v>
      </c>
      <c r="J61" s="44">
        <v>23342016037329</v>
      </c>
      <c r="L61" t="s">
        <v>7765</v>
      </c>
      <c r="M61" t="s">
        <v>8023</v>
      </c>
      <c r="N61" s="20" t="s">
        <v>7618</v>
      </c>
      <c r="O61" s="24"/>
      <c r="P61">
        <v>455</v>
      </c>
      <c r="Q61" t="s">
        <v>7619</v>
      </c>
      <c r="R61" s="24"/>
      <c r="S61" s="24"/>
    </row>
    <row r="62" spans="1:19" x14ac:dyDescent="0.35">
      <c r="A62" t="s">
        <v>7827</v>
      </c>
      <c r="B62" s="18">
        <v>45261</v>
      </c>
      <c r="C62">
        <v>64003962</v>
      </c>
      <c r="D62">
        <v>340007014</v>
      </c>
      <c r="E62" t="s">
        <v>7680</v>
      </c>
      <c r="F62" t="s">
        <v>7764</v>
      </c>
      <c r="G62" t="s">
        <v>7614</v>
      </c>
      <c r="H62" t="s">
        <v>7615</v>
      </c>
      <c r="I62" s="106">
        <v>-8980</v>
      </c>
      <c r="J62" s="44">
        <v>23335018597169</v>
      </c>
      <c r="L62" t="s">
        <v>7765</v>
      </c>
      <c r="M62" t="s">
        <v>8023</v>
      </c>
      <c r="N62" s="20" t="s">
        <v>7618</v>
      </c>
      <c r="O62" s="24"/>
      <c r="P62">
        <v>455</v>
      </c>
      <c r="Q62" t="s">
        <v>7619</v>
      </c>
      <c r="R62" s="24"/>
      <c r="S62" s="24"/>
    </row>
    <row r="63" spans="1:19" x14ac:dyDescent="0.35">
      <c r="A63" t="s">
        <v>7827</v>
      </c>
      <c r="B63" s="18">
        <v>45219</v>
      </c>
      <c r="C63">
        <v>64003962</v>
      </c>
      <c r="D63">
        <v>340007014</v>
      </c>
      <c r="E63" t="s">
        <v>7680</v>
      </c>
      <c r="F63" t="s">
        <v>7764</v>
      </c>
      <c r="G63" t="s">
        <v>7614</v>
      </c>
      <c r="H63" t="s">
        <v>7615</v>
      </c>
      <c r="I63" s="106">
        <v>7480</v>
      </c>
      <c r="J63" s="44">
        <v>23293025189712</v>
      </c>
      <c r="K63" s="44"/>
      <c r="L63" t="s">
        <v>7765</v>
      </c>
      <c r="M63" s="111" t="s">
        <v>8023</v>
      </c>
      <c r="N63" s="20" t="s">
        <v>7618</v>
      </c>
      <c r="P63">
        <v>455</v>
      </c>
      <c r="Q63" t="s">
        <v>7619</v>
      </c>
    </row>
    <row r="64" spans="1:19" x14ac:dyDescent="0.35">
      <c r="A64" t="s">
        <v>7827</v>
      </c>
      <c r="B64" s="18">
        <v>45187</v>
      </c>
      <c r="C64">
        <v>64003962</v>
      </c>
      <c r="D64">
        <v>340007014</v>
      </c>
      <c r="E64" t="s">
        <v>7680</v>
      </c>
      <c r="F64" t="s">
        <v>7764</v>
      </c>
      <c r="G64" t="s">
        <v>7614</v>
      </c>
      <c r="H64" t="s">
        <v>7615</v>
      </c>
      <c r="I64" s="106">
        <v>6280</v>
      </c>
      <c r="J64" s="44">
        <v>23261042846061</v>
      </c>
      <c r="K64" s="44"/>
      <c r="L64" t="s">
        <v>7765</v>
      </c>
      <c r="M64" t="s">
        <v>8023</v>
      </c>
      <c r="N64" s="20" t="s">
        <v>7618</v>
      </c>
      <c r="P64">
        <v>455</v>
      </c>
      <c r="Q64" t="s">
        <v>7619</v>
      </c>
    </row>
    <row r="65" spans="1:23" x14ac:dyDescent="0.35">
      <c r="A65" t="s">
        <v>7827</v>
      </c>
      <c r="B65" s="18">
        <v>45180</v>
      </c>
      <c r="C65">
        <v>64003962</v>
      </c>
      <c r="D65">
        <v>340007014</v>
      </c>
      <c r="E65" t="s">
        <v>7680</v>
      </c>
      <c r="F65" t="s">
        <v>7764</v>
      </c>
      <c r="G65" t="s">
        <v>7614</v>
      </c>
      <c r="H65" t="s">
        <v>7615</v>
      </c>
      <c r="I65" s="106">
        <v>10980</v>
      </c>
      <c r="J65" s="44">
        <v>23254036284626</v>
      </c>
      <c r="K65" s="44"/>
      <c r="L65" t="s">
        <v>7765</v>
      </c>
      <c r="M65" t="s">
        <v>8023</v>
      </c>
      <c r="N65" s="20" t="s">
        <v>7618</v>
      </c>
      <c r="P65">
        <v>455</v>
      </c>
      <c r="Q65" t="s">
        <v>7619</v>
      </c>
    </row>
    <row r="68" spans="1:23" x14ac:dyDescent="0.35">
      <c r="A68" t="s">
        <v>7655</v>
      </c>
      <c r="B68" s="24" t="s">
        <v>7600</v>
      </c>
      <c r="C68" s="24" t="s">
        <v>198</v>
      </c>
      <c r="D68" s="24" t="s">
        <v>277</v>
      </c>
      <c r="E68" s="24" t="s">
        <v>7656</v>
      </c>
      <c r="F68" s="36" t="s">
        <v>7657</v>
      </c>
      <c r="G68" s="37" t="s">
        <v>7658</v>
      </c>
      <c r="H68" s="24" t="s">
        <v>7659</v>
      </c>
      <c r="I68" s="24" t="s">
        <v>7660</v>
      </c>
      <c r="J68" s="24" t="s">
        <v>7661</v>
      </c>
      <c r="K68" s="24" t="s">
        <v>7662</v>
      </c>
      <c r="L68" s="24" t="s">
        <v>7663</v>
      </c>
      <c r="M68" s="38" t="s">
        <v>7664</v>
      </c>
      <c r="N68" s="24" t="s">
        <v>7665</v>
      </c>
      <c r="O68" s="24" t="s">
        <v>7666</v>
      </c>
      <c r="P68" s="24" t="s">
        <v>7667</v>
      </c>
      <c r="Q68" s="24" t="s">
        <v>7668</v>
      </c>
      <c r="R68" s="24" t="s">
        <v>7774</v>
      </c>
      <c r="S68" s="24" t="s">
        <v>7775</v>
      </c>
      <c r="T68" s="24" t="s">
        <v>7776</v>
      </c>
      <c r="U68" s="24" t="s">
        <v>7777</v>
      </c>
      <c r="V68" s="24" t="s">
        <v>7778</v>
      </c>
      <c r="W68" s="24" t="s">
        <v>7689</v>
      </c>
    </row>
    <row r="69" spans="1:23" x14ac:dyDescent="0.35">
      <c r="A69" t="s">
        <v>7742</v>
      </c>
      <c r="B69" s="18">
        <v>44966.51457175926</v>
      </c>
      <c r="C69" t="s">
        <v>8028</v>
      </c>
      <c r="D69" t="s">
        <v>7671</v>
      </c>
      <c r="E69" t="s">
        <v>7672</v>
      </c>
      <c r="F69" s="41">
        <v>44965.97415509259</v>
      </c>
      <c r="G69" s="18">
        <v>44966.51457175926</v>
      </c>
      <c r="H69">
        <v>0.39</v>
      </c>
      <c r="I69" t="s">
        <v>7619</v>
      </c>
      <c r="L69" t="s">
        <v>7673</v>
      </c>
      <c r="M69" s="70">
        <v>13655.67</v>
      </c>
      <c r="N69" s="43">
        <v>13656.06</v>
      </c>
      <c r="O69" t="s">
        <v>7619</v>
      </c>
      <c r="P69" t="s">
        <v>8023</v>
      </c>
      <c r="Q69">
        <v>13655.67</v>
      </c>
      <c r="R69" t="s">
        <v>7619</v>
      </c>
      <c r="S69">
        <v>1</v>
      </c>
      <c r="W69" t="s">
        <v>7696</v>
      </c>
    </row>
    <row r="74" spans="1:23" x14ac:dyDescent="0.35">
      <c r="C74" s="48"/>
      <c r="D74" s="48"/>
      <c r="E74" s="48"/>
      <c r="F74" s="48"/>
      <c r="G74" s="48"/>
      <c r="H74" s="49" t="s">
        <v>7699</v>
      </c>
      <c r="I74" s="48"/>
      <c r="J74" s="48"/>
      <c r="K74" s="48"/>
      <c r="L74" s="49" t="s">
        <v>7700</v>
      </c>
      <c r="M74" s="48"/>
      <c r="N74" s="49" t="s">
        <v>7701</v>
      </c>
      <c r="O74" s="49" t="s">
        <v>7702</v>
      </c>
      <c r="P74" s="49" t="s">
        <v>7703</v>
      </c>
      <c r="Q74" s="48"/>
      <c r="R74" s="48"/>
    </row>
    <row r="75" spans="1:23" x14ac:dyDescent="0.35">
      <c r="C75" s="48"/>
      <c r="D75" s="48"/>
      <c r="E75" s="49" t="s">
        <v>7705</v>
      </c>
      <c r="F75" s="49" t="s">
        <v>7705</v>
      </c>
      <c r="G75" s="49" t="s">
        <v>7706</v>
      </c>
      <c r="H75" s="49" t="s">
        <v>7707</v>
      </c>
      <c r="I75" s="48"/>
      <c r="J75" s="49" t="s">
        <v>7708</v>
      </c>
      <c r="K75" s="49" t="s">
        <v>7700</v>
      </c>
      <c r="L75" s="49" t="s">
        <v>7709</v>
      </c>
      <c r="M75" s="49" t="s">
        <v>7700</v>
      </c>
      <c r="N75" s="49" t="s">
        <v>7710</v>
      </c>
      <c r="O75" s="49" t="s">
        <v>7711</v>
      </c>
      <c r="P75" s="49" t="s">
        <v>7712</v>
      </c>
      <c r="Q75" s="49" t="s">
        <v>7713</v>
      </c>
      <c r="R75" s="48"/>
    </row>
    <row r="76" spans="1:23" x14ac:dyDescent="0.35">
      <c r="A76" t="s">
        <v>7714</v>
      </c>
      <c r="B76" t="s">
        <v>7715</v>
      </c>
      <c r="C76" s="50" t="s">
        <v>7716</v>
      </c>
      <c r="D76" s="50" t="s">
        <v>7717</v>
      </c>
      <c r="E76" s="49" t="s">
        <v>7718</v>
      </c>
      <c r="F76" s="49" t="s">
        <v>7719</v>
      </c>
      <c r="G76" s="49" t="s">
        <v>7720</v>
      </c>
      <c r="H76" s="49" t="s">
        <v>7721</v>
      </c>
      <c r="I76" s="50" t="s">
        <v>7722</v>
      </c>
      <c r="J76" s="49" t="s">
        <v>7719</v>
      </c>
      <c r="K76" s="49" t="s">
        <v>7723</v>
      </c>
      <c r="L76" s="48"/>
      <c r="M76" s="49" t="s">
        <v>7724</v>
      </c>
      <c r="N76" s="49" t="s">
        <v>7725</v>
      </c>
      <c r="O76" s="48"/>
      <c r="P76" s="49" t="s">
        <v>7726</v>
      </c>
      <c r="Q76" s="49" t="s">
        <v>7727</v>
      </c>
      <c r="R76" s="48"/>
    </row>
    <row r="77" spans="1:23" x14ac:dyDescent="0.35">
      <c r="C77" s="51" t="s">
        <v>7728</v>
      </c>
      <c r="D77" s="51" t="s">
        <v>7728</v>
      </c>
      <c r="E77" s="51" t="s">
        <v>7728</v>
      </c>
      <c r="F77" s="51" t="s">
        <v>7729</v>
      </c>
      <c r="G77" s="51" t="s">
        <v>7730</v>
      </c>
      <c r="H77" s="51" t="s">
        <v>7728</v>
      </c>
      <c r="I77" s="51" t="s">
        <v>7728</v>
      </c>
      <c r="J77" s="51" t="s">
        <v>7728</v>
      </c>
      <c r="K77" s="51" t="s">
        <v>7728</v>
      </c>
      <c r="L77" s="51" t="s">
        <v>7728</v>
      </c>
      <c r="M77" s="51" t="s">
        <v>7728</v>
      </c>
      <c r="N77" s="51" t="s">
        <v>7728</v>
      </c>
      <c r="O77" s="51" t="s">
        <v>7728</v>
      </c>
      <c r="P77" s="51" t="s">
        <v>7728</v>
      </c>
      <c r="Q77" s="51" t="s">
        <v>7728</v>
      </c>
      <c r="R77" s="51"/>
    </row>
    <row r="78" spans="1:23" x14ac:dyDescent="0.35">
      <c r="A78" s="26" t="s">
        <v>7745</v>
      </c>
      <c r="B78" s="52">
        <v>45016</v>
      </c>
      <c r="C78" s="53" t="s">
        <v>8029</v>
      </c>
      <c r="D78" s="147">
        <v>3333.32</v>
      </c>
      <c r="E78" s="54">
        <v>330</v>
      </c>
      <c r="F78" s="54">
        <v>22.01</v>
      </c>
      <c r="G78" s="54">
        <v>63.5</v>
      </c>
      <c r="H78" s="54">
        <v>6.82</v>
      </c>
      <c r="I78" s="54">
        <v>9.92</v>
      </c>
      <c r="J78" s="54">
        <v>9.92</v>
      </c>
      <c r="K78" s="54">
        <v>24.49</v>
      </c>
      <c r="L78" s="54">
        <v>27.28</v>
      </c>
      <c r="M78" s="54">
        <v>26.66</v>
      </c>
      <c r="N78" s="54">
        <v>42.78</v>
      </c>
      <c r="O78" s="54">
        <v>66.650000000000006</v>
      </c>
      <c r="P78" s="54">
        <v>630.03</v>
      </c>
      <c r="Q78" s="55">
        <v>0.189</v>
      </c>
      <c r="R78" s="48"/>
    </row>
    <row r="79" spans="1:23" x14ac:dyDescent="0.35">
      <c r="A79" s="26" t="s">
        <v>7743</v>
      </c>
      <c r="B79" s="52">
        <v>45016</v>
      </c>
      <c r="C79" s="53" t="s">
        <v>8029</v>
      </c>
      <c r="D79" s="137">
        <v>19166.669999999998</v>
      </c>
      <c r="E79" s="54">
        <v>1939.5</v>
      </c>
      <c r="F79" s="54">
        <v>19.88</v>
      </c>
      <c r="G79" s="54">
        <v>62.51</v>
      </c>
      <c r="H79" s="54">
        <v>6.16</v>
      </c>
      <c r="I79" s="54">
        <v>8.9600000000000009</v>
      </c>
      <c r="J79" s="54">
        <v>8.9600000000000009</v>
      </c>
      <c r="K79" s="54">
        <v>22.12</v>
      </c>
      <c r="L79" s="54">
        <v>24.64</v>
      </c>
      <c r="M79" s="54">
        <v>24.08</v>
      </c>
      <c r="N79" s="54">
        <v>38.64</v>
      </c>
      <c r="O79" s="54">
        <v>60.2</v>
      </c>
      <c r="P79" s="54">
        <v>2215.65</v>
      </c>
      <c r="Q79" s="55">
        <v>0.11559999999999999</v>
      </c>
    </row>
    <row r="82" spans="1:10" x14ac:dyDescent="0.35">
      <c r="B82" s="15" t="s">
        <v>7843</v>
      </c>
    </row>
    <row r="84" spans="1:10" ht="15" thickBot="1" x14ac:dyDescent="0.4"/>
    <row r="85" spans="1:10" x14ac:dyDescent="0.35">
      <c r="B85" s="28" t="s">
        <v>7578</v>
      </c>
      <c r="C85" s="1" t="s">
        <v>0</v>
      </c>
      <c r="D85" s="2" t="s">
        <v>4</v>
      </c>
      <c r="E85" s="1" t="s">
        <v>7624</v>
      </c>
      <c r="F85" s="1" t="s">
        <v>7625</v>
      </c>
      <c r="G85" s="1" t="s">
        <v>7626</v>
      </c>
      <c r="H85" s="1" t="s">
        <v>7734</v>
      </c>
      <c r="I85" s="1" t="s">
        <v>7879</v>
      </c>
    </row>
    <row r="86" spans="1:10" x14ac:dyDescent="0.35">
      <c r="B86" s="30" t="s">
        <v>7627</v>
      </c>
      <c r="C86" s="3" t="s">
        <v>36</v>
      </c>
      <c r="D86" s="4">
        <v>44986</v>
      </c>
      <c r="E86" s="57">
        <v>69</v>
      </c>
      <c r="F86" s="31">
        <v>60</v>
      </c>
      <c r="G86" s="31">
        <f>E86*F86</f>
        <v>4140</v>
      </c>
      <c r="H86" s="13">
        <v>4000</v>
      </c>
      <c r="I86" s="11">
        <f>G86+H86</f>
        <v>8140</v>
      </c>
    </row>
    <row r="87" spans="1:10" x14ac:dyDescent="0.35">
      <c r="B87" s="30" t="s">
        <v>7628</v>
      </c>
      <c r="C87" s="3" t="s">
        <v>36</v>
      </c>
      <c r="D87" s="4">
        <v>44986</v>
      </c>
      <c r="E87" s="57">
        <v>86</v>
      </c>
      <c r="F87" s="31">
        <v>60</v>
      </c>
      <c r="G87" s="31">
        <f>E87*F87</f>
        <v>5160</v>
      </c>
      <c r="H87" s="13">
        <v>4000</v>
      </c>
      <c r="I87" s="11">
        <f>G87+H87</f>
        <v>9160</v>
      </c>
    </row>
    <row r="90" spans="1:10" x14ac:dyDescent="0.35">
      <c r="B90" s="138" t="s">
        <v>7880</v>
      </c>
    </row>
    <row r="92" spans="1:10" x14ac:dyDescent="0.35">
      <c r="A92" s="61" t="s">
        <v>7786</v>
      </c>
      <c r="B92" s="62" t="s">
        <v>7787</v>
      </c>
      <c r="C92" s="62" t="s">
        <v>7788</v>
      </c>
      <c r="D92" s="62" t="s">
        <v>2</v>
      </c>
      <c r="E92" s="62" t="s">
        <v>7789</v>
      </c>
      <c r="F92" s="62" t="s">
        <v>7790</v>
      </c>
      <c r="G92" s="62" t="s">
        <v>7791</v>
      </c>
      <c r="H92" s="62" t="s">
        <v>7792</v>
      </c>
      <c r="I92" s="62" t="s">
        <v>7793</v>
      </c>
      <c r="J92" s="62" t="s">
        <v>7794</v>
      </c>
    </row>
    <row r="93" spans="1:10" x14ac:dyDescent="0.35">
      <c r="A93" s="63">
        <v>44957</v>
      </c>
      <c r="B93" s="64" t="s">
        <v>8030</v>
      </c>
      <c r="C93" s="65" t="s">
        <v>8031</v>
      </c>
      <c r="D93" s="65" t="s">
        <v>25</v>
      </c>
      <c r="E93" s="66">
        <v>4000</v>
      </c>
      <c r="F93" s="65" t="s">
        <v>7528</v>
      </c>
      <c r="G93" s="66">
        <v>2000</v>
      </c>
      <c r="H93" s="65" t="s">
        <v>5739</v>
      </c>
      <c r="I93" s="66">
        <v>200</v>
      </c>
      <c r="J93" s="65" t="s">
        <v>634</v>
      </c>
    </row>
    <row r="94" spans="1:10" x14ac:dyDescent="0.35">
      <c r="A94" s="63">
        <v>44957</v>
      </c>
      <c r="B94" s="64" t="s">
        <v>8032</v>
      </c>
      <c r="C94" s="65" t="s">
        <v>8033</v>
      </c>
      <c r="D94" s="65" t="s">
        <v>25</v>
      </c>
      <c r="E94" s="66">
        <v>4000</v>
      </c>
      <c r="F94" s="65" t="s">
        <v>7528</v>
      </c>
      <c r="G94" s="66">
        <v>2000</v>
      </c>
      <c r="H94" s="65" t="s">
        <v>5739</v>
      </c>
      <c r="I94" s="66">
        <v>200</v>
      </c>
      <c r="J94" s="65" t="s">
        <v>634</v>
      </c>
    </row>
    <row r="95" spans="1:10" x14ac:dyDescent="0.35">
      <c r="A95" s="63">
        <v>44957</v>
      </c>
      <c r="B95" s="64" t="s">
        <v>8034</v>
      </c>
      <c r="C95" s="65" t="s">
        <v>8035</v>
      </c>
      <c r="D95" s="65" t="s">
        <v>25</v>
      </c>
      <c r="E95" s="66">
        <v>3000</v>
      </c>
      <c r="F95" s="65" t="s">
        <v>7528</v>
      </c>
      <c r="G95" s="66">
        <v>2000</v>
      </c>
      <c r="H95" s="65" t="s">
        <v>5739</v>
      </c>
      <c r="I95" s="66">
        <v>200</v>
      </c>
      <c r="J95" s="65" t="s">
        <v>634</v>
      </c>
    </row>
    <row r="96" spans="1:10" x14ac:dyDescent="0.35">
      <c r="A96" s="63">
        <v>44957</v>
      </c>
      <c r="B96" s="64" t="s">
        <v>8036</v>
      </c>
      <c r="C96" s="65" t="s">
        <v>8037</v>
      </c>
      <c r="D96" s="65" t="s">
        <v>25</v>
      </c>
      <c r="E96" s="66">
        <v>4000</v>
      </c>
      <c r="F96" s="65" t="s">
        <v>7528</v>
      </c>
      <c r="G96" s="66">
        <v>2000</v>
      </c>
      <c r="H96" s="65" t="s">
        <v>5739</v>
      </c>
      <c r="I96" s="66">
        <v>200</v>
      </c>
      <c r="J96" s="65" t="s">
        <v>634</v>
      </c>
    </row>
    <row r="97" spans="1:10" ht="15" thickBot="1" x14ac:dyDescent="0.4">
      <c r="G97" s="278">
        <f>SUM(G93:G96)</f>
        <v>8000</v>
      </c>
    </row>
    <row r="98" spans="1:10" ht="15" thickTop="1" x14ac:dyDescent="0.35"/>
    <row r="100" spans="1:10" x14ac:dyDescent="0.35">
      <c r="A100" s="61" t="s">
        <v>7786</v>
      </c>
      <c r="B100" s="62" t="s">
        <v>7787</v>
      </c>
      <c r="C100" s="62" t="s">
        <v>7788</v>
      </c>
      <c r="D100" s="62" t="s">
        <v>2</v>
      </c>
      <c r="E100" s="62" t="s">
        <v>7789</v>
      </c>
      <c r="F100" s="62" t="s">
        <v>7790</v>
      </c>
      <c r="G100" s="62" t="s">
        <v>7791</v>
      </c>
      <c r="H100" s="62" t="s">
        <v>7792</v>
      </c>
      <c r="I100" s="62" t="s">
        <v>7793</v>
      </c>
      <c r="J100" s="62" t="s">
        <v>7794</v>
      </c>
    </row>
    <row r="101" spans="1:10" x14ac:dyDescent="0.35">
      <c r="A101" s="63">
        <v>44985</v>
      </c>
      <c r="B101" s="64" t="s">
        <v>8038</v>
      </c>
      <c r="C101" s="65" t="s">
        <v>8031</v>
      </c>
      <c r="D101" s="65" t="s">
        <v>25</v>
      </c>
      <c r="E101" s="66">
        <v>4000</v>
      </c>
      <c r="F101" s="65" t="s">
        <v>7528</v>
      </c>
      <c r="G101" s="66">
        <v>2000</v>
      </c>
      <c r="H101" s="65" t="s">
        <v>5739</v>
      </c>
      <c r="I101" s="66">
        <v>200</v>
      </c>
      <c r="J101" s="65" t="s">
        <v>634</v>
      </c>
    </row>
    <row r="102" spans="1:10" x14ac:dyDescent="0.35">
      <c r="A102" s="63">
        <v>44985</v>
      </c>
      <c r="B102" s="64" t="s">
        <v>8039</v>
      </c>
      <c r="C102" s="65" t="s">
        <v>8033</v>
      </c>
      <c r="D102" s="65" t="s">
        <v>25</v>
      </c>
      <c r="E102" s="66">
        <v>4000</v>
      </c>
      <c r="F102" s="65" t="s">
        <v>7528</v>
      </c>
      <c r="G102" s="66">
        <v>2000</v>
      </c>
      <c r="H102" s="65" t="s">
        <v>5739</v>
      </c>
      <c r="I102" s="66">
        <v>200</v>
      </c>
      <c r="J102" s="65" t="s">
        <v>634</v>
      </c>
    </row>
    <row r="103" spans="1:10" ht="15" thickBot="1" x14ac:dyDescent="0.4">
      <c r="G103" s="117">
        <f>SUM(G100:G102)</f>
        <v>4000</v>
      </c>
    </row>
    <row r="104" spans="1:10" ht="15" thickTop="1" x14ac:dyDescent="0.35"/>
    <row r="106" spans="1:10" x14ac:dyDescent="0.35">
      <c r="A106" s="61" t="s">
        <v>7786</v>
      </c>
      <c r="B106" s="62" t="s">
        <v>7787</v>
      </c>
      <c r="C106" s="62" t="s">
        <v>7788</v>
      </c>
      <c r="D106" s="62" t="s">
        <v>2</v>
      </c>
      <c r="E106" s="62" t="s">
        <v>7789</v>
      </c>
      <c r="F106" s="62" t="s">
        <v>7790</v>
      </c>
      <c r="G106" s="62" t="s">
        <v>7791</v>
      </c>
      <c r="H106" s="62" t="s">
        <v>7792</v>
      </c>
      <c r="I106" s="62" t="s">
        <v>7793</v>
      </c>
      <c r="J106" s="62" t="s">
        <v>7794</v>
      </c>
    </row>
    <row r="107" spans="1:10" x14ac:dyDescent="0.35">
      <c r="A107" s="63">
        <v>45016</v>
      </c>
      <c r="B107" s="64" t="s">
        <v>8040</v>
      </c>
      <c r="C107" s="65" t="s">
        <v>8031</v>
      </c>
      <c r="D107" s="65" t="s">
        <v>25</v>
      </c>
      <c r="E107" s="66">
        <v>4000</v>
      </c>
      <c r="F107" s="65" t="s">
        <v>7528</v>
      </c>
      <c r="G107" s="66">
        <v>2000</v>
      </c>
      <c r="H107" s="65" t="s">
        <v>5739</v>
      </c>
      <c r="I107" s="66">
        <v>200</v>
      </c>
      <c r="J107" s="65" t="s">
        <v>634</v>
      </c>
    </row>
    <row r="108" spans="1:10" x14ac:dyDescent="0.35">
      <c r="A108" s="63">
        <v>45016</v>
      </c>
      <c r="B108" s="64" t="s">
        <v>8041</v>
      </c>
      <c r="C108" s="65" t="s">
        <v>8033</v>
      </c>
      <c r="D108" s="65" t="s">
        <v>25</v>
      </c>
      <c r="E108" s="66">
        <v>4000</v>
      </c>
      <c r="F108" s="65" t="s">
        <v>7528</v>
      </c>
      <c r="G108" s="66">
        <v>2000</v>
      </c>
      <c r="H108" s="65" t="s">
        <v>5739</v>
      </c>
      <c r="I108" s="66">
        <v>200</v>
      </c>
      <c r="J108" s="65" t="s">
        <v>634</v>
      </c>
    </row>
    <row r="109" spans="1:10" ht="15" thickBot="1" x14ac:dyDescent="0.4">
      <c r="G109" s="117">
        <f>SUM(G106:G108)</f>
        <v>4000</v>
      </c>
    </row>
    <row r="110" spans="1:10" ht="15" thickTop="1" x14ac:dyDescent="0.35"/>
    <row r="112" spans="1:10" x14ac:dyDescent="0.35">
      <c r="A112" s="61" t="s">
        <v>7786</v>
      </c>
      <c r="B112" s="62" t="s">
        <v>7787</v>
      </c>
      <c r="C112" s="62" t="s">
        <v>7788</v>
      </c>
      <c r="D112" s="62" t="s">
        <v>2</v>
      </c>
      <c r="E112" s="62" t="s">
        <v>7789</v>
      </c>
      <c r="F112" s="62" t="s">
        <v>7790</v>
      </c>
      <c r="G112" s="62" t="s">
        <v>7791</v>
      </c>
      <c r="H112" s="62" t="s">
        <v>7792</v>
      </c>
      <c r="I112" s="62" t="s">
        <v>7793</v>
      </c>
      <c r="J112" s="62" t="s">
        <v>7794</v>
      </c>
    </row>
    <row r="113" spans="1:10" x14ac:dyDescent="0.35">
      <c r="A113" s="63">
        <v>45046</v>
      </c>
      <c r="B113" s="64" t="s">
        <v>8042</v>
      </c>
      <c r="C113" s="65" t="s">
        <v>8031</v>
      </c>
      <c r="D113" s="65" t="s">
        <v>25</v>
      </c>
      <c r="E113" s="66">
        <v>4000</v>
      </c>
      <c r="F113" s="65" t="s">
        <v>7528</v>
      </c>
      <c r="G113" s="66">
        <v>2000</v>
      </c>
      <c r="H113" s="65" t="s">
        <v>5739</v>
      </c>
      <c r="I113" s="66">
        <v>200</v>
      </c>
      <c r="J113" s="65" t="s">
        <v>634</v>
      </c>
    </row>
    <row r="114" spans="1:10" x14ac:dyDescent="0.35">
      <c r="A114" s="63">
        <v>45046</v>
      </c>
      <c r="B114" s="64" t="s">
        <v>8043</v>
      </c>
      <c r="C114" s="65" t="s">
        <v>8033</v>
      </c>
      <c r="D114" s="65" t="s">
        <v>25</v>
      </c>
      <c r="E114" s="66">
        <v>4000</v>
      </c>
      <c r="F114" s="65" t="s">
        <v>7528</v>
      </c>
      <c r="G114" s="66">
        <v>2000</v>
      </c>
      <c r="H114" s="65" t="s">
        <v>5739</v>
      </c>
      <c r="I114" s="66">
        <v>200</v>
      </c>
      <c r="J114" s="65" t="s">
        <v>634</v>
      </c>
    </row>
    <row r="115" spans="1:10" ht="15" thickBot="1" x14ac:dyDescent="0.4">
      <c r="G115" s="117">
        <f>SUM(G112:G114)</f>
        <v>4000</v>
      </c>
    </row>
    <row r="116" spans="1:10" ht="15" thickTop="1" x14ac:dyDescent="0.35"/>
    <row r="118" spans="1:10" x14ac:dyDescent="0.35">
      <c r="A118" s="61" t="s">
        <v>7786</v>
      </c>
      <c r="B118" s="62" t="s">
        <v>7787</v>
      </c>
      <c r="C118" s="62" t="s">
        <v>7788</v>
      </c>
      <c r="D118" s="62" t="s">
        <v>2</v>
      </c>
      <c r="E118" s="62" t="s">
        <v>7789</v>
      </c>
      <c r="F118" s="62" t="s">
        <v>7790</v>
      </c>
      <c r="G118" s="62" t="s">
        <v>7791</v>
      </c>
      <c r="H118" s="62" t="s">
        <v>7792</v>
      </c>
      <c r="I118" s="62" t="s">
        <v>7793</v>
      </c>
      <c r="J118" s="62" t="s">
        <v>7794</v>
      </c>
    </row>
    <row r="119" spans="1:10" x14ac:dyDescent="0.35">
      <c r="A119" s="68">
        <v>45077</v>
      </c>
      <c r="B119" s="64" t="s">
        <v>8044</v>
      </c>
      <c r="C119" s="65" t="s">
        <v>8031</v>
      </c>
      <c r="D119" s="65" t="s">
        <v>25</v>
      </c>
      <c r="E119" s="66">
        <v>4000</v>
      </c>
      <c r="F119" s="65" t="s">
        <v>7528</v>
      </c>
      <c r="G119" s="66">
        <v>2000</v>
      </c>
      <c r="H119" s="65" t="s">
        <v>5739</v>
      </c>
      <c r="I119" s="66">
        <v>200</v>
      </c>
      <c r="J119" s="65" t="s">
        <v>634</v>
      </c>
    </row>
    <row r="120" spans="1:10" x14ac:dyDescent="0.35">
      <c r="A120" s="68">
        <v>45077</v>
      </c>
      <c r="B120" s="64" t="s">
        <v>8045</v>
      </c>
      <c r="C120" s="65" t="s">
        <v>8033</v>
      </c>
      <c r="D120" s="65" t="s">
        <v>25</v>
      </c>
      <c r="E120" s="66">
        <v>4000</v>
      </c>
      <c r="F120" s="65" t="s">
        <v>7528</v>
      </c>
      <c r="G120" s="66">
        <v>2000</v>
      </c>
      <c r="H120" s="65" t="s">
        <v>5739</v>
      </c>
      <c r="I120" s="66">
        <v>200</v>
      </c>
      <c r="J120" s="65" t="s">
        <v>634</v>
      </c>
    </row>
    <row r="121" spans="1:10" ht="15" thickBot="1" x14ac:dyDescent="0.4">
      <c r="G121" s="117">
        <f>SUM(G118:G120)</f>
        <v>4000</v>
      </c>
    </row>
    <row r="122" spans="1:10" ht="15" thickTop="1" x14ac:dyDescent="0.35"/>
    <row r="124" spans="1:10" x14ac:dyDescent="0.35">
      <c r="A124" s="61" t="s">
        <v>7786</v>
      </c>
      <c r="B124" s="62" t="s">
        <v>7787</v>
      </c>
      <c r="C124" s="62" t="s">
        <v>7788</v>
      </c>
      <c r="D124" s="62" t="s">
        <v>2</v>
      </c>
      <c r="E124" s="62" t="s">
        <v>7789</v>
      </c>
      <c r="F124" s="62" t="s">
        <v>7790</v>
      </c>
      <c r="G124" s="62" t="s">
        <v>7791</v>
      </c>
      <c r="H124" s="62" t="s">
        <v>7792</v>
      </c>
      <c r="I124" s="62" t="s">
        <v>7793</v>
      </c>
      <c r="J124" s="62" t="s">
        <v>7794</v>
      </c>
    </row>
    <row r="125" spans="1:10" x14ac:dyDescent="0.35">
      <c r="A125" s="63">
        <v>45107</v>
      </c>
      <c r="B125" s="64" t="s">
        <v>8046</v>
      </c>
      <c r="C125" s="65" t="s">
        <v>8031</v>
      </c>
      <c r="D125" s="65" t="s">
        <v>25</v>
      </c>
      <c r="E125" s="66">
        <v>4000</v>
      </c>
      <c r="F125" s="65" t="s">
        <v>7528</v>
      </c>
      <c r="G125" s="66">
        <v>2000</v>
      </c>
      <c r="H125" s="65" t="s">
        <v>5739</v>
      </c>
      <c r="I125" s="66">
        <v>200</v>
      </c>
      <c r="J125" s="65" t="s">
        <v>634</v>
      </c>
    </row>
    <row r="126" spans="1:10" x14ac:dyDescent="0.35">
      <c r="A126" s="63">
        <v>45107</v>
      </c>
      <c r="B126" s="64" t="s">
        <v>8047</v>
      </c>
      <c r="C126" s="65" t="s">
        <v>8033</v>
      </c>
      <c r="D126" s="65" t="s">
        <v>25</v>
      </c>
      <c r="E126" s="66">
        <v>4000</v>
      </c>
      <c r="F126" s="65" t="s">
        <v>7528</v>
      </c>
      <c r="G126" s="66">
        <v>2000</v>
      </c>
      <c r="H126" s="65" t="s">
        <v>5739</v>
      </c>
      <c r="I126" s="66">
        <v>200</v>
      </c>
      <c r="J126" s="65" t="s">
        <v>634</v>
      </c>
    </row>
    <row r="127" spans="1:10" ht="15" thickBot="1" x14ac:dyDescent="0.4">
      <c r="G127" s="117">
        <f>SUM(G124:G126)</f>
        <v>4000</v>
      </c>
    </row>
    <row r="128" spans="1:10" ht="15" thickTop="1" x14ac:dyDescent="0.35"/>
    <row r="130" spans="1:10" x14ac:dyDescent="0.35">
      <c r="A130" s="61" t="s">
        <v>7786</v>
      </c>
      <c r="B130" s="62" t="s">
        <v>7787</v>
      </c>
      <c r="C130" s="62" t="s">
        <v>7788</v>
      </c>
      <c r="D130" s="62" t="s">
        <v>2</v>
      </c>
      <c r="E130" s="62" t="s">
        <v>7789</v>
      </c>
      <c r="F130" s="62" t="s">
        <v>7790</v>
      </c>
      <c r="G130" s="62" t="s">
        <v>7791</v>
      </c>
      <c r="H130" s="62" t="s">
        <v>7792</v>
      </c>
      <c r="I130" s="62" t="s">
        <v>7793</v>
      </c>
      <c r="J130" s="62" t="s">
        <v>7794</v>
      </c>
    </row>
    <row r="131" spans="1:10" x14ac:dyDescent="0.35">
      <c r="A131" s="63">
        <v>45138</v>
      </c>
      <c r="B131" s="64" t="s">
        <v>8048</v>
      </c>
      <c r="C131" s="65" t="s">
        <v>8031</v>
      </c>
      <c r="D131" s="65" t="s">
        <v>25</v>
      </c>
      <c r="E131" s="66">
        <v>4000</v>
      </c>
      <c r="F131" s="65" t="s">
        <v>7528</v>
      </c>
      <c r="G131" s="66">
        <v>2000</v>
      </c>
      <c r="H131" s="65" t="s">
        <v>5739</v>
      </c>
      <c r="I131" s="66">
        <v>200</v>
      </c>
      <c r="J131" s="65" t="s">
        <v>634</v>
      </c>
    </row>
    <row r="132" spans="1:10" x14ac:dyDescent="0.35">
      <c r="A132" s="63">
        <v>45138</v>
      </c>
      <c r="B132" s="64" t="s">
        <v>8049</v>
      </c>
      <c r="C132" s="65" t="s">
        <v>8033</v>
      </c>
      <c r="D132" s="65" t="s">
        <v>25</v>
      </c>
      <c r="E132" s="66">
        <v>4000</v>
      </c>
      <c r="F132" s="65" t="s">
        <v>7528</v>
      </c>
      <c r="G132" s="66">
        <v>2000</v>
      </c>
      <c r="H132" s="65" t="s">
        <v>5739</v>
      </c>
      <c r="I132" s="66">
        <v>200</v>
      </c>
      <c r="J132" s="65" t="s">
        <v>634</v>
      </c>
    </row>
    <row r="133" spans="1:10" ht="15" thickBot="1" x14ac:dyDescent="0.4">
      <c r="G133" s="117">
        <f>SUM(G130:G132)</f>
        <v>4000</v>
      </c>
    </row>
    <row r="134" spans="1:10" ht="15" thickTop="1" x14ac:dyDescent="0.35"/>
    <row r="136" spans="1:10" x14ac:dyDescent="0.35">
      <c r="A136" s="61" t="s">
        <v>7786</v>
      </c>
      <c r="B136" s="62" t="s">
        <v>7787</v>
      </c>
      <c r="C136" s="62" t="s">
        <v>7788</v>
      </c>
      <c r="D136" s="62" t="s">
        <v>2</v>
      </c>
      <c r="E136" s="62" t="s">
        <v>7789</v>
      </c>
      <c r="F136" s="62" t="s">
        <v>7790</v>
      </c>
      <c r="G136" s="62" t="s">
        <v>7791</v>
      </c>
      <c r="H136" s="62" t="s">
        <v>7792</v>
      </c>
      <c r="I136" s="62" t="s">
        <v>7793</v>
      </c>
    </row>
    <row r="137" spans="1:10" x14ac:dyDescent="0.35">
      <c r="A137" s="63">
        <v>45169</v>
      </c>
      <c r="B137" s="64" t="s">
        <v>8050</v>
      </c>
      <c r="C137" s="65" t="s">
        <v>8031</v>
      </c>
      <c r="D137" s="65" t="s">
        <v>25</v>
      </c>
      <c r="E137" s="92">
        <v>3500</v>
      </c>
      <c r="F137" s="65" t="s">
        <v>7528</v>
      </c>
      <c r="G137" s="66">
        <v>2000</v>
      </c>
      <c r="H137" s="65" t="s">
        <v>5739</v>
      </c>
      <c r="I137" s="66">
        <v>200</v>
      </c>
    </row>
    <row r="138" spans="1:10" x14ac:dyDescent="0.35">
      <c r="A138" s="63">
        <v>45169</v>
      </c>
      <c r="B138" s="64" t="s">
        <v>8051</v>
      </c>
      <c r="C138" s="65" t="s">
        <v>8033</v>
      </c>
      <c r="D138" s="65" t="s">
        <v>25</v>
      </c>
      <c r="E138" s="92">
        <v>4000</v>
      </c>
      <c r="F138" s="65" t="s">
        <v>7528</v>
      </c>
      <c r="G138" s="66">
        <v>2000</v>
      </c>
      <c r="H138" s="65" t="s">
        <v>5739</v>
      </c>
      <c r="I138" s="66">
        <v>200</v>
      </c>
    </row>
    <row r="139" spans="1:10" ht="15" thickBot="1" x14ac:dyDescent="0.4">
      <c r="G139" s="117">
        <f>SUM(G136:G138)</f>
        <v>4000</v>
      </c>
    </row>
    <row r="140" spans="1:10" ht="15" thickTop="1" x14ac:dyDescent="0.35"/>
    <row r="142" spans="1:10" x14ac:dyDescent="0.35">
      <c r="A142" s="61" t="s">
        <v>7786</v>
      </c>
      <c r="B142" s="62" t="s">
        <v>7787</v>
      </c>
      <c r="C142" s="62" t="s">
        <v>7788</v>
      </c>
      <c r="D142" s="62" t="s">
        <v>2</v>
      </c>
      <c r="E142" s="62" t="s">
        <v>7789</v>
      </c>
      <c r="F142" s="62" t="s">
        <v>7790</v>
      </c>
      <c r="G142" s="62" t="s">
        <v>7791</v>
      </c>
      <c r="H142" s="62" t="s">
        <v>7792</v>
      </c>
      <c r="I142" s="62" t="s">
        <v>7793</v>
      </c>
    </row>
    <row r="143" spans="1:10" x14ac:dyDescent="0.35">
      <c r="A143" s="63">
        <v>45199</v>
      </c>
      <c r="B143" s="64" t="s">
        <v>8052</v>
      </c>
      <c r="C143" s="65" t="s">
        <v>8031</v>
      </c>
      <c r="D143" s="65" t="s">
        <v>25</v>
      </c>
      <c r="E143" s="94">
        <v>4000</v>
      </c>
      <c r="F143" s="65" t="s">
        <v>7528</v>
      </c>
      <c r="G143" s="66">
        <v>2000</v>
      </c>
      <c r="H143" s="65" t="s">
        <v>5739</v>
      </c>
      <c r="I143" s="66">
        <v>200</v>
      </c>
    </row>
    <row r="144" spans="1:10" x14ac:dyDescent="0.35">
      <c r="A144" s="63">
        <v>45199</v>
      </c>
      <c r="B144" s="64" t="s">
        <v>8053</v>
      </c>
      <c r="C144" s="65" t="s">
        <v>8033</v>
      </c>
      <c r="D144" s="65" t="s">
        <v>25</v>
      </c>
      <c r="E144" s="94">
        <v>4000</v>
      </c>
      <c r="F144" s="65" t="s">
        <v>7528</v>
      </c>
      <c r="G144" s="66">
        <v>2000</v>
      </c>
      <c r="H144" s="65" t="s">
        <v>5739</v>
      </c>
      <c r="I144" s="66">
        <v>200</v>
      </c>
    </row>
    <row r="145" spans="1:9" ht="15" thickBot="1" x14ac:dyDescent="0.4">
      <c r="G145" s="117">
        <f>SUM(G142:G144)</f>
        <v>4000</v>
      </c>
    </row>
    <row r="146" spans="1:9" ht="15" thickTop="1" x14ac:dyDescent="0.35"/>
    <row r="148" spans="1:9" x14ac:dyDescent="0.35">
      <c r="A148" s="61" t="s">
        <v>7786</v>
      </c>
      <c r="B148" s="62" t="s">
        <v>7787</v>
      </c>
      <c r="C148" s="62" t="s">
        <v>7788</v>
      </c>
      <c r="D148" s="62" t="s">
        <v>7932</v>
      </c>
      <c r="E148" s="62" t="s">
        <v>7791</v>
      </c>
      <c r="F148" s="62" t="s">
        <v>7792</v>
      </c>
      <c r="G148" s="62" t="s">
        <v>7793</v>
      </c>
      <c r="H148" s="62" t="s">
        <v>2</v>
      </c>
      <c r="I148" s="62" t="s">
        <v>7789</v>
      </c>
    </row>
    <row r="149" spans="1:9" x14ac:dyDescent="0.35">
      <c r="A149" s="63">
        <v>45230</v>
      </c>
      <c r="B149" s="64" t="s">
        <v>8054</v>
      </c>
      <c r="C149" s="126" t="s">
        <v>8031</v>
      </c>
      <c r="D149" s="127" t="s">
        <v>7528</v>
      </c>
      <c r="E149" s="66">
        <v>2000</v>
      </c>
      <c r="F149" s="65" t="s">
        <v>5739</v>
      </c>
      <c r="G149" s="66">
        <v>200</v>
      </c>
      <c r="H149" s="65" t="s">
        <v>25</v>
      </c>
      <c r="I149" s="66">
        <v>4000</v>
      </c>
    </row>
    <row r="150" spans="1:9" x14ac:dyDescent="0.35">
      <c r="A150" s="63">
        <v>45230</v>
      </c>
      <c r="B150" s="64" t="s">
        <v>8055</v>
      </c>
      <c r="C150" s="126" t="s">
        <v>8033</v>
      </c>
      <c r="D150" s="127" t="s">
        <v>7528</v>
      </c>
      <c r="E150" s="66">
        <v>2000</v>
      </c>
      <c r="F150" s="65" t="s">
        <v>5739</v>
      </c>
      <c r="G150" s="66">
        <v>200</v>
      </c>
      <c r="H150" s="65" t="s">
        <v>25</v>
      </c>
      <c r="I150" s="66">
        <v>4000</v>
      </c>
    </row>
    <row r="151" spans="1:9" ht="15" thickBot="1" x14ac:dyDescent="0.4">
      <c r="E151" s="117">
        <f>SUM(E148:E150)</f>
        <v>4000</v>
      </c>
    </row>
    <row r="152" spans="1:9" ht="15" thickTop="1" x14ac:dyDescent="0.35"/>
    <row r="154" spans="1:9" x14ac:dyDescent="0.35">
      <c r="A154" s="61" t="s">
        <v>7786</v>
      </c>
      <c r="B154" s="62" t="s">
        <v>7787</v>
      </c>
      <c r="C154" s="62" t="s">
        <v>7788</v>
      </c>
      <c r="D154" s="62" t="s">
        <v>7932</v>
      </c>
      <c r="E154" s="62" t="s">
        <v>7791</v>
      </c>
      <c r="F154" s="62" t="s">
        <v>7792</v>
      </c>
      <c r="G154" s="62" t="s">
        <v>7793</v>
      </c>
      <c r="H154" s="62" t="s">
        <v>2</v>
      </c>
      <c r="I154" s="62" t="s">
        <v>7789</v>
      </c>
    </row>
    <row r="155" spans="1:9" x14ac:dyDescent="0.35">
      <c r="A155" s="63">
        <v>45260</v>
      </c>
      <c r="B155" s="64" t="s">
        <v>8056</v>
      </c>
      <c r="C155" s="65" t="s">
        <v>8031</v>
      </c>
      <c r="D155" s="65" t="s">
        <v>7528</v>
      </c>
      <c r="E155" s="66">
        <v>2000</v>
      </c>
      <c r="F155" s="65" t="s">
        <v>5739</v>
      </c>
      <c r="G155" s="66">
        <v>200</v>
      </c>
      <c r="H155" s="65" t="s">
        <v>25</v>
      </c>
      <c r="I155" s="66">
        <v>4000</v>
      </c>
    </row>
    <row r="156" spans="1:9" x14ac:dyDescent="0.35">
      <c r="A156" s="63">
        <v>45260</v>
      </c>
      <c r="B156" s="64" t="s">
        <v>8057</v>
      </c>
      <c r="C156" s="65" t="s">
        <v>8033</v>
      </c>
      <c r="D156" s="65" t="s">
        <v>7528</v>
      </c>
      <c r="E156" s="66">
        <v>2000</v>
      </c>
      <c r="F156" s="65" t="s">
        <v>5739</v>
      </c>
      <c r="G156" s="66">
        <v>200</v>
      </c>
      <c r="H156" s="65" t="s">
        <v>25</v>
      </c>
      <c r="I156" s="66">
        <v>4000</v>
      </c>
    </row>
    <row r="157" spans="1:9" ht="15" thickBot="1" x14ac:dyDescent="0.4">
      <c r="E157" s="117">
        <f>SUM(E154:E156)</f>
        <v>4000</v>
      </c>
    </row>
    <row r="158" spans="1:9" ht="15" thickTop="1" x14ac:dyDescent="0.35"/>
    <row r="160" spans="1:9" x14ac:dyDescent="0.35">
      <c r="A160" s="61" t="s">
        <v>7786</v>
      </c>
      <c r="B160" s="62" t="s">
        <v>7787</v>
      </c>
      <c r="C160" s="62" t="s">
        <v>7788</v>
      </c>
      <c r="D160" s="62" t="s">
        <v>7790</v>
      </c>
      <c r="E160" s="62" t="s">
        <v>7791</v>
      </c>
      <c r="F160" s="62" t="s">
        <v>7792</v>
      </c>
      <c r="G160" s="62" t="s">
        <v>7793</v>
      </c>
      <c r="H160" s="62" t="s">
        <v>2</v>
      </c>
      <c r="I160" s="62" t="s">
        <v>7789</v>
      </c>
    </row>
    <row r="161" spans="1:9" x14ac:dyDescent="0.35">
      <c r="A161" s="63">
        <v>45291</v>
      </c>
      <c r="B161" s="64" t="s">
        <v>8056</v>
      </c>
      <c r="C161" s="65" t="s">
        <v>8031</v>
      </c>
      <c r="D161" s="65" t="s">
        <v>7528</v>
      </c>
      <c r="E161" s="93">
        <v>2000</v>
      </c>
      <c r="F161" s="65" t="s">
        <v>5739</v>
      </c>
      <c r="G161" s="93">
        <v>200</v>
      </c>
      <c r="H161" s="65" t="s">
        <v>25</v>
      </c>
      <c r="I161" s="123">
        <v>4000</v>
      </c>
    </row>
    <row r="162" spans="1:9" x14ac:dyDescent="0.35">
      <c r="A162" s="141">
        <v>45291</v>
      </c>
      <c r="B162" s="142" t="s">
        <v>8057</v>
      </c>
      <c r="C162" s="143" t="s">
        <v>8033</v>
      </c>
      <c r="D162" s="144" t="s">
        <v>7528</v>
      </c>
      <c r="E162" s="93">
        <v>2000</v>
      </c>
      <c r="F162" s="143" t="s">
        <v>5739</v>
      </c>
      <c r="G162" s="93">
        <v>200</v>
      </c>
      <c r="H162" s="143" t="s">
        <v>25</v>
      </c>
      <c r="I162" s="123">
        <v>4000</v>
      </c>
    </row>
    <row r="163" spans="1:9" ht="15" thickBot="1" x14ac:dyDescent="0.4">
      <c r="E163" s="117">
        <f>SUM(E160:E162)</f>
        <v>4000</v>
      </c>
    </row>
    <row r="164" spans="1:9" ht="15" thickTop="1" x14ac:dyDescent="0.35"/>
  </sheetData>
  <mergeCells count="9">
    <mergeCell ref="C3:F3"/>
    <mergeCell ref="I19:I20"/>
    <mergeCell ref="B36:B37"/>
    <mergeCell ref="A36:A37"/>
    <mergeCell ref="C36:D36"/>
    <mergeCell ref="E36:G36"/>
    <mergeCell ref="H36:H37"/>
    <mergeCell ref="C19:D19"/>
    <mergeCell ref="E19:H19"/>
  </mergeCells>
  <conditionalFormatting sqref="A149:A150">
    <cfRule type="timePeriod" dxfId="40" priority="6" timePeriod="lastWeek">
      <formula>AND(TODAY()-ROUNDDOWN(A149,0)&gt;=(WEEKDAY(TODAY())),TODAY()-ROUNDDOWN(A149,0)&lt;(WEEKDAY(TODAY())+7))</formula>
    </cfRule>
  </conditionalFormatting>
  <conditionalFormatting sqref="A137:C137">
    <cfRule type="timePeriod" dxfId="39" priority="7" timePeriod="lastWeek">
      <formula>AND(TODAY()-ROUNDDOWN(A137,0)&gt;=(WEEKDAY(TODAY())),TODAY()-ROUNDDOWN(A137,0)&lt;(WEEKDAY(TODAY())+7))</formula>
    </cfRule>
  </conditionalFormatting>
  <conditionalFormatting sqref="A126:D126">
    <cfRule type="timePeriod" dxfId="38" priority="9" timePeriod="lastWeek">
      <formula>AND(TODAY()-ROUNDDOWN(A126,0)&gt;=(WEEKDAY(TODAY())),TODAY()-ROUNDDOWN(A126,0)&lt;(WEEKDAY(TODAY())+7))</formula>
    </cfRule>
  </conditionalFormatting>
  <conditionalFormatting sqref="A101:E102">
    <cfRule type="timePeriod" dxfId="37" priority="13" timePeriod="lastWeek">
      <formula>AND(TODAY()-ROUNDDOWN(A101,0)&gt;=(WEEKDAY(TODAY())),TODAY()-ROUNDDOWN(A101,0)&lt;(WEEKDAY(TODAY())+7))</formula>
    </cfRule>
  </conditionalFormatting>
  <conditionalFormatting sqref="A107:E108">
    <cfRule type="timePeriod" dxfId="36" priority="12" timePeriod="lastWeek">
      <formula>AND(TODAY()-ROUNDDOWN(A107,0)&gt;=(WEEKDAY(TODAY())),TODAY()-ROUNDDOWN(A107,0)&lt;(WEEKDAY(TODAY())+7))</formula>
    </cfRule>
  </conditionalFormatting>
  <conditionalFormatting sqref="A113:E114">
    <cfRule type="timePeriod" dxfId="35" priority="11" timePeriod="lastWeek">
      <formula>AND(TODAY()-ROUNDDOWN(A113,0)&gt;=(WEEKDAY(TODAY())),TODAY()-ROUNDDOWN(A113,0)&lt;(WEEKDAY(TODAY())+7))</formula>
    </cfRule>
  </conditionalFormatting>
  <conditionalFormatting sqref="A119:E120">
    <cfRule type="timePeriod" dxfId="34" priority="10" timePeriod="lastWeek">
      <formula>AND(TODAY()-ROUNDDOWN(A119,0)&gt;=(WEEKDAY(TODAY())),TODAY()-ROUNDDOWN(A119,0)&lt;(WEEKDAY(TODAY())+7))</formula>
    </cfRule>
  </conditionalFormatting>
  <conditionalFormatting sqref="A131:E132">
    <cfRule type="timePeriod" dxfId="33" priority="8" timePeriod="lastWeek">
      <formula>AND(TODAY()-ROUNDDOWN(A131,0)&gt;=(WEEKDAY(TODAY())),TODAY()-ROUNDDOWN(A131,0)&lt;(WEEKDAY(TODAY())+7))</formula>
    </cfRule>
  </conditionalFormatting>
  <conditionalFormatting sqref="C149:C150">
    <cfRule type="timePeriod" dxfId="32" priority="5" timePeriod="lastWeek">
      <formula>AND(TODAY()-ROUNDDOWN(C149,0)&gt;=(WEEKDAY(TODAY())),TODAY()-ROUNDDOWN(C149,0)&lt;(WEEKDAY(TODAY())+7))</formula>
    </cfRule>
  </conditionalFormatting>
  <conditionalFormatting sqref="C155:C156">
    <cfRule type="timePeriod" dxfId="31" priority="3" timePeriod="lastWeek">
      <formula>AND(TODAY()-ROUNDDOWN(C155,0)&gt;=(WEEKDAY(TODAY())),TODAY()-ROUNDDOWN(C155,0)&lt;(WEEKDAY(TODAY())+7))</formula>
    </cfRule>
  </conditionalFormatting>
  <conditionalFormatting sqref="C161:C162">
    <cfRule type="timePeriod" dxfId="30" priority="1" timePeriod="lastWeek">
      <formula>AND(TODAY()-ROUNDDOWN(C161,0)&gt;=(WEEKDAY(TODAY())),TODAY()-ROUNDDOWN(C161,0)&lt;(WEEKDAY(TODAY())+7))</formula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3">
    <tabColor rgb="FFFF0000"/>
  </sheetPr>
  <dimension ref="A2:S42"/>
  <sheetViews>
    <sheetView workbookViewId="0">
      <selection activeCell="G17" sqref="G17:G21"/>
    </sheetView>
  </sheetViews>
  <sheetFormatPr defaultRowHeight="14.5" x14ac:dyDescent="0.35"/>
  <cols>
    <col min="1" max="1" width="16.1796875" customWidth="1"/>
    <col min="2" max="2" width="10.54296875" bestFit="1" customWidth="1"/>
    <col min="4" max="4" width="15.81640625" customWidth="1"/>
    <col min="5" max="5" width="15.7265625" bestFit="1" customWidth="1"/>
    <col min="6" max="6" width="15.26953125" customWidth="1"/>
    <col min="7" max="7" width="31.7265625" bestFit="1" customWidth="1"/>
    <col min="8" max="8" width="21" bestFit="1" customWidth="1"/>
    <col min="9" max="9" width="11.453125" bestFit="1" customWidth="1"/>
    <col min="10" max="10" width="15.7265625" bestFit="1" customWidth="1"/>
    <col min="11" max="11" width="20.1796875" bestFit="1" customWidth="1"/>
  </cols>
  <sheetData>
    <row r="2" spans="3:9" ht="15" thickBot="1" x14ac:dyDescent="0.4"/>
    <row r="3" spans="3:9" ht="15" thickBot="1" x14ac:dyDescent="0.4">
      <c r="D3" s="426" t="s">
        <v>7577</v>
      </c>
      <c r="E3" s="427"/>
      <c r="F3" s="427"/>
      <c r="G3" s="428"/>
    </row>
    <row r="4" spans="3:9" x14ac:dyDescent="0.35">
      <c r="D4" s="206" t="s">
        <v>7578</v>
      </c>
      <c r="E4" s="205" t="s">
        <v>7579</v>
      </c>
      <c r="F4" s="205" t="s">
        <v>7580</v>
      </c>
      <c r="G4" s="207" t="s">
        <v>7581</v>
      </c>
    </row>
    <row r="5" spans="3:9" x14ac:dyDescent="0.35">
      <c r="D5" s="198" t="s">
        <v>7632</v>
      </c>
      <c r="E5" s="12">
        <v>45187</v>
      </c>
      <c r="F5" s="77">
        <v>3000</v>
      </c>
      <c r="G5" s="199" t="s">
        <v>7811</v>
      </c>
    </row>
    <row r="6" spans="3:9" x14ac:dyDescent="0.35">
      <c r="D6" s="198" t="s">
        <v>8058</v>
      </c>
      <c r="E6" s="12">
        <v>45259</v>
      </c>
      <c r="F6" s="77">
        <v>9750</v>
      </c>
      <c r="G6" s="199" t="s">
        <v>7811</v>
      </c>
    </row>
    <row r="7" spans="3:9" x14ac:dyDescent="0.35">
      <c r="D7" s="198" t="s">
        <v>7582</v>
      </c>
      <c r="E7" s="12">
        <v>45243</v>
      </c>
      <c r="F7" s="77">
        <v>4725</v>
      </c>
      <c r="G7" s="199" t="s">
        <v>7811</v>
      </c>
    </row>
    <row r="8" spans="3:9" x14ac:dyDescent="0.35">
      <c r="D8" s="198" t="s">
        <v>7584</v>
      </c>
      <c r="E8" s="12">
        <v>45268</v>
      </c>
      <c r="F8" s="77">
        <v>4800</v>
      </c>
      <c r="G8" s="199" t="s">
        <v>7811</v>
      </c>
    </row>
    <row r="9" spans="3:9" x14ac:dyDescent="0.35">
      <c r="D9" s="198"/>
      <c r="E9" s="12"/>
      <c r="F9" s="77"/>
      <c r="G9" s="199"/>
    </row>
    <row r="10" spans="3:9" ht="15" thickBot="1" x14ac:dyDescent="0.4">
      <c r="D10" s="208"/>
      <c r="E10" s="208" t="s">
        <v>21</v>
      </c>
      <c r="F10" s="209">
        <f>SUM(F5:F9)</f>
        <v>22275</v>
      </c>
      <c r="G10" s="210"/>
    </row>
    <row r="11" spans="3:9" x14ac:dyDescent="0.35">
      <c r="D11" s="24"/>
      <c r="E11" s="24"/>
      <c r="F11" s="180"/>
      <c r="G11" s="24"/>
    </row>
    <row r="12" spans="3:9" x14ac:dyDescent="0.35">
      <c r="C12" s="5" t="s">
        <v>8059</v>
      </c>
    </row>
    <row r="14" spans="3:9" x14ac:dyDescent="0.35">
      <c r="C14" s="419" t="s">
        <v>7578</v>
      </c>
      <c r="D14" s="419" t="s">
        <v>7586</v>
      </c>
      <c r="E14" s="419" t="s">
        <v>7587</v>
      </c>
      <c r="F14" s="419" t="s">
        <v>7588</v>
      </c>
      <c r="G14" s="419"/>
      <c r="H14" s="423"/>
      <c r="I14" s="419" t="s">
        <v>7589</v>
      </c>
    </row>
    <row r="15" spans="3:9" x14ac:dyDescent="0.35">
      <c r="C15" s="421"/>
      <c r="D15" s="421"/>
      <c r="E15" s="421"/>
      <c r="F15" s="7" t="s">
        <v>7579</v>
      </c>
      <c r="G15" s="7" t="s">
        <v>7591</v>
      </c>
      <c r="H15" s="6" t="s">
        <v>7581</v>
      </c>
      <c r="I15" s="419"/>
    </row>
    <row r="16" spans="3:9" x14ac:dyDescent="0.35">
      <c r="C16" s="9" t="s">
        <v>7630</v>
      </c>
      <c r="D16" s="9" t="s">
        <v>7637</v>
      </c>
      <c r="E16" s="71"/>
      <c r="F16" s="32"/>
      <c r="G16" s="109"/>
      <c r="H16" s="9"/>
      <c r="I16" s="11">
        <f t="shared" ref="I16" si="0">E16-G16</f>
        <v>0</v>
      </c>
    </row>
    <row r="17" spans="1:19" x14ac:dyDescent="0.35">
      <c r="C17" s="9" t="s">
        <v>7632</v>
      </c>
      <c r="D17" s="9" t="s">
        <v>7637</v>
      </c>
      <c r="E17" s="71"/>
      <c r="F17" s="32">
        <f>B35</f>
        <v>45187</v>
      </c>
      <c r="G17" s="33">
        <f>I35</f>
        <v>3000</v>
      </c>
      <c r="H17" s="9" t="str">
        <f>A35</f>
        <v>Regions - PAM</v>
      </c>
      <c r="I17" s="103">
        <f>E17-G17</f>
        <v>-3000</v>
      </c>
    </row>
    <row r="18" spans="1:19" x14ac:dyDescent="0.35">
      <c r="C18" s="9" t="s">
        <v>7633</v>
      </c>
      <c r="D18" s="9" t="s">
        <v>7637</v>
      </c>
      <c r="E18" s="71"/>
      <c r="F18" s="429">
        <f>B33</f>
        <v>45259</v>
      </c>
      <c r="G18" s="431">
        <f>-I33</f>
        <v>9750</v>
      </c>
      <c r="H18" s="433" t="str">
        <f>A33</f>
        <v>Regions - PAM</v>
      </c>
      <c r="I18" s="435">
        <f>(E18+E19)-G18</f>
        <v>-9750</v>
      </c>
      <c r="J18" s="34"/>
    </row>
    <row r="19" spans="1:19" x14ac:dyDescent="0.35">
      <c r="C19" s="9" t="s">
        <v>7763</v>
      </c>
      <c r="D19" s="9" t="s">
        <v>7637</v>
      </c>
      <c r="E19" s="71"/>
      <c r="F19" s="430"/>
      <c r="G19" s="432"/>
      <c r="H19" s="434"/>
      <c r="I19" s="436"/>
    </row>
    <row r="20" spans="1:19" x14ac:dyDescent="0.35">
      <c r="C20" s="9" t="s">
        <v>7582</v>
      </c>
      <c r="D20" s="9" t="s">
        <v>7637</v>
      </c>
      <c r="E20" s="71"/>
      <c r="F20" s="32">
        <f>B34</f>
        <v>45243</v>
      </c>
      <c r="G20" s="33">
        <f>-I34</f>
        <v>4725</v>
      </c>
      <c r="H20" s="9" t="str">
        <f>A34</f>
        <v>Regions - PAM</v>
      </c>
      <c r="I20" s="103">
        <f t="shared" ref="I20:I22" si="1">E20-G20</f>
        <v>-4725</v>
      </c>
    </row>
    <row r="21" spans="1:19" x14ac:dyDescent="0.35">
      <c r="C21" s="9" t="s">
        <v>7584</v>
      </c>
      <c r="D21" s="9" t="s">
        <v>7637</v>
      </c>
      <c r="E21" s="11">
        <f t="shared" ref="E21:E22" si="2">H41</f>
        <v>4800</v>
      </c>
      <c r="F21" s="32">
        <f>B32</f>
        <v>45268</v>
      </c>
      <c r="G21" s="33">
        <f>-I32</f>
        <v>4800</v>
      </c>
      <c r="H21" s="9" t="str">
        <f>A32</f>
        <v>Regions - PAM</v>
      </c>
      <c r="I21" s="11">
        <f t="shared" si="1"/>
        <v>0</v>
      </c>
    </row>
    <row r="22" spans="1:19" x14ac:dyDescent="0.35">
      <c r="C22" s="9" t="s">
        <v>7595</v>
      </c>
      <c r="D22" s="9" t="s">
        <v>7637</v>
      </c>
      <c r="E22" s="11">
        <f t="shared" si="2"/>
        <v>4350</v>
      </c>
      <c r="F22" s="32">
        <f>B30</f>
        <v>45316</v>
      </c>
      <c r="G22" s="33">
        <f>-I31</f>
        <v>4350</v>
      </c>
      <c r="H22" s="9" t="str">
        <f>A31</f>
        <v>Regions - PAM</v>
      </c>
      <c r="I22" s="11">
        <f t="shared" si="1"/>
        <v>0</v>
      </c>
    </row>
    <row r="26" spans="1:19" x14ac:dyDescent="0.35">
      <c r="C26" s="15" t="s">
        <v>7654</v>
      </c>
    </row>
    <row r="28" spans="1:19" x14ac:dyDescent="0.35">
      <c r="A28" t="s">
        <v>7655</v>
      </c>
      <c r="B28" s="101" t="s">
        <v>7600</v>
      </c>
      <c r="C28" s="101" t="s">
        <v>7601</v>
      </c>
      <c r="D28" s="101" t="s">
        <v>7602</v>
      </c>
      <c r="E28" s="101" t="s">
        <v>7603</v>
      </c>
      <c r="F28" s="101" t="s">
        <v>7604</v>
      </c>
      <c r="G28" s="101" t="s">
        <v>277</v>
      </c>
      <c r="H28" s="101" t="s">
        <v>7605</v>
      </c>
      <c r="I28" s="102" t="s">
        <v>7591</v>
      </c>
      <c r="J28" s="101" t="s">
        <v>7676</v>
      </c>
      <c r="K28" s="101" t="s">
        <v>7677</v>
      </c>
      <c r="L28" s="101" t="s">
        <v>7606</v>
      </c>
      <c r="M28" s="101" t="s">
        <v>7607</v>
      </c>
      <c r="N28" s="101" t="s">
        <v>7608</v>
      </c>
      <c r="O28" s="101" t="s">
        <v>7832</v>
      </c>
      <c r="P28" s="101" t="s">
        <v>7610</v>
      </c>
      <c r="Q28" s="101" t="s">
        <v>7611</v>
      </c>
      <c r="R28" s="101" t="s">
        <v>7678</v>
      </c>
      <c r="S28" s="101" t="s">
        <v>7679</v>
      </c>
    </row>
    <row r="29" spans="1:19" x14ac:dyDescent="0.35">
      <c r="A29" t="s">
        <v>7833</v>
      </c>
      <c r="B29" s="18">
        <v>45331</v>
      </c>
      <c r="C29">
        <v>64003962</v>
      </c>
      <c r="D29">
        <v>340007073</v>
      </c>
      <c r="E29" t="s">
        <v>7834</v>
      </c>
      <c r="F29" t="s">
        <v>7613</v>
      </c>
      <c r="G29" t="s">
        <v>7614</v>
      </c>
      <c r="H29" t="s">
        <v>7615</v>
      </c>
      <c r="I29" s="107">
        <v>-4950</v>
      </c>
      <c r="J29">
        <v>24040021344125</v>
      </c>
      <c r="K29">
        <v>2024020900011160</v>
      </c>
      <c r="L29" t="s">
        <v>8060</v>
      </c>
      <c r="M29" s="112" t="s">
        <v>8061</v>
      </c>
      <c r="N29" s="20" t="s">
        <v>7836</v>
      </c>
      <c r="P29">
        <v>495</v>
      </c>
      <c r="Q29" t="s">
        <v>7619</v>
      </c>
    </row>
    <row r="30" spans="1:19" x14ac:dyDescent="0.35">
      <c r="A30" t="s">
        <v>7833</v>
      </c>
      <c r="B30" s="18">
        <v>45316</v>
      </c>
      <c r="C30">
        <v>64003962</v>
      </c>
      <c r="D30">
        <v>340007073</v>
      </c>
      <c r="E30" t="s">
        <v>7834</v>
      </c>
      <c r="F30" t="s">
        <v>7613</v>
      </c>
      <c r="G30" t="s">
        <v>7614</v>
      </c>
      <c r="H30" t="s">
        <v>7615</v>
      </c>
      <c r="I30" s="42">
        <v>-4350</v>
      </c>
      <c r="J30">
        <v>24025016217387</v>
      </c>
      <c r="K30">
        <v>2024012500008110</v>
      </c>
      <c r="L30" t="s">
        <v>8062</v>
      </c>
      <c r="M30" t="s">
        <v>8061</v>
      </c>
      <c r="N30" s="20" t="s">
        <v>7836</v>
      </c>
      <c r="P30">
        <v>495</v>
      </c>
      <c r="Q30" t="s">
        <v>7619</v>
      </c>
    </row>
    <row r="31" spans="1:19" x14ac:dyDescent="0.35">
      <c r="A31" t="s">
        <v>7833</v>
      </c>
      <c r="B31" s="21">
        <v>45300</v>
      </c>
      <c r="C31" s="20">
        <v>64003962</v>
      </c>
      <c r="D31" s="20">
        <v>340007073</v>
      </c>
      <c r="E31" s="20" t="s">
        <v>7834</v>
      </c>
      <c r="F31" s="20" t="s">
        <v>7613</v>
      </c>
      <c r="G31" s="20" t="s">
        <v>7614</v>
      </c>
      <c r="H31" s="20" t="s">
        <v>7615</v>
      </c>
      <c r="I31" s="133">
        <v>-4350</v>
      </c>
      <c r="J31" s="56">
        <v>24009000000000</v>
      </c>
      <c r="K31" s="56">
        <v>2024010000000000</v>
      </c>
      <c r="L31" s="20" t="s">
        <v>8063</v>
      </c>
      <c r="M31" s="112" t="s">
        <v>8061</v>
      </c>
      <c r="N31" s="20" t="s">
        <v>7836</v>
      </c>
      <c r="O31" s="20"/>
      <c r="P31" s="20">
        <v>495</v>
      </c>
      <c r="Q31" s="20" t="s">
        <v>7619</v>
      </c>
      <c r="R31" s="152"/>
      <c r="S31" s="152"/>
    </row>
    <row r="32" spans="1:19" x14ac:dyDescent="0.35">
      <c r="A32" t="s">
        <v>7833</v>
      </c>
      <c r="B32" s="18">
        <v>45268</v>
      </c>
      <c r="C32">
        <v>64003962</v>
      </c>
      <c r="D32">
        <v>340007073</v>
      </c>
      <c r="E32" t="s">
        <v>7834</v>
      </c>
      <c r="F32" t="s">
        <v>7613</v>
      </c>
      <c r="G32" t="s">
        <v>7614</v>
      </c>
      <c r="H32" t="s">
        <v>7615</v>
      </c>
      <c r="I32" s="106">
        <v>-4800</v>
      </c>
      <c r="J32" s="44">
        <v>23342015816973</v>
      </c>
      <c r="K32" s="44">
        <v>2023120800006670</v>
      </c>
      <c r="L32" t="s">
        <v>8064</v>
      </c>
      <c r="M32" s="112" t="s">
        <v>8061</v>
      </c>
      <c r="N32" s="20" t="s">
        <v>7836</v>
      </c>
      <c r="O32" s="24"/>
      <c r="P32">
        <v>495</v>
      </c>
      <c r="Q32" t="s">
        <v>7619</v>
      </c>
      <c r="R32" s="24"/>
      <c r="S32" s="24"/>
    </row>
    <row r="33" spans="1:17" x14ac:dyDescent="0.35">
      <c r="A33" t="s">
        <v>7833</v>
      </c>
      <c r="B33" s="18">
        <v>45259</v>
      </c>
      <c r="C33">
        <v>64003962</v>
      </c>
      <c r="D33">
        <v>340007073</v>
      </c>
      <c r="E33" t="s">
        <v>7834</v>
      </c>
      <c r="F33" t="s">
        <v>7613</v>
      </c>
      <c r="G33" t="s">
        <v>7614</v>
      </c>
      <c r="H33" t="s">
        <v>7615</v>
      </c>
      <c r="I33" s="106">
        <v>-9750</v>
      </c>
      <c r="J33" s="44">
        <v>23333022729885</v>
      </c>
      <c r="K33" s="44">
        <v>2023112900004600</v>
      </c>
      <c r="L33" t="s">
        <v>8065</v>
      </c>
      <c r="M33" s="112" t="s">
        <v>8061</v>
      </c>
      <c r="N33" s="20" t="s">
        <v>7836</v>
      </c>
      <c r="P33">
        <v>495</v>
      </c>
      <c r="Q33" t="s">
        <v>7619</v>
      </c>
    </row>
    <row r="34" spans="1:17" x14ac:dyDescent="0.35">
      <c r="A34" t="s">
        <v>7833</v>
      </c>
      <c r="B34" s="18">
        <v>45243</v>
      </c>
      <c r="C34">
        <v>64003962</v>
      </c>
      <c r="D34">
        <v>340007073</v>
      </c>
      <c r="E34" t="s">
        <v>7834</v>
      </c>
      <c r="F34" t="s">
        <v>7613</v>
      </c>
      <c r="G34" t="s">
        <v>7614</v>
      </c>
      <c r="H34" t="s">
        <v>7615</v>
      </c>
      <c r="I34" s="106">
        <v>-4725</v>
      </c>
      <c r="J34" s="44">
        <v>23317044032177</v>
      </c>
      <c r="K34" s="44">
        <v>2023111300005910</v>
      </c>
      <c r="L34" s="111" t="s">
        <v>8066</v>
      </c>
      <c r="M34" s="112" t="s">
        <v>8061</v>
      </c>
      <c r="N34" s="20" t="s">
        <v>7836</v>
      </c>
      <c r="P34">
        <v>495</v>
      </c>
      <c r="Q34" t="s">
        <v>7619</v>
      </c>
    </row>
    <row r="35" spans="1:17" x14ac:dyDescent="0.35">
      <c r="A35" t="s">
        <v>7833</v>
      </c>
      <c r="B35" s="18">
        <v>45187</v>
      </c>
      <c r="C35">
        <v>64003962</v>
      </c>
      <c r="D35">
        <v>340007073</v>
      </c>
      <c r="E35" t="s">
        <v>7834</v>
      </c>
      <c r="F35" t="s">
        <v>7613</v>
      </c>
      <c r="G35" t="s">
        <v>7614</v>
      </c>
      <c r="H35" t="s">
        <v>7615</v>
      </c>
      <c r="I35" s="106">
        <v>3000</v>
      </c>
      <c r="J35" s="44">
        <v>23261042600689</v>
      </c>
      <c r="K35" s="44">
        <v>2023091800010810</v>
      </c>
      <c r="L35" t="s">
        <v>8067</v>
      </c>
      <c r="M35" t="s">
        <v>8061</v>
      </c>
      <c r="N35" s="20" t="s">
        <v>7836</v>
      </c>
      <c r="P35">
        <v>495</v>
      </c>
      <c r="Q35" t="s">
        <v>7619</v>
      </c>
    </row>
    <row r="37" spans="1:17" x14ac:dyDescent="0.35">
      <c r="I37" s="34"/>
    </row>
    <row r="38" spans="1:17" x14ac:dyDescent="0.35">
      <c r="C38" s="15" t="s">
        <v>7843</v>
      </c>
    </row>
    <row r="39" spans="1:17" ht="15" thickBot="1" x14ac:dyDescent="0.4"/>
    <row r="40" spans="1:17" x14ac:dyDescent="0.35">
      <c r="C40" s="28" t="s">
        <v>7578</v>
      </c>
      <c r="D40" s="1" t="s">
        <v>0</v>
      </c>
      <c r="E40" s="2" t="s">
        <v>4</v>
      </c>
      <c r="F40" s="1" t="s">
        <v>7624</v>
      </c>
      <c r="G40" s="1" t="s">
        <v>7625</v>
      </c>
      <c r="H40" s="1" t="s">
        <v>7626</v>
      </c>
    </row>
    <row r="41" spans="1:17" x14ac:dyDescent="0.35">
      <c r="C41" s="30" t="s">
        <v>7627</v>
      </c>
      <c r="D41" s="3" t="s">
        <v>38</v>
      </c>
      <c r="E41" s="4">
        <v>45082</v>
      </c>
      <c r="F41" s="57">
        <v>8</v>
      </c>
      <c r="G41" s="31">
        <v>1200</v>
      </c>
      <c r="H41" s="31">
        <v>4800</v>
      </c>
    </row>
    <row r="42" spans="1:17" x14ac:dyDescent="0.35">
      <c r="C42" s="30" t="s">
        <v>7628</v>
      </c>
      <c r="D42" s="3" t="s">
        <v>38</v>
      </c>
      <c r="E42" s="4">
        <v>45082</v>
      </c>
      <c r="F42" s="57">
        <v>3.625</v>
      </c>
      <c r="G42" s="31">
        <v>1200</v>
      </c>
      <c r="H42" s="31">
        <v>4350</v>
      </c>
    </row>
  </sheetData>
  <mergeCells count="10">
    <mergeCell ref="C14:C15"/>
    <mergeCell ref="D14:D15"/>
    <mergeCell ref="E14:E15"/>
    <mergeCell ref="F14:H14"/>
    <mergeCell ref="I14:I15"/>
    <mergeCell ref="D3:G3"/>
    <mergeCell ref="F18:F19"/>
    <mergeCell ref="G18:G19"/>
    <mergeCell ref="H18:H19"/>
    <mergeCell ref="I18:I19"/>
  </mergeCells>
  <pageMargins left="0.7" right="0.7" top="0.75" bottom="0.75" header="0.3" footer="0.3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rgb="FFFF0000"/>
  </sheetPr>
  <dimension ref="A1:W27"/>
  <sheetViews>
    <sheetView workbookViewId="0">
      <selection activeCell="I28" sqref="I28"/>
    </sheetView>
  </sheetViews>
  <sheetFormatPr defaultRowHeight="14.5" x14ac:dyDescent="0.35"/>
  <cols>
    <col min="1" max="1" width="11.1796875" bestFit="1" customWidth="1"/>
    <col min="2" max="2" width="11.1796875" customWidth="1"/>
    <col min="4" max="4" width="33.81640625" bestFit="1" customWidth="1"/>
    <col min="5" max="5" width="20.453125" bestFit="1" customWidth="1"/>
    <col min="6" max="6" width="15.7265625" bestFit="1" customWidth="1"/>
    <col min="7" max="7" width="16.453125" bestFit="1" customWidth="1"/>
    <col min="8" max="8" width="28.26953125" customWidth="1"/>
    <col min="9" max="9" width="21" bestFit="1" customWidth="1"/>
    <col min="10" max="10" width="17.54296875" bestFit="1" customWidth="1"/>
    <col min="11" max="11" width="9.54296875" bestFit="1" customWidth="1"/>
    <col min="13" max="13" width="27.1796875" bestFit="1" customWidth="1"/>
  </cols>
  <sheetData>
    <row r="1" spans="4:10" ht="15" thickBot="1" x14ac:dyDescent="0.4"/>
    <row r="2" spans="4:10" ht="15" thickBot="1" x14ac:dyDescent="0.4">
      <c r="E2" s="426" t="s">
        <v>7577</v>
      </c>
      <c r="F2" s="427"/>
      <c r="G2" s="427"/>
      <c r="H2" s="428"/>
    </row>
    <row r="3" spans="4:10" x14ac:dyDescent="0.35">
      <c r="E3" s="206" t="s">
        <v>7578</v>
      </c>
      <c r="F3" s="205" t="s">
        <v>7579</v>
      </c>
      <c r="G3" s="205" t="s">
        <v>7580</v>
      </c>
      <c r="H3" s="207" t="s">
        <v>7581</v>
      </c>
    </row>
    <row r="4" spans="4:10" x14ac:dyDescent="0.35">
      <c r="E4" s="212">
        <v>45170</v>
      </c>
      <c r="F4" s="12">
        <v>45205</v>
      </c>
      <c r="G4" s="77">
        <v>1200</v>
      </c>
      <c r="H4" s="199" t="s">
        <v>8068</v>
      </c>
    </row>
    <row r="5" spans="4:10" ht="15" thickBot="1" x14ac:dyDescent="0.4">
      <c r="E5" s="208"/>
      <c r="F5" s="208" t="s">
        <v>21</v>
      </c>
      <c r="G5" s="209">
        <f>SUM(G4:G4)</f>
        <v>1200</v>
      </c>
      <c r="H5" s="210"/>
    </row>
    <row r="6" spans="4:10" x14ac:dyDescent="0.35">
      <c r="E6" s="24"/>
      <c r="F6" s="24"/>
      <c r="G6" s="180"/>
      <c r="H6" s="24"/>
    </row>
    <row r="7" spans="4:10" x14ac:dyDescent="0.35">
      <c r="D7" s="5" t="s">
        <v>8069</v>
      </c>
    </row>
    <row r="9" spans="4:10" x14ac:dyDescent="0.35">
      <c r="D9" s="419" t="s">
        <v>7578</v>
      </c>
      <c r="E9" s="419" t="s">
        <v>7586</v>
      </c>
      <c r="F9" s="419" t="s">
        <v>7587</v>
      </c>
      <c r="G9" s="419" t="s">
        <v>7588</v>
      </c>
      <c r="H9" s="419"/>
      <c r="I9" s="423"/>
      <c r="J9" s="419" t="s">
        <v>7589</v>
      </c>
    </row>
    <row r="10" spans="4:10" x14ac:dyDescent="0.35">
      <c r="D10" s="421"/>
      <c r="E10" s="421"/>
      <c r="F10" s="421"/>
      <c r="G10" s="7" t="s">
        <v>7579</v>
      </c>
      <c r="H10" s="7" t="s">
        <v>7591</v>
      </c>
      <c r="I10" s="6" t="s">
        <v>7581</v>
      </c>
      <c r="J10" s="419"/>
    </row>
    <row r="11" spans="4:10" x14ac:dyDescent="0.35">
      <c r="D11" s="9" t="s">
        <v>7633</v>
      </c>
      <c r="E11" s="9" t="s">
        <v>7637</v>
      </c>
      <c r="F11" s="71"/>
      <c r="G11" s="32"/>
      <c r="H11" s="33"/>
      <c r="I11" s="9"/>
      <c r="J11" s="11">
        <f t="shared" ref="J11:J14" si="0">F11-H11</f>
        <v>0</v>
      </c>
    </row>
    <row r="12" spans="4:10" x14ac:dyDescent="0.35">
      <c r="D12" s="9" t="s">
        <v>7763</v>
      </c>
      <c r="E12" s="9" t="s">
        <v>7637</v>
      </c>
      <c r="F12" s="71"/>
      <c r="G12" s="32">
        <f>B20</f>
        <v>45205</v>
      </c>
      <c r="H12" s="153">
        <f>Q20</f>
        <v>1200</v>
      </c>
      <c r="I12" s="9" t="str">
        <f>A20</f>
        <v>Wise - PAM</v>
      </c>
      <c r="J12" s="103">
        <f t="shared" si="0"/>
        <v>-1200</v>
      </c>
    </row>
    <row r="13" spans="4:10" x14ac:dyDescent="0.35">
      <c r="D13" s="9" t="s">
        <v>7582</v>
      </c>
      <c r="E13" s="9" t="s">
        <v>7637</v>
      </c>
      <c r="F13" s="71"/>
      <c r="G13" s="32"/>
      <c r="H13" s="33"/>
      <c r="I13" s="9"/>
      <c r="J13" s="103">
        <f t="shared" si="0"/>
        <v>0</v>
      </c>
    </row>
    <row r="14" spans="4:10" x14ac:dyDescent="0.35">
      <c r="D14" s="9" t="s">
        <v>7584</v>
      </c>
      <c r="E14" s="9" t="s">
        <v>7637</v>
      </c>
      <c r="F14" s="11">
        <f>I27</f>
        <v>0</v>
      </c>
      <c r="G14" s="32"/>
      <c r="H14" s="33"/>
      <c r="I14" s="9"/>
      <c r="J14" s="103">
        <f t="shared" si="0"/>
        <v>0</v>
      </c>
    </row>
    <row r="16" spans="4:10" x14ac:dyDescent="0.35">
      <c r="D16" s="15" t="s">
        <v>7654</v>
      </c>
    </row>
    <row r="19" spans="1:23" x14ac:dyDescent="0.35">
      <c r="A19" t="s">
        <v>7655</v>
      </c>
      <c r="B19" t="s">
        <v>7600</v>
      </c>
      <c r="C19" s="24" t="s">
        <v>198</v>
      </c>
      <c r="D19" s="24" t="s">
        <v>277</v>
      </c>
      <c r="E19" s="24" t="s">
        <v>7656</v>
      </c>
      <c r="F19" s="36" t="s">
        <v>7657</v>
      </c>
      <c r="G19" s="37" t="s">
        <v>7658</v>
      </c>
      <c r="H19" s="24" t="s">
        <v>7659</v>
      </c>
      <c r="I19" s="24" t="s">
        <v>7660</v>
      </c>
      <c r="J19" s="24" t="s">
        <v>7661</v>
      </c>
      <c r="K19" s="24" t="s">
        <v>7662</v>
      </c>
      <c r="L19" s="24" t="s">
        <v>7663</v>
      </c>
      <c r="M19" s="38" t="s">
        <v>7664</v>
      </c>
      <c r="N19" s="24" t="s">
        <v>7665</v>
      </c>
      <c r="O19" s="24" t="s">
        <v>7666</v>
      </c>
      <c r="P19" s="24" t="s">
        <v>7667</v>
      </c>
      <c r="Q19" s="24" t="s">
        <v>7668</v>
      </c>
      <c r="R19" s="24" t="s">
        <v>7774</v>
      </c>
      <c r="S19" s="24" t="s">
        <v>7775</v>
      </c>
      <c r="T19" s="24" t="s">
        <v>7776</v>
      </c>
      <c r="U19" s="24" t="s">
        <v>7777</v>
      </c>
      <c r="V19" s="24" t="s">
        <v>7778</v>
      </c>
      <c r="W19" s="24" t="s">
        <v>7689</v>
      </c>
    </row>
    <row r="20" spans="1:23" x14ac:dyDescent="0.35">
      <c r="A20" t="s">
        <v>7742</v>
      </c>
      <c r="B20" s="18">
        <v>45205</v>
      </c>
      <c r="C20" s="26" t="s">
        <v>8070</v>
      </c>
      <c r="D20" s="26" t="s">
        <v>7671</v>
      </c>
      <c r="E20" s="26" t="s">
        <v>7672</v>
      </c>
      <c r="F20" s="39">
        <v>45205.543749999997</v>
      </c>
      <c r="G20" s="39">
        <v>45205.670138888891</v>
      </c>
      <c r="H20" s="26">
        <v>0.39</v>
      </c>
      <c r="I20" s="26" t="s">
        <v>7619</v>
      </c>
      <c r="J20" s="26"/>
      <c r="K20" s="26"/>
      <c r="L20" s="26" t="s">
        <v>7673</v>
      </c>
      <c r="M20" s="118">
        <v>1200</v>
      </c>
      <c r="N20" s="26">
        <v>1200.3900000000001</v>
      </c>
      <c r="O20" s="26" t="s">
        <v>7619</v>
      </c>
      <c r="P20" s="26" t="s">
        <v>8071</v>
      </c>
      <c r="Q20" s="26">
        <v>1200</v>
      </c>
      <c r="R20" s="26" t="s">
        <v>7619</v>
      </c>
      <c r="S20" s="26">
        <v>1</v>
      </c>
      <c r="T20" s="24" t="s">
        <v>7696</v>
      </c>
      <c r="U20" s="26" t="s">
        <v>8072</v>
      </c>
      <c r="V20" s="24"/>
      <c r="W20" s="24"/>
    </row>
    <row r="24" spans="1:23" x14ac:dyDescent="0.35">
      <c r="D24" s="15" t="s">
        <v>7843</v>
      </c>
    </row>
    <row r="25" spans="1:23" ht="15" thickBot="1" x14ac:dyDescent="0.4"/>
    <row r="26" spans="1:23" x14ac:dyDescent="0.35">
      <c r="D26" s="28" t="s">
        <v>7578</v>
      </c>
      <c r="E26" s="1" t="s">
        <v>0</v>
      </c>
      <c r="F26" s="2" t="s">
        <v>4</v>
      </c>
      <c r="G26" s="1" t="s">
        <v>7624</v>
      </c>
      <c r="H26" s="1" t="s">
        <v>7625</v>
      </c>
      <c r="I26" s="1" t="s">
        <v>7626</v>
      </c>
    </row>
    <row r="27" spans="1:23" x14ac:dyDescent="0.35">
      <c r="D27" s="30" t="s">
        <v>7627</v>
      </c>
      <c r="E27" s="3" t="s">
        <v>40</v>
      </c>
      <c r="F27" s="4">
        <v>45138</v>
      </c>
      <c r="G27" s="57">
        <v>0</v>
      </c>
      <c r="H27" s="31">
        <v>600</v>
      </c>
      <c r="I27" s="31">
        <f>G27*H27</f>
        <v>0</v>
      </c>
    </row>
  </sheetData>
  <mergeCells count="6">
    <mergeCell ref="J9:J10"/>
    <mergeCell ref="E2:H2"/>
    <mergeCell ref="D9:D10"/>
    <mergeCell ref="E9:E10"/>
    <mergeCell ref="F9:F10"/>
    <mergeCell ref="G9:I9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5">
    <tabColor rgb="FFFF0000"/>
  </sheetPr>
  <dimension ref="A1:S67"/>
  <sheetViews>
    <sheetView workbookViewId="0">
      <selection activeCell="F24" sqref="F24"/>
    </sheetView>
  </sheetViews>
  <sheetFormatPr defaultRowHeight="14.5" x14ac:dyDescent="0.35"/>
  <cols>
    <col min="1" max="1" width="13.54296875" bestFit="1" customWidth="1"/>
    <col min="2" max="2" width="20.81640625" bestFit="1" customWidth="1"/>
    <col min="3" max="3" width="32.7265625" bestFit="1" customWidth="1"/>
    <col min="4" max="4" width="16.1796875" bestFit="1" customWidth="1"/>
    <col min="5" max="5" width="14.1796875" customWidth="1"/>
    <col min="6" max="6" width="31.7265625" customWidth="1"/>
    <col min="7" max="7" width="26.54296875" bestFit="1" customWidth="1"/>
    <col min="8" max="8" width="12.453125" bestFit="1" customWidth="1"/>
    <col min="9" max="9" width="13.54296875" bestFit="1" customWidth="1"/>
    <col min="10" max="10" width="15.26953125" bestFit="1" customWidth="1"/>
    <col min="11" max="11" width="20.1796875" bestFit="1" customWidth="1"/>
  </cols>
  <sheetData>
    <row r="1" spans="3:10" ht="15" thickBot="1" x14ac:dyDescent="0.4"/>
    <row r="2" spans="3:10" ht="15" thickBot="1" x14ac:dyDescent="0.4">
      <c r="C2" s="426" t="s">
        <v>7577</v>
      </c>
      <c r="D2" s="427"/>
      <c r="E2" s="427"/>
      <c r="F2" s="428"/>
      <c r="G2" s="238"/>
    </row>
    <row r="3" spans="3:10" x14ac:dyDescent="0.35">
      <c r="C3" s="206" t="s">
        <v>7578</v>
      </c>
      <c r="D3" s="205" t="s">
        <v>7579</v>
      </c>
      <c r="E3" s="205" t="s">
        <v>7580</v>
      </c>
      <c r="F3" s="249" t="s">
        <v>7581</v>
      </c>
      <c r="G3" s="234" t="s">
        <v>7778</v>
      </c>
    </row>
    <row r="4" spans="3:10" x14ac:dyDescent="0.35">
      <c r="C4" s="198" t="s">
        <v>7632</v>
      </c>
      <c r="D4" s="12">
        <f>B26</f>
        <v>45156</v>
      </c>
      <c r="E4" s="77">
        <f>F15</f>
        <v>4920</v>
      </c>
      <c r="F4" s="14" t="str">
        <f>A26</f>
        <v>PAM Chase</v>
      </c>
      <c r="G4" s="250" t="s">
        <v>8073</v>
      </c>
    </row>
    <row r="5" spans="3:10" x14ac:dyDescent="0.35">
      <c r="C5" s="198" t="s">
        <v>7633</v>
      </c>
      <c r="D5" s="12">
        <v>45188</v>
      </c>
      <c r="E5" s="77">
        <f>F16</f>
        <v>3300</v>
      </c>
      <c r="F5" s="14" t="s">
        <v>7811</v>
      </c>
      <c r="G5" s="250" t="s">
        <v>8073</v>
      </c>
    </row>
    <row r="6" spans="3:10" x14ac:dyDescent="0.35">
      <c r="C6" s="198" t="s">
        <v>7763</v>
      </c>
      <c r="D6" s="12">
        <v>45217</v>
      </c>
      <c r="E6" s="77">
        <v>7900</v>
      </c>
      <c r="F6" s="14" t="s">
        <v>7811</v>
      </c>
      <c r="G6" s="250" t="s">
        <v>8073</v>
      </c>
    </row>
    <row r="7" spans="3:10" x14ac:dyDescent="0.35">
      <c r="C7" s="198" t="s">
        <v>7582</v>
      </c>
      <c r="D7" s="12">
        <v>45250</v>
      </c>
      <c r="E7" s="77">
        <v>5180</v>
      </c>
      <c r="F7" s="14" t="s">
        <v>7811</v>
      </c>
      <c r="G7" s="250" t="s">
        <v>8073</v>
      </c>
    </row>
    <row r="8" spans="3:10" ht="15" thickBot="1" x14ac:dyDescent="0.4">
      <c r="C8" s="208"/>
      <c r="D8" s="208" t="s">
        <v>21</v>
      </c>
      <c r="E8" s="209">
        <f>SUM(E4:E7)</f>
        <v>21300</v>
      </c>
      <c r="F8" s="210"/>
      <c r="G8" s="241"/>
    </row>
    <row r="11" spans="3:10" x14ac:dyDescent="0.35">
      <c r="C11" s="5" t="s">
        <v>7950</v>
      </c>
    </row>
    <row r="13" spans="3:10" x14ac:dyDescent="0.35">
      <c r="C13" s="6" t="s">
        <v>7578</v>
      </c>
      <c r="D13" s="419" t="s">
        <v>7587</v>
      </c>
      <c r="E13" s="419"/>
      <c r="F13" s="419" t="s">
        <v>7588</v>
      </c>
      <c r="G13" s="419"/>
      <c r="H13" s="419"/>
      <c r="I13" s="419"/>
      <c r="J13" s="421" t="s">
        <v>7589</v>
      </c>
    </row>
    <row r="14" spans="3:10" x14ac:dyDescent="0.35">
      <c r="C14" s="7"/>
      <c r="D14" s="7">
        <v>1099</v>
      </c>
      <c r="E14" s="7" t="s">
        <v>7734</v>
      </c>
      <c r="F14" s="7">
        <v>1099</v>
      </c>
      <c r="G14" s="7" t="s">
        <v>7734</v>
      </c>
      <c r="H14" s="7" t="s">
        <v>7579</v>
      </c>
      <c r="I14" s="6" t="s">
        <v>7581</v>
      </c>
      <c r="J14" s="422"/>
    </row>
    <row r="15" spans="3:10" x14ac:dyDescent="0.35">
      <c r="C15" s="9" t="s">
        <v>7632</v>
      </c>
      <c r="D15" s="108"/>
      <c r="E15" s="11">
        <f>'MD Fee Working'!O20</f>
        <v>1200</v>
      </c>
      <c r="F15" s="109">
        <f>-E26</f>
        <v>4920</v>
      </c>
      <c r="G15" s="33"/>
      <c r="H15" s="12">
        <f>B26</f>
        <v>45156</v>
      </c>
      <c r="I15" s="9" t="str">
        <f>A26</f>
        <v>PAM Chase</v>
      </c>
      <c r="J15" s="103">
        <f>D15+E15-F15</f>
        <v>-3720</v>
      </c>
    </row>
    <row r="16" spans="3:10" x14ac:dyDescent="0.35">
      <c r="C16" s="9" t="s">
        <v>7633</v>
      </c>
      <c r="D16" s="108"/>
      <c r="E16" s="11">
        <f>'MD Fee Working'!Q20</f>
        <v>2400</v>
      </c>
      <c r="F16" s="153">
        <f>I32</f>
        <v>3300</v>
      </c>
      <c r="G16" s="33"/>
      <c r="H16" s="12">
        <f>B32</f>
        <v>45188</v>
      </c>
      <c r="I16" s="9" t="str">
        <f>A32</f>
        <v>Regions - PAM</v>
      </c>
      <c r="J16" s="103">
        <f>D16+E16-F16</f>
        <v>-900</v>
      </c>
    </row>
    <row r="17" spans="1:19" x14ac:dyDescent="0.35">
      <c r="C17" s="9" t="s">
        <v>7763</v>
      </c>
      <c r="D17" s="108"/>
      <c r="E17" s="11">
        <f>'MD Fee Working'!S20</f>
        <v>2400</v>
      </c>
      <c r="F17" s="153">
        <f>I31</f>
        <v>7900</v>
      </c>
      <c r="G17" s="33"/>
      <c r="H17" s="12">
        <f>B31</f>
        <v>45217</v>
      </c>
      <c r="I17" s="9" t="str">
        <f>A31</f>
        <v>Regions - PAM</v>
      </c>
      <c r="J17" s="103">
        <f>D17+E17-F17</f>
        <v>-5500</v>
      </c>
    </row>
    <row r="18" spans="1:19" x14ac:dyDescent="0.35">
      <c r="C18" s="9" t="s">
        <v>7582</v>
      </c>
      <c r="D18" s="71"/>
      <c r="E18" s="11">
        <f>'MD Fee Working'!U20</f>
        <v>6000</v>
      </c>
      <c r="F18" s="156">
        <f>-I30</f>
        <v>5180</v>
      </c>
      <c r="G18" s="33"/>
      <c r="H18" s="12">
        <f>B30</f>
        <v>45250</v>
      </c>
      <c r="I18" s="9" t="str">
        <f>A30</f>
        <v>Regions - PAM</v>
      </c>
      <c r="J18" s="103">
        <f>(D18+E18)-F18</f>
        <v>820</v>
      </c>
    </row>
    <row r="19" spans="1:19" x14ac:dyDescent="0.35">
      <c r="C19" s="9" t="s">
        <v>7584</v>
      </c>
      <c r="D19" s="71"/>
      <c r="E19" s="11">
        <f>'MD Fee Working'!W20</f>
        <v>4800</v>
      </c>
      <c r="F19" s="109"/>
      <c r="G19" s="33"/>
      <c r="H19" s="12"/>
      <c r="I19" s="9"/>
      <c r="J19" s="103">
        <f>D19+E19-F19</f>
        <v>4800</v>
      </c>
    </row>
    <row r="20" spans="1:19" x14ac:dyDescent="0.35">
      <c r="C20" s="9" t="s">
        <v>7595</v>
      </c>
      <c r="D20" s="71"/>
      <c r="E20" s="11"/>
      <c r="F20" s="109"/>
      <c r="G20" s="33"/>
      <c r="H20" s="12"/>
      <c r="I20" s="9"/>
      <c r="J20" s="11">
        <f>D20+E20-F20</f>
        <v>0</v>
      </c>
    </row>
    <row r="23" spans="1:19" x14ac:dyDescent="0.35">
      <c r="B23" s="15" t="s">
        <v>7654</v>
      </c>
    </row>
    <row r="25" spans="1:19" x14ac:dyDescent="0.35">
      <c r="A25" t="s">
        <v>7655</v>
      </c>
      <c r="B25" t="s">
        <v>7684</v>
      </c>
      <c r="C25" t="s">
        <v>7685</v>
      </c>
      <c r="D25" t="s">
        <v>7686</v>
      </c>
      <c r="E25" s="19" t="s">
        <v>7591</v>
      </c>
      <c r="F25" t="s">
        <v>7687</v>
      </c>
      <c r="G25" s="47" t="s">
        <v>7688</v>
      </c>
      <c r="H25" s="47" t="s">
        <v>7689</v>
      </c>
      <c r="I25" t="s">
        <v>7690</v>
      </c>
      <c r="J25" t="s">
        <v>7691</v>
      </c>
      <c r="K25" t="s">
        <v>7692</v>
      </c>
    </row>
    <row r="26" spans="1:19" x14ac:dyDescent="0.35">
      <c r="A26" t="s">
        <v>8074</v>
      </c>
      <c r="B26" s="18">
        <v>45156</v>
      </c>
      <c r="C26" t="s">
        <v>7693</v>
      </c>
      <c r="D26" t="s">
        <v>7951</v>
      </c>
      <c r="E26">
        <v>-4920</v>
      </c>
      <c r="G26" s="47" t="s">
        <v>5713</v>
      </c>
      <c r="H26" s="47" t="s">
        <v>7952</v>
      </c>
      <c r="I26" t="s">
        <v>7953</v>
      </c>
      <c r="J26">
        <v>147511.38</v>
      </c>
    </row>
    <row r="29" spans="1:19" x14ac:dyDescent="0.35">
      <c r="A29" t="s">
        <v>7655</v>
      </c>
      <c r="B29" s="101" t="s">
        <v>7600</v>
      </c>
      <c r="C29" s="101" t="s">
        <v>7601</v>
      </c>
      <c r="D29" s="101" t="s">
        <v>7602</v>
      </c>
      <c r="E29" s="101" t="s">
        <v>7603</v>
      </c>
      <c r="F29" s="101" t="s">
        <v>7604</v>
      </c>
      <c r="G29" s="101" t="s">
        <v>277</v>
      </c>
      <c r="H29" s="101" t="s">
        <v>7605</v>
      </c>
      <c r="I29" s="102" t="s">
        <v>7591</v>
      </c>
      <c r="J29" s="101" t="s">
        <v>7676</v>
      </c>
      <c r="K29" s="101" t="s">
        <v>7677</v>
      </c>
      <c r="L29" s="101" t="s">
        <v>7606</v>
      </c>
      <c r="M29" s="101" t="s">
        <v>7607</v>
      </c>
      <c r="N29" s="101" t="s">
        <v>7608</v>
      </c>
      <c r="O29" s="101" t="s">
        <v>7832</v>
      </c>
      <c r="P29" s="101" t="s">
        <v>7610</v>
      </c>
      <c r="Q29" s="101" t="s">
        <v>7611</v>
      </c>
      <c r="R29" s="101" t="s">
        <v>7678</v>
      </c>
      <c r="S29" s="101" t="s">
        <v>7679</v>
      </c>
    </row>
    <row r="30" spans="1:19" x14ac:dyDescent="0.35">
      <c r="A30" t="s">
        <v>7833</v>
      </c>
      <c r="B30" s="25">
        <v>45250</v>
      </c>
      <c r="C30" s="26">
        <v>64003962</v>
      </c>
      <c r="D30" s="26">
        <v>340007073</v>
      </c>
      <c r="E30" s="26" t="s">
        <v>7834</v>
      </c>
      <c r="F30" s="26" t="s">
        <v>7613</v>
      </c>
      <c r="G30" s="26" t="s">
        <v>7614</v>
      </c>
      <c r="H30" s="26" t="s">
        <v>7615</v>
      </c>
      <c r="I30" s="27">
        <v>-5180</v>
      </c>
      <c r="J30" s="44">
        <v>23324000000000</v>
      </c>
      <c r="K30" s="44">
        <v>2020000000000000</v>
      </c>
      <c r="L30" s="26" t="s">
        <v>8075</v>
      </c>
      <c r="M30" s="23" t="s">
        <v>8073</v>
      </c>
      <c r="N30" s="20" t="s">
        <v>7836</v>
      </c>
      <c r="O30" s="26"/>
      <c r="P30" s="26">
        <v>495</v>
      </c>
      <c r="Q30" s="26" t="s">
        <v>7619</v>
      </c>
      <c r="R30" s="24"/>
      <c r="S30" s="24"/>
    </row>
    <row r="31" spans="1:19" x14ac:dyDescent="0.35">
      <c r="A31" t="s">
        <v>7833</v>
      </c>
      <c r="B31" s="18">
        <v>45217</v>
      </c>
      <c r="C31">
        <v>64003962</v>
      </c>
      <c r="D31">
        <v>340007073</v>
      </c>
      <c r="E31" t="s">
        <v>7834</v>
      </c>
      <c r="F31" t="s">
        <v>7613</v>
      </c>
      <c r="G31" t="s">
        <v>7614</v>
      </c>
      <c r="H31" t="s">
        <v>7615</v>
      </c>
      <c r="I31" s="19">
        <v>7900</v>
      </c>
      <c r="J31" s="44">
        <v>23291022704323</v>
      </c>
      <c r="K31" s="44">
        <v>2023101800000050</v>
      </c>
      <c r="L31" t="s">
        <v>8076</v>
      </c>
      <c r="M31" t="s">
        <v>8073</v>
      </c>
      <c r="N31" s="20" t="s">
        <v>7836</v>
      </c>
      <c r="O31" s="24"/>
      <c r="P31">
        <v>495</v>
      </c>
      <c r="Q31" t="s">
        <v>7619</v>
      </c>
      <c r="R31" s="24"/>
      <c r="S31" s="24"/>
    </row>
    <row r="32" spans="1:19" x14ac:dyDescent="0.35">
      <c r="A32" t="s">
        <v>7833</v>
      </c>
      <c r="B32" s="18">
        <v>45188</v>
      </c>
      <c r="C32">
        <v>64003962</v>
      </c>
      <c r="D32">
        <v>340007073</v>
      </c>
      <c r="E32" t="s">
        <v>7834</v>
      </c>
      <c r="F32" t="s">
        <v>7613</v>
      </c>
      <c r="G32" t="s">
        <v>7614</v>
      </c>
      <c r="H32" t="s">
        <v>7615</v>
      </c>
      <c r="I32" s="19">
        <v>3300</v>
      </c>
      <c r="J32" s="44">
        <v>23262017885590</v>
      </c>
      <c r="K32" s="44">
        <v>2023091900000040</v>
      </c>
      <c r="L32" t="s">
        <v>8077</v>
      </c>
      <c r="M32" t="s">
        <v>8073</v>
      </c>
      <c r="N32" s="20" t="s">
        <v>7836</v>
      </c>
      <c r="P32">
        <v>495</v>
      </c>
      <c r="Q32" t="s">
        <v>7619</v>
      </c>
    </row>
    <row r="36" spans="1:10" x14ac:dyDescent="0.35">
      <c r="B36" s="15" t="s">
        <v>7843</v>
      </c>
    </row>
    <row r="37" spans="1:10" ht="15" thickBot="1" x14ac:dyDescent="0.4"/>
    <row r="38" spans="1:10" x14ac:dyDescent="0.35">
      <c r="B38" s="28" t="s">
        <v>7578</v>
      </c>
      <c r="C38" s="1" t="s">
        <v>0</v>
      </c>
      <c r="D38" s="2" t="s">
        <v>4</v>
      </c>
      <c r="E38" s="1" t="s">
        <v>7624</v>
      </c>
      <c r="F38" s="1" t="s">
        <v>7625</v>
      </c>
      <c r="G38" s="1" t="s">
        <v>7626</v>
      </c>
      <c r="H38" s="1" t="s">
        <v>7734</v>
      </c>
      <c r="I38" s="1" t="s">
        <v>7879</v>
      </c>
    </row>
    <row r="39" spans="1:10" x14ac:dyDescent="0.35">
      <c r="B39" s="30" t="s">
        <v>7844</v>
      </c>
      <c r="C39" s="3" t="s">
        <v>51</v>
      </c>
      <c r="D39" s="4">
        <v>45124</v>
      </c>
      <c r="E39" s="113"/>
      <c r="F39" s="31">
        <v>1100</v>
      </c>
      <c r="G39" s="31">
        <v>0</v>
      </c>
      <c r="H39" s="31">
        <v>3000</v>
      </c>
      <c r="I39" s="31">
        <v>3000</v>
      </c>
    </row>
    <row r="44" spans="1:10" x14ac:dyDescent="0.35">
      <c r="B44" s="138" t="s">
        <v>7880</v>
      </c>
    </row>
    <row r="46" spans="1:10" ht="21" x14ac:dyDescent="0.35">
      <c r="A46" s="61" t="s">
        <v>7786</v>
      </c>
      <c r="B46" s="62" t="s">
        <v>7787</v>
      </c>
      <c r="C46" s="62" t="s">
        <v>7788</v>
      </c>
      <c r="D46" s="62" t="s">
        <v>2</v>
      </c>
      <c r="E46" s="62" t="s">
        <v>7789</v>
      </c>
      <c r="F46" s="62" t="s">
        <v>7790</v>
      </c>
      <c r="G46" s="62" t="s">
        <v>7791</v>
      </c>
      <c r="H46" s="62" t="s">
        <v>7792</v>
      </c>
      <c r="I46" s="62" t="s">
        <v>7793</v>
      </c>
      <c r="J46" s="62" t="s">
        <v>7794</v>
      </c>
    </row>
    <row r="47" spans="1:10" x14ac:dyDescent="0.35">
      <c r="A47" s="63">
        <v>45138</v>
      </c>
      <c r="B47" s="64" t="s">
        <v>8078</v>
      </c>
      <c r="C47" s="65" t="s">
        <v>8079</v>
      </c>
      <c r="D47" s="65" t="s">
        <v>53</v>
      </c>
      <c r="E47" s="66">
        <v>3000</v>
      </c>
      <c r="F47" s="65" t="s">
        <v>5713</v>
      </c>
      <c r="G47" s="66">
        <v>1200</v>
      </c>
      <c r="H47" s="65" t="s">
        <v>1648</v>
      </c>
      <c r="I47" s="66">
        <v>500</v>
      </c>
      <c r="J47" s="65" t="s">
        <v>634</v>
      </c>
    </row>
    <row r="48" spans="1:10" x14ac:dyDescent="0.35">
      <c r="G48" s="139">
        <f>SUM(G47)</f>
        <v>1200</v>
      </c>
    </row>
    <row r="51" spans="1:10" x14ac:dyDescent="0.35">
      <c r="A51" s="61" t="s">
        <v>7786</v>
      </c>
      <c r="B51" s="62" t="s">
        <v>7787</v>
      </c>
      <c r="C51" s="62" t="s">
        <v>7788</v>
      </c>
      <c r="D51" s="62" t="s">
        <v>2</v>
      </c>
      <c r="E51" s="62" t="s">
        <v>7789</v>
      </c>
      <c r="F51" s="62" t="s">
        <v>7790</v>
      </c>
      <c r="G51" s="62" t="s">
        <v>7791</v>
      </c>
      <c r="H51" s="62" t="s">
        <v>7792</v>
      </c>
      <c r="I51" s="62" t="s">
        <v>7793</v>
      </c>
    </row>
    <row r="52" spans="1:10" x14ac:dyDescent="0.35">
      <c r="A52" s="63">
        <v>45169</v>
      </c>
      <c r="B52" s="64" t="s">
        <v>8080</v>
      </c>
      <c r="C52" s="65" t="s">
        <v>8081</v>
      </c>
      <c r="D52" s="65" t="s">
        <v>53</v>
      </c>
      <c r="E52" s="92">
        <v>3000</v>
      </c>
      <c r="F52" s="65" t="s">
        <v>5713</v>
      </c>
      <c r="G52" s="66">
        <v>1200</v>
      </c>
      <c r="H52" s="65" t="s">
        <v>1648</v>
      </c>
      <c r="I52" s="66">
        <v>500</v>
      </c>
    </row>
    <row r="53" spans="1:10" x14ac:dyDescent="0.35">
      <c r="A53" s="63">
        <v>45169</v>
      </c>
      <c r="B53" s="64" t="s">
        <v>8082</v>
      </c>
      <c r="C53" s="65" t="s">
        <v>8079</v>
      </c>
      <c r="D53" s="65" t="s">
        <v>53</v>
      </c>
      <c r="E53" s="92">
        <v>3000</v>
      </c>
      <c r="F53" s="65" t="s">
        <v>5713</v>
      </c>
      <c r="G53" s="66">
        <v>1200</v>
      </c>
      <c r="H53" s="65" t="s">
        <v>1648</v>
      </c>
      <c r="I53" s="66">
        <v>500</v>
      </c>
    </row>
    <row r="54" spans="1:10" x14ac:dyDescent="0.35">
      <c r="G54" s="139">
        <f>SUM(G52:G53)</f>
        <v>2400</v>
      </c>
    </row>
    <row r="56" spans="1:10" x14ac:dyDescent="0.35">
      <c r="A56" s="61" t="s">
        <v>7786</v>
      </c>
      <c r="B56" s="62" t="s">
        <v>7787</v>
      </c>
      <c r="C56" s="62" t="s">
        <v>7788</v>
      </c>
      <c r="D56" s="62" t="s">
        <v>2</v>
      </c>
      <c r="E56" s="62" t="s">
        <v>7789</v>
      </c>
      <c r="F56" s="62" t="s">
        <v>7790</v>
      </c>
      <c r="G56" s="62" t="s">
        <v>7791</v>
      </c>
      <c r="H56" s="62" t="s">
        <v>7792</v>
      </c>
      <c r="I56" s="62" t="s">
        <v>7793</v>
      </c>
    </row>
    <row r="57" spans="1:10" x14ac:dyDescent="0.35">
      <c r="A57" s="63">
        <v>45199</v>
      </c>
      <c r="B57" s="64" t="s">
        <v>8083</v>
      </c>
      <c r="C57" s="65" t="s">
        <v>8081</v>
      </c>
      <c r="D57" s="65" t="s">
        <v>53</v>
      </c>
      <c r="E57" s="94">
        <v>3000</v>
      </c>
      <c r="F57" s="65" t="s">
        <v>5713</v>
      </c>
      <c r="G57" s="66">
        <v>1200</v>
      </c>
      <c r="H57" s="65" t="s">
        <v>1648</v>
      </c>
      <c r="I57" s="66">
        <v>500</v>
      </c>
    </row>
    <row r="58" spans="1:10" x14ac:dyDescent="0.35">
      <c r="A58" s="63">
        <v>45199</v>
      </c>
      <c r="B58" s="64" t="s">
        <v>8084</v>
      </c>
      <c r="C58" s="65" t="s">
        <v>8079</v>
      </c>
      <c r="D58" s="65" t="s">
        <v>53</v>
      </c>
      <c r="E58" s="94">
        <v>3000</v>
      </c>
      <c r="F58" s="65" t="s">
        <v>5713</v>
      </c>
      <c r="G58" s="66">
        <v>1200</v>
      </c>
      <c r="H58" s="65" t="s">
        <v>1648</v>
      </c>
      <c r="I58" s="66">
        <v>500</v>
      </c>
    </row>
    <row r="59" spans="1:10" x14ac:dyDescent="0.35">
      <c r="G59" s="139">
        <f>SUM(G57:G58)</f>
        <v>2400</v>
      </c>
    </row>
    <row r="61" spans="1:10" x14ac:dyDescent="0.35">
      <c r="A61" s="61" t="s">
        <v>7786</v>
      </c>
      <c r="B61" s="62" t="s">
        <v>7787</v>
      </c>
      <c r="C61" s="62" t="s">
        <v>7788</v>
      </c>
      <c r="D61" s="140" t="s">
        <v>7971</v>
      </c>
      <c r="E61" s="62" t="s">
        <v>7932</v>
      </c>
      <c r="F61" s="62" t="s">
        <v>7791</v>
      </c>
      <c r="G61" s="62" t="s">
        <v>7792</v>
      </c>
      <c r="H61" s="62" t="s">
        <v>7793</v>
      </c>
      <c r="I61" s="62" t="s">
        <v>2</v>
      </c>
      <c r="J61" s="62" t="s">
        <v>7789</v>
      </c>
    </row>
    <row r="62" spans="1:10" x14ac:dyDescent="0.35">
      <c r="A62" s="63">
        <v>45230</v>
      </c>
      <c r="B62" s="64" t="s">
        <v>8085</v>
      </c>
      <c r="C62" s="126" t="s">
        <v>8086</v>
      </c>
      <c r="D62" s="65" t="s">
        <v>8087</v>
      </c>
      <c r="E62" s="127" t="s">
        <v>8088</v>
      </c>
      <c r="F62" s="66">
        <v>300</v>
      </c>
      <c r="G62" s="65" t="s">
        <v>1648</v>
      </c>
      <c r="H62" s="66">
        <v>500</v>
      </c>
      <c r="I62" s="65" t="s">
        <v>53</v>
      </c>
      <c r="J62" s="66">
        <v>750</v>
      </c>
    </row>
    <row r="63" spans="1:10" x14ac:dyDescent="0.35">
      <c r="A63" s="63">
        <v>45230</v>
      </c>
      <c r="B63" s="64" t="s">
        <v>8089</v>
      </c>
      <c r="C63" s="126" t="s">
        <v>8081</v>
      </c>
      <c r="D63" s="65" t="s">
        <v>8087</v>
      </c>
      <c r="E63" s="127" t="s">
        <v>8088</v>
      </c>
      <c r="F63" s="66">
        <v>1200</v>
      </c>
      <c r="G63" s="65" t="s">
        <v>1648</v>
      </c>
      <c r="H63" s="66">
        <v>500</v>
      </c>
      <c r="I63" s="65" t="s">
        <v>53</v>
      </c>
      <c r="J63" s="66">
        <v>3000</v>
      </c>
    </row>
    <row r="64" spans="1:10" x14ac:dyDescent="0.35">
      <c r="A64" s="63">
        <v>45230</v>
      </c>
      <c r="B64" s="64" t="s">
        <v>8090</v>
      </c>
      <c r="C64" s="126" t="s">
        <v>8091</v>
      </c>
      <c r="D64" s="65" t="s">
        <v>8087</v>
      </c>
      <c r="E64" s="127" t="s">
        <v>8088</v>
      </c>
      <c r="F64" s="66">
        <v>1300</v>
      </c>
      <c r="G64" s="65" t="s">
        <v>1648</v>
      </c>
      <c r="H64" s="66">
        <v>500</v>
      </c>
      <c r="I64" s="65" t="s">
        <v>53</v>
      </c>
      <c r="J64" s="66">
        <v>3250</v>
      </c>
    </row>
    <row r="65" spans="1:10" x14ac:dyDescent="0.35">
      <c r="A65" s="63">
        <v>45230</v>
      </c>
      <c r="B65" s="64" t="s">
        <v>8092</v>
      </c>
      <c r="C65" s="126" t="s">
        <v>8093</v>
      </c>
      <c r="D65" s="65" t="s">
        <v>8087</v>
      </c>
      <c r="E65" s="127" t="s">
        <v>8088</v>
      </c>
      <c r="F65" s="66">
        <v>1200</v>
      </c>
      <c r="G65" s="65" t="s">
        <v>1648</v>
      </c>
      <c r="H65" s="66">
        <v>500</v>
      </c>
      <c r="I65" s="65" t="s">
        <v>53</v>
      </c>
      <c r="J65" s="66">
        <v>3000</v>
      </c>
    </row>
    <row r="66" spans="1:10" x14ac:dyDescent="0.35">
      <c r="A66" s="63">
        <v>45230</v>
      </c>
      <c r="B66" s="64" t="s">
        <v>8094</v>
      </c>
      <c r="C66" s="126" t="s">
        <v>8095</v>
      </c>
      <c r="D66" s="65" t="s">
        <v>8087</v>
      </c>
      <c r="E66" s="127" t="s">
        <v>8088</v>
      </c>
      <c r="F66" s="66">
        <v>300</v>
      </c>
      <c r="G66" s="65" t="s">
        <v>1648</v>
      </c>
      <c r="H66" s="66">
        <v>500</v>
      </c>
      <c r="I66" s="65" t="s">
        <v>53</v>
      </c>
      <c r="J66" s="66">
        <v>750</v>
      </c>
    </row>
    <row r="67" spans="1:10" x14ac:dyDescent="0.35">
      <c r="F67" s="139">
        <f>SUM(F62:F66)</f>
        <v>4300</v>
      </c>
    </row>
  </sheetData>
  <mergeCells count="4">
    <mergeCell ref="D13:E13"/>
    <mergeCell ref="F13:I13"/>
    <mergeCell ref="J13:J14"/>
    <mergeCell ref="C2:F2"/>
  </mergeCells>
  <conditionalFormatting sqref="A62:A66">
    <cfRule type="timePeriod" dxfId="29" priority="1" timePeriod="lastWeek">
      <formula>AND(TODAY()-ROUNDDOWN(A62,0)&gt;=(WEEKDAY(TODAY())),TODAY()-ROUNDDOWN(A62,0)&lt;(WEEKDAY(TODAY())+7))</formula>
    </cfRule>
  </conditionalFormatting>
  <conditionalFormatting sqref="A58:B58">
    <cfRule type="timePeriod" dxfId="28" priority="4" timePeriod="lastWeek">
      <formula>AND(TODAY()-ROUNDDOWN(A58,0)&gt;=(WEEKDAY(TODAY())),TODAY()-ROUNDDOWN(A58,0)&lt;(WEEKDAY(TODAY())+7))</formula>
    </cfRule>
  </conditionalFormatting>
  <conditionalFormatting sqref="A47:E47">
    <cfRule type="timePeriod" dxfId="27" priority="5" timePeriod="lastWeek">
      <formula>AND(TODAY()-ROUNDDOWN(A47,0)&gt;=(WEEKDAY(TODAY())),TODAY()-ROUNDDOWN(A47,0)&lt;(WEEKDAY(TODAY())+7))</formula>
    </cfRule>
  </conditionalFormatting>
  <conditionalFormatting sqref="C64:C65">
    <cfRule type="timePeriod" dxfId="26" priority="2" timePeriod="lastWeek">
      <formula>AND(TODAY()-ROUNDDOWN(C64,0)&gt;=(WEEKDAY(TODAY())),TODAY()-ROUNDDOWN(C64,0)&lt;(WEEKDAY(TODAY())+7))</formula>
    </cfRule>
  </conditionalFormatting>
  <conditionalFormatting sqref="C62:D63 D64:D66">
    <cfRule type="timePeriod" dxfId="25" priority="3" timePeriod="lastWeek">
      <formula>AND(TODAY()-ROUNDDOWN(C62,0)&gt;=(WEEKDAY(TODAY())),TODAY()-ROUNDDOWN(C62,0)&lt;(WEEKDAY(TODAY())+7))</formula>
    </cfRule>
  </conditionalFormatting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6">
    <tabColor rgb="FFFF0000"/>
  </sheetPr>
  <dimension ref="A1:S34"/>
  <sheetViews>
    <sheetView workbookViewId="0">
      <selection activeCell="G25" sqref="G25"/>
    </sheetView>
  </sheetViews>
  <sheetFormatPr defaultRowHeight="14.5" x14ac:dyDescent="0.35"/>
  <cols>
    <col min="1" max="1" width="22.81640625" bestFit="1" customWidth="1"/>
    <col min="2" max="2" width="9.7265625" bestFit="1" customWidth="1"/>
    <col min="3" max="3" width="13.1796875" customWidth="1"/>
    <col min="4" max="4" width="12.453125" bestFit="1" customWidth="1"/>
    <col min="5" max="5" width="15.7265625" bestFit="1" customWidth="1"/>
    <col min="6" max="6" width="12.7265625" customWidth="1"/>
    <col min="7" max="7" width="28.81640625" customWidth="1"/>
    <col min="8" max="8" width="22.81640625" bestFit="1" customWidth="1"/>
    <col min="9" max="9" width="10.7265625" bestFit="1" customWidth="1"/>
    <col min="10" max="10" width="21.7265625" customWidth="1"/>
    <col min="13" max="13" width="16.54296875" bestFit="1" customWidth="1"/>
  </cols>
  <sheetData>
    <row r="1" spans="3:10" ht="15" thickBot="1" x14ac:dyDescent="0.4"/>
    <row r="2" spans="3:10" ht="15" thickBot="1" x14ac:dyDescent="0.4">
      <c r="D2" s="426" t="s">
        <v>7577</v>
      </c>
      <c r="E2" s="427"/>
      <c r="F2" s="427"/>
      <c r="G2" s="428"/>
    </row>
    <row r="3" spans="3:10" x14ac:dyDescent="0.35">
      <c r="D3" s="206" t="s">
        <v>7578</v>
      </c>
      <c r="E3" s="205" t="s">
        <v>7579</v>
      </c>
      <c r="F3" s="205" t="s">
        <v>7580</v>
      </c>
      <c r="G3" s="207" t="s">
        <v>7581</v>
      </c>
    </row>
    <row r="4" spans="3:10" x14ac:dyDescent="0.35">
      <c r="D4" s="231" t="s">
        <v>7584</v>
      </c>
      <c r="E4" s="12">
        <v>45268</v>
      </c>
      <c r="F4" s="77">
        <v>12100</v>
      </c>
      <c r="G4" s="199" t="s">
        <v>8096</v>
      </c>
    </row>
    <row r="5" spans="3:10" ht="15" thickBot="1" x14ac:dyDescent="0.4">
      <c r="D5" s="208"/>
      <c r="E5" s="232" t="s">
        <v>21</v>
      </c>
      <c r="F5" s="209">
        <f>SUM(F4:F4)</f>
        <v>12100</v>
      </c>
      <c r="G5" s="210"/>
    </row>
    <row r="8" spans="3:10" x14ac:dyDescent="0.35">
      <c r="C8" s="5" t="s">
        <v>8097</v>
      </c>
    </row>
    <row r="10" spans="3:10" x14ac:dyDescent="0.35">
      <c r="C10" s="419" t="s">
        <v>7578</v>
      </c>
      <c r="D10" s="419" t="s">
        <v>7586</v>
      </c>
      <c r="E10" s="419" t="s">
        <v>7587</v>
      </c>
      <c r="F10" s="419" t="s">
        <v>7588</v>
      </c>
      <c r="G10" s="419"/>
      <c r="H10" s="423"/>
      <c r="I10" s="419" t="s">
        <v>7589</v>
      </c>
      <c r="J10" s="419" t="s">
        <v>7797</v>
      </c>
    </row>
    <row r="11" spans="3:10" x14ac:dyDescent="0.35">
      <c r="C11" s="421"/>
      <c r="D11" s="421"/>
      <c r="E11" s="421"/>
      <c r="F11" s="7" t="s">
        <v>7579</v>
      </c>
      <c r="G11" s="7" t="s">
        <v>7591</v>
      </c>
      <c r="H11" s="6" t="s">
        <v>7581</v>
      </c>
      <c r="I11" s="419"/>
      <c r="J11" s="419"/>
    </row>
    <row r="12" spans="3:10" x14ac:dyDescent="0.35">
      <c r="C12" s="9" t="s">
        <v>7584</v>
      </c>
      <c r="D12" s="9" t="s">
        <v>7637</v>
      </c>
      <c r="E12" s="284">
        <f>H30</f>
        <v>12100</v>
      </c>
      <c r="F12" s="32">
        <f>B23</f>
        <v>45268</v>
      </c>
      <c r="G12" s="153">
        <f>-I23</f>
        <v>12100</v>
      </c>
      <c r="H12" s="9" t="str">
        <f>A23</f>
        <v>Regions - Altea Medicals</v>
      </c>
      <c r="I12" s="103">
        <f t="shared" ref="I12" si="0">E12-G12</f>
        <v>0</v>
      </c>
      <c r="J12" s="9" t="s">
        <v>8098</v>
      </c>
    </row>
    <row r="13" spans="3:10" x14ac:dyDescent="0.35">
      <c r="C13" s="9" t="s">
        <v>7595</v>
      </c>
      <c r="D13" s="9" t="s">
        <v>7637</v>
      </c>
      <c r="E13" s="284">
        <f t="shared" ref="E13:E16" si="1">H31</f>
        <v>14437.5</v>
      </c>
      <c r="F13" s="32">
        <f>B22</f>
        <v>45300</v>
      </c>
      <c r="G13" s="33">
        <f>-I22</f>
        <v>14437.5</v>
      </c>
      <c r="H13" s="9" t="str">
        <f>A23</f>
        <v>Regions - Altea Medicals</v>
      </c>
      <c r="I13" s="103">
        <f t="shared" ref="I13:I16" si="2">E13-G13</f>
        <v>0</v>
      </c>
      <c r="J13" s="9"/>
    </row>
    <row r="14" spans="3:10" x14ac:dyDescent="0.35">
      <c r="C14" s="9" t="s">
        <v>7596</v>
      </c>
      <c r="D14" s="9" t="s">
        <v>7637</v>
      </c>
      <c r="E14" s="284">
        <f t="shared" si="1"/>
        <v>14231.25</v>
      </c>
      <c r="F14" s="32">
        <v>45331</v>
      </c>
      <c r="G14" s="33">
        <v>14231.25</v>
      </c>
      <c r="H14" s="9" t="s">
        <v>7735</v>
      </c>
      <c r="I14" s="103">
        <f t="shared" si="2"/>
        <v>0</v>
      </c>
      <c r="J14" s="9"/>
    </row>
    <row r="15" spans="3:10" x14ac:dyDescent="0.35">
      <c r="C15" s="332" t="s">
        <v>7736</v>
      </c>
      <c r="D15" s="9" t="s">
        <v>7637</v>
      </c>
      <c r="E15" s="284">
        <f t="shared" si="1"/>
        <v>16706.25</v>
      </c>
      <c r="F15" s="32">
        <v>45363</v>
      </c>
      <c r="G15" s="284">
        <v>16706.25</v>
      </c>
      <c r="H15" s="9" t="s">
        <v>7593</v>
      </c>
      <c r="I15" s="103">
        <f t="shared" si="2"/>
        <v>0</v>
      </c>
      <c r="J15" s="9"/>
    </row>
    <row r="16" spans="3:10" x14ac:dyDescent="0.35">
      <c r="C16" s="332" t="s">
        <v>8099</v>
      </c>
      <c r="D16" s="9" t="s">
        <v>7637</v>
      </c>
      <c r="E16" s="284">
        <f t="shared" si="1"/>
        <v>15881.25</v>
      </c>
      <c r="F16" s="32">
        <v>45390</v>
      </c>
      <c r="G16" s="284">
        <v>15881.25</v>
      </c>
      <c r="H16" s="9" t="s">
        <v>7593</v>
      </c>
      <c r="I16" s="103">
        <f t="shared" si="2"/>
        <v>0</v>
      </c>
      <c r="J16" s="9"/>
    </row>
    <row r="19" spans="1:19" x14ac:dyDescent="0.35">
      <c r="C19" s="15" t="s">
        <v>7654</v>
      </c>
    </row>
    <row r="21" spans="1:19" x14ac:dyDescent="0.35">
      <c r="A21" t="s">
        <v>7655</v>
      </c>
      <c r="B21" s="24" t="s">
        <v>7600</v>
      </c>
      <c r="C21" s="24" t="s">
        <v>7601</v>
      </c>
      <c r="D21" s="24" t="s">
        <v>7602</v>
      </c>
      <c r="E21" s="24" t="s">
        <v>7603</v>
      </c>
      <c r="F21" s="24" t="s">
        <v>7604</v>
      </c>
      <c r="G21" s="24" t="s">
        <v>277</v>
      </c>
      <c r="H21" s="24" t="s">
        <v>7605</v>
      </c>
      <c r="I21" s="38" t="s">
        <v>7591</v>
      </c>
      <c r="J21" s="44" t="s">
        <v>7676</v>
      </c>
      <c r="K21" s="24" t="s">
        <v>7677</v>
      </c>
      <c r="L21" s="24" t="s">
        <v>7606</v>
      </c>
      <c r="M21" s="24" t="s">
        <v>7607</v>
      </c>
      <c r="N21" s="24" t="s">
        <v>7608</v>
      </c>
      <c r="O21" s="24" t="s">
        <v>7609</v>
      </c>
      <c r="P21" s="24" t="s">
        <v>7610</v>
      </c>
      <c r="Q21" s="24" t="s">
        <v>7611</v>
      </c>
      <c r="R21" s="24" t="s">
        <v>7678</v>
      </c>
      <c r="S21" s="24" t="s">
        <v>7679</v>
      </c>
    </row>
    <row r="22" spans="1:19" x14ac:dyDescent="0.35">
      <c r="A22" t="s">
        <v>8100</v>
      </c>
      <c r="B22" s="21">
        <v>45300</v>
      </c>
      <c r="C22" s="20">
        <v>64003962</v>
      </c>
      <c r="D22" s="20">
        <v>340007014</v>
      </c>
      <c r="E22" s="20" t="s">
        <v>7680</v>
      </c>
      <c r="F22" s="20" t="s">
        <v>7764</v>
      </c>
      <c r="G22" s="20" t="s">
        <v>7614</v>
      </c>
      <c r="H22" s="20" t="s">
        <v>7615</v>
      </c>
      <c r="I22" s="157">
        <v>-14437.5</v>
      </c>
      <c r="J22" s="56">
        <v>24009000000000</v>
      </c>
      <c r="K22" s="20"/>
      <c r="L22" s="20" t="s">
        <v>7765</v>
      </c>
      <c r="M22" t="s">
        <v>8101</v>
      </c>
      <c r="N22" s="20" t="s">
        <v>7618</v>
      </c>
      <c r="O22" s="20"/>
      <c r="P22" s="20">
        <v>455</v>
      </c>
      <c r="Q22" s="20" t="s">
        <v>7619</v>
      </c>
      <c r="R22" s="24"/>
      <c r="S22" s="24"/>
    </row>
    <row r="23" spans="1:19" x14ac:dyDescent="0.35">
      <c r="A23" t="s">
        <v>8100</v>
      </c>
      <c r="B23" s="18">
        <v>45268</v>
      </c>
      <c r="C23">
        <v>64003962</v>
      </c>
      <c r="D23">
        <v>340007014</v>
      </c>
      <c r="E23" t="s">
        <v>7680</v>
      </c>
      <c r="F23" t="s">
        <v>7764</v>
      </c>
      <c r="G23" t="s">
        <v>7614</v>
      </c>
      <c r="H23" t="s">
        <v>7615</v>
      </c>
      <c r="I23" s="70">
        <v>-12100</v>
      </c>
      <c r="J23" s="44">
        <v>23342016038261</v>
      </c>
      <c r="L23" t="s">
        <v>7765</v>
      </c>
      <c r="M23" t="s">
        <v>8101</v>
      </c>
      <c r="N23" s="20" t="s">
        <v>7618</v>
      </c>
      <c r="O23" s="24"/>
      <c r="P23">
        <v>455</v>
      </c>
      <c r="Q23" t="s">
        <v>7619</v>
      </c>
      <c r="R23" s="24"/>
      <c r="S23" s="24"/>
    </row>
    <row r="27" spans="1:19" x14ac:dyDescent="0.35">
      <c r="C27" s="15" t="s">
        <v>7843</v>
      </c>
    </row>
    <row r="28" spans="1:19" ht="15" thickBot="1" x14ac:dyDescent="0.4"/>
    <row r="29" spans="1:19" x14ac:dyDescent="0.35">
      <c r="C29" s="28" t="s">
        <v>7578</v>
      </c>
      <c r="D29" s="1" t="s">
        <v>0</v>
      </c>
      <c r="E29" s="2" t="s">
        <v>4</v>
      </c>
      <c r="F29" s="1" t="s">
        <v>7624</v>
      </c>
      <c r="G29" s="1" t="s">
        <v>7625</v>
      </c>
      <c r="H29" s="1" t="s">
        <v>7626</v>
      </c>
    </row>
    <row r="30" spans="1:19" x14ac:dyDescent="0.35">
      <c r="C30" s="30" t="s">
        <v>7627</v>
      </c>
      <c r="D30" s="3" t="s">
        <v>54</v>
      </c>
      <c r="E30" s="4">
        <v>45229</v>
      </c>
      <c r="F30" s="333">
        <v>11</v>
      </c>
      <c r="G30" s="31">
        <v>1100</v>
      </c>
      <c r="H30" s="334">
        <v>12100</v>
      </c>
    </row>
    <row r="31" spans="1:19" x14ac:dyDescent="0.35">
      <c r="C31" s="30" t="s">
        <v>7628</v>
      </c>
      <c r="D31" s="3" t="s">
        <v>54</v>
      </c>
      <c r="E31" s="4">
        <v>45229</v>
      </c>
      <c r="F31" s="333">
        <v>13.125</v>
      </c>
      <c r="G31" s="31">
        <v>1100</v>
      </c>
      <c r="H31" s="334">
        <v>14437.5</v>
      </c>
    </row>
    <row r="32" spans="1:19" x14ac:dyDescent="0.35">
      <c r="C32" s="285" t="s">
        <v>7629</v>
      </c>
      <c r="D32" s="3" t="s">
        <v>54</v>
      </c>
      <c r="E32" s="4">
        <v>45229</v>
      </c>
      <c r="F32" s="284">
        <v>12.9375</v>
      </c>
      <c r="G32" s="31">
        <v>1100</v>
      </c>
      <c r="H32" s="284">
        <f>F32*G32</f>
        <v>14231.25</v>
      </c>
    </row>
    <row r="33" spans="3:8" x14ac:dyDescent="0.35">
      <c r="C33" s="285" t="s">
        <v>8102</v>
      </c>
      <c r="D33" s="3" t="s">
        <v>54</v>
      </c>
      <c r="E33" s="4">
        <v>45229</v>
      </c>
      <c r="F33" s="284">
        <v>15.1875</v>
      </c>
      <c r="G33" s="31">
        <v>1100</v>
      </c>
      <c r="H33" s="284">
        <f>F33*G33</f>
        <v>16706.25</v>
      </c>
    </row>
    <row r="34" spans="3:8" x14ac:dyDescent="0.35">
      <c r="C34" s="285" t="s">
        <v>11</v>
      </c>
      <c r="D34" s="3" t="s">
        <v>54</v>
      </c>
      <c r="E34" s="4">
        <v>45229</v>
      </c>
      <c r="F34" s="333">
        <v>14.4375</v>
      </c>
      <c r="G34" s="31">
        <v>1100</v>
      </c>
      <c r="H34" s="284">
        <f>F34*G34</f>
        <v>15881.25</v>
      </c>
    </row>
  </sheetData>
  <mergeCells count="7">
    <mergeCell ref="J10:J11"/>
    <mergeCell ref="I10:I11"/>
    <mergeCell ref="D2:G2"/>
    <mergeCell ref="C10:C11"/>
    <mergeCell ref="D10:D11"/>
    <mergeCell ref="E10:E11"/>
    <mergeCell ref="F10:H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5FAA3-AB72-43ED-8115-499982B686F6}">
  <dimension ref="A2:P18"/>
  <sheetViews>
    <sheetView workbookViewId="0">
      <pane ySplit="4" topLeftCell="A5" activePane="bottomLeft" state="frozen"/>
      <selection pane="bottomLeft" activeCell="H27" sqref="H27"/>
    </sheetView>
  </sheetViews>
  <sheetFormatPr defaultRowHeight="14.5" x14ac:dyDescent="0.35"/>
  <cols>
    <col min="2" max="2" width="25.54296875" customWidth="1"/>
    <col min="3" max="3" width="13.453125" customWidth="1"/>
    <col min="4" max="4" width="15.453125" customWidth="1"/>
    <col min="5" max="5" width="16.1796875" customWidth="1"/>
    <col min="6" max="6" width="16.1796875" bestFit="1" customWidth="1"/>
    <col min="7" max="7" width="17.81640625" bestFit="1" customWidth="1"/>
    <col min="8" max="8" width="35.26953125" bestFit="1" customWidth="1"/>
    <col min="9" max="9" width="17.26953125" customWidth="1"/>
    <col min="10" max="10" width="13.453125" customWidth="1"/>
    <col min="11" max="11" width="15.54296875" customWidth="1"/>
    <col min="12" max="12" width="14.26953125" customWidth="1"/>
    <col min="13" max="13" width="11.81640625" bestFit="1" customWidth="1"/>
    <col min="14" max="14" width="13.26953125" bestFit="1" customWidth="1"/>
    <col min="15" max="15" width="17.26953125" bestFit="1" customWidth="1"/>
    <col min="16" max="16" width="14.1796875" bestFit="1" customWidth="1"/>
  </cols>
  <sheetData>
    <row r="2" spans="1:16" x14ac:dyDescent="0.35">
      <c r="A2" s="412" t="s">
        <v>1</v>
      </c>
      <c r="B2" s="412" t="s">
        <v>0</v>
      </c>
      <c r="C2" s="412" t="s">
        <v>2</v>
      </c>
      <c r="D2" s="412" t="s">
        <v>3</v>
      </c>
      <c r="E2" s="412" t="s">
        <v>4</v>
      </c>
      <c r="F2" s="412" t="s">
        <v>5</v>
      </c>
      <c r="G2" s="415" t="s">
        <v>6</v>
      </c>
      <c r="H2" s="412" t="s">
        <v>7</v>
      </c>
      <c r="I2" s="341" t="s">
        <v>8345</v>
      </c>
      <c r="J2" s="342" t="s">
        <v>8347</v>
      </c>
      <c r="K2" s="341" t="s">
        <v>13</v>
      </c>
      <c r="L2" s="341" t="s">
        <v>14</v>
      </c>
      <c r="M2" s="341" t="s">
        <v>15</v>
      </c>
      <c r="N2" s="341" t="s">
        <v>16</v>
      </c>
      <c r="O2" s="341" t="s">
        <v>17</v>
      </c>
      <c r="P2" s="341" t="s">
        <v>8337</v>
      </c>
    </row>
    <row r="3" spans="1:16" x14ac:dyDescent="0.35">
      <c r="A3" s="412"/>
      <c r="B3" s="412"/>
      <c r="C3" s="412"/>
      <c r="D3" s="412"/>
      <c r="E3" s="412"/>
      <c r="F3" s="412"/>
      <c r="G3" s="415"/>
      <c r="H3" s="412"/>
      <c r="I3" s="413" t="s">
        <v>8346</v>
      </c>
      <c r="J3" s="413" t="s">
        <v>8346</v>
      </c>
      <c r="K3" s="413" t="s">
        <v>8346</v>
      </c>
      <c r="L3" s="413" t="s">
        <v>8346</v>
      </c>
      <c r="M3" s="413" t="s">
        <v>8346</v>
      </c>
      <c r="N3" s="413" t="s">
        <v>8346</v>
      </c>
      <c r="O3" s="413" t="s">
        <v>8346</v>
      </c>
      <c r="P3" s="413" t="s">
        <v>8346</v>
      </c>
    </row>
    <row r="4" spans="1:16" x14ac:dyDescent="0.35">
      <c r="A4" s="412"/>
      <c r="B4" s="412"/>
      <c r="C4" s="412"/>
      <c r="D4" s="412"/>
      <c r="E4" s="412"/>
      <c r="F4" s="412"/>
      <c r="G4" s="415"/>
      <c r="H4" s="412"/>
      <c r="I4" s="414"/>
      <c r="J4" s="414"/>
      <c r="K4" s="414"/>
      <c r="L4" s="414"/>
      <c r="M4" s="414"/>
      <c r="N4" s="414"/>
      <c r="O4" s="414"/>
      <c r="P4" s="414"/>
    </row>
    <row r="5" spans="1:16" x14ac:dyDescent="0.35">
      <c r="A5" s="335">
        <v>1</v>
      </c>
      <c r="B5" s="355" t="s">
        <v>49</v>
      </c>
      <c r="C5" s="336" t="s">
        <v>50</v>
      </c>
      <c r="D5" s="336" t="s">
        <v>26</v>
      </c>
      <c r="E5" s="361">
        <v>45152</v>
      </c>
      <c r="F5" s="361"/>
      <c r="G5" s="337" t="s">
        <v>27</v>
      </c>
      <c r="H5" s="337" t="s">
        <v>27</v>
      </c>
      <c r="I5" s="354">
        <v>4883.3736363636735</v>
      </c>
      <c r="J5" s="344">
        <v>2549</v>
      </c>
      <c r="K5" s="344">
        <v>2861</v>
      </c>
      <c r="L5" s="344">
        <v>0</v>
      </c>
      <c r="M5" s="344">
        <v>0</v>
      </c>
      <c r="N5" s="344">
        <v>0</v>
      </c>
      <c r="O5" s="344">
        <v>0</v>
      </c>
      <c r="P5" s="344">
        <v>0</v>
      </c>
    </row>
    <row r="6" spans="1:16" x14ac:dyDescent="0.35">
      <c r="A6" s="335">
        <v>2</v>
      </c>
      <c r="B6" s="355" t="s">
        <v>55</v>
      </c>
      <c r="C6" s="336" t="s">
        <v>53</v>
      </c>
      <c r="D6" s="336" t="s">
        <v>26</v>
      </c>
      <c r="E6" s="361">
        <v>45229</v>
      </c>
      <c r="F6" s="361"/>
      <c r="G6" s="337" t="s">
        <v>27</v>
      </c>
      <c r="H6" s="337" t="s">
        <v>27</v>
      </c>
      <c r="I6" s="354">
        <v>4075.2000000000517</v>
      </c>
      <c r="J6" s="344">
        <v>3314</v>
      </c>
      <c r="K6" s="344">
        <v>2466</v>
      </c>
      <c r="L6" s="354">
        <v>2536.7399999999998</v>
      </c>
      <c r="M6" s="354">
        <v>4198.83</v>
      </c>
      <c r="N6" s="363">
        <v>4999.7</v>
      </c>
      <c r="O6" s="354">
        <v>2633.98</v>
      </c>
      <c r="P6" s="354">
        <v>2425.56</v>
      </c>
    </row>
    <row r="7" spans="1:16" x14ac:dyDescent="0.35">
      <c r="A7" s="335">
        <v>3</v>
      </c>
      <c r="B7" s="356" t="s">
        <v>85</v>
      </c>
      <c r="C7" s="336" t="s">
        <v>53</v>
      </c>
      <c r="D7" s="336" t="s">
        <v>26</v>
      </c>
      <c r="E7" s="361">
        <v>45323</v>
      </c>
      <c r="F7" s="361"/>
      <c r="G7" s="337" t="s">
        <v>46</v>
      </c>
      <c r="H7" s="337" t="s">
        <v>66</v>
      </c>
      <c r="I7" s="354">
        <v>963.90000000000077</v>
      </c>
      <c r="J7" s="344">
        <v>0</v>
      </c>
      <c r="K7" s="344">
        <v>0</v>
      </c>
      <c r="L7" s="344">
        <v>0</v>
      </c>
      <c r="M7" s="344">
        <v>0</v>
      </c>
      <c r="N7" s="344">
        <v>0</v>
      </c>
      <c r="O7" s="344">
        <v>0</v>
      </c>
      <c r="P7" s="344">
        <v>0</v>
      </c>
    </row>
    <row r="8" spans="1:16" x14ac:dyDescent="0.35">
      <c r="A8" s="335">
        <v>4</v>
      </c>
      <c r="B8" s="356" t="s">
        <v>105</v>
      </c>
      <c r="C8" s="347" t="s">
        <v>25</v>
      </c>
      <c r="D8" s="336" t="s">
        <v>26</v>
      </c>
      <c r="E8" s="361">
        <v>45351</v>
      </c>
      <c r="F8" s="361"/>
      <c r="G8" s="337" t="s">
        <v>46</v>
      </c>
      <c r="H8" s="337" t="s">
        <v>47</v>
      </c>
      <c r="I8" s="354">
        <v>399.00000000001592</v>
      </c>
      <c r="J8" s="344">
        <v>0</v>
      </c>
      <c r="K8" s="344">
        <v>435</v>
      </c>
      <c r="L8" s="354">
        <v>697.2</v>
      </c>
      <c r="M8" s="344">
        <v>0</v>
      </c>
      <c r="N8" s="363">
        <v>797.81</v>
      </c>
      <c r="O8" s="354">
        <v>914.7</v>
      </c>
      <c r="P8" s="354">
        <v>2624.45</v>
      </c>
    </row>
    <row r="9" spans="1:16" x14ac:dyDescent="0.35">
      <c r="A9" s="335">
        <v>5</v>
      </c>
      <c r="B9" s="355" t="s">
        <v>76</v>
      </c>
      <c r="C9" s="336" t="s">
        <v>25</v>
      </c>
      <c r="D9" s="336" t="s">
        <v>26</v>
      </c>
      <c r="E9" s="361">
        <v>45306</v>
      </c>
      <c r="F9" s="361"/>
      <c r="G9" s="337" t="s">
        <v>46</v>
      </c>
      <c r="H9" s="337" t="s">
        <v>47</v>
      </c>
      <c r="I9" s="344">
        <v>0</v>
      </c>
      <c r="J9" s="344">
        <v>823</v>
      </c>
      <c r="K9" s="354">
        <v>1027</v>
      </c>
      <c r="L9" s="354">
        <v>1079.0999999999999</v>
      </c>
      <c r="M9" s="354">
        <v>1742.69</v>
      </c>
      <c r="N9" s="363">
        <v>1468.83</v>
      </c>
      <c r="O9" s="354">
        <v>933.3</v>
      </c>
      <c r="P9" s="344">
        <v>0</v>
      </c>
    </row>
    <row r="10" spans="1:16" x14ac:dyDescent="0.35">
      <c r="A10" s="335">
        <v>6</v>
      </c>
      <c r="B10" s="356" t="s">
        <v>87</v>
      </c>
      <c r="C10" s="336" t="s">
        <v>53</v>
      </c>
      <c r="D10" s="336" t="s">
        <v>26</v>
      </c>
      <c r="E10" s="361">
        <v>45330</v>
      </c>
      <c r="F10" s="361"/>
      <c r="G10" s="337" t="s">
        <v>46</v>
      </c>
      <c r="H10" s="337" t="s">
        <v>66</v>
      </c>
      <c r="I10" s="344">
        <v>0</v>
      </c>
      <c r="J10" s="365">
        <v>1116</v>
      </c>
      <c r="K10" s="344">
        <v>2282</v>
      </c>
      <c r="L10" s="354">
        <v>1511.25</v>
      </c>
      <c r="M10" s="354">
        <v>1942.1</v>
      </c>
      <c r="N10" s="363">
        <v>930.33</v>
      </c>
      <c r="O10" s="354">
        <v>463.95</v>
      </c>
      <c r="P10" s="354">
        <v>627.23</v>
      </c>
    </row>
    <row r="11" spans="1:16" x14ac:dyDescent="0.35">
      <c r="A11" s="335">
        <v>7</v>
      </c>
      <c r="B11" s="357" t="s">
        <v>159</v>
      </c>
      <c r="C11" s="347" t="s">
        <v>25</v>
      </c>
      <c r="D11" s="336" t="s">
        <v>26</v>
      </c>
      <c r="E11" s="361">
        <v>45413</v>
      </c>
      <c r="F11" s="361"/>
      <c r="G11" s="337" t="s">
        <v>46</v>
      </c>
      <c r="H11" s="337" t="s">
        <v>133</v>
      </c>
      <c r="I11" s="344">
        <v>0</v>
      </c>
      <c r="J11" s="344"/>
      <c r="K11" s="344">
        <v>3982</v>
      </c>
      <c r="L11" s="354">
        <v>2966.85</v>
      </c>
      <c r="M11" s="354">
        <v>3224.63</v>
      </c>
      <c r="N11" s="363">
        <v>1894.08</v>
      </c>
      <c r="O11" s="354">
        <v>1865.25</v>
      </c>
      <c r="P11" s="344">
        <v>0</v>
      </c>
    </row>
    <row r="12" spans="1:16" x14ac:dyDescent="0.35">
      <c r="A12" s="335">
        <v>8</v>
      </c>
      <c r="B12" s="357" t="s">
        <v>165</v>
      </c>
      <c r="C12" s="347" t="s">
        <v>53</v>
      </c>
      <c r="D12" s="336" t="s">
        <v>26</v>
      </c>
      <c r="E12" s="361">
        <v>45435</v>
      </c>
      <c r="F12" s="361"/>
      <c r="G12" s="337" t="s">
        <v>46</v>
      </c>
      <c r="H12" s="337" t="s">
        <v>136</v>
      </c>
      <c r="I12" s="344">
        <v>0</v>
      </c>
      <c r="J12" s="344">
        <v>0</v>
      </c>
      <c r="K12" s="344">
        <v>0</v>
      </c>
      <c r="L12" s="344">
        <v>0</v>
      </c>
      <c r="M12" s="354">
        <v>59.97</v>
      </c>
      <c r="N12" s="363">
        <v>4.72</v>
      </c>
      <c r="O12" s="344">
        <v>0</v>
      </c>
      <c r="P12" s="344">
        <v>0</v>
      </c>
    </row>
    <row r="13" spans="1:16" x14ac:dyDescent="0.35">
      <c r="A13" s="335">
        <v>9</v>
      </c>
      <c r="B13" s="357" t="s">
        <v>208</v>
      </c>
      <c r="C13" s="347" t="s">
        <v>25</v>
      </c>
      <c r="D13" s="336" t="s">
        <v>26</v>
      </c>
      <c r="E13" s="361">
        <v>45491</v>
      </c>
      <c r="F13" s="361"/>
      <c r="G13" s="337" t="s">
        <v>46</v>
      </c>
      <c r="H13" s="337" t="s">
        <v>133</v>
      </c>
      <c r="I13" s="344">
        <v>0</v>
      </c>
      <c r="J13" s="344">
        <v>0</v>
      </c>
      <c r="K13" s="344">
        <v>0</v>
      </c>
      <c r="L13" s="344">
        <v>0</v>
      </c>
      <c r="M13" s="344">
        <v>0</v>
      </c>
      <c r="N13" s="344">
        <v>0</v>
      </c>
      <c r="O13" s="344">
        <v>0</v>
      </c>
      <c r="P13" s="354">
        <v>761.23</v>
      </c>
    </row>
    <row r="14" spans="1:16" x14ac:dyDescent="0.35">
      <c r="A14" s="335">
        <v>10</v>
      </c>
      <c r="B14" s="357" t="s">
        <v>216</v>
      </c>
      <c r="C14" s="347" t="s">
        <v>25</v>
      </c>
      <c r="D14" s="336" t="s">
        <v>26</v>
      </c>
      <c r="E14" s="361">
        <v>45526</v>
      </c>
      <c r="F14" s="361"/>
      <c r="G14" s="337" t="s">
        <v>46</v>
      </c>
      <c r="H14" s="337" t="s">
        <v>133</v>
      </c>
      <c r="I14" s="344">
        <v>0</v>
      </c>
      <c r="J14" s="344">
        <v>0</v>
      </c>
      <c r="K14" s="344">
        <v>0</v>
      </c>
      <c r="L14" s="344">
        <v>0</v>
      </c>
      <c r="M14" s="344">
        <v>0</v>
      </c>
      <c r="N14" s="344">
        <v>0</v>
      </c>
      <c r="O14" s="344">
        <v>0</v>
      </c>
      <c r="P14" s="354">
        <v>724.63</v>
      </c>
    </row>
    <row r="15" spans="1:16" x14ac:dyDescent="0.35">
      <c r="A15" s="335">
        <v>11</v>
      </c>
      <c r="B15" s="357" t="s">
        <v>193</v>
      </c>
      <c r="C15" s="347" t="s">
        <v>50</v>
      </c>
      <c r="D15" s="336" t="s">
        <v>26</v>
      </c>
      <c r="E15" s="361">
        <v>45449</v>
      </c>
      <c r="F15" s="361"/>
      <c r="G15" s="337" t="s">
        <v>46</v>
      </c>
      <c r="H15" s="337" t="s">
        <v>130</v>
      </c>
      <c r="I15" s="344">
        <v>0</v>
      </c>
      <c r="J15" s="344">
        <v>0</v>
      </c>
      <c r="K15" s="344">
        <v>0</v>
      </c>
      <c r="L15" s="344">
        <v>0</v>
      </c>
      <c r="M15" s="344">
        <v>0</v>
      </c>
      <c r="N15" s="344">
        <v>0</v>
      </c>
      <c r="O15" s="344">
        <v>0</v>
      </c>
      <c r="P15" s="354">
        <v>425.32</v>
      </c>
    </row>
    <row r="16" spans="1:16" x14ac:dyDescent="0.35">
      <c r="A16" s="335">
        <v>12</v>
      </c>
      <c r="B16" s="357" t="s">
        <v>226</v>
      </c>
      <c r="C16" s="347" t="s">
        <v>53</v>
      </c>
      <c r="D16" s="336" t="s">
        <v>26</v>
      </c>
      <c r="E16" s="361">
        <v>45519</v>
      </c>
      <c r="F16" s="361"/>
      <c r="G16" s="337" t="s">
        <v>46</v>
      </c>
      <c r="H16" s="337" t="s">
        <v>136</v>
      </c>
      <c r="I16" s="344">
        <v>0</v>
      </c>
      <c r="J16" s="344">
        <v>0</v>
      </c>
      <c r="K16" s="344">
        <v>0</v>
      </c>
      <c r="L16" s="344">
        <v>0</v>
      </c>
      <c r="M16" s="344">
        <v>0</v>
      </c>
      <c r="N16" s="344">
        <v>0</v>
      </c>
      <c r="O16" s="344">
        <v>0</v>
      </c>
      <c r="P16" s="354">
        <v>99.52</v>
      </c>
    </row>
    <row r="17" spans="9:16" ht="15" thickBot="1" x14ac:dyDescent="0.4">
      <c r="I17" s="58">
        <f>SUM(I5:I16)</f>
        <v>10321.473636363744</v>
      </c>
      <c r="J17" s="58">
        <f t="shared" ref="J17:P17" si="0">SUM(J5:J16)</f>
        <v>7802</v>
      </c>
      <c r="K17" s="58">
        <f t="shared" si="0"/>
        <v>13053</v>
      </c>
      <c r="L17" s="58">
        <f t="shared" si="0"/>
        <v>8791.14</v>
      </c>
      <c r="M17" s="58">
        <f t="shared" si="0"/>
        <v>11168.22</v>
      </c>
      <c r="N17" s="58">
        <f t="shared" si="0"/>
        <v>10095.469999999999</v>
      </c>
      <c r="O17" s="58">
        <f t="shared" si="0"/>
        <v>6811.18</v>
      </c>
      <c r="P17" s="58">
        <f t="shared" si="0"/>
        <v>7687.94</v>
      </c>
    </row>
    <row r="18" spans="9:16" ht="15" thickTop="1" x14ac:dyDescent="0.35"/>
  </sheetData>
  <mergeCells count="16">
    <mergeCell ref="F2:F4"/>
    <mergeCell ref="A2:A4"/>
    <mergeCell ref="B2:B4"/>
    <mergeCell ref="C2:C4"/>
    <mergeCell ref="D2:D4"/>
    <mergeCell ref="E2:E4"/>
    <mergeCell ref="P3:P4"/>
    <mergeCell ref="G2:G4"/>
    <mergeCell ref="H2:H4"/>
    <mergeCell ref="I3:I4"/>
    <mergeCell ref="J3:J4"/>
    <mergeCell ref="K3:K4"/>
    <mergeCell ref="L3:L4"/>
    <mergeCell ref="M3:M4"/>
    <mergeCell ref="N3:N4"/>
    <mergeCell ref="O3:O4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A533C-81A8-490D-8F68-E17D629E5BA4}">
  <sheetPr codeName="Sheet17">
    <tabColor rgb="FFFF0000"/>
  </sheetPr>
  <dimension ref="A1:R131"/>
  <sheetViews>
    <sheetView workbookViewId="0">
      <selection activeCell="G25" sqref="G25"/>
    </sheetView>
  </sheetViews>
  <sheetFormatPr defaultRowHeight="14.5" x14ac:dyDescent="0.35"/>
  <cols>
    <col min="1" max="1" width="28.1796875" bestFit="1" customWidth="1"/>
    <col min="2" max="2" width="12.54296875" customWidth="1"/>
    <col min="3" max="3" width="15.453125" customWidth="1"/>
    <col min="4" max="5" width="13" customWidth="1"/>
    <col min="6" max="6" width="27.7265625" customWidth="1"/>
    <col min="7" max="8" width="13" customWidth="1"/>
    <col min="9" max="9" width="18.7265625" customWidth="1"/>
    <col min="10" max="10" width="22.1796875" customWidth="1"/>
    <col min="11" max="11" width="14.453125" bestFit="1" customWidth="1"/>
    <col min="12" max="12" width="8" bestFit="1" customWidth="1"/>
  </cols>
  <sheetData>
    <row r="1" spans="3:10" ht="15" thickBot="1" x14ac:dyDescent="0.4"/>
    <row r="2" spans="3:10" x14ac:dyDescent="0.35">
      <c r="C2" s="426" t="s">
        <v>7577</v>
      </c>
      <c r="D2" s="427"/>
      <c r="E2" s="427"/>
      <c r="F2" s="428"/>
    </row>
    <row r="3" spans="3:10" x14ac:dyDescent="0.35">
      <c r="C3" s="233" t="s">
        <v>7578</v>
      </c>
      <c r="D3" s="6" t="s">
        <v>7579</v>
      </c>
      <c r="E3" s="6" t="s">
        <v>7580</v>
      </c>
      <c r="F3" s="234" t="s">
        <v>7581</v>
      </c>
    </row>
    <row r="4" spans="3:10" x14ac:dyDescent="0.35">
      <c r="C4" s="231" t="s">
        <v>7761</v>
      </c>
      <c r="D4" s="12">
        <v>45054</v>
      </c>
      <c r="E4" s="77">
        <v>2200</v>
      </c>
      <c r="F4" s="199" t="s">
        <v>8103</v>
      </c>
    </row>
    <row r="5" spans="3:10" ht="15" thickBot="1" x14ac:dyDescent="0.4">
      <c r="C5" s="208"/>
      <c r="D5" s="211" t="s">
        <v>21</v>
      </c>
      <c r="E5" s="209">
        <f>SUM(E4:E4)</f>
        <v>2200</v>
      </c>
      <c r="F5" s="210"/>
    </row>
    <row r="8" spans="3:10" x14ac:dyDescent="0.35">
      <c r="C8" s="5" t="s">
        <v>8104</v>
      </c>
    </row>
    <row r="10" spans="3:10" x14ac:dyDescent="0.35">
      <c r="C10" s="6" t="s">
        <v>7578</v>
      </c>
      <c r="D10" s="423" t="s">
        <v>7587</v>
      </c>
      <c r="E10" s="425"/>
      <c r="F10" s="419" t="s">
        <v>7588</v>
      </c>
      <c r="G10" s="419"/>
      <c r="H10" s="419"/>
      <c r="I10" s="419"/>
      <c r="J10" s="421" t="s">
        <v>7589</v>
      </c>
    </row>
    <row r="11" spans="3:10" x14ac:dyDescent="0.35">
      <c r="C11" s="7"/>
      <c r="D11" s="7">
        <v>1099</v>
      </c>
      <c r="E11" s="7" t="s">
        <v>7734</v>
      </c>
      <c r="F11" s="7">
        <v>1099</v>
      </c>
      <c r="G11" s="7" t="s">
        <v>7734</v>
      </c>
      <c r="H11" s="7" t="s">
        <v>7579</v>
      </c>
      <c r="I11" s="6" t="s">
        <v>7581</v>
      </c>
      <c r="J11" s="422"/>
    </row>
    <row r="12" spans="3:10" x14ac:dyDescent="0.35">
      <c r="C12" s="9" t="s">
        <v>7761</v>
      </c>
      <c r="D12" s="71"/>
      <c r="E12" s="71"/>
      <c r="F12" s="153">
        <f>-F47</f>
        <v>2200</v>
      </c>
      <c r="G12" s="33"/>
      <c r="H12" s="12">
        <f>D47</f>
        <v>45054</v>
      </c>
      <c r="I12" s="9" t="str">
        <f>A47</f>
        <v>Chase - Altea HC</v>
      </c>
      <c r="J12" s="103">
        <f>D12+E12-(F12+G12)</f>
        <v>-2200</v>
      </c>
    </row>
    <row r="13" spans="3:10" x14ac:dyDescent="0.35">
      <c r="C13" s="9" t="s">
        <v>7762</v>
      </c>
      <c r="D13" s="71"/>
      <c r="E13" s="71"/>
      <c r="F13" s="109"/>
      <c r="G13" s="109"/>
      <c r="H13" s="12"/>
      <c r="I13" s="9"/>
      <c r="J13" s="11">
        <f>D13+E13-F13</f>
        <v>0</v>
      </c>
    </row>
    <row r="19" spans="1:9" x14ac:dyDescent="0.35">
      <c r="B19" s="5" t="s">
        <v>7990</v>
      </c>
    </row>
    <row r="21" spans="1:9" x14ac:dyDescent="0.35">
      <c r="A21" s="419" t="s">
        <v>7641</v>
      </c>
      <c r="B21" s="421" t="s">
        <v>7578</v>
      </c>
      <c r="C21" s="419" t="s">
        <v>7587</v>
      </c>
      <c r="D21" s="419"/>
      <c r="E21" s="419" t="s">
        <v>7588</v>
      </c>
      <c r="F21" s="419"/>
      <c r="G21" s="419"/>
      <c r="H21" s="419"/>
      <c r="I21" s="421" t="s">
        <v>7589</v>
      </c>
    </row>
    <row r="22" spans="1:9" x14ac:dyDescent="0.35">
      <c r="A22" s="421"/>
      <c r="B22" s="422"/>
      <c r="C22" s="130" t="s">
        <v>7851</v>
      </c>
      <c r="D22" s="130" t="s">
        <v>7734</v>
      </c>
      <c r="E22" s="130" t="s">
        <v>7851</v>
      </c>
      <c r="F22" s="130" t="s">
        <v>7734</v>
      </c>
      <c r="G22" s="6" t="s">
        <v>7579</v>
      </c>
      <c r="H22" s="6" t="s">
        <v>7581</v>
      </c>
      <c r="I22" s="422"/>
    </row>
    <row r="23" spans="1:9" x14ac:dyDescent="0.35">
      <c r="A23" s="9" t="s">
        <v>7752</v>
      </c>
      <c r="B23" s="9" t="s">
        <v>7630</v>
      </c>
      <c r="C23" s="35">
        <f>D57</f>
        <v>8076.92</v>
      </c>
      <c r="D23" s="11"/>
      <c r="E23" s="35">
        <f>C23</f>
        <v>8076.92</v>
      </c>
      <c r="F23" s="136"/>
      <c r="G23" s="12">
        <f>B57</f>
        <v>45156</v>
      </c>
      <c r="H23" s="9" t="s">
        <v>7645</v>
      </c>
      <c r="I23" s="103">
        <f>(D23+C23)-(E23+F23)</f>
        <v>0</v>
      </c>
    </row>
    <row r="24" spans="1:9" x14ac:dyDescent="0.35">
      <c r="A24" s="9" t="s">
        <v>7782</v>
      </c>
      <c r="B24" s="9" t="s">
        <v>7630</v>
      </c>
      <c r="C24" s="35"/>
      <c r="D24" s="11">
        <f>G85</f>
        <v>2400</v>
      </c>
      <c r="E24" s="35"/>
      <c r="F24" s="161"/>
      <c r="G24" s="12"/>
      <c r="H24" s="9"/>
      <c r="I24" s="103">
        <f t="shared" ref="I24:I40" si="0">(D24+C24)-(E24+F24)</f>
        <v>2400</v>
      </c>
    </row>
    <row r="25" spans="1:9" x14ac:dyDescent="0.35">
      <c r="A25" s="9" t="s">
        <v>7753</v>
      </c>
      <c r="B25" s="9" t="s">
        <v>7632</v>
      </c>
      <c r="C25" s="35">
        <f>D58</f>
        <v>8076.92</v>
      </c>
      <c r="D25" s="11"/>
      <c r="E25" s="35">
        <f t="shared" ref="E25:E40" si="1">C25</f>
        <v>8076.92</v>
      </c>
      <c r="F25" s="158"/>
      <c r="G25" s="12">
        <f t="shared" ref="G25:G36" si="2">B58</f>
        <v>45135</v>
      </c>
      <c r="H25" s="9" t="s">
        <v>7645</v>
      </c>
      <c r="I25" s="103">
        <f t="shared" si="0"/>
        <v>0</v>
      </c>
    </row>
    <row r="26" spans="1:9" x14ac:dyDescent="0.35">
      <c r="A26" s="9" t="s">
        <v>7754</v>
      </c>
      <c r="B26" s="9" t="s">
        <v>7632</v>
      </c>
      <c r="C26" s="35">
        <f>D59</f>
        <v>8076.92</v>
      </c>
      <c r="D26" s="11"/>
      <c r="E26" s="35">
        <f t="shared" si="1"/>
        <v>8076.92</v>
      </c>
      <c r="F26" s="158"/>
      <c r="G26" s="12">
        <f t="shared" si="2"/>
        <v>45149</v>
      </c>
      <c r="H26" s="9" t="s">
        <v>7645</v>
      </c>
      <c r="I26" s="103">
        <f t="shared" si="0"/>
        <v>0</v>
      </c>
    </row>
    <row r="27" spans="1:9" x14ac:dyDescent="0.35">
      <c r="A27" s="9" t="s">
        <v>8105</v>
      </c>
      <c r="B27" s="9" t="s">
        <v>7632</v>
      </c>
      <c r="C27" s="35"/>
      <c r="D27" s="11">
        <f>G91</f>
        <v>2400</v>
      </c>
      <c r="E27" s="35"/>
      <c r="F27" s="35">
        <f>D60</f>
        <v>2400</v>
      </c>
      <c r="G27" s="12">
        <f t="shared" si="2"/>
        <v>45167</v>
      </c>
      <c r="H27" s="9" t="s">
        <v>7645</v>
      </c>
      <c r="I27" s="103">
        <f t="shared" si="0"/>
        <v>0</v>
      </c>
    </row>
    <row r="28" spans="1:9" x14ac:dyDescent="0.35">
      <c r="A28" s="9" t="s">
        <v>7755</v>
      </c>
      <c r="B28" s="9" t="s">
        <v>7633</v>
      </c>
      <c r="C28" s="35">
        <f>D61</f>
        <v>8076.92</v>
      </c>
      <c r="D28" s="35"/>
      <c r="E28" s="35">
        <f t="shared" si="1"/>
        <v>8076.92</v>
      </c>
      <c r="F28" s="35"/>
      <c r="G28" s="12">
        <f t="shared" si="2"/>
        <v>45177</v>
      </c>
      <c r="H28" s="9" t="s">
        <v>7645</v>
      </c>
      <c r="I28" s="103">
        <f t="shared" si="0"/>
        <v>0</v>
      </c>
    </row>
    <row r="29" spans="1:9" x14ac:dyDescent="0.35">
      <c r="A29" s="9" t="s">
        <v>7992</v>
      </c>
      <c r="B29" s="9" t="s">
        <v>7633</v>
      </c>
      <c r="C29" s="35"/>
      <c r="D29" s="11">
        <f>G97</f>
        <v>2400</v>
      </c>
      <c r="E29" s="35"/>
      <c r="F29" s="35">
        <f>D62</f>
        <v>2400</v>
      </c>
      <c r="G29" s="12">
        <f t="shared" si="2"/>
        <v>45183</v>
      </c>
      <c r="H29" s="9" t="s">
        <v>7645</v>
      </c>
      <c r="I29" s="103">
        <f t="shared" si="0"/>
        <v>0</v>
      </c>
    </row>
    <row r="30" spans="1:9" x14ac:dyDescent="0.35">
      <c r="A30" s="9" t="s">
        <v>7643</v>
      </c>
      <c r="B30" s="9" t="s">
        <v>7763</v>
      </c>
      <c r="C30" s="35">
        <f>D63</f>
        <v>8076.92</v>
      </c>
      <c r="D30" s="9"/>
      <c r="E30" s="35">
        <f t="shared" si="1"/>
        <v>8076.92</v>
      </c>
      <c r="F30" s="9"/>
      <c r="G30" s="12">
        <f t="shared" si="2"/>
        <v>45191</v>
      </c>
      <c r="H30" s="9" t="s">
        <v>7645</v>
      </c>
      <c r="I30" s="103">
        <f t="shared" si="0"/>
        <v>0</v>
      </c>
    </row>
    <row r="31" spans="1:9" x14ac:dyDescent="0.35">
      <c r="A31" s="9" t="s">
        <v>7646</v>
      </c>
      <c r="B31" s="9" t="s">
        <v>7763</v>
      </c>
      <c r="C31" s="35">
        <f>D64</f>
        <v>8076.92</v>
      </c>
      <c r="D31" s="35"/>
      <c r="E31" s="35">
        <f t="shared" si="1"/>
        <v>8076.92</v>
      </c>
      <c r="F31" s="35"/>
      <c r="G31" s="12">
        <f t="shared" si="2"/>
        <v>45205</v>
      </c>
      <c r="H31" s="9" t="s">
        <v>7645</v>
      </c>
      <c r="I31" s="103">
        <f t="shared" si="0"/>
        <v>0</v>
      </c>
    </row>
    <row r="32" spans="1:9" x14ac:dyDescent="0.35">
      <c r="A32" s="9" t="s">
        <v>7784</v>
      </c>
      <c r="B32" s="9" t="s">
        <v>7763</v>
      </c>
      <c r="C32" s="35"/>
      <c r="D32" s="11">
        <f>G103</f>
        <v>2400</v>
      </c>
      <c r="E32" s="35"/>
      <c r="F32" s="35">
        <f>D65</f>
        <v>2400</v>
      </c>
      <c r="G32" s="12">
        <f t="shared" si="2"/>
        <v>45211</v>
      </c>
      <c r="H32" s="9" t="s">
        <v>7645</v>
      </c>
      <c r="I32" s="103">
        <f t="shared" si="0"/>
        <v>0</v>
      </c>
    </row>
    <row r="33" spans="1:13" x14ac:dyDescent="0.35">
      <c r="A33" s="9" t="s">
        <v>7647</v>
      </c>
      <c r="B33" s="9" t="s">
        <v>7582</v>
      </c>
      <c r="C33" s="35">
        <f>D66</f>
        <v>8076.92</v>
      </c>
      <c r="D33" s="9"/>
      <c r="E33" s="35">
        <f t="shared" si="1"/>
        <v>8076.92</v>
      </c>
      <c r="F33" s="9"/>
      <c r="G33" s="12">
        <f t="shared" si="2"/>
        <v>45219</v>
      </c>
      <c r="H33" s="9" t="s">
        <v>7645</v>
      </c>
      <c r="I33" s="103">
        <f t="shared" si="0"/>
        <v>0</v>
      </c>
    </row>
    <row r="34" spans="1:13" x14ac:dyDescent="0.35">
      <c r="A34" s="9" t="s">
        <v>7756</v>
      </c>
      <c r="B34" s="9" t="s">
        <v>7582</v>
      </c>
      <c r="C34" s="35">
        <f>D67</f>
        <v>8076.92</v>
      </c>
      <c r="D34" s="9"/>
      <c r="E34" s="35">
        <f t="shared" si="1"/>
        <v>8076.92</v>
      </c>
      <c r="F34" s="9"/>
      <c r="G34" s="12">
        <f t="shared" si="2"/>
        <v>45233</v>
      </c>
      <c r="H34" s="9" t="s">
        <v>7645</v>
      </c>
      <c r="I34" s="103">
        <f t="shared" si="0"/>
        <v>0</v>
      </c>
    </row>
    <row r="35" spans="1:13" x14ac:dyDescent="0.35">
      <c r="A35" s="9" t="s">
        <v>7649</v>
      </c>
      <c r="B35" s="9" t="s">
        <v>7582</v>
      </c>
      <c r="C35" s="35">
        <f>D68</f>
        <v>8076.92</v>
      </c>
      <c r="D35" s="11"/>
      <c r="E35" s="35">
        <f t="shared" si="1"/>
        <v>8076.92</v>
      </c>
      <c r="F35" s="33"/>
      <c r="G35" s="12">
        <f t="shared" si="2"/>
        <v>45247</v>
      </c>
      <c r="H35" s="9" t="s">
        <v>7645</v>
      </c>
      <c r="I35" s="103">
        <f t="shared" si="0"/>
        <v>0</v>
      </c>
    </row>
    <row r="36" spans="1:13" x14ac:dyDescent="0.35">
      <c r="A36" s="9" t="s">
        <v>7993</v>
      </c>
      <c r="B36" s="9" t="s">
        <v>7582</v>
      </c>
      <c r="C36" s="35"/>
      <c r="D36" s="11">
        <f>F111</f>
        <v>4400</v>
      </c>
      <c r="E36" s="35"/>
      <c r="F36" s="35">
        <f>D69</f>
        <v>4400</v>
      </c>
      <c r="G36" s="12">
        <f t="shared" si="2"/>
        <v>45252</v>
      </c>
      <c r="H36" s="9" t="s">
        <v>7645</v>
      </c>
      <c r="I36" s="103">
        <f t="shared" si="0"/>
        <v>0</v>
      </c>
    </row>
    <row r="37" spans="1:13" x14ac:dyDescent="0.35">
      <c r="A37" s="9" t="s">
        <v>7650</v>
      </c>
      <c r="B37" s="9" t="s">
        <v>7584</v>
      </c>
      <c r="C37" s="35">
        <f>D70</f>
        <v>8076.92</v>
      </c>
      <c r="D37" s="11"/>
      <c r="E37" s="35">
        <f t="shared" si="1"/>
        <v>8076.92</v>
      </c>
      <c r="F37" s="33"/>
      <c r="G37" s="12">
        <f t="shared" ref="G37:G40" si="3">B70</f>
        <v>45261</v>
      </c>
      <c r="H37" s="9" t="s">
        <v>7645</v>
      </c>
      <c r="I37" s="103">
        <f t="shared" si="0"/>
        <v>0</v>
      </c>
    </row>
    <row r="38" spans="1:13" x14ac:dyDescent="0.35">
      <c r="A38" s="9" t="s">
        <v>8106</v>
      </c>
      <c r="B38" s="9" t="s">
        <v>7584</v>
      </c>
      <c r="C38" s="35"/>
      <c r="D38" s="11">
        <f>E121</f>
        <v>6800</v>
      </c>
      <c r="E38" s="35"/>
      <c r="F38" s="35">
        <f>D71</f>
        <v>6800</v>
      </c>
      <c r="G38" s="12">
        <f t="shared" si="3"/>
        <v>45272</v>
      </c>
      <c r="H38" s="9" t="s">
        <v>7645</v>
      </c>
      <c r="I38" s="103">
        <f t="shared" si="0"/>
        <v>0</v>
      </c>
    </row>
    <row r="39" spans="1:13" x14ac:dyDescent="0.35">
      <c r="A39" s="9" t="s">
        <v>7651</v>
      </c>
      <c r="B39" s="9" t="s">
        <v>7584</v>
      </c>
      <c r="C39" s="35">
        <f>D72</f>
        <v>8076.92</v>
      </c>
      <c r="D39" s="11"/>
      <c r="E39" s="35">
        <f t="shared" si="1"/>
        <v>8076.92</v>
      </c>
      <c r="F39" s="33"/>
      <c r="G39" s="12">
        <f t="shared" si="3"/>
        <v>45275</v>
      </c>
      <c r="H39" s="9" t="s">
        <v>7645</v>
      </c>
      <c r="I39" s="103">
        <f t="shared" si="0"/>
        <v>0</v>
      </c>
    </row>
    <row r="40" spans="1:13" x14ac:dyDescent="0.35">
      <c r="A40" s="9" t="s">
        <v>7652</v>
      </c>
      <c r="B40" s="9" t="s">
        <v>7595</v>
      </c>
      <c r="C40" s="35">
        <f>D73</f>
        <v>8076.92</v>
      </c>
      <c r="D40" s="11"/>
      <c r="E40" s="35">
        <f t="shared" si="1"/>
        <v>8076.92</v>
      </c>
      <c r="F40" s="33"/>
      <c r="G40" s="12">
        <f t="shared" si="3"/>
        <v>45289</v>
      </c>
      <c r="H40" s="9" t="s">
        <v>7645</v>
      </c>
      <c r="I40" s="103">
        <f t="shared" si="0"/>
        <v>0</v>
      </c>
    </row>
    <row r="41" spans="1:13" x14ac:dyDescent="0.35">
      <c r="D41" s="82"/>
      <c r="F41" s="34"/>
      <c r="G41" s="159"/>
      <c r="I41" s="160"/>
    </row>
    <row r="43" spans="1:13" x14ac:dyDescent="0.35">
      <c r="C43" s="15" t="s">
        <v>7654</v>
      </c>
    </row>
    <row r="45" spans="1:13" ht="15" thickBot="1" x14ac:dyDescent="0.4"/>
    <row r="46" spans="1:13" ht="15" thickBot="1" x14ac:dyDescent="0.4">
      <c r="A46" t="s">
        <v>7655</v>
      </c>
      <c r="B46" t="s">
        <v>7600</v>
      </c>
      <c r="C46" s="95" t="s">
        <v>7685</v>
      </c>
      <c r="D46" s="96" t="s">
        <v>7684</v>
      </c>
      <c r="E46" s="96" t="s">
        <v>7686</v>
      </c>
      <c r="F46" s="97" t="s">
        <v>7591</v>
      </c>
      <c r="G46" s="96" t="s">
        <v>7814</v>
      </c>
      <c r="H46" s="98" t="s">
        <v>7815</v>
      </c>
      <c r="I46" s="96" t="s">
        <v>7607</v>
      </c>
      <c r="J46" s="98" t="s">
        <v>7689</v>
      </c>
      <c r="K46" s="96" t="s">
        <v>7690</v>
      </c>
      <c r="L46" s="98" t="s">
        <v>7691</v>
      </c>
      <c r="M46" s="99" t="s">
        <v>7692</v>
      </c>
    </row>
    <row r="47" spans="1:13" x14ac:dyDescent="0.35">
      <c r="A47" t="s">
        <v>7816</v>
      </c>
      <c r="B47" s="18">
        <v>45054</v>
      </c>
      <c r="C47" t="s">
        <v>7693</v>
      </c>
      <c r="D47" s="18">
        <v>45054</v>
      </c>
      <c r="E47" t="s">
        <v>8107</v>
      </c>
      <c r="F47" s="106">
        <v>-2200</v>
      </c>
      <c r="G47" s="24" t="s">
        <v>8108</v>
      </c>
      <c r="H47" s="24"/>
      <c r="I47" t="s">
        <v>8109</v>
      </c>
      <c r="J47" t="s">
        <v>8110</v>
      </c>
      <c r="K47" t="s">
        <v>7953</v>
      </c>
      <c r="L47">
        <v>12800</v>
      </c>
    </row>
    <row r="51" spans="1:18" x14ac:dyDescent="0.35">
      <c r="C51" s="15" t="s">
        <v>8111</v>
      </c>
    </row>
    <row r="54" spans="1:18" x14ac:dyDescent="0.35">
      <c r="A54" t="s">
        <v>7714</v>
      </c>
      <c r="B54" t="s">
        <v>7715</v>
      </c>
      <c r="C54" s="48"/>
      <c r="D54" s="48"/>
      <c r="E54" s="49" t="s">
        <v>7705</v>
      </c>
      <c r="F54" s="49" t="s">
        <v>7705</v>
      </c>
      <c r="G54" s="49" t="s">
        <v>7706</v>
      </c>
      <c r="H54" s="49" t="s">
        <v>7707</v>
      </c>
      <c r="I54" s="48"/>
      <c r="J54" s="49" t="s">
        <v>7708</v>
      </c>
      <c r="K54" s="49" t="s">
        <v>7700</v>
      </c>
      <c r="L54" s="49" t="s">
        <v>7709</v>
      </c>
      <c r="M54" s="49" t="s">
        <v>7700</v>
      </c>
      <c r="N54" s="49" t="s">
        <v>7710</v>
      </c>
      <c r="O54" s="49" t="s">
        <v>7711</v>
      </c>
      <c r="P54" s="49" t="s">
        <v>7712</v>
      </c>
      <c r="Q54" s="49" t="s">
        <v>7713</v>
      </c>
      <c r="R54" s="48"/>
    </row>
    <row r="55" spans="1:18" x14ac:dyDescent="0.35">
      <c r="C55" s="50" t="s">
        <v>7716</v>
      </c>
      <c r="D55" s="50" t="s">
        <v>7717</v>
      </c>
      <c r="E55" s="49" t="s">
        <v>7718</v>
      </c>
      <c r="F55" s="49" t="s">
        <v>7719</v>
      </c>
      <c r="G55" s="49" t="s">
        <v>7720</v>
      </c>
      <c r="H55" s="49" t="s">
        <v>7721</v>
      </c>
      <c r="I55" s="50" t="s">
        <v>7722</v>
      </c>
      <c r="J55" s="49" t="s">
        <v>7719</v>
      </c>
      <c r="K55" s="49" t="s">
        <v>7723</v>
      </c>
      <c r="L55" s="48"/>
      <c r="M55" s="49" t="s">
        <v>7724</v>
      </c>
      <c r="N55" s="49" t="s">
        <v>7725</v>
      </c>
      <c r="O55" s="48"/>
      <c r="P55" s="49" t="s">
        <v>7726</v>
      </c>
      <c r="Q55" s="49" t="s">
        <v>7727</v>
      </c>
      <c r="R55" s="48"/>
    </row>
    <row r="56" spans="1:18" x14ac:dyDescent="0.35">
      <c r="C56" s="51" t="s">
        <v>7728</v>
      </c>
      <c r="D56" s="51" t="s">
        <v>7728</v>
      </c>
      <c r="E56" s="51" t="s">
        <v>7728</v>
      </c>
      <c r="F56" s="51" t="s">
        <v>7729</v>
      </c>
      <c r="G56" s="51" t="s">
        <v>7730</v>
      </c>
      <c r="H56" s="51" t="s">
        <v>7728</v>
      </c>
      <c r="I56" s="51" t="s">
        <v>7728</v>
      </c>
      <c r="J56" s="51" t="s">
        <v>7728</v>
      </c>
      <c r="K56" s="51" t="s">
        <v>7728</v>
      </c>
      <c r="L56" s="51" t="s">
        <v>7728</v>
      </c>
      <c r="M56" s="51" t="s">
        <v>7728</v>
      </c>
      <c r="N56" s="51" t="s">
        <v>7728</v>
      </c>
      <c r="O56" s="51" t="s">
        <v>7728</v>
      </c>
      <c r="P56" s="51" t="s">
        <v>7728</v>
      </c>
      <c r="Q56" s="51" t="s">
        <v>7728</v>
      </c>
      <c r="R56" s="51"/>
    </row>
    <row r="57" spans="1:18" x14ac:dyDescent="0.35">
      <c r="A57" t="s">
        <v>7752</v>
      </c>
      <c r="B57" s="52">
        <v>45156</v>
      </c>
      <c r="C57" s="53" t="s">
        <v>8112</v>
      </c>
      <c r="D57" s="54">
        <v>8076.92</v>
      </c>
      <c r="E57" s="54">
        <v>617.89</v>
      </c>
      <c r="F57" s="54">
        <v>22.5</v>
      </c>
      <c r="G57" s="54">
        <v>53.83</v>
      </c>
      <c r="H57" s="54">
        <v>0</v>
      </c>
      <c r="I57" s="54">
        <v>0</v>
      </c>
      <c r="J57" s="54">
        <v>0</v>
      </c>
      <c r="K57" s="54">
        <v>0</v>
      </c>
      <c r="L57" s="54">
        <v>0</v>
      </c>
      <c r="M57" s="54">
        <v>0</v>
      </c>
      <c r="N57" s="54">
        <v>0</v>
      </c>
      <c r="O57" s="54">
        <v>0</v>
      </c>
      <c r="P57" s="54">
        <v>694.22</v>
      </c>
      <c r="Q57" s="55">
        <v>8.5999999999999993E-2</v>
      </c>
    </row>
    <row r="58" spans="1:18" x14ac:dyDescent="0.35">
      <c r="A58" t="s">
        <v>7753</v>
      </c>
      <c r="B58" s="52">
        <v>45135</v>
      </c>
      <c r="C58" s="53" t="s">
        <v>8112</v>
      </c>
      <c r="D58" s="54">
        <v>8076.92</v>
      </c>
      <c r="E58" s="54">
        <v>933.59</v>
      </c>
      <c r="F58" s="54">
        <v>9.94</v>
      </c>
      <c r="G58" s="54">
        <v>58.45</v>
      </c>
      <c r="H58" s="54">
        <v>3.08</v>
      </c>
      <c r="I58" s="54">
        <v>0</v>
      </c>
      <c r="J58" s="54">
        <v>4.4800000000000004</v>
      </c>
      <c r="K58" s="54">
        <v>11.06</v>
      </c>
      <c r="L58" s="54">
        <v>12.32</v>
      </c>
      <c r="M58" s="54">
        <v>12.04</v>
      </c>
      <c r="N58" s="54">
        <v>19.32</v>
      </c>
      <c r="O58" s="54">
        <v>30.1</v>
      </c>
      <c r="P58" s="54">
        <v>1094.3800000000001</v>
      </c>
      <c r="Q58" s="55">
        <v>0.13550000000000001</v>
      </c>
      <c r="R58" s="48"/>
    </row>
    <row r="59" spans="1:18" x14ac:dyDescent="0.35">
      <c r="A59" t="s">
        <v>7754</v>
      </c>
      <c r="B59" s="52">
        <v>45149</v>
      </c>
      <c r="C59" s="53" t="s">
        <v>8112</v>
      </c>
      <c r="D59" s="54">
        <v>8076.92</v>
      </c>
      <c r="E59" s="54">
        <v>617.89</v>
      </c>
      <c r="F59" s="54">
        <v>9.94</v>
      </c>
      <c r="G59" s="54">
        <v>58.45</v>
      </c>
      <c r="H59" s="54">
        <v>3.08</v>
      </c>
      <c r="I59" s="54">
        <v>156.18</v>
      </c>
      <c r="J59" s="54">
        <v>4.4800000000000004</v>
      </c>
      <c r="K59" s="54">
        <v>11.06</v>
      </c>
      <c r="L59" s="54">
        <v>12.32</v>
      </c>
      <c r="M59" s="54">
        <v>12.04</v>
      </c>
      <c r="N59" s="54">
        <v>19.32</v>
      </c>
      <c r="O59" s="54">
        <v>30.1</v>
      </c>
      <c r="P59" s="54">
        <v>934.86</v>
      </c>
      <c r="Q59" s="55">
        <v>0.1157</v>
      </c>
    </row>
    <row r="60" spans="1:18" x14ac:dyDescent="0.35">
      <c r="A60" t="s">
        <v>8105</v>
      </c>
      <c r="B60" s="52">
        <v>45167</v>
      </c>
      <c r="C60" s="53" t="s">
        <v>8112</v>
      </c>
      <c r="D60" s="54">
        <v>2400</v>
      </c>
      <c r="E60" s="54">
        <v>183.6</v>
      </c>
      <c r="F60" s="54">
        <v>22.5</v>
      </c>
      <c r="G60" s="54">
        <v>15.99</v>
      </c>
      <c r="H60" s="54">
        <v>0</v>
      </c>
      <c r="I60" s="54">
        <v>0</v>
      </c>
      <c r="J60" s="54">
        <v>0</v>
      </c>
      <c r="K60" s="54">
        <v>0</v>
      </c>
      <c r="L60" s="54">
        <v>0</v>
      </c>
      <c r="M60" s="54">
        <v>0</v>
      </c>
      <c r="N60" s="54">
        <v>0</v>
      </c>
      <c r="O60" s="54">
        <v>0</v>
      </c>
      <c r="P60" s="54">
        <v>222.09</v>
      </c>
      <c r="Q60" s="55">
        <v>9.2499999999999999E-2</v>
      </c>
    </row>
    <row r="61" spans="1:18" x14ac:dyDescent="0.35">
      <c r="A61" s="26" t="s">
        <v>7755</v>
      </c>
      <c r="B61" s="52">
        <v>45177</v>
      </c>
      <c r="C61" s="53" t="s">
        <v>8112</v>
      </c>
      <c r="D61" s="54">
        <v>8076.92</v>
      </c>
      <c r="E61" s="54">
        <v>617.89</v>
      </c>
      <c r="F61" s="54">
        <v>9.94</v>
      </c>
      <c r="G61" s="54">
        <v>58.45</v>
      </c>
      <c r="H61" s="54">
        <v>3.08</v>
      </c>
      <c r="I61" s="54">
        <v>216.86</v>
      </c>
      <c r="J61" s="54">
        <v>4.4800000000000004</v>
      </c>
      <c r="K61" s="54">
        <v>11.06</v>
      </c>
      <c r="L61" s="54">
        <v>12.32</v>
      </c>
      <c r="M61" s="54">
        <v>12.04</v>
      </c>
      <c r="N61" s="54">
        <v>19.32</v>
      </c>
      <c r="O61" s="54">
        <v>30.1</v>
      </c>
      <c r="P61" s="54">
        <v>995.54</v>
      </c>
      <c r="Q61" s="55">
        <v>0.12330000000000001</v>
      </c>
    </row>
    <row r="62" spans="1:18" x14ac:dyDescent="0.35">
      <c r="A62" t="s">
        <v>7992</v>
      </c>
      <c r="B62" s="52">
        <v>45183</v>
      </c>
      <c r="C62" s="53" t="s">
        <v>8112</v>
      </c>
      <c r="D62" s="54">
        <v>2400</v>
      </c>
      <c r="E62" s="54">
        <v>183.6</v>
      </c>
      <c r="F62" s="54">
        <v>22.5</v>
      </c>
      <c r="G62" s="54">
        <v>15.99</v>
      </c>
      <c r="H62" s="54">
        <v>0</v>
      </c>
      <c r="I62" s="54">
        <v>0</v>
      </c>
      <c r="J62" s="54">
        <v>0</v>
      </c>
      <c r="K62" s="54">
        <v>0</v>
      </c>
      <c r="L62" s="54">
        <v>0</v>
      </c>
      <c r="M62" s="54">
        <v>0</v>
      </c>
      <c r="N62" s="54">
        <v>0</v>
      </c>
      <c r="O62" s="54">
        <v>0</v>
      </c>
      <c r="P62" s="54">
        <v>222.09</v>
      </c>
      <c r="Q62" s="55">
        <v>9.2499999999999999E-2</v>
      </c>
    </row>
    <row r="63" spans="1:18" x14ac:dyDescent="0.35">
      <c r="A63" s="26" t="s">
        <v>7643</v>
      </c>
      <c r="B63" s="52">
        <v>45191</v>
      </c>
      <c r="C63" s="53" t="s">
        <v>8112</v>
      </c>
      <c r="D63" s="54">
        <v>8076.92</v>
      </c>
      <c r="E63" s="54">
        <v>617.89</v>
      </c>
      <c r="F63" s="54">
        <v>9.94</v>
      </c>
      <c r="G63" s="54">
        <v>58.45</v>
      </c>
      <c r="H63" s="54">
        <v>3.08</v>
      </c>
      <c r="I63" s="54">
        <v>216.86</v>
      </c>
      <c r="J63" s="54">
        <v>4.4800000000000004</v>
      </c>
      <c r="K63" s="54">
        <v>11.06</v>
      </c>
      <c r="L63" s="54">
        <v>12.32</v>
      </c>
      <c r="M63" s="54">
        <v>12.04</v>
      </c>
      <c r="N63" s="54">
        <v>19.32</v>
      </c>
      <c r="O63" s="54">
        <v>30.1</v>
      </c>
      <c r="P63" s="54">
        <v>995.54</v>
      </c>
      <c r="Q63" s="55">
        <v>0.12330000000000001</v>
      </c>
    </row>
    <row r="64" spans="1:18" x14ac:dyDescent="0.35">
      <c r="A64" s="26" t="s">
        <v>7646</v>
      </c>
      <c r="B64" s="52">
        <v>45205</v>
      </c>
      <c r="C64" s="53" t="s">
        <v>8112</v>
      </c>
      <c r="D64" s="54">
        <v>8076.92</v>
      </c>
      <c r="E64" s="54">
        <v>617.89</v>
      </c>
      <c r="F64" s="54">
        <v>9.94</v>
      </c>
      <c r="G64" s="54">
        <v>58.45</v>
      </c>
      <c r="H64" s="54">
        <v>3.08</v>
      </c>
      <c r="I64" s="54">
        <v>216.86</v>
      </c>
      <c r="J64" s="54">
        <v>4.4800000000000004</v>
      </c>
      <c r="K64" s="54">
        <v>11.06</v>
      </c>
      <c r="L64" s="54">
        <v>12.32</v>
      </c>
      <c r="M64" s="54">
        <v>12.04</v>
      </c>
      <c r="N64" s="54">
        <v>19.32</v>
      </c>
      <c r="O64" s="54">
        <v>30.1</v>
      </c>
      <c r="P64" s="54">
        <v>995.54</v>
      </c>
      <c r="Q64" s="55">
        <v>0.12330000000000001</v>
      </c>
    </row>
    <row r="65" spans="1:17" x14ac:dyDescent="0.35">
      <c r="A65" s="26" t="s">
        <v>7784</v>
      </c>
      <c r="B65" s="52">
        <v>45211</v>
      </c>
      <c r="C65" s="53" t="s">
        <v>8112</v>
      </c>
      <c r="D65" s="54">
        <v>2400</v>
      </c>
      <c r="E65" s="54">
        <v>183.6</v>
      </c>
      <c r="F65" s="54">
        <v>22.5</v>
      </c>
      <c r="G65" s="54">
        <v>15.99</v>
      </c>
      <c r="H65" s="54">
        <v>0</v>
      </c>
      <c r="I65" s="54">
        <v>0</v>
      </c>
      <c r="J65" s="54">
        <v>0</v>
      </c>
      <c r="K65" s="54">
        <v>0</v>
      </c>
      <c r="L65" s="54">
        <v>0</v>
      </c>
      <c r="M65" s="54">
        <v>0</v>
      </c>
      <c r="N65" s="54">
        <v>0</v>
      </c>
      <c r="O65" s="54">
        <v>0</v>
      </c>
      <c r="P65" s="54">
        <v>222.09</v>
      </c>
      <c r="Q65" s="55">
        <v>9.2499999999999999E-2</v>
      </c>
    </row>
    <row r="66" spans="1:17" x14ac:dyDescent="0.35">
      <c r="A66" s="26" t="s">
        <v>7647</v>
      </c>
      <c r="B66" s="52">
        <v>45219</v>
      </c>
      <c r="C66" s="53" t="s">
        <v>8112</v>
      </c>
      <c r="D66" s="54">
        <v>8076.92</v>
      </c>
      <c r="E66" s="54">
        <v>617.89</v>
      </c>
      <c r="F66" s="54">
        <v>9.94</v>
      </c>
      <c r="G66" s="54">
        <v>58.45</v>
      </c>
      <c r="H66" s="54">
        <v>3.08</v>
      </c>
      <c r="I66" s="54">
        <v>216.86</v>
      </c>
      <c r="J66" s="54">
        <v>4.4800000000000004</v>
      </c>
      <c r="K66" s="54">
        <v>11.06</v>
      </c>
      <c r="L66" s="54">
        <v>12.32</v>
      </c>
      <c r="M66" s="54">
        <v>12.04</v>
      </c>
      <c r="N66" s="54">
        <v>19.32</v>
      </c>
      <c r="O66" s="54">
        <v>30.1</v>
      </c>
      <c r="P66" s="54">
        <v>995.54</v>
      </c>
      <c r="Q66" s="55">
        <v>0.12330000000000001</v>
      </c>
    </row>
    <row r="67" spans="1:17" x14ac:dyDescent="0.35">
      <c r="A67" s="26" t="s">
        <v>7756</v>
      </c>
      <c r="B67" s="52">
        <v>45233</v>
      </c>
      <c r="C67" s="53" t="s">
        <v>8112</v>
      </c>
      <c r="D67" s="54">
        <v>8076.92</v>
      </c>
      <c r="E67" s="54">
        <v>617.89</v>
      </c>
      <c r="F67" s="54">
        <v>9.94</v>
      </c>
      <c r="G67" s="54">
        <v>58.45</v>
      </c>
      <c r="H67" s="54">
        <v>3.08</v>
      </c>
      <c r="I67" s="54">
        <v>216.86</v>
      </c>
      <c r="J67" s="54">
        <v>4.4800000000000004</v>
      </c>
      <c r="K67" s="54">
        <v>11.06</v>
      </c>
      <c r="L67" s="54">
        <v>12.32</v>
      </c>
      <c r="M67" s="54">
        <v>12.04</v>
      </c>
      <c r="N67" s="54">
        <v>19.32</v>
      </c>
      <c r="O67" s="54">
        <v>30.1</v>
      </c>
      <c r="P67" s="54">
        <v>995.54</v>
      </c>
      <c r="Q67" s="55">
        <v>0.12330000000000001</v>
      </c>
    </row>
    <row r="68" spans="1:17" x14ac:dyDescent="0.35">
      <c r="A68" s="26" t="s">
        <v>7649</v>
      </c>
      <c r="B68" s="52">
        <v>45247</v>
      </c>
      <c r="C68" s="53" t="s">
        <v>8112</v>
      </c>
      <c r="D68" s="54">
        <v>8076.92</v>
      </c>
      <c r="E68" s="54">
        <v>617.89</v>
      </c>
      <c r="F68" s="54">
        <v>9.94</v>
      </c>
      <c r="G68" s="54">
        <v>58.45</v>
      </c>
      <c r="H68" s="54">
        <v>3.08</v>
      </c>
      <c r="I68" s="54">
        <v>216.86</v>
      </c>
      <c r="J68" s="54">
        <v>4.4800000000000004</v>
      </c>
      <c r="K68" s="54">
        <v>11.06</v>
      </c>
      <c r="L68" s="54">
        <v>12.32</v>
      </c>
      <c r="M68" s="54">
        <v>12.04</v>
      </c>
      <c r="N68" s="54">
        <v>19.32</v>
      </c>
      <c r="O68" s="54">
        <v>30.1</v>
      </c>
      <c r="P68" s="54">
        <v>995.54</v>
      </c>
      <c r="Q68" s="55">
        <v>0.12330000000000001</v>
      </c>
    </row>
    <row r="69" spans="1:17" x14ac:dyDescent="0.35">
      <c r="A69" s="162" t="s">
        <v>7993</v>
      </c>
      <c r="B69" s="52">
        <v>45252</v>
      </c>
      <c r="C69" s="53" t="s">
        <v>8112</v>
      </c>
      <c r="D69" s="54">
        <v>4400</v>
      </c>
      <c r="E69" s="54">
        <v>336.6</v>
      </c>
      <c r="F69" s="54">
        <v>22.5</v>
      </c>
      <c r="G69" s="54">
        <v>29.32</v>
      </c>
      <c r="H69" s="54">
        <v>0</v>
      </c>
      <c r="I69" s="54">
        <v>0</v>
      </c>
      <c r="J69" s="54">
        <v>0</v>
      </c>
      <c r="K69" s="54">
        <v>0</v>
      </c>
      <c r="L69" s="54">
        <v>0</v>
      </c>
      <c r="M69" s="54">
        <v>0</v>
      </c>
      <c r="N69" s="54">
        <v>0</v>
      </c>
      <c r="O69" s="54">
        <v>0</v>
      </c>
      <c r="P69" s="54">
        <v>388.42</v>
      </c>
      <c r="Q69" s="55">
        <v>8.8300000000000003E-2</v>
      </c>
    </row>
    <row r="70" spans="1:17" x14ac:dyDescent="0.35">
      <c r="A70" s="26" t="s">
        <v>7650</v>
      </c>
      <c r="B70" s="52">
        <v>45261</v>
      </c>
      <c r="C70" s="53" t="s">
        <v>8112</v>
      </c>
      <c r="D70" s="54">
        <v>8076.92</v>
      </c>
      <c r="E70" s="54">
        <v>617.89</v>
      </c>
      <c r="F70" s="54">
        <v>9.94</v>
      </c>
      <c r="G70" s="54">
        <v>58.45</v>
      </c>
      <c r="H70" s="54">
        <v>3.08</v>
      </c>
      <c r="I70" s="54">
        <v>216.86</v>
      </c>
      <c r="J70" s="54">
        <v>4.4800000000000004</v>
      </c>
      <c r="K70" s="54">
        <v>11.06</v>
      </c>
      <c r="L70" s="54">
        <v>12.32</v>
      </c>
      <c r="M70" s="54">
        <v>12.04</v>
      </c>
      <c r="N70" s="54">
        <v>19.32</v>
      </c>
      <c r="O70" s="54">
        <v>30.1</v>
      </c>
      <c r="P70" s="54">
        <v>995.54</v>
      </c>
      <c r="Q70" s="55">
        <v>0.12330000000000001</v>
      </c>
    </row>
    <row r="71" spans="1:17" x14ac:dyDescent="0.35">
      <c r="A71" s="26" t="s">
        <v>8106</v>
      </c>
      <c r="B71" s="52">
        <v>45272</v>
      </c>
      <c r="C71" s="53" t="s">
        <v>8112</v>
      </c>
      <c r="D71" s="54">
        <v>6800</v>
      </c>
      <c r="E71" s="54">
        <v>520.20000000000005</v>
      </c>
      <c r="F71" s="54">
        <v>22.5</v>
      </c>
      <c r="G71" s="54">
        <v>45.32</v>
      </c>
      <c r="H71" s="54">
        <v>0</v>
      </c>
      <c r="I71" s="54">
        <v>0</v>
      </c>
      <c r="J71" s="54">
        <v>0</v>
      </c>
      <c r="K71" s="54">
        <v>0</v>
      </c>
      <c r="L71" s="54">
        <v>0</v>
      </c>
      <c r="M71" s="54">
        <v>0</v>
      </c>
      <c r="N71" s="54">
        <v>0</v>
      </c>
      <c r="O71" s="54">
        <v>0</v>
      </c>
      <c r="P71" s="54">
        <v>588.02</v>
      </c>
      <c r="Q71" s="55">
        <v>8.6499999999999994E-2</v>
      </c>
    </row>
    <row r="72" spans="1:17" x14ac:dyDescent="0.35">
      <c r="A72" s="26" t="s">
        <v>7651</v>
      </c>
      <c r="B72" s="52">
        <v>45275</v>
      </c>
      <c r="C72" s="53" t="s">
        <v>8112</v>
      </c>
      <c r="D72" s="54">
        <v>8076.92</v>
      </c>
      <c r="E72" s="54">
        <v>617.89</v>
      </c>
      <c r="F72" s="54">
        <v>9.94</v>
      </c>
      <c r="G72" s="54">
        <v>58.45</v>
      </c>
      <c r="H72" s="54">
        <v>3.08</v>
      </c>
      <c r="I72" s="54">
        <v>216.86</v>
      </c>
      <c r="J72" s="54">
        <v>4.4800000000000004</v>
      </c>
      <c r="K72" s="54">
        <v>11.06</v>
      </c>
      <c r="L72" s="54">
        <v>12.32</v>
      </c>
      <c r="M72" s="54">
        <v>12.04</v>
      </c>
      <c r="N72" s="54">
        <v>19.32</v>
      </c>
      <c r="O72" s="54">
        <v>30.1</v>
      </c>
      <c r="P72" s="54">
        <v>995.54</v>
      </c>
      <c r="Q72" s="55">
        <v>0.12330000000000001</v>
      </c>
    </row>
    <row r="73" spans="1:17" x14ac:dyDescent="0.35">
      <c r="A73" s="26" t="s">
        <v>7652</v>
      </c>
      <c r="B73" s="52">
        <v>45289</v>
      </c>
      <c r="C73" s="53" t="s">
        <v>8112</v>
      </c>
      <c r="D73" s="54">
        <v>8076.92</v>
      </c>
      <c r="E73" s="54">
        <v>617.89</v>
      </c>
      <c r="F73" s="54">
        <v>9.94</v>
      </c>
      <c r="G73" s="54">
        <v>58.45</v>
      </c>
      <c r="H73" s="54">
        <v>3.08</v>
      </c>
      <c r="I73" s="54">
        <v>216.86</v>
      </c>
      <c r="J73" s="54">
        <v>4.4800000000000004</v>
      </c>
      <c r="K73" s="54">
        <v>11.06</v>
      </c>
      <c r="L73" s="54">
        <v>12.32</v>
      </c>
      <c r="M73" s="54">
        <v>12.04</v>
      </c>
      <c r="N73" s="54">
        <v>19.32</v>
      </c>
      <c r="O73" s="54">
        <v>30.1</v>
      </c>
      <c r="P73" s="54">
        <v>995.54</v>
      </c>
      <c r="Q73" s="55">
        <v>0.12330000000000001</v>
      </c>
    </row>
    <row r="74" spans="1:17" x14ac:dyDescent="0.35">
      <c r="A74" s="279" t="s">
        <v>7653</v>
      </c>
      <c r="B74" s="52">
        <v>45303</v>
      </c>
      <c r="C74" s="53" t="s">
        <v>8112</v>
      </c>
      <c r="D74" s="54">
        <v>8076.92</v>
      </c>
      <c r="E74" s="54">
        <v>933.59</v>
      </c>
      <c r="F74" s="54">
        <v>9.94</v>
      </c>
      <c r="G74" s="54">
        <v>58.45</v>
      </c>
      <c r="H74" s="54">
        <v>3.08</v>
      </c>
      <c r="I74" s="54">
        <v>216.86</v>
      </c>
      <c r="J74" s="54">
        <v>4.4800000000000004</v>
      </c>
      <c r="K74" s="54">
        <v>11.06</v>
      </c>
      <c r="L74" s="54">
        <v>12.32</v>
      </c>
      <c r="M74" s="54">
        <v>12.04</v>
      </c>
      <c r="N74" s="54">
        <v>19.32</v>
      </c>
      <c r="O74" s="54">
        <v>30.1</v>
      </c>
      <c r="P74" s="54">
        <v>1311.24</v>
      </c>
      <c r="Q74" s="55">
        <v>0.1623</v>
      </c>
    </row>
    <row r="79" spans="1:17" x14ac:dyDescent="0.35">
      <c r="D79" s="138" t="s">
        <v>7880</v>
      </c>
    </row>
    <row r="82" spans="1:10" x14ac:dyDescent="0.35">
      <c r="A82" s="61" t="s">
        <v>7786</v>
      </c>
      <c r="B82" s="62" t="s">
        <v>7787</v>
      </c>
      <c r="C82" s="62" t="s">
        <v>7788</v>
      </c>
      <c r="D82" s="62" t="s">
        <v>2</v>
      </c>
      <c r="E82" s="62" t="s">
        <v>7789</v>
      </c>
      <c r="F82" s="62" t="s">
        <v>7790</v>
      </c>
      <c r="G82" s="62" t="s">
        <v>7791</v>
      </c>
      <c r="H82" s="62" t="s">
        <v>7792</v>
      </c>
      <c r="I82" s="62" t="s">
        <v>7793</v>
      </c>
      <c r="J82" s="62" t="s">
        <v>7794</v>
      </c>
    </row>
    <row r="83" spans="1:10" x14ac:dyDescent="0.35">
      <c r="A83" s="63">
        <v>45107</v>
      </c>
      <c r="B83" s="64" t="s">
        <v>8113</v>
      </c>
      <c r="C83" s="65" t="s">
        <v>8114</v>
      </c>
      <c r="D83" s="65" t="s">
        <v>53</v>
      </c>
      <c r="E83" s="66">
        <v>3000</v>
      </c>
      <c r="F83" s="65" t="s">
        <v>1520</v>
      </c>
      <c r="G83" s="66">
        <v>1200</v>
      </c>
      <c r="H83" s="65" t="s">
        <v>1648</v>
      </c>
      <c r="I83" s="66">
        <v>200</v>
      </c>
      <c r="J83" s="65" t="s">
        <v>634</v>
      </c>
    </row>
    <row r="84" spans="1:10" x14ac:dyDescent="0.35">
      <c r="A84" s="63">
        <v>45107</v>
      </c>
      <c r="B84" s="64" t="s">
        <v>8115</v>
      </c>
      <c r="C84" s="65" t="s">
        <v>8116</v>
      </c>
      <c r="D84" s="65" t="s">
        <v>53</v>
      </c>
      <c r="E84" s="66">
        <v>3000</v>
      </c>
      <c r="F84" s="65" t="s">
        <v>1520</v>
      </c>
      <c r="G84" s="66">
        <v>1200</v>
      </c>
      <c r="H84" s="65" t="s">
        <v>1648</v>
      </c>
      <c r="I84" s="66">
        <v>200</v>
      </c>
      <c r="J84" s="65" t="s">
        <v>634</v>
      </c>
    </row>
    <row r="85" spans="1:10" x14ac:dyDescent="0.35">
      <c r="G85" s="139">
        <f>SUM(G83:G84)</f>
        <v>2400</v>
      </c>
    </row>
    <row r="88" spans="1:10" x14ac:dyDescent="0.35">
      <c r="A88" s="61" t="s">
        <v>7786</v>
      </c>
      <c r="B88" s="62" t="s">
        <v>7787</v>
      </c>
      <c r="C88" s="62" t="s">
        <v>7788</v>
      </c>
      <c r="D88" s="62" t="s">
        <v>2</v>
      </c>
      <c r="E88" s="62" t="s">
        <v>7789</v>
      </c>
      <c r="F88" s="62" t="s">
        <v>7790</v>
      </c>
      <c r="G88" s="62" t="s">
        <v>7791</v>
      </c>
      <c r="H88" s="62" t="s">
        <v>7792</v>
      </c>
      <c r="I88" s="62" t="s">
        <v>7793</v>
      </c>
      <c r="J88" s="62" t="s">
        <v>7794</v>
      </c>
    </row>
    <row r="89" spans="1:10" x14ac:dyDescent="0.35">
      <c r="A89" s="63">
        <v>45138</v>
      </c>
      <c r="B89" s="64" t="s">
        <v>8117</v>
      </c>
      <c r="C89" s="65" t="s">
        <v>8114</v>
      </c>
      <c r="D89" s="65" t="s">
        <v>53</v>
      </c>
      <c r="E89" s="66">
        <v>3000</v>
      </c>
      <c r="F89" s="65" t="s">
        <v>1520</v>
      </c>
      <c r="G89" s="66">
        <v>1200</v>
      </c>
      <c r="H89" s="65" t="s">
        <v>1648</v>
      </c>
      <c r="I89" s="66">
        <v>500</v>
      </c>
      <c r="J89" s="65" t="s">
        <v>634</v>
      </c>
    </row>
    <row r="90" spans="1:10" x14ac:dyDescent="0.35">
      <c r="A90" s="63">
        <v>45138</v>
      </c>
      <c r="B90" s="64" t="s">
        <v>8118</v>
      </c>
      <c r="C90" s="65" t="s">
        <v>8116</v>
      </c>
      <c r="D90" s="65" t="s">
        <v>53</v>
      </c>
      <c r="E90" s="66">
        <v>3000</v>
      </c>
      <c r="F90" s="65" t="s">
        <v>1520</v>
      </c>
      <c r="G90" s="66">
        <v>1200</v>
      </c>
      <c r="H90" s="65" t="s">
        <v>1648</v>
      </c>
      <c r="I90" s="66">
        <v>500</v>
      </c>
      <c r="J90" s="65" t="s">
        <v>634</v>
      </c>
    </row>
    <row r="91" spans="1:10" x14ac:dyDescent="0.35">
      <c r="G91" s="139">
        <f>SUM(G89:G90)</f>
        <v>2400</v>
      </c>
    </row>
    <row r="94" spans="1:10" x14ac:dyDescent="0.35">
      <c r="A94" s="61" t="s">
        <v>7786</v>
      </c>
      <c r="B94" s="62" t="s">
        <v>7787</v>
      </c>
      <c r="C94" s="62" t="s">
        <v>7788</v>
      </c>
      <c r="D94" s="62" t="s">
        <v>2</v>
      </c>
      <c r="E94" s="62" t="s">
        <v>7789</v>
      </c>
      <c r="F94" s="62" t="s">
        <v>7790</v>
      </c>
      <c r="G94" s="62" t="s">
        <v>7791</v>
      </c>
      <c r="H94" s="62" t="s">
        <v>7792</v>
      </c>
      <c r="I94" s="62" t="s">
        <v>7793</v>
      </c>
    </row>
    <row r="95" spans="1:10" x14ac:dyDescent="0.35">
      <c r="A95" s="63">
        <v>45169</v>
      </c>
      <c r="B95" s="64" t="s">
        <v>8119</v>
      </c>
      <c r="C95" s="65" t="s">
        <v>8114</v>
      </c>
      <c r="D95" s="65" t="s">
        <v>53</v>
      </c>
      <c r="E95" s="92">
        <v>3000</v>
      </c>
      <c r="F95" s="65" t="s">
        <v>1520</v>
      </c>
      <c r="G95" s="66">
        <v>1200</v>
      </c>
      <c r="H95" s="65" t="s">
        <v>1648</v>
      </c>
      <c r="I95" s="66">
        <v>500</v>
      </c>
    </row>
    <row r="96" spans="1:10" x14ac:dyDescent="0.35">
      <c r="A96" s="63">
        <v>45169</v>
      </c>
      <c r="B96" s="64" t="s">
        <v>8120</v>
      </c>
      <c r="C96" s="65" t="s">
        <v>8116</v>
      </c>
      <c r="D96" s="65" t="s">
        <v>53</v>
      </c>
      <c r="E96" s="92">
        <v>3000</v>
      </c>
      <c r="F96" s="65" t="s">
        <v>1520</v>
      </c>
      <c r="G96" s="66">
        <v>1200</v>
      </c>
      <c r="H96" s="65" t="s">
        <v>1648</v>
      </c>
      <c r="I96" s="66">
        <v>500</v>
      </c>
    </row>
    <row r="97" spans="1:10" x14ac:dyDescent="0.35">
      <c r="G97" s="139">
        <f>SUM(G95:G96)</f>
        <v>2400</v>
      </c>
    </row>
    <row r="100" spans="1:10" x14ac:dyDescent="0.35">
      <c r="A100" s="61" t="s">
        <v>7786</v>
      </c>
      <c r="B100" s="62" t="s">
        <v>7787</v>
      </c>
      <c r="C100" s="62" t="s">
        <v>7788</v>
      </c>
      <c r="D100" s="62" t="s">
        <v>2</v>
      </c>
      <c r="E100" s="62" t="s">
        <v>7789</v>
      </c>
      <c r="F100" s="62" t="s">
        <v>7790</v>
      </c>
      <c r="G100" s="62" t="s">
        <v>7791</v>
      </c>
      <c r="H100" s="62" t="s">
        <v>7792</v>
      </c>
      <c r="I100" s="62" t="s">
        <v>7793</v>
      </c>
    </row>
    <row r="101" spans="1:10" x14ac:dyDescent="0.35">
      <c r="A101" s="63">
        <v>45199</v>
      </c>
      <c r="B101" s="64" t="s">
        <v>8121</v>
      </c>
      <c r="C101" s="65" t="s">
        <v>8114</v>
      </c>
      <c r="D101" s="65" t="s">
        <v>53</v>
      </c>
      <c r="E101" s="94">
        <v>3000</v>
      </c>
      <c r="F101" s="65" t="s">
        <v>1520</v>
      </c>
      <c r="G101" s="66">
        <v>1200</v>
      </c>
      <c r="H101" s="65" t="s">
        <v>1648</v>
      </c>
      <c r="I101" s="66">
        <v>500</v>
      </c>
    </row>
    <row r="102" spans="1:10" x14ac:dyDescent="0.35">
      <c r="A102" s="63">
        <v>45199</v>
      </c>
      <c r="B102" s="64" t="s">
        <v>8122</v>
      </c>
      <c r="C102" s="65" t="s">
        <v>8116</v>
      </c>
      <c r="D102" s="65" t="s">
        <v>53</v>
      </c>
      <c r="E102" s="94">
        <v>3000</v>
      </c>
      <c r="F102" s="65" t="s">
        <v>1520</v>
      </c>
      <c r="G102" s="66">
        <v>1200</v>
      </c>
      <c r="H102" s="65" t="s">
        <v>1648</v>
      </c>
      <c r="I102" s="66">
        <v>500</v>
      </c>
    </row>
    <row r="103" spans="1:10" x14ac:dyDescent="0.35">
      <c r="G103" s="139">
        <f>SUM(G101:G102)</f>
        <v>2400</v>
      </c>
    </row>
    <row r="106" spans="1:10" x14ac:dyDescent="0.35">
      <c r="A106" s="61" t="s">
        <v>7786</v>
      </c>
      <c r="B106" s="62" t="s">
        <v>7787</v>
      </c>
      <c r="C106" s="62" t="s">
        <v>7788</v>
      </c>
      <c r="D106" s="140" t="s">
        <v>7971</v>
      </c>
      <c r="E106" s="62" t="s">
        <v>7932</v>
      </c>
      <c r="F106" s="62" t="s">
        <v>7791</v>
      </c>
      <c r="G106" s="62" t="s">
        <v>7792</v>
      </c>
      <c r="H106" s="62" t="s">
        <v>7793</v>
      </c>
      <c r="I106" s="62" t="s">
        <v>2</v>
      </c>
      <c r="J106" s="62" t="s">
        <v>7789</v>
      </c>
    </row>
    <row r="107" spans="1:10" x14ac:dyDescent="0.35">
      <c r="A107" s="63">
        <v>45230</v>
      </c>
      <c r="B107" s="64" t="s">
        <v>8123</v>
      </c>
      <c r="C107" s="126" t="s">
        <v>8124</v>
      </c>
      <c r="D107" s="143" t="s">
        <v>6766</v>
      </c>
      <c r="E107" s="127" t="s">
        <v>1520</v>
      </c>
      <c r="F107" s="66">
        <v>1200</v>
      </c>
      <c r="G107" s="65" t="s">
        <v>1648</v>
      </c>
      <c r="H107" s="66">
        <v>500</v>
      </c>
      <c r="I107" s="65" t="s">
        <v>53</v>
      </c>
      <c r="J107" s="66">
        <v>3000</v>
      </c>
    </row>
    <row r="108" spans="1:10" x14ac:dyDescent="0.35">
      <c r="A108" s="63">
        <v>45230</v>
      </c>
      <c r="B108" s="64" t="s">
        <v>8125</v>
      </c>
      <c r="C108" s="126" t="s">
        <v>8126</v>
      </c>
      <c r="D108" s="65" t="s">
        <v>6766</v>
      </c>
      <c r="E108" s="127" t="s">
        <v>1520</v>
      </c>
      <c r="F108" s="66">
        <v>1200</v>
      </c>
      <c r="G108" s="65" t="s">
        <v>1648</v>
      </c>
      <c r="H108" s="66">
        <v>500</v>
      </c>
      <c r="I108" s="65" t="s">
        <v>53</v>
      </c>
      <c r="J108" s="66">
        <v>3000</v>
      </c>
    </row>
    <row r="109" spans="1:10" x14ac:dyDescent="0.35">
      <c r="A109" s="63">
        <v>45230</v>
      </c>
      <c r="B109" s="64" t="s">
        <v>8127</v>
      </c>
      <c r="C109" s="126" t="s">
        <v>8128</v>
      </c>
      <c r="D109" s="65" t="s">
        <v>6766</v>
      </c>
      <c r="E109" s="154" t="s">
        <v>1520</v>
      </c>
      <c r="F109" s="66">
        <v>1000</v>
      </c>
      <c r="G109" s="65" t="s">
        <v>1648</v>
      </c>
      <c r="H109" s="66">
        <v>500</v>
      </c>
      <c r="I109" s="65" t="s">
        <v>53</v>
      </c>
      <c r="J109" s="66">
        <v>2500</v>
      </c>
    </row>
    <row r="110" spans="1:10" x14ac:dyDescent="0.35">
      <c r="A110" s="63">
        <v>45230</v>
      </c>
      <c r="B110" s="64" t="s">
        <v>8129</v>
      </c>
      <c r="C110" s="126" t="s">
        <v>8130</v>
      </c>
      <c r="D110" s="65" t="s">
        <v>6766</v>
      </c>
      <c r="E110" s="154" t="s">
        <v>1520</v>
      </c>
      <c r="F110" s="66">
        <v>1000</v>
      </c>
      <c r="G110" s="65" t="s">
        <v>1648</v>
      </c>
      <c r="H110" s="66">
        <v>500</v>
      </c>
      <c r="I110" s="65" t="s">
        <v>53</v>
      </c>
      <c r="J110" s="66">
        <v>2500</v>
      </c>
    </row>
    <row r="111" spans="1:10" x14ac:dyDescent="0.35">
      <c r="F111" s="139">
        <f>SUM(F107:F110)</f>
        <v>4400</v>
      </c>
    </row>
    <row r="114" spans="1:10" x14ac:dyDescent="0.35">
      <c r="A114" s="61" t="s">
        <v>7786</v>
      </c>
      <c r="B114" s="62" t="s">
        <v>7787</v>
      </c>
      <c r="C114" s="62" t="s">
        <v>7788</v>
      </c>
      <c r="D114" s="62" t="s">
        <v>7932</v>
      </c>
      <c r="E114" s="62" t="s">
        <v>7791</v>
      </c>
      <c r="F114" s="62" t="s">
        <v>7792</v>
      </c>
      <c r="G114" s="62" t="s">
        <v>7793</v>
      </c>
      <c r="H114" s="62" t="s">
        <v>2</v>
      </c>
      <c r="I114" s="62" t="s">
        <v>7789</v>
      </c>
    </row>
    <row r="115" spans="1:10" x14ac:dyDescent="0.35">
      <c r="A115" s="63">
        <v>45260</v>
      </c>
      <c r="B115" s="64" t="s">
        <v>8131</v>
      </c>
      <c r="C115" s="65" t="s">
        <v>8124</v>
      </c>
      <c r="D115" s="65" t="s">
        <v>1520</v>
      </c>
      <c r="E115" s="66">
        <v>1200</v>
      </c>
      <c r="F115" s="65" t="s">
        <v>1648</v>
      </c>
      <c r="G115" s="66">
        <v>500</v>
      </c>
      <c r="H115" s="65" t="s">
        <v>53</v>
      </c>
      <c r="I115" s="66">
        <v>3000</v>
      </c>
    </row>
    <row r="116" spans="1:10" x14ac:dyDescent="0.35">
      <c r="A116" s="63">
        <v>45260</v>
      </c>
      <c r="B116" s="64" t="s">
        <v>8132</v>
      </c>
      <c r="C116" s="65" t="s">
        <v>8126</v>
      </c>
      <c r="D116" s="65" t="s">
        <v>1520</v>
      </c>
      <c r="E116" s="66">
        <v>1200</v>
      </c>
      <c r="F116" s="65" t="s">
        <v>1648</v>
      </c>
      <c r="G116" s="66">
        <v>500</v>
      </c>
      <c r="H116" s="65" t="s">
        <v>53</v>
      </c>
      <c r="I116" s="66">
        <v>3000</v>
      </c>
    </row>
    <row r="117" spans="1:10" x14ac:dyDescent="0.35">
      <c r="A117" s="63">
        <v>45260</v>
      </c>
      <c r="B117" s="64" t="s">
        <v>8133</v>
      </c>
      <c r="C117" s="65" t="s">
        <v>8134</v>
      </c>
      <c r="D117" s="65" t="s">
        <v>1520</v>
      </c>
      <c r="E117" s="66">
        <v>1200</v>
      </c>
      <c r="F117" s="65" t="s">
        <v>1648</v>
      </c>
      <c r="G117" s="66">
        <v>500</v>
      </c>
      <c r="H117" s="65" t="s">
        <v>53</v>
      </c>
      <c r="I117" s="66">
        <v>3000</v>
      </c>
    </row>
    <row r="118" spans="1:10" x14ac:dyDescent="0.35">
      <c r="A118" s="63">
        <v>45260</v>
      </c>
      <c r="B118" s="64" t="s">
        <v>8135</v>
      </c>
      <c r="C118" s="65" t="s">
        <v>8128</v>
      </c>
      <c r="D118" s="65" t="s">
        <v>1520</v>
      </c>
      <c r="E118" s="66">
        <v>1000</v>
      </c>
      <c r="F118" s="65" t="s">
        <v>1648</v>
      </c>
      <c r="G118" s="66">
        <v>500</v>
      </c>
      <c r="H118" s="65" t="s">
        <v>53</v>
      </c>
      <c r="I118" s="66">
        <v>2500</v>
      </c>
    </row>
    <row r="119" spans="1:10" x14ac:dyDescent="0.35">
      <c r="A119" s="63">
        <v>45260</v>
      </c>
      <c r="B119" s="64" t="s">
        <v>8136</v>
      </c>
      <c r="C119" s="65" t="s">
        <v>8130</v>
      </c>
      <c r="D119" s="65" t="s">
        <v>1520</v>
      </c>
      <c r="E119" s="66">
        <v>1000</v>
      </c>
      <c r="F119" s="65" t="s">
        <v>1648</v>
      </c>
      <c r="G119" s="66">
        <v>500</v>
      </c>
      <c r="H119" s="65" t="s">
        <v>53</v>
      </c>
      <c r="I119" s="66">
        <v>2500</v>
      </c>
    </row>
    <row r="120" spans="1:10" x14ac:dyDescent="0.35">
      <c r="A120" s="63">
        <v>45260</v>
      </c>
      <c r="B120" s="64" t="s">
        <v>8137</v>
      </c>
      <c r="C120" s="65" t="s">
        <v>8138</v>
      </c>
      <c r="D120" s="65" t="s">
        <v>1520</v>
      </c>
      <c r="E120" s="66">
        <v>1200</v>
      </c>
      <c r="F120" s="65" t="s">
        <v>1648</v>
      </c>
      <c r="G120" s="66">
        <v>500</v>
      </c>
      <c r="H120" s="65" t="s">
        <v>53</v>
      </c>
      <c r="I120" s="66">
        <v>3000</v>
      </c>
    </row>
    <row r="121" spans="1:10" x14ac:dyDescent="0.35">
      <c r="E121" s="139">
        <f>SUM(E115:E120)</f>
        <v>6800</v>
      </c>
    </row>
    <row r="124" spans="1:10" ht="21" x14ac:dyDescent="0.35">
      <c r="A124" s="61" t="s">
        <v>7786</v>
      </c>
      <c r="B124" s="62" t="s">
        <v>7787</v>
      </c>
      <c r="C124" s="62" t="s">
        <v>7788</v>
      </c>
      <c r="D124" s="62" t="s">
        <v>8139</v>
      </c>
      <c r="E124" s="62" t="s">
        <v>7790</v>
      </c>
      <c r="F124" s="62" t="s">
        <v>7791</v>
      </c>
      <c r="G124" s="62" t="s">
        <v>7792</v>
      </c>
      <c r="H124" s="62" t="s">
        <v>7793</v>
      </c>
      <c r="I124" s="62" t="s">
        <v>2</v>
      </c>
      <c r="J124" s="62" t="s">
        <v>7789</v>
      </c>
    </row>
    <row r="125" spans="1:10" x14ac:dyDescent="0.35">
      <c r="A125" s="63">
        <v>45291</v>
      </c>
      <c r="B125" s="64" t="s">
        <v>8131</v>
      </c>
      <c r="C125" s="65" t="s">
        <v>8124</v>
      </c>
      <c r="D125" s="65" t="s">
        <v>8140</v>
      </c>
      <c r="E125" s="65" t="s">
        <v>1520</v>
      </c>
      <c r="F125" s="93">
        <v>1200</v>
      </c>
      <c r="G125" s="65" t="s">
        <v>1648</v>
      </c>
      <c r="H125" s="93">
        <v>500</v>
      </c>
      <c r="I125" s="65" t="s">
        <v>53</v>
      </c>
      <c r="J125" s="123">
        <v>3000</v>
      </c>
    </row>
    <row r="126" spans="1:10" x14ac:dyDescent="0.35">
      <c r="A126" s="63">
        <v>45291</v>
      </c>
      <c r="B126" s="64" t="s">
        <v>8141</v>
      </c>
      <c r="C126" s="65" t="s">
        <v>8142</v>
      </c>
      <c r="D126" s="65" t="s">
        <v>8143</v>
      </c>
      <c r="E126" s="65" t="s">
        <v>1520</v>
      </c>
      <c r="F126" s="93">
        <v>1200</v>
      </c>
      <c r="G126" s="65" t="s">
        <v>1648</v>
      </c>
      <c r="H126" s="93">
        <v>500</v>
      </c>
      <c r="I126" s="65" t="s">
        <v>53</v>
      </c>
      <c r="J126" s="123">
        <v>3000</v>
      </c>
    </row>
    <row r="127" spans="1:10" x14ac:dyDescent="0.35">
      <c r="A127" s="63">
        <v>45291</v>
      </c>
      <c r="B127" s="64" t="s">
        <v>8144</v>
      </c>
      <c r="C127" s="65" t="s">
        <v>8128</v>
      </c>
      <c r="D127" s="65" t="s">
        <v>8145</v>
      </c>
      <c r="E127" s="65" t="s">
        <v>1520</v>
      </c>
      <c r="F127" s="93">
        <v>1000</v>
      </c>
      <c r="G127" s="65" t="s">
        <v>1648</v>
      </c>
      <c r="H127" s="93">
        <v>500</v>
      </c>
      <c r="I127" s="65" t="s">
        <v>53</v>
      </c>
      <c r="J127" s="66">
        <v>2500</v>
      </c>
    </row>
    <row r="128" spans="1:10" x14ac:dyDescent="0.35">
      <c r="A128" s="63">
        <v>45291</v>
      </c>
      <c r="B128" s="64" t="s">
        <v>8146</v>
      </c>
      <c r="C128" s="65" t="s">
        <v>8130</v>
      </c>
      <c r="D128" s="65" t="s">
        <v>8145</v>
      </c>
      <c r="E128" s="65" t="s">
        <v>1520</v>
      </c>
      <c r="F128" s="93">
        <v>1000</v>
      </c>
      <c r="G128" s="65" t="s">
        <v>1648</v>
      </c>
      <c r="H128" s="93">
        <v>500</v>
      </c>
      <c r="I128" s="65" t="s">
        <v>53</v>
      </c>
      <c r="J128" s="66">
        <v>2500</v>
      </c>
    </row>
    <row r="129" spans="1:10" x14ac:dyDescent="0.35">
      <c r="A129" s="63">
        <v>45291</v>
      </c>
      <c r="B129" s="64" t="s">
        <v>8147</v>
      </c>
      <c r="C129" s="65" t="s">
        <v>8138</v>
      </c>
      <c r="D129" s="65" t="s">
        <v>8148</v>
      </c>
      <c r="E129" s="65" t="s">
        <v>1520</v>
      </c>
      <c r="F129" s="93">
        <v>1200</v>
      </c>
      <c r="G129" s="65" t="s">
        <v>1648</v>
      </c>
      <c r="H129" s="93">
        <v>500</v>
      </c>
      <c r="I129" s="65" t="s">
        <v>53</v>
      </c>
      <c r="J129" s="123">
        <v>3000</v>
      </c>
    </row>
    <row r="130" spans="1:10" x14ac:dyDescent="0.35">
      <c r="A130" s="63">
        <v>45291</v>
      </c>
      <c r="B130" s="64" t="s">
        <v>8149</v>
      </c>
      <c r="C130" s="65" t="s">
        <v>8150</v>
      </c>
      <c r="D130" s="65" t="s">
        <v>8140</v>
      </c>
      <c r="E130" s="65" t="s">
        <v>1520</v>
      </c>
      <c r="F130" s="93">
        <v>1200</v>
      </c>
      <c r="G130" s="65" t="s">
        <v>1648</v>
      </c>
      <c r="H130" s="66">
        <v>500</v>
      </c>
      <c r="I130" s="65" t="s">
        <v>53</v>
      </c>
      <c r="J130" s="66">
        <v>3000</v>
      </c>
    </row>
    <row r="131" spans="1:10" x14ac:dyDescent="0.35">
      <c r="F131" s="139">
        <f>SUM(F125:F130)</f>
        <v>6800</v>
      </c>
    </row>
  </sheetData>
  <mergeCells count="9">
    <mergeCell ref="J10:J11"/>
    <mergeCell ref="C2:F2"/>
    <mergeCell ref="B21:B22"/>
    <mergeCell ref="A21:A22"/>
    <mergeCell ref="C21:D21"/>
    <mergeCell ref="E21:H21"/>
    <mergeCell ref="I21:I22"/>
    <mergeCell ref="D10:E10"/>
    <mergeCell ref="F10:I10"/>
  </mergeCells>
  <conditionalFormatting sqref="A107:A110 D107:D110 C109:C110">
    <cfRule type="timePeriod" dxfId="24" priority="10" timePeriod="lastWeek">
      <formula>AND(TODAY()-ROUNDDOWN(A107,0)&gt;=(WEEKDAY(TODAY())),TODAY()-ROUNDDOWN(A107,0)&lt;(WEEKDAY(TODAY())+7))</formula>
    </cfRule>
  </conditionalFormatting>
  <conditionalFormatting sqref="A83:D83 A84:B84">
    <cfRule type="timePeriod" dxfId="23" priority="12" timePeriod="lastWeek">
      <formula>AND(TODAY()-ROUNDDOWN(A83,0)&gt;=(WEEKDAY(TODAY())),TODAY()-ROUNDDOWN(A83,0)&lt;(WEEKDAY(TODAY())+7))</formula>
    </cfRule>
  </conditionalFormatting>
  <conditionalFormatting sqref="A89:E89 A90:B90">
    <cfRule type="timePeriod" dxfId="22" priority="11" timePeriod="lastWeek">
      <formula>AND(TODAY()-ROUNDDOWN(A89,0)&gt;=(WEEKDAY(TODAY())),TODAY()-ROUNDDOWN(A89,0)&lt;(WEEKDAY(TODAY())+7))</formula>
    </cfRule>
  </conditionalFormatting>
  <conditionalFormatting sqref="C117:C120">
    <cfRule type="timePeriod" dxfId="21" priority="7" timePeriod="lastWeek">
      <formula>AND(TODAY()-ROUNDDOWN(C117,0)&gt;=(WEEKDAY(TODAY())),TODAY()-ROUNDDOWN(C117,0)&lt;(WEEKDAY(TODAY())+7))</formula>
    </cfRule>
  </conditionalFormatting>
  <conditionalFormatting sqref="C125">
    <cfRule type="timePeriod" dxfId="20" priority="6" timePeriod="lastWeek">
      <formula>AND(TODAY()-ROUNDDOWN(C125,0)&gt;=(WEEKDAY(TODAY())),TODAY()-ROUNDDOWN(C125,0)&lt;(WEEKDAY(TODAY())+7))</formula>
    </cfRule>
  </conditionalFormatting>
  <conditionalFormatting sqref="C127:C130">
    <cfRule type="timePeriod" dxfId="19" priority="1" timePeriod="lastWeek">
      <formula>AND(TODAY()-ROUNDDOWN(C127,0)&gt;=(WEEKDAY(TODAY())),TODAY()-ROUNDDOWN(C127,0)&lt;(WEEKDAY(TODAY())+7))</formula>
    </cfRule>
  </conditionalFormatting>
  <conditionalFormatting sqref="C126:D126">
    <cfRule type="timePeriod" dxfId="18" priority="5" timePeriod="lastWeek">
      <formula>AND(TODAY()-ROUNDDOWN(C126,0)&gt;=(WEEKDAY(TODAY())),TODAY()-ROUNDDOWN(C126,0)&lt;(WEEKDAY(TODAY())+7))</formula>
    </cfRule>
  </conditionalFormatting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D44B1-A572-4155-B1FA-431B00755018}">
  <sheetPr codeName="Sheet18">
    <tabColor rgb="FFFF0000"/>
  </sheetPr>
  <dimension ref="B1:K32"/>
  <sheetViews>
    <sheetView workbookViewId="0">
      <selection activeCell="G25" sqref="G25"/>
    </sheetView>
  </sheetViews>
  <sheetFormatPr defaultRowHeight="14.5" x14ac:dyDescent="0.35"/>
  <cols>
    <col min="3" max="3" width="23" bestFit="1" customWidth="1"/>
    <col min="4" max="4" width="28.453125" bestFit="1" customWidth="1"/>
    <col min="5" max="5" width="21.453125" bestFit="1" customWidth="1"/>
    <col min="6" max="6" width="14.453125" bestFit="1" customWidth="1"/>
    <col min="7" max="7" width="21.453125" bestFit="1" customWidth="1"/>
    <col min="9" max="9" width="10" bestFit="1" customWidth="1"/>
    <col min="11" max="11" width="11.81640625" bestFit="1" customWidth="1"/>
  </cols>
  <sheetData>
    <row r="1" spans="4:11" ht="15" thickBot="1" x14ac:dyDescent="0.4"/>
    <row r="2" spans="4:11" x14ac:dyDescent="0.35">
      <c r="D2" s="426" t="s">
        <v>7577</v>
      </c>
      <c r="E2" s="427"/>
      <c r="F2" s="427"/>
      <c r="G2" s="428"/>
      <c r="I2" s="79" t="s">
        <v>8151</v>
      </c>
    </row>
    <row r="3" spans="4:11" x14ac:dyDescent="0.35">
      <c r="D3" s="246" t="s">
        <v>8152</v>
      </c>
      <c r="E3" s="76" t="s">
        <v>7591</v>
      </c>
      <c r="F3" s="76" t="s">
        <v>7655</v>
      </c>
      <c r="G3" s="245" t="s">
        <v>7778</v>
      </c>
    </row>
    <row r="4" spans="4:11" x14ac:dyDescent="0.35">
      <c r="D4" s="243">
        <v>45120</v>
      </c>
      <c r="E4" s="158">
        <v>12300</v>
      </c>
      <c r="F4" s="218" t="s">
        <v>8074</v>
      </c>
      <c r="G4" s="199" t="s">
        <v>8153</v>
      </c>
      <c r="I4" s="276" t="s">
        <v>8154</v>
      </c>
    </row>
    <row r="5" spans="4:11" x14ac:dyDescent="0.35">
      <c r="D5" s="244">
        <v>45092</v>
      </c>
      <c r="E5" s="247">
        <v>13400</v>
      </c>
      <c r="F5" s="218" t="s">
        <v>8155</v>
      </c>
      <c r="G5" s="199" t="s">
        <v>8153</v>
      </c>
    </row>
    <row r="6" spans="4:11" x14ac:dyDescent="0.35">
      <c r="D6" s="243">
        <v>45058</v>
      </c>
      <c r="E6" s="158">
        <v>6800</v>
      </c>
      <c r="F6" s="218" t="s">
        <v>8156</v>
      </c>
      <c r="G6" s="199" t="s">
        <v>8153</v>
      </c>
    </row>
    <row r="7" spans="4:11" x14ac:dyDescent="0.35">
      <c r="D7" s="243">
        <v>45162</v>
      </c>
      <c r="E7" s="158">
        <v>10600</v>
      </c>
      <c r="F7" s="218" t="s">
        <v>8074</v>
      </c>
      <c r="G7" s="199" t="s">
        <v>8153</v>
      </c>
    </row>
    <row r="8" spans="4:11" x14ac:dyDescent="0.35">
      <c r="D8" s="267"/>
      <c r="E8" s="268"/>
      <c r="F8" s="182"/>
      <c r="G8" s="269"/>
    </row>
    <row r="9" spans="4:11" ht="15" thickBot="1" x14ac:dyDescent="0.4">
      <c r="D9" s="242" t="s">
        <v>21</v>
      </c>
      <c r="E9" s="248">
        <f>SUM(E4:E7)</f>
        <v>43100</v>
      </c>
      <c r="F9" s="223"/>
      <c r="G9" s="203"/>
    </row>
    <row r="12" spans="4:11" ht="15" thickBot="1" x14ac:dyDescent="0.4"/>
    <row r="13" spans="4:11" x14ac:dyDescent="0.35">
      <c r="D13" s="426" t="s">
        <v>7577</v>
      </c>
      <c r="E13" s="427"/>
      <c r="F13" s="427"/>
      <c r="G13" s="428"/>
    </row>
    <row r="14" spans="4:11" x14ac:dyDescent="0.35">
      <c r="D14" s="246" t="s">
        <v>8152</v>
      </c>
      <c r="E14" s="76" t="s">
        <v>7591</v>
      </c>
      <c r="F14" s="76" t="s">
        <v>7655</v>
      </c>
      <c r="G14" s="245" t="s">
        <v>7778</v>
      </c>
    </row>
    <row r="15" spans="4:11" x14ac:dyDescent="0.35">
      <c r="D15" s="243">
        <v>44935.896620370368</v>
      </c>
      <c r="E15" s="158">
        <v>23500.39</v>
      </c>
      <c r="F15" s="218" t="s">
        <v>8157</v>
      </c>
      <c r="G15" s="199" t="s">
        <v>8158</v>
      </c>
      <c r="I15" s="276" t="s">
        <v>8159</v>
      </c>
    </row>
    <row r="16" spans="4:11" x14ac:dyDescent="0.35">
      <c r="D16" s="244">
        <v>44965.712222222224</v>
      </c>
      <c r="E16" s="247">
        <v>23500.39</v>
      </c>
      <c r="F16" s="218" t="s">
        <v>8157</v>
      </c>
      <c r="G16" s="199" t="s">
        <v>8158</v>
      </c>
      <c r="J16" t="s">
        <v>8160</v>
      </c>
      <c r="K16">
        <v>224784033</v>
      </c>
    </row>
    <row r="17" spans="2:11" x14ac:dyDescent="0.35">
      <c r="D17" s="243">
        <v>45000.75267361111</v>
      </c>
      <c r="E17" s="158">
        <v>23500.39</v>
      </c>
      <c r="F17" s="218" t="s">
        <v>8157</v>
      </c>
      <c r="G17" s="199" t="s">
        <v>8158</v>
      </c>
      <c r="J17" t="s">
        <v>8161</v>
      </c>
      <c r="K17" t="s">
        <v>7376</v>
      </c>
    </row>
    <row r="18" spans="2:11" x14ac:dyDescent="0.35">
      <c r="D18" s="267"/>
      <c r="E18" s="268"/>
      <c r="F18" s="182"/>
      <c r="G18" s="269"/>
      <c r="K18" t="s">
        <v>2565</v>
      </c>
    </row>
    <row r="19" spans="2:11" ht="15" thickBot="1" x14ac:dyDescent="0.4">
      <c r="D19" s="242" t="s">
        <v>21</v>
      </c>
      <c r="E19" s="248">
        <f>SUM(E15:E17)</f>
        <v>70501.17</v>
      </c>
      <c r="F19" s="223"/>
      <c r="G19" s="203"/>
      <c r="K19" t="s">
        <v>8162</v>
      </c>
    </row>
    <row r="23" spans="2:11" x14ac:dyDescent="0.35">
      <c r="B23" s="5" t="s">
        <v>8163</v>
      </c>
    </row>
    <row r="25" spans="2:11" x14ac:dyDescent="0.35">
      <c r="B25" s="24" t="s">
        <v>7684</v>
      </c>
      <c r="C25" s="24" t="s">
        <v>7603</v>
      </c>
      <c r="D25" s="270" t="s">
        <v>7591</v>
      </c>
      <c r="E25" s="24" t="s">
        <v>7607</v>
      </c>
      <c r="F25" s="24" t="s">
        <v>7689</v>
      </c>
      <c r="G25" s="24" t="s">
        <v>7655</v>
      </c>
    </row>
    <row r="26" spans="2:11" x14ac:dyDescent="0.35">
      <c r="B26" s="18">
        <v>45162</v>
      </c>
      <c r="C26" t="s">
        <v>7767</v>
      </c>
      <c r="D26" s="268">
        <v>10600</v>
      </c>
      <c r="E26" t="s">
        <v>8153</v>
      </c>
      <c r="F26" t="s">
        <v>8164</v>
      </c>
      <c r="G26" t="s">
        <v>8165</v>
      </c>
    </row>
    <row r="27" spans="2:11" x14ac:dyDescent="0.35">
      <c r="B27" s="18">
        <v>45120</v>
      </c>
      <c r="C27" t="s">
        <v>7767</v>
      </c>
      <c r="D27" s="268">
        <v>12300</v>
      </c>
      <c r="E27" t="s">
        <v>8153</v>
      </c>
      <c r="F27" t="s">
        <v>8166</v>
      </c>
      <c r="G27" t="s">
        <v>8165</v>
      </c>
    </row>
    <row r="28" spans="2:11" x14ac:dyDescent="0.35">
      <c r="B28" s="18">
        <v>45092</v>
      </c>
      <c r="C28" s="18" t="s">
        <v>8167</v>
      </c>
      <c r="D28" s="275">
        <v>13400</v>
      </c>
      <c r="E28" t="s">
        <v>8153</v>
      </c>
      <c r="F28" t="s">
        <v>8166</v>
      </c>
      <c r="G28" t="s">
        <v>8155</v>
      </c>
    </row>
    <row r="29" spans="2:11" x14ac:dyDescent="0.35">
      <c r="B29" s="18">
        <v>45058.670578703706</v>
      </c>
      <c r="C29" t="s">
        <v>7673</v>
      </c>
      <c r="D29" s="19">
        <v>6800.39</v>
      </c>
      <c r="E29" t="s">
        <v>8153</v>
      </c>
      <c r="F29" t="s">
        <v>8164</v>
      </c>
      <c r="G29" t="s">
        <v>8157</v>
      </c>
    </row>
    <row r="30" spans="2:11" x14ac:dyDescent="0.35">
      <c r="B30" s="18">
        <v>44935.896620370368</v>
      </c>
      <c r="C30" t="s">
        <v>7673</v>
      </c>
      <c r="D30" s="19">
        <v>23500.39</v>
      </c>
      <c r="E30" t="s">
        <v>8158</v>
      </c>
      <c r="F30" t="s">
        <v>8164</v>
      </c>
      <c r="G30" t="s">
        <v>8157</v>
      </c>
    </row>
    <row r="31" spans="2:11" x14ac:dyDescent="0.35">
      <c r="B31" s="18">
        <v>44965.712222222224</v>
      </c>
      <c r="C31" t="s">
        <v>7673</v>
      </c>
      <c r="D31" s="19">
        <v>23500.39</v>
      </c>
      <c r="E31" t="s">
        <v>8158</v>
      </c>
      <c r="F31" t="s">
        <v>8164</v>
      </c>
      <c r="G31" t="s">
        <v>8157</v>
      </c>
    </row>
    <row r="32" spans="2:11" x14ac:dyDescent="0.35">
      <c r="B32" s="18">
        <v>45000.75267361111</v>
      </c>
      <c r="C32" t="s">
        <v>7673</v>
      </c>
      <c r="D32" s="19">
        <v>23500.39</v>
      </c>
      <c r="E32" t="s">
        <v>8158</v>
      </c>
      <c r="F32" t="s">
        <v>8164</v>
      </c>
      <c r="G32" t="s">
        <v>8157</v>
      </c>
    </row>
  </sheetData>
  <sortState xmlns:xlrd2="http://schemas.microsoft.com/office/spreadsheetml/2017/richdata2" ref="B30:G32">
    <sortCondition ref="B30:B32"/>
  </sortState>
  <mergeCells count="2">
    <mergeCell ref="D2:G2"/>
    <mergeCell ref="D13:G13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142DF-1378-4A6F-A01F-7E45AA86A2B5}">
  <sheetPr codeName="Sheet19">
    <tabColor rgb="FFFF0000"/>
  </sheetPr>
  <dimension ref="A1:W31"/>
  <sheetViews>
    <sheetView workbookViewId="0">
      <selection activeCell="G25" sqref="G25"/>
    </sheetView>
  </sheetViews>
  <sheetFormatPr defaultRowHeight="14.5" x14ac:dyDescent="0.35"/>
  <cols>
    <col min="1" max="1" width="11.1796875" bestFit="1" customWidth="1"/>
    <col min="2" max="2" width="29" bestFit="1" customWidth="1"/>
    <col min="4" max="4" width="15.7265625" bestFit="1" customWidth="1"/>
    <col min="5" max="5" width="11.453125" customWidth="1"/>
    <col min="6" max="6" width="15.7265625" customWidth="1"/>
    <col min="7" max="7" width="28.26953125" customWidth="1"/>
    <col min="8" max="8" width="29.453125" customWidth="1"/>
    <col min="11" max="11" width="15.54296875" customWidth="1"/>
    <col min="12" max="12" width="24.453125" customWidth="1"/>
    <col min="13" max="13" width="27.1796875" bestFit="1" customWidth="1"/>
    <col min="14" max="14" width="27.453125" bestFit="1" customWidth="1"/>
    <col min="16" max="16" width="13.54296875" customWidth="1"/>
  </cols>
  <sheetData>
    <row r="1" spans="2:15" ht="15" thickBot="1" x14ac:dyDescent="0.4">
      <c r="D1" s="437" t="s">
        <v>7577</v>
      </c>
      <c r="E1" s="437"/>
      <c r="F1" s="437"/>
      <c r="G1" s="437"/>
      <c r="O1" s="263"/>
    </row>
    <row r="2" spans="2:15" ht="15" thickBot="1" x14ac:dyDescent="0.4">
      <c r="D2" s="255" t="s">
        <v>7573</v>
      </c>
      <c r="E2" s="256" t="s">
        <v>7684</v>
      </c>
      <c r="F2" s="256" t="s">
        <v>7591</v>
      </c>
      <c r="G2" s="256" t="s">
        <v>7655</v>
      </c>
    </row>
    <row r="3" spans="2:15" ht="15" thickBot="1" x14ac:dyDescent="0.4">
      <c r="D3" s="257" t="s">
        <v>8168</v>
      </c>
      <c r="E3" s="258">
        <v>45054</v>
      </c>
      <c r="F3" s="265">
        <v>5776</v>
      </c>
      <c r="G3" s="259" t="s">
        <v>8169</v>
      </c>
      <c r="H3" s="264"/>
    </row>
    <row r="4" spans="2:15" ht="15" thickBot="1" x14ac:dyDescent="0.4">
      <c r="D4" s="257" t="s">
        <v>8168</v>
      </c>
      <c r="E4" s="258">
        <v>45035</v>
      </c>
      <c r="F4" s="265">
        <v>2218.29</v>
      </c>
      <c r="G4" s="259" t="s">
        <v>8170</v>
      </c>
    </row>
    <row r="5" spans="2:15" ht="15" thickBot="1" x14ac:dyDescent="0.4">
      <c r="D5" s="257" t="s">
        <v>8168</v>
      </c>
      <c r="E5" s="258">
        <v>45026</v>
      </c>
      <c r="F5" s="265">
        <v>11375.39</v>
      </c>
      <c r="G5" s="259" t="s">
        <v>8170</v>
      </c>
    </row>
    <row r="6" spans="2:15" ht="15" thickBot="1" x14ac:dyDescent="0.4">
      <c r="D6" s="257" t="s">
        <v>8168</v>
      </c>
      <c r="E6" s="258">
        <v>44995</v>
      </c>
      <c r="F6" s="265">
        <v>11375.39</v>
      </c>
      <c r="G6" s="259" t="s">
        <v>8170</v>
      </c>
    </row>
    <row r="7" spans="2:15" ht="15" thickBot="1" x14ac:dyDescent="0.4">
      <c r="D7" s="257" t="s">
        <v>8168</v>
      </c>
      <c r="E7" s="258">
        <v>44964</v>
      </c>
      <c r="F7" s="265">
        <v>11375.39</v>
      </c>
      <c r="G7" s="259" t="s">
        <v>8170</v>
      </c>
    </row>
    <row r="8" spans="2:15" ht="15" thickBot="1" x14ac:dyDescent="0.4">
      <c r="D8" s="260"/>
      <c r="E8" s="261" t="s">
        <v>21</v>
      </c>
      <c r="F8" s="266">
        <f>SUM(F3:F7)</f>
        <v>42120.46</v>
      </c>
      <c r="G8" s="262"/>
    </row>
    <row r="12" spans="2:15" x14ac:dyDescent="0.35">
      <c r="C12" s="5" t="s">
        <v>8171</v>
      </c>
    </row>
    <row r="14" spans="2:15" x14ac:dyDescent="0.35">
      <c r="B14" s="419" t="s">
        <v>7641</v>
      </c>
      <c r="C14" s="421" t="s">
        <v>7578</v>
      </c>
      <c r="D14" s="6" t="s">
        <v>7587</v>
      </c>
      <c r="E14" s="423" t="s">
        <v>7588</v>
      </c>
      <c r="F14" s="424"/>
      <c r="G14" s="425"/>
      <c r="H14" s="421" t="s">
        <v>7589</v>
      </c>
    </row>
    <row r="15" spans="2:15" x14ac:dyDescent="0.35">
      <c r="B15" s="421"/>
      <c r="C15" s="422"/>
      <c r="D15" s="6" t="s">
        <v>7851</v>
      </c>
      <c r="E15" s="130" t="s">
        <v>7851</v>
      </c>
      <c r="F15" s="6" t="s">
        <v>7579</v>
      </c>
      <c r="G15" s="6" t="s">
        <v>7581</v>
      </c>
      <c r="H15" s="422"/>
      <c r="K15" s="74" t="s">
        <v>8172</v>
      </c>
      <c r="L15" s="74"/>
      <c r="M15" s="74"/>
    </row>
    <row r="16" spans="2:15" ht="15" thickBot="1" x14ac:dyDescent="0.4">
      <c r="B16" s="9" t="s">
        <v>8173</v>
      </c>
      <c r="C16" s="176" t="s">
        <v>7595</v>
      </c>
      <c r="D16" s="165"/>
      <c r="E16" s="177">
        <f>M29</f>
        <v>8337.25</v>
      </c>
      <c r="F16" s="173">
        <f>G29</f>
        <v>44935.5156712963</v>
      </c>
      <c r="G16" s="174" t="str">
        <f>A29</f>
        <v>Wise - PAM</v>
      </c>
      <c r="H16" s="103">
        <f>D16-E16</f>
        <v>-8337.25</v>
      </c>
    </row>
    <row r="17" spans="1:23" ht="15" thickBot="1" x14ac:dyDescent="0.4">
      <c r="B17" s="9" t="s">
        <v>7741</v>
      </c>
      <c r="C17" s="176" t="s">
        <v>7758</v>
      </c>
      <c r="D17" s="165"/>
      <c r="E17" s="165"/>
      <c r="F17" s="166"/>
      <c r="G17" s="166"/>
      <c r="H17" s="103">
        <f t="shared" ref="H17:H20" si="0">D17-E17</f>
        <v>0</v>
      </c>
      <c r="K17" s="184" t="s">
        <v>7684</v>
      </c>
      <c r="L17" s="184" t="s">
        <v>7686</v>
      </c>
      <c r="M17" s="185" t="s">
        <v>8174</v>
      </c>
      <c r="N17" s="185" t="s">
        <v>8175</v>
      </c>
      <c r="O17" s="186" t="s">
        <v>7689</v>
      </c>
      <c r="P17" s="187" t="s">
        <v>7655</v>
      </c>
    </row>
    <row r="18" spans="1:23" x14ac:dyDescent="0.35">
      <c r="B18" s="9" t="s">
        <v>7743</v>
      </c>
      <c r="C18" s="9" t="s">
        <v>7759</v>
      </c>
      <c r="D18" s="35"/>
      <c r="E18" s="35"/>
      <c r="F18" s="12"/>
      <c r="G18" s="9"/>
      <c r="H18" s="103">
        <f t="shared" si="0"/>
        <v>0</v>
      </c>
      <c r="K18" s="188">
        <v>45054</v>
      </c>
      <c r="L18" s="182" t="s">
        <v>8176</v>
      </c>
      <c r="M18" s="189">
        <v>5776</v>
      </c>
      <c r="N18" s="190" t="s">
        <v>7619</v>
      </c>
      <c r="O18" s="182" t="s">
        <v>7696</v>
      </c>
      <c r="P18" s="182" t="s">
        <v>8155</v>
      </c>
    </row>
    <row r="19" spans="1:23" x14ac:dyDescent="0.35">
      <c r="B19" s="9" t="s">
        <v>7745</v>
      </c>
      <c r="C19" s="9" t="s">
        <v>7760</v>
      </c>
      <c r="D19" s="35"/>
      <c r="E19" s="35"/>
      <c r="F19" s="12"/>
      <c r="G19" s="9"/>
      <c r="H19" s="103">
        <f t="shared" si="0"/>
        <v>0</v>
      </c>
      <c r="L19" t="s">
        <v>8177</v>
      </c>
    </row>
    <row r="20" spans="1:23" x14ac:dyDescent="0.35">
      <c r="B20" s="9" t="s">
        <v>8178</v>
      </c>
      <c r="C20" s="9" t="s">
        <v>7761</v>
      </c>
      <c r="D20" s="9"/>
      <c r="E20" s="9"/>
      <c r="F20" s="9"/>
      <c r="G20" s="9"/>
      <c r="H20" s="103">
        <f t="shared" si="0"/>
        <v>0</v>
      </c>
    </row>
    <row r="25" spans="1:23" x14ac:dyDescent="0.35">
      <c r="A25" s="15" t="s">
        <v>7654</v>
      </c>
    </row>
    <row r="28" spans="1:23" x14ac:dyDescent="0.35">
      <c r="A28" t="s">
        <v>7655</v>
      </c>
      <c r="B28" t="s">
        <v>7684</v>
      </c>
      <c r="C28" s="24" t="s">
        <v>198</v>
      </c>
      <c r="D28" s="24" t="s">
        <v>277</v>
      </c>
      <c r="E28" s="24" t="s">
        <v>7656</v>
      </c>
      <c r="F28" s="36" t="s">
        <v>7657</v>
      </c>
      <c r="G28" s="37" t="s">
        <v>7658</v>
      </c>
      <c r="H28" s="24" t="s">
        <v>7659</v>
      </c>
      <c r="I28" s="24" t="s">
        <v>7660</v>
      </c>
      <c r="J28" s="24" t="s">
        <v>7661</v>
      </c>
      <c r="K28" s="24" t="s">
        <v>7662</v>
      </c>
      <c r="L28" s="24" t="s">
        <v>7663</v>
      </c>
      <c r="M28" s="38" t="s">
        <v>7664</v>
      </c>
      <c r="N28" s="24" t="s">
        <v>7665</v>
      </c>
      <c r="O28" s="24" t="s">
        <v>7666</v>
      </c>
      <c r="P28" s="24" t="s">
        <v>7667</v>
      </c>
      <c r="Q28" s="24" t="s">
        <v>7668</v>
      </c>
      <c r="R28" s="24" t="s">
        <v>7774</v>
      </c>
      <c r="S28" s="24" t="s">
        <v>7775</v>
      </c>
      <c r="T28" s="24" t="s">
        <v>7776</v>
      </c>
      <c r="U28" s="24" t="s">
        <v>7777</v>
      </c>
      <c r="V28" s="24" t="s">
        <v>7778</v>
      </c>
      <c r="W28" s="24" t="s">
        <v>7689</v>
      </c>
    </row>
    <row r="29" spans="1:23" x14ac:dyDescent="0.35">
      <c r="A29" t="s">
        <v>7742</v>
      </c>
      <c r="B29" s="18">
        <v>44935.5156712963</v>
      </c>
      <c r="C29" t="s">
        <v>8179</v>
      </c>
      <c r="D29" t="s">
        <v>7671</v>
      </c>
      <c r="E29" t="s">
        <v>7672</v>
      </c>
      <c r="F29" s="41">
        <v>44935.126886574071</v>
      </c>
      <c r="G29" s="18">
        <v>44935.5156712963</v>
      </c>
      <c r="H29">
        <v>0.39</v>
      </c>
      <c r="I29" t="s">
        <v>7619</v>
      </c>
      <c r="L29" t="s">
        <v>7673</v>
      </c>
      <c r="M29" s="70">
        <v>8337.25</v>
      </c>
      <c r="N29" s="43">
        <v>8337.64</v>
      </c>
      <c r="O29" t="s">
        <v>7619</v>
      </c>
      <c r="P29" t="s">
        <v>7260</v>
      </c>
      <c r="Q29">
        <v>8337.25</v>
      </c>
      <c r="R29" t="s">
        <v>7619</v>
      </c>
      <c r="S29">
        <v>1</v>
      </c>
      <c r="W29" t="s">
        <v>7696</v>
      </c>
    </row>
    <row r="30" spans="1:23" x14ac:dyDescent="0.35">
      <c r="A30" t="s">
        <v>7742</v>
      </c>
      <c r="B30" s="18">
        <v>44935.126388888886</v>
      </c>
      <c r="C30" t="s">
        <v>8180</v>
      </c>
      <c r="D30" t="s">
        <v>8181</v>
      </c>
      <c r="E30" t="s">
        <v>7672</v>
      </c>
      <c r="F30" s="41">
        <v>44934.952916666669</v>
      </c>
      <c r="G30" s="18">
        <v>44935.126388888886</v>
      </c>
      <c r="H30">
        <v>0.39</v>
      </c>
      <c r="I30" t="s">
        <v>7619</v>
      </c>
      <c r="L30" t="s">
        <v>7673</v>
      </c>
      <c r="M30" s="74">
        <v>8337.25</v>
      </c>
      <c r="N30" s="43">
        <v>8337.64</v>
      </c>
      <c r="O30" t="s">
        <v>7619</v>
      </c>
      <c r="P30" t="s">
        <v>7260</v>
      </c>
      <c r="Q30">
        <v>8337.25</v>
      </c>
      <c r="R30" t="s">
        <v>7619</v>
      </c>
      <c r="S30">
        <v>1</v>
      </c>
      <c r="W30" t="s">
        <v>7696</v>
      </c>
    </row>
    <row r="31" spans="1:23" x14ac:dyDescent="0.35">
      <c r="A31" t="s">
        <v>7742</v>
      </c>
      <c r="B31" s="18">
        <v>44904.750787037039</v>
      </c>
      <c r="C31" t="s">
        <v>8182</v>
      </c>
      <c r="D31" t="s">
        <v>7671</v>
      </c>
      <c r="E31" t="s">
        <v>7672</v>
      </c>
      <c r="F31" s="41">
        <v>44904.735173611109</v>
      </c>
      <c r="G31" s="18">
        <v>44904.750787037039</v>
      </c>
      <c r="H31">
        <v>0.39</v>
      </c>
      <c r="I31" t="s">
        <v>7619</v>
      </c>
      <c r="L31" t="s">
        <v>7673</v>
      </c>
      <c r="M31" s="134">
        <v>7743.66</v>
      </c>
      <c r="N31" s="43">
        <v>7744.05</v>
      </c>
      <c r="O31" t="s">
        <v>7619</v>
      </c>
      <c r="P31" t="s">
        <v>7260</v>
      </c>
      <c r="Q31">
        <v>7743.66</v>
      </c>
      <c r="R31" t="s">
        <v>7619</v>
      </c>
      <c r="S31">
        <v>1</v>
      </c>
      <c r="W31" t="s">
        <v>7696</v>
      </c>
    </row>
  </sheetData>
  <mergeCells count="5">
    <mergeCell ref="D1:G1"/>
    <mergeCell ref="B14:B15"/>
    <mergeCell ref="C14:C15"/>
    <mergeCell ref="H14:H15"/>
    <mergeCell ref="E14:G14"/>
  </mergeCells>
  <conditionalFormatting sqref="M18">
    <cfRule type="duplicateValues" dxfId="17" priority="1"/>
  </conditionalFormatting>
  <pageMargins left="0.7" right="0.7" top="0.75" bottom="0.75" header="0.3" footer="0.3"/>
  <drawing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25D8E-E388-4F88-A834-DA6915DF286F}">
  <sheetPr codeName="Sheet20">
    <tabColor rgb="FFFF0000"/>
  </sheetPr>
  <dimension ref="A1:W70"/>
  <sheetViews>
    <sheetView topLeftCell="A6" workbookViewId="0">
      <selection activeCell="G25" sqref="G25"/>
    </sheetView>
  </sheetViews>
  <sheetFormatPr defaultRowHeight="14.5" x14ac:dyDescent="0.35"/>
  <cols>
    <col min="1" max="1" width="22.81640625" bestFit="1" customWidth="1"/>
    <col min="2" max="2" width="20.81640625" bestFit="1" customWidth="1"/>
    <col min="3" max="3" width="22.81640625" customWidth="1"/>
    <col min="4" max="4" width="19.54296875" customWidth="1"/>
    <col min="5" max="5" width="17.54296875" customWidth="1"/>
    <col min="6" max="6" width="13.1796875" customWidth="1"/>
    <col min="7" max="7" width="29.453125" bestFit="1" customWidth="1"/>
    <col min="8" max="8" width="20.54296875" bestFit="1" customWidth="1"/>
    <col min="9" max="9" width="20.81640625" bestFit="1" customWidth="1"/>
    <col min="10" max="10" width="30.1796875" bestFit="1" customWidth="1"/>
    <col min="11" max="11" width="24" customWidth="1"/>
    <col min="12" max="12" width="9" bestFit="1" customWidth="1"/>
    <col min="13" max="13" width="27.1796875" bestFit="1" customWidth="1"/>
    <col min="16" max="16" width="18.81640625" bestFit="1" customWidth="1"/>
    <col min="17" max="17" width="24.81640625" bestFit="1" customWidth="1"/>
  </cols>
  <sheetData>
    <row r="1" spans="4:8" ht="15" thickBot="1" x14ac:dyDescent="0.4"/>
    <row r="2" spans="4:8" ht="15" thickBot="1" x14ac:dyDescent="0.4">
      <c r="D2" s="426" t="s">
        <v>7577</v>
      </c>
      <c r="E2" s="427"/>
      <c r="F2" s="427"/>
      <c r="G2" s="428"/>
      <c r="H2" s="238"/>
    </row>
    <row r="3" spans="4:8" x14ac:dyDescent="0.35">
      <c r="D3" s="206" t="s">
        <v>7578</v>
      </c>
      <c r="E3" s="205" t="s">
        <v>7579</v>
      </c>
      <c r="F3" s="205" t="s">
        <v>7580</v>
      </c>
      <c r="G3" s="207" t="s">
        <v>7581</v>
      </c>
      <c r="H3" s="239" t="s">
        <v>7778</v>
      </c>
    </row>
    <row r="4" spans="4:8" x14ac:dyDescent="0.35">
      <c r="D4" s="9" t="s">
        <v>7759</v>
      </c>
      <c r="E4" s="12">
        <v>45001.472951388889</v>
      </c>
      <c r="F4" s="77">
        <v>1000</v>
      </c>
      <c r="G4" s="199" t="s">
        <v>8183</v>
      </c>
      <c r="H4" s="240" t="s">
        <v>8184</v>
      </c>
    </row>
    <row r="5" spans="4:8" x14ac:dyDescent="0.35">
      <c r="D5" s="9" t="s">
        <v>7760</v>
      </c>
      <c r="E5" s="12">
        <v>45028</v>
      </c>
      <c r="F5" s="77">
        <v>14000</v>
      </c>
      <c r="G5" s="199" t="s">
        <v>8185</v>
      </c>
      <c r="H5" s="240" t="s">
        <v>8184</v>
      </c>
    </row>
    <row r="6" spans="4:8" x14ac:dyDescent="0.35">
      <c r="D6" s="9" t="s">
        <v>7761</v>
      </c>
      <c r="E6" s="12">
        <v>45055.47315972222</v>
      </c>
      <c r="F6" s="77">
        <v>14000</v>
      </c>
      <c r="G6" s="199" t="s">
        <v>8183</v>
      </c>
      <c r="H6" s="240" t="s">
        <v>8186</v>
      </c>
    </row>
    <row r="7" spans="4:8" x14ac:dyDescent="0.35">
      <c r="D7" s="9" t="s">
        <v>7762</v>
      </c>
      <c r="E7" s="12">
        <v>45092</v>
      </c>
      <c r="F7" s="77">
        <v>12125</v>
      </c>
      <c r="G7" s="199" t="s">
        <v>7810</v>
      </c>
      <c r="H7" s="240" t="s">
        <v>8186</v>
      </c>
    </row>
    <row r="8" spans="4:8" x14ac:dyDescent="0.35">
      <c r="D8" s="9" t="s">
        <v>7630</v>
      </c>
      <c r="E8" s="12">
        <v>45120</v>
      </c>
      <c r="F8" s="77">
        <v>11500</v>
      </c>
      <c r="G8" s="199" t="s">
        <v>8187</v>
      </c>
      <c r="H8" s="240" t="s">
        <v>8186</v>
      </c>
    </row>
    <row r="9" spans="4:8" x14ac:dyDescent="0.35">
      <c r="D9" s="433" t="s">
        <v>7632</v>
      </c>
      <c r="E9" s="12">
        <v>45163</v>
      </c>
      <c r="F9" s="77">
        <v>559.12</v>
      </c>
      <c r="G9" s="199" t="s">
        <v>8187</v>
      </c>
      <c r="H9" s="240" t="s">
        <v>8184</v>
      </c>
    </row>
    <row r="10" spans="4:8" x14ac:dyDescent="0.35">
      <c r="D10" s="438"/>
      <c r="E10" s="12">
        <v>45161</v>
      </c>
      <c r="F10" s="77">
        <v>4000</v>
      </c>
      <c r="G10" s="199" t="s">
        <v>8187</v>
      </c>
      <c r="H10" s="240" t="s">
        <v>8184</v>
      </c>
    </row>
    <row r="11" spans="4:8" x14ac:dyDescent="0.35">
      <c r="D11" s="434"/>
      <c r="E11" s="12">
        <v>45154</v>
      </c>
      <c r="F11" s="77">
        <v>4125</v>
      </c>
      <c r="G11" s="199" t="s">
        <v>8187</v>
      </c>
      <c r="H11" s="240" t="s">
        <v>8184</v>
      </c>
    </row>
    <row r="12" spans="4:8" x14ac:dyDescent="0.35">
      <c r="D12" s="9" t="s">
        <v>7633</v>
      </c>
      <c r="E12" s="12">
        <v>45183</v>
      </c>
      <c r="F12" s="77">
        <v>8875</v>
      </c>
      <c r="G12" s="199" t="s">
        <v>7634</v>
      </c>
      <c r="H12" s="240" t="s">
        <v>8184</v>
      </c>
    </row>
    <row r="13" spans="4:8" x14ac:dyDescent="0.35">
      <c r="D13" s="9" t="s">
        <v>7763</v>
      </c>
      <c r="E13" s="12">
        <v>45219</v>
      </c>
      <c r="F13" s="77">
        <v>11312.5</v>
      </c>
      <c r="G13" s="199" t="s">
        <v>7634</v>
      </c>
      <c r="H13" s="240" t="s">
        <v>8184</v>
      </c>
    </row>
    <row r="14" spans="4:8" x14ac:dyDescent="0.35">
      <c r="D14" s="9" t="s">
        <v>7582</v>
      </c>
      <c r="E14" s="12">
        <v>45240</v>
      </c>
      <c r="F14" s="77">
        <v>11380</v>
      </c>
      <c r="G14" s="199" t="s">
        <v>7634</v>
      </c>
      <c r="H14" s="240" t="s">
        <v>8184</v>
      </c>
    </row>
    <row r="15" spans="4:8" ht="15" thickBot="1" x14ac:dyDescent="0.4">
      <c r="D15" s="208"/>
      <c r="E15" s="208" t="s">
        <v>21</v>
      </c>
      <c r="F15" s="209">
        <f>SUM(F4:F14)</f>
        <v>92876.62</v>
      </c>
      <c r="G15" s="210"/>
      <c r="H15" s="241"/>
    </row>
    <row r="23" spans="3:10" x14ac:dyDescent="0.35">
      <c r="C23" s="5" t="s">
        <v>8188</v>
      </c>
    </row>
    <row r="25" spans="3:10" x14ac:dyDescent="0.35">
      <c r="C25" s="419" t="s">
        <v>7578</v>
      </c>
      <c r="D25" s="419" t="s">
        <v>7586</v>
      </c>
      <c r="E25" s="419" t="s">
        <v>7587</v>
      </c>
      <c r="F25" s="419" t="s">
        <v>7588</v>
      </c>
      <c r="G25" s="419"/>
      <c r="H25" s="423"/>
      <c r="I25" s="419" t="s">
        <v>7589</v>
      </c>
    </row>
    <row r="26" spans="3:10" x14ac:dyDescent="0.35">
      <c r="C26" s="421"/>
      <c r="D26" s="421"/>
      <c r="E26" s="421"/>
      <c r="F26" s="7" t="s">
        <v>7579</v>
      </c>
      <c r="G26" s="7" t="s">
        <v>7591</v>
      </c>
      <c r="H26" s="6" t="s">
        <v>7581</v>
      </c>
      <c r="I26" s="419"/>
    </row>
    <row r="27" spans="3:10" x14ac:dyDescent="0.35">
      <c r="C27" s="9" t="s">
        <v>7758</v>
      </c>
      <c r="D27" s="9" t="s">
        <v>7637</v>
      </c>
      <c r="E27" s="11"/>
      <c r="F27" s="59"/>
      <c r="G27" s="109"/>
      <c r="H27" s="108"/>
      <c r="I27" s="103">
        <f t="shared" ref="I27" si="0">E27-G27</f>
        <v>0</v>
      </c>
    </row>
    <row r="28" spans="3:10" x14ac:dyDescent="0.35">
      <c r="C28" s="9" t="s">
        <v>7759</v>
      </c>
      <c r="D28" s="9" t="s">
        <v>7637</v>
      </c>
      <c r="E28" s="11"/>
      <c r="F28" s="32">
        <f>G52</f>
        <v>45001.472951388889</v>
      </c>
      <c r="G28" s="153">
        <f>M52</f>
        <v>1000</v>
      </c>
      <c r="H28" s="9" t="str">
        <f>A52</f>
        <v>Wise - PAM</v>
      </c>
      <c r="I28" s="103">
        <f t="shared" ref="I28:I32" si="1">E28-G28</f>
        <v>-1000</v>
      </c>
      <c r="J28" t="s">
        <v>8184</v>
      </c>
    </row>
    <row r="29" spans="3:10" x14ac:dyDescent="0.35">
      <c r="C29" s="9" t="s">
        <v>7760</v>
      </c>
      <c r="D29" s="9" t="s">
        <v>7637</v>
      </c>
      <c r="E29" s="11"/>
      <c r="F29" s="32">
        <f>B64</f>
        <v>45028</v>
      </c>
      <c r="G29" s="153">
        <f>I64</f>
        <v>14000</v>
      </c>
      <c r="H29" s="9" t="str">
        <f>A64</f>
        <v>Heritage - PAM</v>
      </c>
      <c r="I29" s="103">
        <f t="shared" si="1"/>
        <v>-14000</v>
      </c>
      <c r="J29" t="s">
        <v>8184</v>
      </c>
    </row>
    <row r="30" spans="3:10" x14ac:dyDescent="0.35">
      <c r="C30" s="9" t="s">
        <v>7761</v>
      </c>
      <c r="D30" s="9" t="s">
        <v>7637</v>
      </c>
      <c r="E30" s="11"/>
      <c r="F30" s="32">
        <f>G51</f>
        <v>45055.47315972222</v>
      </c>
      <c r="G30" s="191">
        <f>M51</f>
        <v>14000</v>
      </c>
      <c r="H30" s="9" t="str">
        <f>A51</f>
        <v>Wise - PAM</v>
      </c>
      <c r="I30" s="103">
        <f t="shared" si="1"/>
        <v>-14000</v>
      </c>
    </row>
    <row r="31" spans="3:10" x14ac:dyDescent="0.35">
      <c r="C31" s="9" t="s">
        <v>7762</v>
      </c>
      <c r="D31" s="9" t="s">
        <v>7637</v>
      </c>
      <c r="E31" s="11"/>
      <c r="F31" s="32">
        <f>D47</f>
        <v>45092</v>
      </c>
      <c r="G31" s="191">
        <f>-F47</f>
        <v>12125</v>
      </c>
      <c r="H31" s="9" t="str">
        <f>A47</f>
        <v>Chase - Altea HC</v>
      </c>
      <c r="I31" s="103">
        <f t="shared" si="1"/>
        <v>-12125</v>
      </c>
    </row>
    <row r="32" spans="3:10" x14ac:dyDescent="0.35">
      <c r="C32" s="9" t="s">
        <v>7630</v>
      </c>
      <c r="D32" s="9" t="s">
        <v>7637</v>
      </c>
      <c r="E32" s="11"/>
      <c r="F32" s="32">
        <f>B59</f>
        <v>45120</v>
      </c>
      <c r="G32" s="191">
        <f>-E59</f>
        <v>11500</v>
      </c>
      <c r="H32" s="9" t="str">
        <f>A59</f>
        <v>Chase - PAM</v>
      </c>
      <c r="I32" s="103">
        <f t="shared" si="1"/>
        <v>-11500</v>
      </c>
    </row>
    <row r="33" spans="1:13" x14ac:dyDescent="0.35">
      <c r="C33" s="433" t="s">
        <v>7632</v>
      </c>
      <c r="D33" s="433" t="s">
        <v>7637</v>
      </c>
      <c r="E33" s="11"/>
      <c r="F33" s="32">
        <f>B56</f>
        <v>45163</v>
      </c>
      <c r="G33" s="153">
        <f>-E56</f>
        <v>559.12</v>
      </c>
      <c r="H33" s="9" t="str">
        <f>A56</f>
        <v>Chase - PAM</v>
      </c>
      <c r="I33" s="439">
        <f>(E33+E34+E35) - SUM(G33:G35)</f>
        <v>-8684.119999999999</v>
      </c>
      <c r="J33" t="s">
        <v>8184</v>
      </c>
    </row>
    <row r="34" spans="1:13" x14ac:dyDescent="0.35">
      <c r="C34" s="438"/>
      <c r="D34" s="438"/>
      <c r="E34" s="11"/>
      <c r="F34" s="32">
        <f>B57</f>
        <v>45161</v>
      </c>
      <c r="G34" s="153">
        <f t="shared" ref="G34:G35" si="2">-E57</f>
        <v>4000</v>
      </c>
      <c r="H34" s="9" t="str">
        <f t="shared" ref="H34:H35" si="3">A57</f>
        <v>Chase - PAM</v>
      </c>
      <c r="I34" s="440"/>
      <c r="J34" t="s">
        <v>8184</v>
      </c>
    </row>
    <row r="35" spans="1:13" x14ac:dyDescent="0.35">
      <c r="C35" s="434"/>
      <c r="D35" s="434"/>
      <c r="E35" s="11"/>
      <c r="F35" s="32">
        <f>B58</f>
        <v>45154</v>
      </c>
      <c r="G35" s="153">
        <f t="shared" si="2"/>
        <v>4125</v>
      </c>
      <c r="H35" s="9" t="str">
        <f t="shared" si="3"/>
        <v>Chase - PAM</v>
      </c>
      <c r="I35" s="441"/>
      <c r="J35" t="s">
        <v>8184</v>
      </c>
    </row>
    <row r="36" spans="1:13" x14ac:dyDescent="0.35">
      <c r="C36" s="9" t="s">
        <v>7633</v>
      </c>
      <c r="D36" s="9" t="s">
        <v>7637</v>
      </c>
      <c r="E36" s="11"/>
      <c r="F36" s="32">
        <f>B70</f>
        <v>45183</v>
      </c>
      <c r="G36" s="153">
        <f>I70</f>
        <v>8875</v>
      </c>
      <c r="H36" s="9" t="str">
        <f>A70</f>
        <v>Regions - Altea Medicals</v>
      </c>
      <c r="I36" s="103">
        <v>0</v>
      </c>
      <c r="J36" t="s">
        <v>8184</v>
      </c>
    </row>
    <row r="37" spans="1:13" x14ac:dyDescent="0.35">
      <c r="C37" s="9" t="s">
        <v>7763</v>
      </c>
      <c r="D37" s="9" t="s">
        <v>7637</v>
      </c>
      <c r="E37" s="11"/>
      <c r="F37" s="32">
        <f>B69</f>
        <v>45219</v>
      </c>
      <c r="G37" s="153">
        <f>I69</f>
        <v>11312.5</v>
      </c>
      <c r="H37" s="9" t="str">
        <f>A69</f>
        <v>Regions - Altea Medicals</v>
      </c>
      <c r="I37" s="103">
        <f t="shared" ref="I37:I40" si="4">E37-G37</f>
        <v>-11312.5</v>
      </c>
      <c r="J37" t="s">
        <v>8184</v>
      </c>
    </row>
    <row r="38" spans="1:13" x14ac:dyDescent="0.35">
      <c r="C38" s="9" t="s">
        <v>7582</v>
      </c>
      <c r="D38" s="9" t="s">
        <v>7637</v>
      </c>
      <c r="E38" s="11"/>
      <c r="F38" s="32">
        <f>B68</f>
        <v>45240</v>
      </c>
      <c r="G38" s="153">
        <f>-I68</f>
        <v>11380</v>
      </c>
      <c r="H38" s="9" t="str">
        <f>A68</f>
        <v>Regions - Altea Medicals</v>
      </c>
      <c r="I38" s="103">
        <f t="shared" si="4"/>
        <v>-11380</v>
      </c>
      <c r="J38" t="s">
        <v>8184</v>
      </c>
    </row>
    <row r="39" spans="1:13" x14ac:dyDescent="0.35">
      <c r="C39" s="9" t="s">
        <v>7584</v>
      </c>
      <c r="D39" s="9" t="s">
        <v>7637</v>
      </c>
      <c r="E39" s="11"/>
      <c r="F39" s="59"/>
      <c r="G39" s="109"/>
      <c r="H39" s="108"/>
      <c r="I39" s="103">
        <f t="shared" si="4"/>
        <v>0</v>
      </c>
    </row>
    <row r="40" spans="1:13" x14ac:dyDescent="0.35">
      <c r="C40" s="9" t="s">
        <v>7595</v>
      </c>
      <c r="D40" s="9" t="s">
        <v>7637</v>
      </c>
      <c r="E40" s="11"/>
      <c r="F40" s="59"/>
      <c r="G40" s="109"/>
      <c r="H40" s="108"/>
      <c r="I40" s="103">
        <f t="shared" si="4"/>
        <v>0</v>
      </c>
    </row>
    <row r="42" spans="1:13" x14ac:dyDescent="0.35">
      <c r="F42" s="18"/>
    </row>
    <row r="43" spans="1:13" x14ac:dyDescent="0.35">
      <c r="B43" s="15" t="s">
        <v>7654</v>
      </c>
      <c r="F43" s="18"/>
    </row>
    <row r="45" spans="1:13" ht="15" thickBot="1" x14ac:dyDescent="0.4"/>
    <row r="46" spans="1:13" ht="15" thickBot="1" x14ac:dyDescent="0.4">
      <c r="A46" t="s">
        <v>7655</v>
      </c>
      <c r="B46" t="s">
        <v>7684</v>
      </c>
      <c r="C46" s="95" t="s">
        <v>7685</v>
      </c>
      <c r="D46" s="96" t="s">
        <v>7684</v>
      </c>
      <c r="E46" s="96" t="s">
        <v>7686</v>
      </c>
      <c r="F46" s="97" t="s">
        <v>7591</v>
      </c>
      <c r="G46" s="96" t="s">
        <v>7814</v>
      </c>
      <c r="H46" s="98" t="s">
        <v>7815</v>
      </c>
      <c r="I46" s="96" t="s">
        <v>7607</v>
      </c>
      <c r="J46" s="98" t="s">
        <v>7689</v>
      </c>
      <c r="K46" s="96" t="s">
        <v>7690</v>
      </c>
      <c r="L46" s="98" t="s">
        <v>7691</v>
      </c>
      <c r="M46" s="99" t="s">
        <v>7692</v>
      </c>
    </row>
    <row r="47" spans="1:13" x14ac:dyDescent="0.35">
      <c r="A47" t="s">
        <v>7816</v>
      </c>
      <c r="B47" s="18">
        <v>45092</v>
      </c>
      <c r="C47" t="s">
        <v>7693</v>
      </c>
      <c r="D47" s="18">
        <v>45092</v>
      </c>
      <c r="E47" t="s">
        <v>8189</v>
      </c>
      <c r="F47" s="106">
        <v>-12125</v>
      </c>
      <c r="H47" s="24"/>
      <c r="I47" t="s">
        <v>8190</v>
      </c>
      <c r="J47" t="s">
        <v>8191</v>
      </c>
      <c r="K47" t="s">
        <v>7697</v>
      </c>
      <c r="L47">
        <v>95951.34</v>
      </c>
    </row>
    <row r="50" spans="1:23" x14ac:dyDescent="0.35">
      <c r="A50" t="s">
        <v>7655</v>
      </c>
      <c r="B50" t="s">
        <v>7684</v>
      </c>
      <c r="C50" s="24" t="s">
        <v>198</v>
      </c>
      <c r="D50" s="24" t="s">
        <v>277</v>
      </c>
      <c r="E50" s="24" t="s">
        <v>7656</v>
      </c>
      <c r="F50" s="36" t="s">
        <v>7657</v>
      </c>
      <c r="G50" s="37" t="s">
        <v>7658</v>
      </c>
      <c r="H50" s="24" t="s">
        <v>7659</v>
      </c>
      <c r="I50" s="24" t="s">
        <v>7660</v>
      </c>
      <c r="J50" s="24" t="s">
        <v>7661</v>
      </c>
      <c r="K50" s="24" t="s">
        <v>7662</v>
      </c>
      <c r="L50" s="24" t="s">
        <v>7663</v>
      </c>
      <c r="M50" s="38" t="s">
        <v>7664</v>
      </c>
      <c r="N50" s="24" t="s">
        <v>7665</v>
      </c>
      <c r="O50" s="24" t="s">
        <v>7666</v>
      </c>
      <c r="P50" s="24" t="s">
        <v>7667</v>
      </c>
      <c r="Q50" s="24" t="s">
        <v>7668</v>
      </c>
      <c r="R50" s="24" t="s">
        <v>7774</v>
      </c>
      <c r="S50" s="24" t="s">
        <v>7775</v>
      </c>
      <c r="T50" s="24" t="s">
        <v>7776</v>
      </c>
      <c r="U50" s="24" t="s">
        <v>7777</v>
      </c>
      <c r="V50" s="24" t="s">
        <v>7778</v>
      </c>
      <c r="W50" s="24" t="s">
        <v>7689</v>
      </c>
    </row>
    <row r="51" spans="1:23" x14ac:dyDescent="0.35">
      <c r="A51" t="s">
        <v>7742</v>
      </c>
      <c r="C51" t="s">
        <v>8192</v>
      </c>
      <c r="D51" t="s">
        <v>7671</v>
      </c>
      <c r="E51" t="s">
        <v>7672</v>
      </c>
      <c r="F51" s="41">
        <v>45054.838194444441</v>
      </c>
      <c r="G51" s="18">
        <v>45055.47315972222</v>
      </c>
      <c r="H51">
        <v>0.39</v>
      </c>
      <c r="I51" t="s">
        <v>7619</v>
      </c>
      <c r="L51" t="s">
        <v>7673</v>
      </c>
      <c r="M51" s="106">
        <v>14000</v>
      </c>
      <c r="N51" s="43">
        <v>14000.39</v>
      </c>
      <c r="O51" t="s">
        <v>7619</v>
      </c>
      <c r="P51" t="s">
        <v>8184</v>
      </c>
      <c r="Q51">
        <v>14000</v>
      </c>
      <c r="R51" t="s">
        <v>7619</v>
      </c>
      <c r="S51">
        <v>1</v>
      </c>
      <c r="T51" t="s">
        <v>8193</v>
      </c>
    </row>
    <row r="52" spans="1:23" x14ac:dyDescent="0.35">
      <c r="A52" t="s">
        <v>7742</v>
      </c>
      <c r="C52" t="s">
        <v>8194</v>
      </c>
      <c r="D52" t="s">
        <v>7671</v>
      </c>
      <c r="E52" t="s">
        <v>7672</v>
      </c>
      <c r="F52" s="41">
        <v>45000.958506944444</v>
      </c>
      <c r="G52" s="18">
        <v>45001.472951388889</v>
      </c>
      <c r="H52">
        <v>0.39</v>
      </c>
      <c r="I52" t="s">
        <v>7619</v>
      </c>
      <c r="L52" t="s">
        <v>7673</v>
      </c>
      <c r="M52" s="106">
        <v>1000</v>
      </c>
      <c r="N52" s="43">
        <v>1000.39</v>
      </c>
      <c r="O52" t="s">
        <v>7619</v>
      </c>
      <c r="P52" t="s">
        <v>8184</v>
      </c>
      <c r="Q52">
        <v>1000</v>
      </c>
      <c r="R52" t="s">
        <v>7619</v>
      </c>
      <c r="S52">
        <v>1</v>
      </c>
      <c r="T52" s="178">
        <v>44958</v>
      </c>
    </row>
    <row r="55" spans="1:23" x14ac:dyDescent="0.35">
      <c r="A55" t="s">
        <v>7655</v>
      </c>
      <c r="B55" t="s">
        <v>7684</v>
      </c>
      <c r="C55" t="s">
        <v>7685</v>
      </c>
      <c r="D55" t="s">
        <v>7686</v>
      </c>
      <c r="E55" s="19" t="s">
        <v>7591</v>
      </c>
      <c r="F55" t="s">
        <v>7687</v>
      </c>
      <c r="G55" s="47" t="s">
        <v>7688</v>
      </c>
      <c r="H55" s="47" t="s">
        <v>7689</v>
      </c>
      <c r="I55" t="s">
        <v>7690</v>
      </c>
      <c r="J55" t="s">
        <v>7691</v>
      </c>
    </row>
    <row r="56" spans="1:23" x14ac:dyDescent="0.35">
      <c r="A56" t="s">
        <v>7820</v>
      </c>
      <c r="B56" s="18">
        <v>45163</v>
      </c>
      <c r="C56" t="s">
        <v>7693</v>
      </c>
      <c r="D56" t="s">
        <v>8195</v>
      </c>
      <c r="E56" s="106">
        <v>-559.12</v>
      </c>
      <c r="G56" s="47" t="s">
        <v>8196</v>
      </c>
      <c r="H56" t="s">
        <v>8197</v>
      </c>
      <c r="I56" t="s">
        <v>7697</v>
      </c>
      <c r="J56">
        <v>31594.36</v>
      </c>
    </row>
    <row r="57" spans="1:23" x14ac:dyDescent="0.35">
      <c r="A57" t="s">
        <v>7820</v>
      </c>
      <c r="B57" s="18">
        <v>45161</v>
      </c>
      <c r="C57" t="s">
        <v>7693</v>
      </c>
      <c r="D57" t="s">
        <v>8198</v>
      </c>
      <c r="E57" s="106">
        <v>-4000</v>
      </c>
      <c r="G57" s="47" t="s">
        <v>8196</v>
      </c>
      <c r="H57" t="s">
        <v>8197</v>
      </c>
      <c r="I57" t="s">
        <v>7697</v>
      </c>
      <c r="J57">
        <v>13.48</v>
      </c>
    </row>
    <row r="58" spans="1:23" x14ac:dyDescent="0.35">
      <c r="A58" t="s">
        <v>7820</v>
      </c>
      <c r="B58" s="18">
        <v>45154</v>
      </c>
      <c r="C58" t="s">
        <v>7693</v>
      </c>
      <c r="D58" t="s">
        <v>8199</v>
      </c>
      <c r="E58" s="106">
        <v>-4125</v>
      </c>
      <c r="G58" s="47" t="s">
        <v>8196</v>
      </c>
      <c r="H58" t="s">
        <v>8197</v>
      </c>
      <c r="I58" t="s">
        <v>7697</v>
      </c>
      <c r="J58">
        <v>22931.38</v>
      </c>
    </row>
    <row r="59" spans="1:23" x14ac:dyDescent="0.35">
      <c r="A59" t="s">
        <v>7820</v>
      </c>
      <c r="B59" s="18">
        <v>45120</v>
      </c>
      <c r="C59" t="s">
        <v>7693</v>
      </c>
      <c r="D59" t="s">
        <v>8200</v>
      </c>
      <c r="E59" s="106">
        <v>-11500</v>
      </c>
      <c r="G59" t="s">
        <v>8196</v>
      </c>
      <c r="H59" t="s">
        <v>8197</v>
      </c>
      <c r="I59" t="s">
        <v>7697</v>
      </c>
      <c r="J59">
        <v>88541.83</v>
      </c>
    </row>
    <row r="62" spans="1:23" ht="15" thickBot="1" x14ac:dyDescent="0.4"/>
    <row r="63" spans="1:23" ht="15" thickBot="1" x14ac:dyDescent="0.4">
      <c r="A63" t="s">
        <v>7655</v>
      </c>
      <c r="B63" s="16" t="s">
        <v>7600</v>
      </c>
      <c r="C63" s="17" t="s">
        <v>7601</v>
      </c>
      <c r="D63" s="17" t="s">
        <v>7602</v>
      </c>
      <c r="E63" s="17" t="s">
        <v>7603</v>
      </c>
      <c r="F63" s="17" t="s">
        <v>7604</v>
      </c>
      <c r="G63" s="17" t="s">
        <v>277</v>
      </c>
      <c r="H63" s="17" t="s">
        <v>7605</v>
      </c>
      <c r="I63" s="115" t="s">
        <v>7591</v>
      </c>
      <c r="J63" s="17" t="s">
        <v>7676</v>
      </c>
      <c r="K63" s="17" t="s">
        <v>7606</v>
      </c>
      <c r="L63" s="17" t="s">
        <v>7861</v>
      </c>
      <c r="M63" s="17" t="s">
        <v>7608</v>
      </c>
      <c r="N63" s="17" t="s">
        <v>7832</v>
      </c>
      <c r="O63" s="17" t="s">
        <v>7610</v>
      </c>
      <c r="P63" s="17" t="s">
        <v>7690</v>
      </c>
      <c r="Q63" s="17" t="s">
        <v>7611</v>
      </c>
      <c r="R63" s="17" t="s">
        <v>7677</v>
      </c>
      <c r="S63" s="17" t="s">
        <v>7678</v>
      </c>
      <c r="T63" s="17"/>
    </row>
    <row r="64" spans="1:23" x14ac:dyDescent="0.35">
      <c r="A64" t="s">
        <v>7740</v>
      </c>
      <c r="B64" s="18">
        <v>45028</v>
      </c>
      <c r="C64">
        <v>325170835</v>
      </c>
      <c r="D64">
        <v>101666454</v>
      </c>
      <c r="E64" t="s">
        <v>7767</v>
      </c>
      <c r="F64" t="s">
        <v>7771</v>
      </c>
      <c r="G64" t="s">
        <v>7614</v>
      </c>
      <c r="H64" t="s">
        <v>7615</v>
      </c>
      <c r="I64" s="70">
        <v>14000</v>
      </c>
      <c r="K64" s="179" t="s">
        <v>8201</v>
      </c>
      <c r="L64" s="45" t="s">
        <v>8190</v>
      </c>
      <c r="M64" t="s">
        <v>7734</v>
      </c>
      <c r="N64" t="s">
        <v>8202</v>
      </c>
      <c r="O64">
        <v>409</v>
      </c>
      <c r="P64" t="s">
        <v>7773</v>
      </c>
      <c r="Q64" t="s">
        <v>7619</v>
      </c>
    </row>
    <row r="67" spans="1:19" x14ac:dyDescent="0.35">
      <c r="A67" t="s">
        <v>7655</v>
      </c>
      <c r="B67" s="24" t="s">
        <v>7600</v>
      </c>
      <c r="C67" s="24" t="s">
        <v>7601</v>
      </c>
      <c r="D67" s="24" t="s">
        <v>7602</v>
      </c>
      <c r="E67" s="24" t="s">
        <v>7603</v>
      </c>
      <c r="F67" s="24" t="s">
        <v>7604</v>
      </c>
      <c r="G67" s="24" t="s">
        <v>277</v>
      </c>
      <c r="H67" s="24" t="s">
        <v>7605</v>
      </c>
      <c r="I67" s="38" t="s">
        <v>7591</v>
      </c>
      <c r="J67" s="44" t="s">
        <v>7676</v>
      </c>
      <c r="K67" s="24" t="s">
        <v>7677</v>
      </c>
      <c r="L67" s="24" t="s">
        <v>7606</v>
      </c>
      <c r="M67" s="24" t="s">
        <v>7607</v>
      </c>
      <c r="N67" s="24" t="s">
        <v>7608</v>
      </c>
      <c r="O67" s="24" t="s">
        <v>7609</v>
      </c>
      <c r="P67" s="24" t="s">
        <v>7610</v>
      </c>
      <c r="Q67" s="24" t="s">
        <v>7611</v>
      </c>
      <c r="R67" s="24" t="s">
        <v>7678</v>
      </c>
      <c r="S67" s="24" t="s">
        <v>7679</v>
      </c>
    </row>
    <row r="68" spans="1:19" x14ac:dyDescent="0.35">
      <c r="A68" t="s">
        <v>8100</v>
      </c>
      <c r="B68" s="25">
        <v>45240</v>
      </c>
      <c r="C68" s="26">
        <v>64003962</v>
      </c>
      <c r="D68" s="26">
        <v>340007014</v>
      </c>
      <c r="E68" s="26" t="s">
        <v>7680</v>
      </c>
      <c r="F68" s="26" t="s">
        <v>7613</v>
      </c>
      <c r="G68" s="26" t="s">
        <v>7614</v>
      </c>
      <c r="H68" s="26" t="s">
        <v>7615</v>
      </c>
      <c r="I68" s="26">
        <v>-11380</v>
      </c>
      <c r="J68" s="44">
        <v>23314000000000</v>
      </c>
      <c r="K68" s="116">
        <v>2023110000000000</v>
      </c>
      <c r="L68" s="26" t="s">
        <v>8203</v>
      </c>
      <c r="M68" t="s">
        <v>8204</v>
      </c>
      <c r="N68" s="20" t="s">
        <v>7836</v>
      </c>
      <c r="O68" s="26"/>
      <c r="P68" s="26">
        <v>495</v>
      </c>
      <c r="Q68" s="26" t="s">
        <v>7619</v>
      </c>
    </row>
    <row r="69" spans="1:19" x14ac:dyDescent="0.35">
      <c r="A69" t="s">
        <v>8100</v>
      </c>
      <c r="B69" s="18">
        <v>45219</v>
      </c>
      <c r="C69">
        <v>64003962</v>
      </c>
      <c r="D69">
        <v>340007014</v>
      </c>
      <c r="E69" t="s">
        <v>7680</v>
      </c>
      <c r="F69" t="s">
        <v>7613</v>
      </c>
      <c r="G69" t="s">
        <v>7614</v>
      </c>
      <c r="H69" t="s">
        <v>7615</v>
      </c>
      <c r="I69">
        <v>11312.5</v>
      </c>
      <c r="J69" s="44">
        <v>23293024940100</v>
      </c>
      <c r="K69" s="44">
        <v>2023102000005420</v>
      </c>
      <c r="L69" t="s">
        <v>8205</v>
      </c>
      <c r="M69" t="s">
        <v>8184</v>
      </c>
      <c r="N69" s="20" t="s">
        <v>7836</v>
      </c>
      <c r="P69">
        <v>495</v>
      </c>
      <c r="Q69" t="s">
        <v>7619</v>
      </c>
    </row>
    <row r="70" spans="1:19" x14ac:dyDescent="0.35">
      <c r="A70" t="s">
        <v>8100</v>
      </c>
      <c r="B70" s="18">
        <v>45183</v>
      </c>
      <c r="C70">
        <v>64003962</v>
      </c>
      <c r="D70">
        <v>340007014</v>
      </c>
      <c r="E70" t="s">
        <v>7680</v>
      </c>
      <c r="F70" t="s">
        <v>7613</v>
      </c>
      <c r="G70" t="s">
        <v>7614</v>
      </c>
      <c r="H70" t="s">
        <v>7615</v>
      </c>
      <c r="I70">
        <v>8875</v>
      </c>
      <c r="J70" s="44">
        <v>23257016136801</v>
      </c>
      <c r="K70" s="44">
        <v>2023091400000060</v>
      </c>
      <c r="L70" t="s">
        <v>8206</v>
      </c>
      <c r="M70" t="s">
        <v>8204</v>
      </c>
      <c r="N70" s="20" t="s">
        <v>7836</v>
      </c>
      <c r="P70">
        <v>495</v>
      </c>
      <c r="Q70" t="s">
        <v>7619</v>
      </c>
    </row>
  </sheetData>
  <mergeCells count="10">
    <mergeCell ref="C33:C35"/>
    <mergeCell ref="D33:D35"/>
    <mergeCell ref="I33:I35"/>
    <mergeCell ref="D2:G2"/>
    <mergeCell ref="D9:D11"/>
    <mergeCell ref="C25:C26"/>
    <mergeCell ref="D25:D26"/>
    <mergeCell ref="E25:E26"/>
    <mergeCell ref="F25:H25"/>
    <mergeCell ref="I25:I26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B76CA-8FA3-40D5-8A7F-0ADEC08F77C4}">
  <sheetPr codeName="Sheet21">
    <tabColor rgb="FFFF0000"/>
  </sheetPr>
  <dimension ref="B2:S25"/>
  <sheetViews>
    <sheetView workbookViewId="0">
      <selection activeCell="G25" sqref="G25"/>
    </sheetView>
  </sheetViews>
  <sheetFormatPr defaultRowHeight="14.5" x14ac:dyDescent="0.35"/>
  <cols>
    <col min="3" max="3" width="12" bestFit="1" customWidth="1"/>
    <col min="4" max="4" width="11.54296875" customWidth="1"/>
    <col min="5" max="5" width="31.81640625" customWidth="1"/>
    <col min="6" max="6" width="26.453125" bestFit="1" customWidth="1"/>
    <col min="7" max="7" width="28.1796875" bestFit="1" customWidth="1"/>
    <col min="10" max="10" width="16.54296875" bestFit="1" customWidth="1"/>
    <col min="11" max="11" width="15.1796875" bestFit="1" customWidth="1"/>
    <col min="12" max="12" width="20.1796875" bestFit="1" customWidth="1"/>
  </cols>
  <sheetData>
    <row r="2" spans="3:7" ht="15" thickBot="1" x14ac:dyDescent="0.4"/>
    <row r="3" spans="3:7" ht="15" thickBot="1" x14ac:dyDescent="0.4">
      <c r="C3" s="426" t="s">
        <v>7577</v>
      </c>
      <c r="D3" s="427"/>
      <c r="E3" s="427"/>
      <c r="F3" s="428"/>
      <c r="G3" s="238"/>
    </row>
    <row r="4" spans="3:7" x14ac:dyDescent="0.35">
      <c r="C4" s="206" t="s">
        <v>7578</v>
      </c>
      <c r="D4" s="205" t="s">
        <v>7579</v>
      </c>
      <c r="E4" s="205" t="s">
        <v>7580</v>
      </c>
      <c r="F4" s="207" t="s">
        <v>7581</v>
      </c>
      <c r="G4" s="239" t="s">
        <v>7778</v>
      </c>
    </row>
    <row r="5" spans="3:7" x14ac:dyDescent="0.35">
      <c r="C5" s="198" t="s">
        <v>7630</v>
      </c>
      <c r="D5" s="12">
        <f>C19</f>
        <v>45135</v>
      </c>
      <c r="E5" s="77">
        <v>6600</v>
      </c>
      <c r="F5" s="199" t="s">
        <v>7638</v>
      </c>
      <c r="G5" s="240" t="s">
        <v>8207</v>
      </c>
    </row>
    <row r="6" spans="3:7" x14ac:dyDescent="0.35">
      <c r="C6" s="198" t="s">
        <v>7632</v>
      </c>
      <c r="D6" s="12">
        <f>C25</f>
        <v>45167</v>
      </c>
      <c r="E6" s="77">
        <v>11600</v>
      </c>
      <c r="F6" s="199" t="s">
        <v>7735</v>
      </c>
      <c r="G6" s="240" t="s">
        <v>8207</v>
      </c>
    </row>
    <row r="7" spans="3:7" ht="15" thickBot="1" x14ac:dyDescent="0.4">
      <c r="C7" s="208"/>
      <c r="D7" s="208" t="s">
        <v>21</v>
      </c>
      <c r="E7" s="209">
        <f>SUM(E5:E6)</f>
        <v>18200</v>
      </c>
      <c r="F7" s="210"/>
      <c r="G7" s="241"/>
    </row>
    <row r="14" spans="3:7" ht="23.5" x14ac:dyDescent="0.55000000000000004">
      <c r="D14" s="271" t="s">
        <v>8208</v>
      </c>
    </row>
    <row r="18" spans="2:19" x14ac:dyDescent="0.35">
      <c r="B18" t="s">
        <v>7655</v>
      </c>
      <c r="C18" t="s">
        <v>7684</v>
      </c>
      <c r="D18" t="s">
        <v>7685</v>
      </c>
      <c r="E18" t="s">
        <v>7686</v>
      </c>
      <c r="F18" s="19" t="s">
        <v>7591</v>
      </c>
      <c r="G18" t="s">
        <v>7687</v>
      </c>
      <c r="H18" s="47" t="s">
        <v>7688</v>
      </c>
      <c r="I18" s="47" t="s">
        <v>7689</v>
      </c>
      <c r="J18" t="s">
        <v>7690</v>
      </c>
      <c r="K18" t="s">
        <v>7691</v>
      </c>
      <c r="L18" t="s">
        <v>7692</v>
      </c>
    </row>
    <row r="19" spans="2:19" x14ac:dyDescent="0.35">
      <c r="B19" t="s">
        <v>7638</v>
      </c>
      <c r="C19" s="18">
        <v>45135</v>
      </c>
      <c r="D19" t="s">
        <v>7693</v>
      </c>
      <c r="E19" t="s">
        <v>8209</v>
      </c>
      <c r="F19" s="272">
        <v>-6600</v>
      </c>
      <c r="H19" t="s">
        <v>8210</v>
      </c>
      <c r="I19" t="s">
        <v>8211</v>
      </c>
      <c r="J19" t="s">
        <v>7697</v>
      </c>
      <c r="K19">
        <v>52925.919999999998</v>
      </c>
    </row>
    <row r="22" spans="2:19" x14ac:dyDescent="0.35">
      <c r="B22" t="s">
        <v>7655</v>
      </c>
      <c r="C22" s="24" t="s">
        <v>7600</v>
      </c>
      <c r="D22" s="24" t="s">
        <v>7601</v>
      </c>
      <c r="E22" s="24" t="s">
        <v>7602</v>
      </c>
      <c r="F22" s="24" t="s">
        <v>7603</v>
      </c>
      <c r="G22" s="24" t="s">
        <v>7604</v>
      </c>
      <c r="H22" s="24" t="s">
        <v>277</v>
      </c>
      <c r="I22" s="24" t="s">
        <v>7605</v>
      </c>
      <c r="J22" s="38" t="s">
        <v>7591</v>
      </c>
      <c r="K22" s="44" t="s">
        <v>7676</v>
      </c>
      <c r="L22" s="24" t="s">
        <v>7677</v>
      </c>
      <c r="M22" s="24" t="s">
        <v>7606</v>
      </c>
      <c r="N22" s="24" t="s">
        <v>7607</v>
      </c>
      <c r="O22" s="24" t="s">
        <v>7608</v>
      </c>
      <c r="P22" s="24" t="s">
        <v>7609</v>
      </c>
      <c r="Q22" s="24" t="s">
        <v>7610</v>
      </c>
      <c r="R22" s="24" t="s">
        <v>7611</v>
      </c>
      <c r="S22" s="24" t="s">
        <v>7678</v>
      </c>
    </row>
    <row r="23" spans="2:19" x14ac:dyDescent="0.35">
      <c r="B23" t="s">
        <v>7735</v>
      </c>
      <c r="C23" s="18">
        <v>45243</v>
      </c>
      <c r="D23">
        <v>64003962</v>
      </c>
      <c r="E23">
        <v>340007014</v>
      </c>
      <c r="F23" t="s">
        <v>7680</v>
      </c>
      <c r="G23" t="s">
        <v>7613</v>
      </c>
      <c r="H23" t="s">
        <v>7614</v>
      </c>
      <c r="I23" t="s">
        <v>7615</v>
      </c>
      <c r="J23" s="273">
        <v>-484</v>
      </c>
      <c r="K23" s="44">
        <v>23317044031883</v>
      </c>
      <c r="L23" s="44">
        <v>2023111300006240</v>
      </c>
      <c r="M23" t="s">
        <v>8212</v>
      </c>
      <c r="N23" t="s">
        <v>8207</v>
      </c>
      <c r="O23" s="20" t="s">
        <v>8213</v>
      </c>
      <c r="P23" s="24"/>
      <c r="Q23">
        <v>495</v>
      </c>
      <c r="R23" t="s">
        <v>7619</v>
      </c>
      <c r="S23" s="24"/>
    </row>
    <row r="24" spans="2:19" x14ac:dyDescent="0.35">
      <c r="B24" t="s">
        <v>7735</v>
      </c>
      <c r="C24" s="25">
        <v>45197</v>
      </c>
      <c r="D24" s="26">
        <v>64003962</v>
      </c>
      <c r="E24" s="26">
        <v>340007014</v>
      </c>
      <c r="F24" s="26" t="s">
        <v>7680</v>
      </c>
      <c r="G24" s="26" t="s">
        <v>7613</v>
      </c>
      <c r="H24" s="26" t="s">
        <v>7614</v>
      </c>
      <c r="I24" s="26" t="s">
        <v>7615</v>
      </c>
      <c r="J24" s="274">
        <v>818.95</v>
      </c>
      <c r="K24" s="116">
        <v>23271000000000</v>
      </c>
      <c r="L24" s="116">
        <v>2023090000000000</v>
      </c>
      <c r="M24" s="26" t="s">
        <v>8214</v>
      </c>
      <c r="N24" t="s">
        <v>8215</v>
      </c>
      <c r="O24" s="20" t="s">
        <v>8213</v>
      </c>
      <c r="P24" s="26"/>
      <c r="Q24" s="26">
        <v>495</v>
      </c>
      <c r="R24" s="26" t="s">
        <v>7619</v>
      </c>
    </row>
    <row r="25" spans="2:19" x14ac:dyDescent="0.35">
      <c r="B25" t="s">
        <v>7735</v>
      </c>
      <c r="C25" s="18">
        <v>45167</v>
      </c>
      <c r="D25">
        <v>64003962</v>
      </c>
      <c r="E25">
        <v>340007014</v>
      </c>
      <c r="F25" t="s">
        <v>7680</v>
      </c>
      <c r="G25" t="s">
        <v>7613</v>
      </c>
      <c r="H25" t="s">
        <v>7614</v>
      </c>
      <c r="I25" t="s">
        <v>7615</v>
      </c>
      <c r="J25" s="272">
        <v>11600</v>
      </c>
      <c r="K25" s="44">
        <v>23241021911089</v>
      </c>
      <c r="L25" s="44">
        <v>2023082900007270</v>
      </c>
      <c r="M25" t="s">
        <v>8216</v>
      </c>
      <c r="N25" t="s">
        <v>8215</v>
      </c>
      <c r="O25" s="20" t="s">
        <v>8217</v>
      </c>
      <c r="Q25">
        <v>495</v>
      </c>
      <c r="R25" t="s">
        <v>7619</v>
      </c>
    </row>
  </sheetData>
  <mergeCells count="1">
    <mergeCell ref="C3:F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83086-8609-4019-A30B-DAD19CD4BB45}">
  <sheetPr>
    <tabColor rgb="FFFF0000"/>
  </sheetPr>
  <dimension ref="A5:T29"/>
  <sheetViews>
    <sheetView zoomScale="85" zoomScaleNormal="85" workbookViewId="0">
      <selection activeCell="G25" sqref="G25"/>
    </sheetView>
  </sheetViews>
  <sheetFormatPr defaultRowHeight="14.5" x14ac:dyDescent="0.35"/>
  <cols>
    <col min="1" max="1" width="31.1796875" bestFit="1" customWidth="1"/>
    <col min="2" max="2" width="11.54296875" bestFit="1" customWidth="1"/>
    <col min="3" max="3" width="36" bestFit="1" customWidth="1"/>
    <col min="4" max="4" width="12.1796875" bestFit="1" customWidth="1"/>
    <col min="5" max="5" width="38.7265625" customWidth="1"/>
    <col min="6" max="6" width="21.81640625" customWidth="1"/>
    <col min="7" max="7" width="22.1796875" bestFit="1" customWidth="1"/>
    <col min="8" max="8" width="17.54296875" customWidth="1"/>
    <col min="9" max="9" width="20" bestFit="1" customWidth="1"/>
    <col min="10" max="10" width="24" bestFit="1" customWidth="1"/>
    <col min="11" max="11" width="15.26953125" customWidth="1"/>
    <col min="12" max="12" width="14.453125" bestFit="1" customWidth="1"/>
    <col min="13" max="13" width="22.7265625" bestFit="1" customWidth="1"/>
    <col min="14" max="14" width="11.7265625" bestFit="1" customWidth="1"/>
    <col min="15" max="15" width="48.7265625" bestFit="1" customWidth="1"/>
    <col min="16" max="16" width="28.81640625" bestFit="1" customWidth="1"/>
    <col min="17" max="17" width="15.7265625" bestFit="1" customWidth="1"/>
    <col min="18" max="18" width="11.54296875" bestFit="1" customWidth="1"/>
    <col min="19" max="19" width="9.81640625" bestFit="1" customWidth="1"/>
    <col min="20" max="20" width="11.54296875" bestFit="1" customWidth="1"/>
    <col min="21" max="21" width="15.7265625" bestFit="1" customWidth="1"/>
    <col min="22" max="24" width="11.54296875" bestFit="1" customWidth="1"/>
    <col min="25" max="25" width="9" bestFit="1" customWidth="1"/>
    <col min="26" max="26" width="11.54296875" bestFit="1" customWidth="1"/>
    <col min="27" max="27" width="9" bestFit="1" customWidth="1"/>
    <col min="28" max="28" width="11.54296875" bestFit="1" customWidth="1"/>
    <col min="29" max="29" width="9" bestFit="1" customWidth="1"/>
  </cols>
  <sheetData>
    <row r="5" spans="1:20" x14ac:dyDescent="0.35">
      <c r="B5" s="5" t="s">
        <v>8218</v>
      </c>
    </row>
    <row r="7" spans="1:20" x14ac:dyDescent="0.35">
      <c r="B7" s="6" t="s">
        <v>7578</v>
      </c>
      <c r="C7" s="419" t="s">
        <v>7587</v>
      </c>
      <c r="D7" s="419"/>
      <c r="E7" s="419" t="s">
        <v>7588</v>
      </c>
      <c r="F7" s="419"/>
      <c r="G7" s="419"/>
      <c r="H7" s="419"/>
      <c r="I7" s="421" t="s">
        <v>7589</v>
      </c>
      <c r="J7" s="419" t="s">
        <v>7797</v>
      </c>
    </row>
    <row r="8" spans="1:20" x14ac:dyDescent="0.35">
      <c r="B8" s="7"/>
      <c r="C8" s="7">
        <v>1099</v>
      </c>
      <c r="D8" s="7" t="s">
        <v>7734</v>
      </c>
      <c r="E8" s="7">
        <v>1099</v>
      </c>
      <c r="F8" s="7" t="s">
        <v>7734</v>
      </c>
      <c r="G8" s="7" t="s">
        <v>7579</v>
      </c>
      <c r="H8" s="7" t="s">
        <v>7581</v>
      </c>
      <c r="I8" s="442"/>
      <c r="J8" s="421"/>
    </row>
    <row r="9" spans="1:20" x14ac:dyDescent="0.35">
      <c r="B9" s="285" t="s">
        <v>8219</v>
      </c>
      <c r="C9" s="148"/>
      <c r="D9" s="286">
        <f>'[1]MD Summary'!C11+'[1]MD Summary'!D11</f>
        <v>0</v>
      </c>
      <c r="E9" s="287">
        <f>H21</f>
        <v>6533</v>
      </c>
      <c r="F9" s="9"/>
      <c r="G9" s="288">
        <v>44966</v>
      </c>
      <c r="H9" s="289" t="s">
        <v>8220</v>
      </c>
      <c r="I9" s="9"/>
      <c r="J9" s="9" t="s">
        <v>8221</v>
      </c>
    </row>
    <row r="10" spans="1:20" x14ac:dyDescent="0.35">
      <c r="B10" s="285" t="s">
        <v>8222</v>
      </c>
      <c r="C10" s="148"/>
      <c r="D10" s="286">
        <f>'[1]MD Summary'!E11+'[1]MD Summary'!F11</f>
        <v>0</v>
      </c>
      <c r="E10" s="287">
        <f>H24</f>
        <v>14300</v>
      </c>
      <c r="F10" s="9"/>
      <c r="G10" s="60">
        <f>D24</f>
        <v>45002</v>
      </c>
      <c r="H10" s="289" t="s">
        <v>8220</v>
      </c>
      <c r="I10" s="9"/>
      <c r="J10" s="9" t="s">
        <v>8221</v>
      </c>
    </row>
    <row r="11" spans="1:20" x14ac:dyDescent="0.35">
      <c r="E11" s="34">
        <f>SUM(E9:E10)</f>
        <v>20833</v>
      </c>
    </row>
    <row r="14" spans="1:20" ht="15" customHeight="1" x14ac:dyDescent="0.35">
      <c r="A14" s="53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5"/>
      <c r="P14" s="48"/>
      <c r="Q14" s="290"/>
      <c r="R14" s="291"/>
      <c r="S14" s="292"/>
      <c r="T14" s="292"/>
    </row>
    <row r="15" spans="1:20" x14ac:dyDescent="0.35">
      <c r="C15" s="293" t="s">
        <v>8208</v>
      </c>
    </row>
    <row r="18" spans="1:18" ht="15" thickBot="1" x14ac:dyDescent="0.4"/>
    <row r="19" spans="1:18" ht="15" thickBot="1" x14ac:dyDescent="0.4">
      <c r="A19" s="294" t="s">
        <v>7607</v>
      </c>
      <c r="B19" s="295" t="s">
        <v>7685</v>
      </c>
      <c r="C19" s="294"/>
      <c r="D19" s="294" t="s">
        <v>7684</v>
      </c>
      <c r="E19" s="294" t="s">
        <v>7686</v>
      </c>
      <c r="F19" s="294"/>
      <c r="G19" s="294"/>
      <c r="H19" s="294" t="s">
        <v>8174</v>
      </c>
      <c r="I19" s="294" t="s">
        <v>8175</v>
      </c>
      <c r="J19" s="296" t="s">
        <v>7689</v>
      </c>
      <c r="K19" s="297" t="s">
        <v>7655</v>
      </c>
      <c r="L19" s="298" t="s">
        <v>8223</v>
      </c>
      <c r="M19" s="298" t="s">
        <v>8224</v>
      </c>
      <c r="N19" s="298" t="s">
        <v>8225</v>
      </c>
      <c r="O19" s="298" t="s">
        <v>8226</v>
      </c>
    </row>
    <row r="20" spans="1:18" x14ac:dyDescent="0.35">
      <c r="A20" s="299" t="s">
        <v>8227</v>
      </c>
      <c r="B20" s="26"/>
      <c r="C20" s="26"/>
      <c r="D20" s="26"/>
      <c r="E20" s="26"/>
      <c r="F20" s="26"/>
      <c r="G20" s="26"/>
      <c r="H20" s="26"/>
      <c r="I20" s="300"/>
      <c r="J20" s="26"/>
      <c r="K20" s="26"/>
      <c r="L20" s="26"/>
      <c r="M20" s="26"/>
      <c r="N20" s="26"/>
      <c r="O20" s="26"/>
    </row>
    <row r="21" spans="1:18" x14ac:dyDescent="0.35">
      <c r="A21" s="301" t="s">
        <v>8228</v>
      </c>
      <c r="B21" s="301" t="s">
        <v>7693</v>
      </c>
      <c r="C21" s="301"/>
      <c r="D21" s="302">
        <v>44966</v>
      </c>
      <c r="E21" s="301"/>
      <c r="F21" s="301"/>
      <c r="G21" s="301"/>
      <c r="H21" s="303">
        <v>6533</v>
      </c>
      <c r="I21" s="304" t="s">
        <v>7619</v>
      </c>
      <c r="J21" s="301" t="s">
        <v>7696</v>
      </c>
      <c r="K21" s="301" t="s">
        <v>8220</v>
      </c>
      <c r="L21" s="301" t="s">
        <v>7767</v>
      </c>
      <c r="M21" s="305">
        <v>44965</v>
      </c>
      <c r="N21" s="306" t="s">
        <v>8229</v>
      </c>
      <c r="O21" s="307" t="s">
        <v>8230</v>
      </c>
      <c r="Q21" t="s">
        <v>8231</v>
      </c>
    </row>
    <row r="22" spans="1:18" x14ac:dyDescent="0.35">
      <c r="A22" s="26" t="s">
        <v>8228</v>
      </c>
      <c r="B22" s="26" t="s">
        <v>7693</v>
      </c>
      <c r="C22" s="26"/>
      <c r="D22" s="25">
        <v>44978</v>
      </c>
      <c r="E22" s="26"/>
      <c r="F22" s="26"/>
      <c r="G22" s="26"/>
      <c r="H22" s="308">
        <v>1717</v>
      </c>
      <c r="I22" s="300" t="s">
        <v>7619</v>
      </c>
      <c r="J22" s="26" t="s">
        <v>7696</v>
      </c>
      <c r="K22" s="26" t="s">
        <v>8220</v>
      </c>
      <c r="L22" s="26" t="s">
        <v>7767</v>
      </c>
      <c r="M22" s="26"/>
      <c r="N22" s="26"/>
      <c r="O22" s="309" t="s">
        <v>8232</v>
      </c>
    </row>
    <row r="23" spans="1:18" x14ac:dyDescent="0.35">
      <c r="A23" s="310" t="s">
        <v>8228</v>
      </c>
      <c r="B23" s="310" t="s">
        <v>7693</v>
      </c>
      <c r="C23" s="310"/>
      <c r="D23" s="311">
        <v>44985</v>
      </c>
      <c r="E23" s="310"/>
      <c r="F23" s="310"/>
      <c r="G23" s="310"/>
      <c r="H23" s="312">
        <v>63.81</v>
      </c>
      <c r="I23" s="313" t="s">
        <v>7619</v>
      </c>
      <c r="J23" s="310" t="s">
        <v>7696</v>
      </c>
      <c r="K23" s="310" t="s">
        <v>8220</v>
      </c>
      <c r="L23" s="310" t="s">
        <v>7767</v>
      </c>
      <c r="M23" s="310"/>
      <c r="N23" s="310"/>
      <c r="O23" s="314" t="s">
        <v>8232</v>
      </c>
    </row>
    <row r="24" spans="1:18" x14ac:dyDescent="0.35">
      <c r="A24" s="26" t="s">
        <v>8228</v>
      </c>
      <c r="B24" s="26" t="s">
        <v>7693</v>
      </c>
      <c r="C24" s="26"/>
      <c r="D24" s="25">
        <v>45002</v>
      </c>
      <c r="E24" s="26"/>
      <c r="F24" s="26"/>
      <c r="G24" s="26"/>
      <c r="H24" s="315">
        <v>14300</v>
      </c>
      <c r="I24" s="300" t="s">
        <v>7619</v>
      </c>
      <c r="J24" s="26" t="s">
        <v>7696</v>
      </c>
      <c r="K24" s="26" t="s">
        <v>8220</v>
      </c>
      <c r="L24" s="26" t="s">
        <v>7767</v>
      </c>
      <c r="M24" s="26"/>
      <c r="N24" s="26"/>
      <c r="O24" s="316" t="s">
        <v>8233</v>
      </c>
    </row>
    <row r="25" spans="1:18" x14ac:dyDescent="0.35">
      <c r="A25" s="26" t="s">
        <v>8227</v>
      </c>
      <c r="B25" s="26" t="s">
        <v>7693</v>
      </c>
      <c r="C25" s="26"/>
      <c r="D25" s="25">
        <v>45057</v>
      </c>
      <c r="E25" s="26" t="s">
        <v>8234</v>
      </c>
      <c r="F25" s="26"/>
      <c r="G25" s="26"/>
      <c r="H25" s="317">
        <v>18150</v>
      </c>
      <c r="I25" s="300" t="s">
        <v>7619</v>
      </c>
      <c r="J25" s="26" t="s">
        <v>7696</v>
      </c>
      <c r="K25" s="26" t="s">
        <v>8155</v>
      </c>
      <c r="L25" s="26" t="s">
        <v>7767</v>
      </c>
      <c r="M25" s="26"/>
      <c r="N25" s="26"/>
      <c r="O25" s="316" t="s">
        <v>8235</v>
      </c>
      <c r="Q25" s="82"/>
      <c r="R25" s="82"/>
    </row>
    <row r="26" spans="1:18" x14ac:dyDescent="0.35">
      <c r="A26" s="310" t="s">
        <v>8227</v>
      </c>
      <c r="B26" s="310" t="s">
        <v>7693</v>
      </c>
      <c r="C26" s="310"/>
      <c r="D26" s="311">
        <v>45100</v>
      </c>
      <c r="E26" s="310" t="s">
        <v>8236</v>
      </c>
      <c r="F26" s="310"/>
      <c r="G26" s="310"/>
      <c r="H26" s="318">
        <v>11868</v>
      </c>
      <c r="I26" s="313" t="s">
        <v>7619</v>
      </c>
      <c r="J26" s="310" t="s">
        <v>7696</v>
      </c>
      <c r="K26" s="310" t="s">
        <v>8155</v>
      </c>
      <c r="L26" s="310" t="s">
        <v>7767</v>
      </c>
      <c r="M26" s="314"/>
      <c r="N26" s="314"/>
      <c r="O26" s="319" t="s">
        <v>8237</v>
      </c>
    </row>
    <row r="27" spans="1:18" x14ac:dyDescent="0.35">
      <c r="A27" s="310" t="s">
        <v>8227</v>
      </c>
      <c r="B27" s="310" t="s">
        <v>7693</v>
      </c>
      <c r="C27" s="310"/>
      <c r="D27" s="311">
        <v>45106</v>
      </c>
      <c r="E27" s="310" t="s">
        <v>8238</v>
      </c>
      <c r="F27" s="310"/>
      <c r="G27" s="310"/>
      <c r="H27" s="318">
        <v>12933</v>
      </c>
      <c r="I27" s="313" t="s">
        <v>7619</v>
      </c>
      <c r="J27" s="310" t="s">
        <v>7696</v>
      </c>
      <c r="K27" s="310" t="s">
        <v>8155</v>
      </c>
      <c r="L27" s="310" t="s">
        <v>7767</v>
      </c>
      <c r="M27" s="314"/>
      <c r="N27" s="314"/>
      <c r="O27" s="320" t="s">
        <v>8239</v>
      </c>
    </row>
    <row r="28" spans="1:18" x14ac:dyDescent="0.35">
      <c r="A28" s="26" t="s">
        <v>8227</v>
      </c>
      <c r="B28" s="26" t="s">
        <v>7693</v>
      </c>
      <c r="C28" s="26"/>
      <c r="D28" s="25">
        <v>45107</v>
      </c>
      <c r="E28" s="26" t="s">
        <v>8240</v>
      </c>
      <c r="F28" s="26"/>
      <c r="G28" s="26"/>
      <c r="H28" s="317">
        <v>4586</v>
      </c>
      <c r="I28" s="300" t="s">
        <v>7619</v>
      </c>
      <c r="J28" s="26" t="s">
        <v>7696</v>
      </c>
      <c r="K28" s="26" t="s">
        <v>8155</v>
      </c>
      <c r="L28" s="26" t="s">
        <v>7767</v>
      </c>
      <c r="M28" s="26"/>
      <c r="N28" s="26"/>
      <c r="O28" s="320"/>
    </row>
    <row r="29" spans="1:18" x14ac:dyDescent="0.35">
      <c r="A29" s="169" t="s">
        <v>8241</v>
      </c>
      <c r="B29" s="169" t="s">
        <v>7693</v>
      </c>
      <c r="C29" s="169"/>
      <c r="D29" s="321">
        <v>45121</v>
      </c>
      <c r="E29" s="169" t="s">
        <v>8242</v>
      </c>
      <c r="F29" s="169"/>
      <c r="G29" s="169" t="s">
        <v>8243</v>
      </c>
      <c r="H29" s="322">
        <v>13016</v>
      </c>
      <c r="I29" s="323" t="s">
        <v>7619</v>
      </c>
      <c r="J29" s="169"/>
      <c r="K29" s="324" t="s">
        <v>8074</v>
      </c>
      <c r="L29" s="324" t="s">
        <v>7767</v>
      </c>
      <c r="M29" s="169"/>
      <c r="N29" s="169"/>
      <c r="O29" s="325" t="s">
        <v>8244</v>
      </c>
    </row>
  </sheetData>
  <mergeCells count="4">
    <mergeCell ref="C7:D7"/>
    <mergeCell ref="E7:H7"/>
    <mergeCell ref="I7:I8"/>
    <mergeCell ref="J7:J8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28092-7486-4A00-865C-5E89A3A95CC1}">
  <sheetPr codeName="Sheet1">
    <tabColor rgb="FFFF0000"/>
  </sheetPr>
  <dimension ref="A4:R157"/>
  <sheetViews>
    <sheetView workbookViewId="0">
      <selection activeCell="F53" sqref="A53:F54"/>
    </sheetView>
  </sheetViews>
  <sheetFormatPr defaultRowHeight="14.5" x14ac:dyDescent="0.35"/>
  <cols>
    <col min="1" max="1" width="29" bestFit="1" customWidth="1"/>
    <col min="2" max="2" width="12.453125" customWidth="1"/>
    <col min="3" max="3" width="9.81640625" bestFit="1" customWidth="1"/>
    <col min="4" max="4" width="22.81640625" customWidth="1"/>
    <col min="5" max="5" width="10.453125" bestFit="1" customWidth="1"/>
    <col min="6" max="6" width="11" customWidth="1"/>
    <col min="7" max="7" width="10.54296875" bestFit="1" customWidth="1"/>
    <col min="8" max="8" width="24.1796875" bestFit="1" customWidth="1"/>
    <col min="9" max="9" width="15.26953125" bestFit="1" customWidth="1"/>
    <col min="10" max="10" width="9" bestFit="1" customWidth="1"/>
    <col min="11" max="11" width="24.1796875" bestFit="1" customWidth="1"/>
  </cols>
  <sheetData>
    <row r="4" spans="1:9" x14ac:dyDescent="0.35">
      <c r="H4" s="74" t="s">
        <v>8245</v>
      </c>
    </row>
    <row r="10" spans="1:9" x14ac:dyDescent="0.35">
      <c r="B10" s="5" t="s">
        <v>8246</v>
      </c>
    </row>
    <row r="12" spans="1:9" x14ac:dyDescent="0.35">
      <c r="A12" s="419" t="s">
        <v>7641</v>
      </c>
      <c r="B12" s="421" t="s">
        <v>7578</v>
      </c>
      <c r="C12" s="419" t="s">
        <v>7587</v>
      </c>
      <c r="D12" s="419"/>
      <c r="E12" s="419" t="s">
        <v>7588</v>
      </c>
      <c r="F12" s="419"/>
      <c r="G12" s="419"/>
      <c r="H12" s="419"/>
      <c r="I12" s="421" t="s">
        <v>7589</v>
      </c>
    </row>
    <row r="13" spans="1:9" x14ac:dyDescent="0.35">
      <c r="A13" s="421"/>
      <c r="B13" s="422"/>
      <c r="C13" s="130" t="s">
        <v>7851</v>
      </c>
      <c r="D13" s="130" t="s">
        <v>7734</v>
      </c>
      <c r="E13" s="130" t="s">
        <v>7851</v>
      </c>
      <c r="F13" s="130" t="s">
        <v>7734</v>
      </c>
      <c r="G13" s="6" t="s">
        <v>7579</v>
      </c>
      <c r="H13" s="6" t="s">
        <v>7581</v>
      </c>
      <c r="I13" s="422"/>
    </row>
    <row r="14" spans="1:9" x14ac:dyDescent="0.35">
      <c r="A14" s="9" t="s">
        <v>7748</v>
      </c>
      <c r="B14" s="171" t="s">
        <v>7761</v>
      </c>
      <c r="C14" s="172">
        <f>D59</f>
        <v>8076.92</v>
      </c>
      <c r="D14" s="11"/>
      <c r="E14" s="172">
        <f>C14</f>
        <v>8076.92</v>
      </c>
      <c r="F14" s="165"/>
      <c r="G14" s="173">
        <f>B59</f>
        <v>45068</v>
      </c>
      <c r="H14" s="174" t="s">
        <v>7645</v>
      </c>
      <c r="I14" s="103">
        <f t="shared" ref="I14:I40" si="0">(D14+C14)-(E14+F14)</f>
        <v>0</v>
      </c>
    </row>
    <row r="15" spans="1:9" x14ac:dyDescent="0.35">
      <c r="A15" s="9" t="s">
        <v>8247</v>
      </c>
      <c r="B15" s="171" t="s">
        <v>7761</v>
      </c>
      <c r="C15" s="172"/>
      <c r="D15" s="11">
        <f>G89</f>
        <v>3600</v>
      </c>
      <c r="E15" s="165"/>
      <c r="F15" s="130"/>
      <c r="G15" s="173"/>
      <c r="H15" s="174"/>
      <c r="I15" s="103">
        <f t="shared" si="0"/>
        <v>3600</v>
      </c>
    </row>
    <row r="16" spans="1:9" x14ac:dyDescent="0.35">
      <c r="A16" s="9" t="s">
        <v>7749</v>
      </c>
      <c r="B16" s="10" t="s">
        <v>7762</v>
      </c>
      <c r="C16" s="172">
        <f>D60</f>
        <v>8076.92</v>
      </c>
      <c r="D16" s="11"/>
      <c r="E16" s="35">
        <f>C16</f>
        <v>8076.92</v>
      </c>
      <c r="F16" s="136"/>
      <c r="G16" s="173">
        <f>B60</f>
        <v>45079</v>
      </c>
      <c r="H16" s="174" t="s">
        <v>7645</v>
      </c>
      <c r="I16" s="103">
        <f t="shared" si="0"/>
        <v>0</v>
      </c>
    </row>
    <row r="17" spans="1:16" x14ac:dyDescent="0.35">
      <c r="A17" s="9" t="s">
        <v>7750</v>
      </c>
      <c r="B17" s="10" t="s">
        <v>7762</v>
      </c>
      <c r="C17" s="172">
        <f>D61</f>
        <v>8076.92</v>
      </c>
      <c r="D17" s="11"/>
      <c r="E17" s="35">
        <f>C17</f>
        <v>8076.92</v>
      </c>
      <c r="F17" s="158"/>
      <c r="G17" s="173">
        <f>B61</f>
        <v>45093</v>
      </c>
      <c r="H17" s="174" t="s">
        <v>7645</v>
      </c>
      <c r="I17" s="103">
        <f t="shared" si="0"/>
        <v>0</v>
      </c>
    </row>
    <row r="18" spans="1:16" x14ac:dyDescent="0.35">
      <c r="A18" s="9" t="s">
        <v>8248</v>
      </c>
      <c r="B18" s="10" t="s">
        <v>7762</v>
      </c>
      <c r="C18" s="172"/>
      <c r="D18" s="11">
        <f>G97</f>
        <v>4000</v>
      </c>
      <c r="E18" s="35"/>
      <c r="F18" s="168"/>
      <c r="G18" s="173"/>
      <c r="H18" s="174"/>
      <c r="I18" s="103">
        <f t="shared" si="0"/>
        <v>4000</v>
      </c>
    </row>
    <row r="19" spans="1:16" x14ac:dyDescent="0.35">
      <c r="A19" s="9" t="s">
        <v>7751</v>
      </c>
      <c r="B19" s="10" t="s">
        <v>7630</v>
      </c>
      <c r="C19" s="172">
        <f>D62</f>
        <v>8076.92</v>
      </c>
      <c r="D19" s="11"/>
      <c r="E19" s="35">
        <f t="shared" ref="E19:E20" si="1">C19</f>
        <v>8076.92</v>
      </c>
      <c r="F19" s="158"/>
      <c r="G19" s="173">
        <f>B62</f>
        <v>45107</v>
      </c>
      <c r="H19" s="174" t="s">
        <v>7645</v>
      </c>
      <c r="I19" s="103">
        <f t="shared" si="0"/>
        <v>0</v>
      </c>
    </row>
    <row r="20" spans="1:16" x14ac:dyDescent="0.35">
      <c r="A20" s="9" t="s">
        <v>7752</v>
      </c>
      <c r="B20" s="10" t="s">
        <v>7630</v>
      </c>
      <c r="C20" s="172">
        <f>D63</f>
        <v>8076.92</v>
      </c>
      <c r="D20" s="11"/>
      <c r="E20" s="35">
        <f t="shared" si="1"/>
        <v>8076.92</v>
      </c>
      <c r="F20" s="158"/>
      <c r="G20" s="173">
        <f>B63</f>
        <v>45121</v>
      </c>
      <c r="H20" s="174" t="s">
        <v>7645</v>
      </c>
      <c r="I20" s="103">
        <f t="shared" si="0"/>
        <v>0</v>
      </c>
      <c r="K20" s="24" t="s">
        <v>8249</v>
      </c>
      <c r="L20" s="24"/>
      <c r="M20" s="24" t="s">
        <v>7591</v>
      </c>
      <c r="N20" s="24" t="s">
        <v>7655</v>
      </c>
      <c r="O20" s="24"/>
    </row>
    <row r="21" spans="1:16" x14ac:dyDescent="0.35">
      <c r="A21" s="9" t="s">
        <v>7782</v>
      </c>
      <c r="B21" s="10" t="s">
        <v>7630</v>
      </c>
      <c r="C21" s="172"/>
      <c r="D21" s="11">
        <f>G105</f>
        <v>4800</v>
      </c>
      <c r="E21" s="35"/>
      <c r="F21" s="175">
        <f>-E49</f>
        <v>3151</v>
      </c>
      <c r="G21" s="173">
        <f>B49</f>
        <v>45135</v>
      </c>
      <c r="H21" s="174" t="str">
        <f>A48</f>
        <v>Chase - PAM</v>
      </c>
      <c r="I21" s="103">
        <f t="shared" si="0"/>
        <v>1649</v>
      </c>
      <c r="K21" s="181">
        <v>45162</v>
      </c>
      <c r="L21" s="182"/>
      <c r="M21" s="183">
        <v>3891</v>
      </c>
      <c r="N21" s="182" t="s">
        <v>8074</v>
      </c>
      <c r="P21" t="s">
        <v>8250</v>
      </c>
    </row>
    <row r="22" spans="1:16" x14ac:dyDescent="0.35">
      <c r="A22" s="9" t="s">
        <v>8251</v>
      </c>
      <c r="B22" s="10" t="s">
        <v>7632</v>
      </c>
      <c r="C22" s="172">
        <f>D64</f>
        <v>8076.92</v>
      </c>
      <c r="D22" s="11"/>
      <c r="E22" s="35">
        <f t="shared" ref="E22:E23" si="2">C22</f>
        <v>8076.92</v>
      </c>
      <c r="F22" s="35"/>
      <c r="G22" s="173">
        <f>B64</f>
        <v>45135</v>
      </c>
      <c r="H22" s="174" t="s">
        <v>7645</v>
      </c>
      <c r="I22" s="103">
        <f t="shared" si="0"/>
        <v>0</v>
      </c>
      <c r="K22" s="181">
        <v>45135</v>
      </c>
      <c r="L22" s="111"/>
      <c r="M22" s="111">
        <v>3151</v>
      </c>
      <c r="N22" s="182" t="s">
        <v>8074</v>
      </c>
      <c r="P22" t="s">
        <v>8250</v>
      </c>
    </row>
    <row r="23" spans="1:16" x14ac:dyDescent="0.35">
      <c r="A23" s="9" t="s">
        <v>7754</v>
      </c>
      <c r="B23" s="10" t="s">
        <v>7632</v>
      </c>
      <c r="C23" s="172">
        <f>D65</f>
        <v>8076.92</v>
      </c>
      <c r="D23" s="35"/>
      <c r="E23" s="35">
        <f t="shared" si="2"/>
        <v>8076.92</v>
      </c>
      <c r="F23" s="35"/>
      <c r="G23" s="173">
        <f>B65</f>
        <v>45149</v>
      </c>
      <c r="H23" s="174" t="s">
        <v>7645</v>
      </c>
      <c r="I23" s="103">
        <f t="shared" si="0"/>
        <v>0</v>
      </c>
      <c r="K23" s="18"/>
      <c r="L23" s="182"/>
      <c r="N23" s="182"/>
    </row>
    <row r="24" spans="1:16" x14ac:dyDescent="0.35">
      <c r="A24" s="9" t="s">
        <v>8105</v>
      </c>
      <c r="B24" s="10" t="s">
        <v>7632</v>
      </c>
      <c r="C24" s="172"/>
      <c r="D24" s="11">
        <f>G114</f>
        <v>4800</v>
      </c>
      <c r="E24" s="35"/>
      <c r="F24" s="153">
        <f>-E48</f>
        <v>3891</v>
      </c>
      <c r="G24" s="173">
        <f>B48</f>
        <v>45162</v>
      </c>
      <c r="H24" s="174" t="str">
        <f>A49</f>
        <v>Chase - PAM</v>
      </c>
      <c r="I24" s="103">
        <f t="shared" si="0"/>
        <v>909</v>
      </c>
      <c r="K24" s="18"/>
      <c r="L24" s="182"/>
      <c r="N24" s="182"/>
    </row>
    <row r="25" spans="1:16" x14ac:dyDescent="0.35">
      <c r="A25" s="9" t="s">
        <v>7755</v>
      </c>
      <c r="B25" s="10" t="s">
        <v>7633</v>
      </c>
      <c r="C25" s="172">
        <f t="shared" ref="C25:C37" si="3">D66</f>
        <v>8076.92</v>
      </c>
      <c r="D25" s="11"/>
      <c r="E25" s="35">
        <f>C25</f>
        <v>8076.92</v>
      </c>
      <c r="F25" s="35"/>
      <c r="G25" s="173">
        <f t="shared" ref="G25:G37" si="4">B66</f>
        <v>45177</v>
      </c>
      <c r="H25" s="174" t="s">
        <v>7645</v>
      </c>
      <c r="I25" s="103">
        <f t="shared" si="0"/>
        <v>0</v>
      </c>
    </row>
    <row r="26" spans="1:16" x14ac:dyDescent="0.35">
      <c r="A26" s="9" t="s">
        <v>7992</v>
      </c>
      <c r="B26" s="10" t="s">
        <v>7633</v>
      </c>
      <c r="C26" s="172"/>
      <c r="D26" s="11">
        <f>G122</f>
        <v>3600</v>
      </c>
      <c r="E26" s="35"/>
      <c r="F26" s="35">
        <f>D67</f>
        <v>4800</v>
      </c>
      <c r="G26" s="173">
        <f t="shared" si="4"/>
        <v>45183</v>
      </c>
      <c r="H26" s="174" t="s">
        <v>7645</v>
      </c>
      <c r="I26" s="103">
        <f t="shared" si="0"/>
        <v>-1200</v>
      </c>
    </row>
    <row r="27" spans="1:16" x14ac:dyDescent="0.35">
      <c r="A27" s="9" t="s">
        <v>7643</v>
      </c>
      <c r="B27" s="10" t="s">
        <v>7763</v>
      </c>
      <c r="C27" s="172">
        <f t="shared" si="3"/>
        <v>8076.92</v>
      </c>
      <c r="D27" s="9"/>
      <c r="E27" s="35">
        <f t="shared" ref="E27:E28" si="5">C27</f>
        <v>8076.92</v>
      </c>
      <c r="F27" s="9"/>
      <c r="G27" s="173">
        <f t="shared" si="4"/>
        <v>45191</v>
      </c>
      <c r="H27" s="174" t="s">
        <v>7645</v>
      </c>
      <c r="I27" s="103">
        <f t="shared" si="0"/>
        <v>0</v>
      </c>
    </row>
    <row r="28" spans="1:16" x14ac:dyDescent="0.35">
      <c r="A28" s="9" t="s">
        <v>8252</v>
      </c>
      <c r="B28" s="10" t="s">
        <v>7763</v>
      </c>
      <c r="C28" s="172">
        <f t="shared" si="3"/>
        <v>8076.92</v>
      </c>
      <c r="D28" s="11"/>
      <c r="E28" s="35">
        <f t="shared" si="5"/>
        <v>8076.92</v>
      </c>
      <c r="F28" s="9"/>
      <c r="G28" s="173">
        <f t="shared" si="4"/>
        <v>45205</v>
      </c>
      <c r="H28" s="174" t="s">
        <v>7645</v>
      </c>
      <c r="I28" s="103">
        <f t="shared" si="0"/>
        <v>0</v>
      </c>
    </row>
    <row r="29" spans="1:16" x14ac:dyDescent="0.35">
      <c r="A29" s="9" t="s">
        <v>8253</v>
      </c>
      <c r="B29" s="10" t="s">
        <v>7763</v>
      </c>
      <c r="C29" s="172"/>
      <c r="D29" s="11">
        <f>G131</f>
        <v>4800</v>
      </c>
      <c r="E29" s="35"/>
      <c r="F29" s="35">
        <f>D70</f>
        <v>4500</v>
      </c>
      <c r="G29" s="173">
        <f t="shared" si="4"/>
        <v>45211</v>
      </c>
      <c r="H29" s="174" t="s">
        <v>7645</v>
      </c>
      <c r="I29" s="103">
        <f t="shared" si="0"/>
        <v>300</v>
      </c>
    </row>
    <row r="30" spans="1:16" x14ac:dyDescent="0.35">
      <c r="A30" s="9" t="s">
        <v>8254</v>
      </c>
      <c r="B30" s="10" t="s">
        <v>7582</v>
      </c>
      <c r="C30" s="172">
        <f t="shared" si="3"/>
        <v>8076.92</v>
      </c>
      <c r="D30" s="11"/>
      <c r="E30" s="35">
        <f t="shared" ref="E30:E32" si="6">C30</f>
        <v>8076.92</v>
      </c>
      <c r="F30" s="35"/>
      <c r="G30" s="173">
        <f t="shared" si="4"/>
        <v>45219</v>
      </c>
      <c r="H30" s="174" t="s">
        <v>7645</v>
      </c>
      <c r="I30" s="103">
        <f t="shared" si="0"/>
        <v>0</v>
      </c>
    </row>
    <row r="31" spans="1:16" x14ac:dyDescent="0.35">
      <c r="A31" s="9" t="s">
        <v>8255</v>
      </c>
      <c r="B31" s="10" t="s">
        <v>7582</v>
      </c>
      <c r="C31" s="172">
        <f t="shared" si="3"/>
        <v>8076.92</v>
      </c>
      <c r="D31" s="11"/>
      <c r="E31" s="35">
        <f t="shared" si="6"/>
        <v>8076.92</v>
      </c>
      <c r="F31" s="35"/>
      <c r="G31" s="173">
        <f t="shared" si="4"/>
        <v>45233</v>
      </c>
      <c r="H31" s="174" t="s">
        <v>7645</v>
      </c>
      <c r="I31" s="103">
        <f t="shared" si="0"/>
        <v>0</v>
      </c>
    </row>
    <row r="32" spans="1:16" x14ac:dyDescent="0.35">
      <c r="A32" s="9" t="s">
        <v>7649</v>
      </c>
      <c r="B32" s="10" t="s">
        <v>7584</v>
      </c>
      <c r="C32" s="172">
        <f t="shared" si="3"/>
        <v>8076.92</v>
      </c>
      <c r="D32" s="11"/>
      <c r="E32" s="35">
        <f t="shared" si="6"/>
        <v>8076.92</v>
      </c>
      <c r="F32" s="35"/>
      <c r="G32" s="173">
        <f t="shared" si="4"/>
        <v>45247</v>
      </c>
      <c r="H32" s="174" t="s">
        <v>7645</v>
      </c>
      <c r="I32" s="103">
        <f t="shared" si="0"/>
        <v>0</v>
      </c>
    </row>
    <row r="33" spans="1:11" x14ac:dyDescent="0.35">
      <c r="A33" s="9" t="s">
        <v>7993</v>
      </c>
      <c r="B33" s="10" t="s">
        <v>7582</v>
      </c>
      <c r="C33" s="172"/>
      <c r="D33" s="11">
        <f>F140</f>
        <v>4600</v>
      </c>
      <c r="E33" s="35"/>
      <c r="F33" s="35">
        <f>D74</f>
        <v>4600</v>
      </c>
      <c r="G33" s="173">
        <f t="shared" si="4"/>
        <v>45252</v>
      </c>
      <c r="H33" s="174" t="s">
        <v>7645</v>
      </c>
      <c r="I33" s="103">
        <f t="shared" si="0"/>
        <v>0</v>
      </c>
    </row>
    <row r="34" spans="1:11" x14ac:dyDescent="0.35">
      <c r="A34" s="9" t="s">
        <v>8256</v>
      </c>
      <c r="B34" s="10" t="s">
        <v>7584</v>
      </c>
      <c r="C34" s="172">
        <f t="shared" si="3"/>
        <v>8076.92</v>
      </c>
      <c r="D34" s="9"/>
      <c r="E34" s="35">
        <f>C34</f>
        <v>8076.92</v>
      </c>
      <c r="F34" s="9"/>
      <c r="G34" s="173">
        <f t="shared" si="4"/>
        <v>45261</v>
      </c>
      <c r="H34" s="174" t="s">
        <v>7645</v>
      </c>
      <c r="I34" s="103">
        <f t="shared" si="0"/>
        <v>0</v>
      </c>
    </row>
    <row r="35" spans="1:11" x14ac:dyDescent="0.35">
      <c r="A35" s="9" t="s">
        <v>8106</v>
      </c>
      <c r="B35" s="10" t="s">
        <v>7584</v>
      </c>
      <c r="C35" s="172"/>
      <c r="D35" s="11">
        <f>E149</f>
        <v>4600</v>
      </c>
      <c r="E35" s="35"/>
      <c r="F35" s="35">
        <f>D76</f>
        <v>4600</v>
      </c>
      <c r="G35" s="173">
        <f t="shared" si="4"/>
        <v>45272</v>
      </c>
      <c r="H35" s="174" t="s">
        <v>7645</v>
      </c>
      <c r="I35" s="103">
        <f t="shared" si="0"/>
        <v>0</v>
      </c>
    </row>
    <row r="36" spans="1:11" x14ac:dyDescent="0.35">
      <c r="A36" s="9" t="s">
        <v>7651</v>
      </c>
      <c r="B36" s="10" t="s">
        <v>7595</v>
      </c>
      <c r="C36" s="172">
        <f t="shared" si="3"/>
        <v>8076.92</v>
      </c>
      <c r="D36" s="11"/>
      <c r="E36" s="35">
        <f t="shared" ref="E36:E37" si="7">C36</f>
        <v>8076.92</v>
      </c>
      <c r="F36" s="33"/>
      <c r="G36" s="173">
        <f t="shared" si="4"/>
        <v>45275</v>
      </c>
      <c r="H36" s="174" t="s">
        <v>7645</v>
      </c>
      <c r="I36" s="103">
        <f t="shared" si="0"/>
        <v>0</v>
      </c>
    </row>
    <row r="37" spans="1:11" x14ac:dyDescent="0.35">
      <c r="A37" s="9" t="s">
        <v>7652</v>
      </c>
      <c r="B37" s="10" t="s">
        <v>7595</v>
      </c>
      <c r="C37" s="172">
        <f t="shared" si="3"/>
        <v>8076.92</v>
      </c>
      <c r="D37" s="11"/>
      <c r="E37" s="35">
        <f t="shared" si="7"/>
        <v>8076.92</v>
      </c>
      <c r="F37" s="33"/>
      <c r="G37" s="173">
        <f t="shared" si="4"/>
        <v>45289</v>
      </c>
      <c r="H37" s="174" t="s">
        <v>7645</v>
      </c>
      <c r="I37" s="103">
        <f t="shared" si="0"/>
        <v>0</v>
      </c>
    </row>
    <row r="38" spans="1:11" x14ac:dyDescent="0.35">
      <c r="A38" s="9"/>
      <c r="B38" s="9"/>
      <c r="C38" s="35"/>
      <c r="D38" s="11"/>
      <c r="E38" s="33"/>
      <c r="F38" s="33"/>
      <c r="G38" s="12"/>
      <c r="H38" s="9"/>
      <c r="I38" s="103">
        <f t="shared" si="0"/>
        <v>0</v>
      </c>
    </row>
    <row r="39" spans="1:11" x14ac:dyDescent="0.35">
      <c r="A39" s="9"/>
      <c r="B39" s="9"/>
      <c r="C39" s="35"/>
      <c r="D39" s="11"/>
      <c r="E39" s="35"/>
      <c r="F39" s="33"/>
      <c r="G39" s="12"/>
      <c r="H39" s="9"/>
      <c r="I39" s="103">
        <f t="shared" si="0"/>
        <v>0</v>
      </c>
    </row>
    <row r="40" spans="1:11" x14ac:dyDescent="0.35">
      <c r="A40" s="9"/>
      <c r="B40" s="9"/>
      <c r="C40" s="35"/>
      <c r="D40" s="11"/>
      <c r="E40" s="35"/>
      <c r="F40" s="35"/>
      <c r="G40" s="12"/>
      <c r="H40" s="9"/>
      <c r="I40" s="103">
        <f t="shared" si="0"/>
        <v>0</v>
      </c>
    </row>
    <row r="44" spans="1:11" x14ac:dyDescent="0.35">
      <c r="A44" s="15" t="s">
        <v>7654</v>
      </c>
    </row>
    <row r="47" spans="1:11" x14ac:dyDescent="0.35">
      <c r="A47" t="s">
        <v>7655</v>
      </c>
      <c r="B47" t="s">
        <v>7684</v>
      </c>
      <c r="C47" t="s">
        <v>7685</v>
      </c>
      <c r="D47" t="s">
        <v>7686</v>
      </c>
      <c r="E47" s="19" t="s">
        <v>7591</v>
      </c>
      <c r="F47" t="s">
        <v>7687</v>
      </c>
      <c r="G47" s="47" t="s">
        <v>7688</v>
      </c>
      <c r="H47" s="47" t="s">
        <v>7689</v>
      </c>
      <c r="I47" t="s">
        <v>7690</v>
      </c>
      <c r="J47" t="s">
        <v>7691</v>
      </c>
      <c r="K47" t="s">
        <v>7692</v>
      </c>
    </row>
    <row r="48" spans="1:11" x14ac:dyDescent="0.35">
      <c r="A48" t="s">
        <v>7820</v>
      </c>
      <c r="B48" s="18">
        <v>45162</v>
      </c>
      <c r="C48" t="s">
        <v>7693</v>
      </c>
      <c r="D48" t="s">
        <v>8257</v>
      </c>
      <c r="E48" s="106">
        <v>-3891</v>
      </c>
      <c r="G48" s="47" t="s">
        <v>8258</v>
      </c>
      <c r="H48" s="47" t="s">
        <v>7696</v>
      </c>
      <c r="I48" t="s">
        <v>7819</v>
      </c>
      <c r="J48">
        <v>93922.48</v>
      </c>
    </row>
    <row r="49" spans="1:18" x14ac:dyDescent="0.35">
      <c r="A49" t="s">
        <v>7820</v>
      </c>
      <c r="B49" s="18">
        <v>45135</v>
      </c>
      <c r="C49" t="s">
        <v>7693</v>
      </c>
      <c r="D49" t="s">
        <v>8259</v>
      </c>
      <c r="E49" s="106">
        <v>-3151</v>
      </c>
      <c r="G49" t="s">
        <v>8258</v>
      </c>
      <c r="H49" t="s">
        <v>7696</v>
      </c>
      <c r="I49" t="s">
        <v>7819</v>
      </c>
      <c r="J49">
        <v>59525.919999999998</v>
      </c>
    </row>
    <row r="53" spans="1:18" x14ac:dyDescent="0.35">
      <c r="A53" s="15" t="s">
        <v>8111</v>
      </c>
    </row>
    <row r="55" spans="1:18" x14ac:dyDescent="0.35">
      <c r="C55" s="48"/>
      <c r="D55" s="48"/>
      <c r="E55" s="48"/>
      <c r="F55" s="48"/>
      <c r="G55" s="48"/>
      <c r="H55" s="49" t="s">
        <v>7699</v>
      </c>
      <c r="I55" s="48"/>
      <c r="J55" s="48"/>
      <c r="K55" s="48"/>
      <c r="L55" s="49" t="s">
        <v>7700</v>
      </c>
      <c r="M55" s="48"/>
      <c r="N55" s="49" t="s">
        <v>7701</v>
      </c>
      <c r="O55" s="49" t="s">
        <v>7702</v>
      </c>
      <c r="P55" s="49" t="s">
        <v>7703</v>
      </c>
      <c r="Q55" s="48"/>
      <c r="R55" s="48"/>
    </row>
    <row r="56" spans="1:18" x14ac:dyDescent="0.35">
      <c r="C56" s="48"/>
      <c r="D56" s="48"/>
      <c r="E56" s="49" t="s">
        <v>7705</v>
      </c>
      <c r="F56" s="49" t="s">
        <v>7705</v>
      </c>
      <c r="G56" s="49" t="s">
        <v>7706</v>
      </c>
      <c r="H56" s="49" t="s">
        <v>7707</v>
      </c>
      <c r="I56" s="48"/>
      <c r="J56" s="49" t="s">
        <v>7708</v>
      </c>
      <c r="K56" s="49" t="s">
        <v>7700</v>
      </c>
      <c r="L56" s="49" t="s">
        <v>7709</v>
      </c>
      <c r="M56" s="49" t="s">
        <v>7700</v>
      </c>
      <c r="N56" s="49" t="s">
        <v>7710</v>
      </c>
      <c r="O56" s="49" t="s">
        <v>7711</v>
      </c>
      <c r="P56" s="49" t="s">
        <v>7712</v>
      </c>
      <c r="Q56" s="49" t="s">
        <v>7713</v>
      </c>
      <c r="R56" s="48"/>
    </row>
    <row r="57" spans="1:18" x14ac:dyDescent="0.35">
      <c r="A57" t="s">
        <v>7714</v>
      </c>
      <c r="B57" t="s">
        <v>7715</v>
      </c>
      <c r="C57" s="50" t="s">
        <v>7716</v>
      </c>
      <c r="D57" s="50" t="s">
        <v>7717</v>
      </c>
      <c r="E57" s="49" t="s">
        <v>7718</v>
      </c>
      <c r="F57" s="49" t="s">
        <v>7719</v>
      </c>
      <c r="G57" s="49" t="s">
        <v>7720</v>
      </c>
      <c r="H57" s="49" t="s">
        <v>7721</v>
      </c>
      <c r="I57" s="50" t="s">
        <v>7722</v>
      </c>
      <c r="J57" s="49" t="s">
        <v>7719</v>
      </c>
      <c r="K57" s="49" t="s">
        <v>7723</v>
      </c>
      <c r="L57" s="48"/>
      <c r="M57" s="49" t="s">
        <v>7724</v>
      </c>
      <c r="N57" s="49" t="s">
        <v>7725</v>
      </c>
      <c r="O57" s="48"/>
      <c r="P57" s="49" t="s">
        <v>7726</v>
      </c>
      <c r="Q57" s="49" t="s">
        <v>7727</v>
      </c>
      <c r="R57" s="48"/>
    </row>
    <row r="58" spans="1:18" x14ac:dyDescent="0.35">
      <c r="C58" s="51" t="s">
        <v>7728</v>
      </c>
      <c r="D58" s="51" t="s">
        <v>7728</v>
      </c>
      <c r="E58" s="51" t="s">
        <v>7728</v>
      </c>
      <c r="F58" s="51" t="s">
        <v>7729</v>
      </c>
      <c r="G58" s="51" t="s">
        <v>7730</v>
      </c>
      <c r="H58" s="51" t="s">
        <v>7728</v>
      </c>
      <c r="I58" s="51" t="s">
        <v>7728</v>
      </c>
      <c r="J58" s="51" t="s">
        <v>7728</v>
      </c>
      <c r="K58" s="51" t="s">
        <v>7728</v>
      </c>
      <c r="L58" s="51" t="s">
        <v>7728</v>
      </c>
      <c r="M58" s="51" t="s">
        <v>7728</v>
      </c>
      <c r="N58" s="51" t="s">
        <v>7728</v>
      </c>
      <c r="O58" s="51" t="s">
        <v>7728</v>
      </c>
      <c r="P58" s="51" t="s">
        <v>7728</v>
      </c>
      <c r="Q58" s="51" t="s">
        <v>7728</v>
      </c>
      <c r="R58" s="51"/>
    </row>
    <row r="59" spans="1:18" x14ac:dyDescent="0.35">
      <c r="A59" t="s">
        <v>7748</v>
      </c>
      <c r="B59" s="52">
        <v>45068</v>
      </c>
      <c r="C59" s="53" t="s">
        <v>8260</v>
      </c>
      <c r="D59" s="54">
        <v>8076.92</v>
      </c>
      <c r="E59" s="54">
        <v>933.59</v>
      </c>
      <c r="F59" s="54">
        <v>22.5</v>
      </c>
      <c r="G59" s="54">
        <v>53.83</v>
      </c>
      <c r="H59" s="54">
        <v>0</v>
      </c>
      <c r="I59" s="54">
        <v>0</v>
      </c>
      <c r="J59" s="54">
        <v>0</v>
      </c>
      <c r="K59" s="54">
        <v>0</v>
      </c>
      <c r="L59" s="54">
        <v>0</v>
      </c>
      <c r="M59" s="54">
        <v>0</v>
      </c>
      <c r="N59" s="54">
        <v>0</v>
      </c>
      <c r="O59" s="54">
        <v>0</v>
      </c>
      <c r="P59" s="54">
        <v>1009.92</v>
      </c>
      <c r="Q59" s="55">
        <v>0.125</v>
      </c>
      <c r="R59" s="48"/>
    </row>
    <row r="60" spans="1:18" x14ac:dyDescent="0.35">
      <c r="A60" t="s">
        <v>7749</v>
      </c>
      <c r="B60" s="52">
        <v>45079</v>
      </c>
      <c r="C60" s="53" t="s">
        <v>8260</v>
      </c>
      <c r="D60" s="54">
        <v>8076.92</v>
      </c>
      <c r="E60" s="54">
        <v>617.89</v>
      </c>
      <c r="F60" s="54">
        <v>9.94</v>
      </c>
      <c r="G60" s="54">
        <v>58.45</v>
      </c>
      <c r="H60" s="54">
        <v>3.08</v>
      </c>
      <c r="I60" s="54">
        <v>0</v>
      </c>
      <c r="J60" s="54">
        <v>4.4800000000000004</v>
      </c>
      <c r="K60" s="54">
        <v>11.06</v>
      </c>
      <c r="L60" s="54">
        <v>12.32</v>
      </c>
      <c r="M60" s="54">
        <v>12.04</v>
      </c>
      <c r="N60" s="54">
        <v>19.32</v>
      </c>
      <c r="O60" s="54">
        <v>30.1</v>
      </c>
      <c r="P60" s="54">
        <v>778.68</v>
      </c>
      <c r="Q60" s="55">
        <v>9.64E-2</v>
      </c>
    </row>
    <row r="61" spans="1:18" x14ac:dyDescent="0.35">
      <c r="A61" t="s">
        <v>7750</v>
      </c>
      <c r="B61" s="52">
        <v>45093</v>
      </c>
      <c r="C61" s="53" t="s">
        <v>8260</v>
      </c>
      <c r="D61" s="54">
        <v>8076.92</v>
      </c>
      <c r="E61" s="54">
        <v>617.89</v>
      </c>
      <c r="F61" s="54">
        <v>9.94</v>
      </c>
      <c r="G61" s="54">
        <v>58.45</v>
      </c>
      <c r="H61" s="54">
        <v>3.08</v>
      </c>
      <c r="I61" s="54">
        <v>156.18</v>
      </c>
      <c r="J61" s="54">
        <v>4.4800000000000004</v>
      </c>
      <c r="K61" s="54">
        <v>11.06</v>
      </c>
      <c r="L61" s="54">
        <v>12.32</v>
      </c>
      <c r="M61" s="54">
        <v>12.04</v>
      </c>
      <c r="N61" s="54">
        <v>19.32</v>
      </c>
      <c r="O61" s="54">
        <v>30.1</v>
      </c>
      <c r="P61" s="54">
        <v>934.86</v>
      </c>
      <c r="Q61" s="55">
        <v>0.1157</v>
      </c>
    </row>
    <row r="62" spans="1:18" x14ac:dyDescent="0.35">
      <c r="A62" t="s">
        <v>7751</v>
      </c>
      <c r="B62" s="52">
        <v>45107</v>
      </c>
      <c r="C62" s="53" t="s">
        <v>8260</v>
      </c>
      <c r="D62" s="54">
        <v>8076.92</v>
      </c>
      <c r="E62" s="54">
        <v>617.89</v>
      </c>
      <c r="F62" s="54">
        <v>9.94</v>
      </c>
      <c r="G62" s="54">
        <v>58.45</v>
      </c>
      <c r="H62" s="54">
        <v>3.08</v>
      </c>
      <c r="I62" s="54">
        <v>216.86</v>
      </c>
      <c r="J62" s="54">
        <v>4.4800000000000004</v>
      </c>
      <c r="K62" s="54">
        <v>11.06</v>
      </c>
      <c r="L62" s="54">
        <v>12.32</v>
      </c>
      <c r="M62" s="54">
        <v>12.04</v>
      </c>
      <c r="N62" s="54">
        <v>19.32</v>
      </c>
      <c r="O62" s="54">
        <v>30.1</v>
      </c>
      <c r="P62" s="54">
        <v>995.54</v>
      </c>
      <c r="Q62" s="55">
        <v>0.12330000000000001</v>
      </c>
    </row>
    <row r="63" spans="1:18" x14ac:dyDescent="0.35">
      <c r="A63" t="s">
        <v>7752</v>
      </c>
      <c r="B63" s="52">
        <v>45121</v>
      </c>
      <c r="C63" s="53" t="s">
        <v>8260</v>
      </c>
      <c r="D63" s="54">
        <v>8076.92</v>
      </c>
      <c r="E63" s="54">
        <v>617.89</v>
      </c>
      <c r="F63" s="54">
        <v>9.94</v>
      </c>
      <c r="G63" s="54">
        <v>58.45</v>
      </c>
      <c r="H63" s="54">
        <v>3.08</v>
      </c>
      <c r="I63" s="54">
        <v>216.86</v>
      </c>
      <c r="J63" s="54">
        <v>4.4800000000000004</v>
      </c>
      <c r="K63" s="54">
        <v>11.06</v>
      </c>
      <c r="L63" s="54">
        <v>12.32</v>
      </c>
      <c r="M63" s="54">
        <v>12.04</v>
      </c>
      <c r="N63" s="54">
        <v>19.32</v>
      </c>
      <c r="O63" s="54">
        <v>30.1</v>
      </c>
      <c r="P63" s="54">
        <v>995.54</v>
      </c>
      <c r="Q63" s="55">
        <v>0.12330000000000001</v>
      </c>
    </row>
    <row r="64" spans="1:18" x14ac:dyDescent="0.35">
      <c r="A64" t="s">
        <v>8251</v>
      </c>
      <c r="B64" s="52">
        <v>45135</v>
      </c>
      <c r="C64" s="53" t="s">
        <v>8260</v>
      </c>
      <c r="D64" s="54">
        <v>8076.92</v>
      </c>
      <c r="E64" s="54">
        <v>617.89</v>
      </c>
      <c r="F64" s="54">
        <v>9.94</v>
      </c>
      <c r="G64" s="54">
        <v>58.45</v>
      </c>
      <c r="H64" s="54">
        <v>3.08</v>
      </c>
      <c r="I64" s="54">
        <v>216.86</v>
      </c>
      <c r="J64" s="54">
        <v>4.4800000000000004</v>
      </c>
      <c r="K64" s="54">
        <v>11.06</v>
      </c>
      <c r="L64" s="54">
        <v>12.32</v>
      </c>
      <c r="M64" s="54">
        <v>12.04</v>
      </c>
      <c r="N64" s="54">
        <v>19.32</v>
      </c>
      <c r="O64" s="54">
        <v>30.1</v>
      </c>
      <c r="P64" s="54">
        <v>995.54</v>
      </c>
      <c r="Q64" s="55">
        <v>0.12330000000000001</v>
      </c>
    </row>
    <row r="65" spans="1:17" x14ac:dyDescent="0.35">
      <c r="A65" t="s">
        <v>7754</v>
      </c>
      <c r="B65" s="52">
        <v>45149</v>
      </c>
      <c r="C65" s="53" t="s">
        <v>8260</v>
      </c>
      <c r="D65" s="54">
        <v>8076.92</v>
      </c>
      <c r="E65" s="54">
        <v>617.89</v>
      </c>
      <c r="F65" s="54">
        <v>9.94</v>
      </c>
      <c r="G65" s="54">
        <v>58.45</v>
      </c>
      <c r="H65" s="54">
        <v>3.08</v>
      </c>
      <c r="I65" s="54">
        <v>216.86</v>
      </c>
      <c r="J65" s="54">
        <v>4.4800000000000004</v>
      </c>
      <c r="K65" s="54">
        <v>11.06</v>
      </c>
      <c r="L65" s="54">
        <v>12.32</v>
      </c>
      <c r="M65" s="54">
        <v>12.04</v>
      </c>
      <c r="N65" s="54">
        <v>19.32</v>
      </c>
      <c r="O65" s="54">
        <v>30.1</v>
      </c>
      <c r="P65" s="54">
        <v>995.54</v>
      </c>
      <c r="Q65" s="55">
        <v>0.12330000000000001</v>
      </c>
    </row>
    <row r="66" spans="1:17" x14ac:dyDescent="0.35">
      <c r="A66" s="169" t="s">
        <v>7755</v>
      </c>
      <c r="B66" s="52">
        <v>45177</v>
      </c>
      <c r="C66" s="53" t="s">
        <v>8260</v>
      </c>
      <c r="D66" s="54">
        <v>8076.92</v>
      </c>
      <c r="E66" s="54">
        <v>617.89</v>
      </c>
      <c r="F66" s="54">
        <v>9.94</v>
      </c>
      <c r="G66" s="54">
        <v>58.45</v>
      </c>
      <c r="H66" s="54">
        <v>3.08</v>
      </c>
      <c r="I66" s="54">
        <v>216.86</v>
      </c>
      <c r="J66" s="54">
        <v>4.4800000000000004</v>
      </c>
      <c r="K66" s="54">
        <v>11.06</v>
      </c>
      <c r="L66" s="54">
        <v>12.32</v>
      </c>
      <c r="M66" s="54">
        <v>12.04</v>
      </c>
      <c r="N66" s="54">
        <v>19.32</v>
      </c>
      <c r="O66" s="54">
        <v>30.1</v>
      </c>
      <c r="P66" s="54">
        <v>995.54</v>
      </c>
      <c r="Q66" s="55">
        <v>0.12330000000000001</v>
      </c>
    </row>
    <row r="67" spans="1:17" x14ac:dyDescent="0.35">
      <c r="A67" s="26" t="s">
        <v>7992</v>
      </c>
      <c r="B67" s="52">
        <v>45183</v>
      </c>
      <c r="C67" s="53" t="s">
        <v>8260</v>
      </c>
      <c r="D67" s="54">
        <v>4800</v>
      </c>
      <c r="E67" s="54">
        <v>367.2</v>
      </c>
      <c r="F67" s="54">
        <v>22.5</v>
      </c>
      <c r="G67" s="54">
        <v>31.99</v>
      </c>
      <c r="H67" s="54">
        <v>0</v>
      </c>
      <c r="I67" s="54">
        <v>0</v>
      </c>
      <c r="J67" s="54">
        <v>0</v>
      </c>
      <c r="K67" s="54">
        <v>0</v>
      </c>
      <c r="L67" s="54">
        <v>0</v>
      </c>
      <c r="M67" s="54">
        <v>0</v>
      </c>
      <c r="N67" s="54">
        <v>0</v>
      </c>
      <c r="O67" s="54">
        <v>0</v>
      </c>
      <c r="P67" s="54">
        <v>421.69</v>
      </c>
      <c r="Q67" s="55">
        <v>8.7900000000000006E-2</v>
      </c>
    </row>
    <row r="68" spans="1:17" x14ac:dyDescent="0.35">
      <c r="A68" s="26" t="s">
        <v>7643</v>
      </c>
      <c r="B68" s="52">
        <v>45191</v>
      </c>
      <c r="C68" s="53" t="s">
        <v>8260</v>
      </c>
      <c r="D68" s="54">
        <v>8076.92</v>
      </c>
      <c r="E68" s="54">
        <v>617.89</v>
      </c>
      <c r="F68" s="54">
        <v>9.94</v>
      </c>
      <c r="G68" s="54">
        <v>58.45</v>
      </c>
      <c r="H68" s="54">
        <v>3.08</v>
      </c>
      <c r="I68" s="54">
        <v>216.86</v>
      </c>
      <c r="J68" s="54">
        <v>4.4800000000000004</v>
      </c>
      <c r="K68" s="54">
        <v>11.06</v>
      </c>
      <c r="L68" s="54">
        <v>12.32</v>
      </c>
      <c r="M68" s="54">
        <v>12.04</v>
      </c>
      <c r="N68" s="54">
        <v>19.32</v>
      </c>
      <c r="O68" s="54">
        <v>30.1</v>
      </c>
      <c r="P68" s="54">
        <v>995.54</v>
      </c>
      <c r="Q68" s="55">
        <v>0.12330000000000001</v>
      </c>
    </row>
    <row r="69" spans="1:17" x14ac:dyDescent="0.35">
      <c r="A69" t="s">
        <v>8252</v>
      </c>
      <c r="B69" s="52">
        <v>45205</v>
      </c>
      <c r="C69" s="53" t="s">
        <v>8260</v>
      </c>
      <c r="D69" s="54">
        <v>8076.92</v>
      </c>
      <c r="E69" s="54">
        <v>617.89</v>
      </c>
      <c r="F69" s="54">
        <v>9.94</v>
      </c>
      <c r="G69" s="54">
        <v>58.45</v>
      </c>
      <c r="H69" s="54">
        <v>3.08</v>
      </c>
      <c r="I69" s="54">
        <v>216.86</v>
      </c>
      <c r="J69" s="54">
        <v>4.4800000000000004</v>
      </c>
      <c r="K69" s="54">
        <v>11.06</v>
      </c>
      <c r="L69" s="54">
        <v>12.32</v>
      </c>
      <c r="M69" s="54">
        <v>12.04</v>
      </c>
      <c r="N69" s="54">
        <v>19.32</v>
      </c>
      <c r="O69" s="54">
        <v>30.1</v>
      </c>
      <c r="P69" s="54">
        <v>995.54</v>
      </c>
      <c r="Q69" s="55">
        <v>0.12330000000000001</v>
      </c>
    </row>
    <row r="70" spans="1:17" x14ac:dyDescent="0.35">
      <c r="A70" t="s">
        <v>8253</v>
      </c>
      <c r="B70" s="52">
        <v>45211</v>
      </c>
      <c r="C70" s="53" t="s">
        <v>8260</v>
      </c>
      <c r="D70" s="54">
        <v>4500</v>
      </c>
      <c r="E70" s="54">
        <v>344.25</v>
      </c>
      <c r="F70" s="54">
        <v>22.5</v>
      </c>
      <c r="G70" s="54">
        <v>29.99</v>
      </c>
      <c r="H70" s="54">
        <v>0</v>
      </c>
      <c r="I70" s="54">
        <v>0</v>
      </c>
      <c r="J70" s="54">
        <v>0</v>
      </c>
      <c r="K70" s="54">
        <v>0</v>
      </c>
      <c r="L70" s="54">
        <v>0</v>
      </c>
      <c r="M70" s="54">
        <v>0</v>
      </c>
      <c r="N70" s="54">
        <v>0</v>
      </c>
      <c r="O70" s="54">
        <v>0</v>
      </c>
      <c r="P70" s="54">
        <v>396.74</v>
      </c>
      <c r="Q70" s="55">
        <v>8.8200000000000001E-2</v>
      </c>
    </row>
    <row r="71" spans="1:17" x14ac:dyDescent="0.35">
      <c r="A71" t="s">
        <v>8254</v>
      </c>
      <c r="B71" s="52">
        <v>45219</v>
      </c>
      <c r="C71" s="53" t="s">
        <v>8260</v>
      </c>
      <c r="D71" s="54">
        <v>8076.92</v>
      </c>
      <c r="E71" s="54">
        <v>617.89</v>
      </c>
      <c r="F71" s="54">
        <v>9.94</v>
      </c>
      <c r="G71" s="54">
        <v>58.45</v>
      </c>
      <c r="H71" s="54">
        <v>3.08</v>
      </c>
      <c r="I71" s="54">
        <v>216.86</v>
      </c>
      <c r="J71" s="54">
        <v>4.4800000000000004</v>
      </c>
      <c r="K71" s="54">
        <v>11.06</v>
      </c>
      <c r="L71" s="54">
        <v>12.32</v>
      </c>
      <c r="M71" s="54">
        <v>12.04</v>
      </c>
      <c r="N71" s="54">
        <v>19.32</v>
      </c>
      <c r="O71" s="54">
        <v>30.1</v>
      </c>
      <c r="P71" s="54">
        <v>995.54</v>
      </c>
      <c r="Q71" s="55">
        <v>0.12330000000000001</v>
      </c>
    </row>
    <row r="72" spans="1:17" x14ac:dyDescent="0.35">
      <c r="A72" t="s">
        <v>8255</v>
      </c>
      <c r="B72" s="52">
        <v>45233</v>
      </c>
      <c r="C72" s="53" t="s">
        <v>8260</v>
      </c>
      <c r="D72" s="54">
        <v>8076.92</v>
      </c>
      <c r="E72" s="54">
        <v>617.89</v>
      </c>
      <c r="F72" s="54">
        <v>9.94</v>
      </c>
      <c r="G72" s="54">
        <v>58.45</v>
      </c>
      <c r="H72" s="54">
        <v>3.08</v>
      </c>
      <c r="I72" s="54">
        <v>216.86</v>
      </c>
      <c r="J72" s="54">
        <v>4.4800000000000004</v>
      </c>
      <c r="K72" s="54">
        <v>11.06</v>
      </c>
      <c r="L72" s="54">
        <v>12.32</v>
      </c>
      <c r="M72" s="54">
        <v>12.04</v>
      </c>
      <c r="N72" s="54">
        <v>19.32</v>
      </c>
      <c r="O72" s="54">
        <v>30.1</v>
      </c>
      <c r="P72" s="54">
        <v>995.54</v>
      </c>
      <c r="Q72" s="55">
        <v>0.12330000000000001</v>
      </c>
    </row>
    <row r="73" spans="1:17" x14ac:dyDescent="0.35">
      <c r="A73" s="26" t="s">
        <v>7649</v>
      </c>
      <c r="B73" s="52">
        <v>45247</v>
      </c>
      <c r="C73" s="53" t="s">
        <v>8260</v>
      </c>
      <c r="D73" s="54">
        <v>8076.92</v>
      </c>
      <c r="E73" s="54">
        <v>617.89</v>
      </c>
      <c r="F73" s="54">
        <v>9.94</v>
      </c>
      <c r="G73" s="54">
        <v>58.45</v>
      </c>
      <c r="H73" s="54">
        <v>3.08</v>
      </c>
      <c r="I73" s="54">
        <v>216.86</v>
      </c>
      <c r="J73" s="54">
        <v>4.4800000000000004</v>
      </c>
      <c r="K73" s="54">
        <v>11.06</v>
      </c>
      <c r="L73" s="54">
        <v>12.32</v>
      </c>
      <c r="M73" s="54">
        <v>12.04</v>
      </c>
      <c r="N73" s="54">
        <v>19.32</v>
      </c>
      <c r="O73" s="54">
        <v>30.1</v>
      </c>
      <c r="P73" s="54">
        <v>995.54</v>
      </c>
      <c r="Q73" s="55">
        <v>0.12330000000000001</v>
      </c>
    </row>
    <row r="74" spans="1:17" x14ac:dyDescent="0.35">
      <c r="A74" t="s">
        <v>7993</v>
      </c>
      <c r="B74" s="52">
        <v>45252</v>
      </c>
      <c r="C74" s="53" t="s">
        <v>8260</v>
      </c>
      <c r="D74" s="54">
        <v>4600</v>
      </c>
      <c r="E74" s="54">
        <v>351.9</v>
      </c>
      <c r="F74" s="54">
        <v>22.5</v>
      </c>
      <c r="G74" s="54">
        <v>30.66</v>
      </c>
      <c r="H74" s="54">
        <v>0</v>
      </c>
      <c r="I74" s="54">
        <v>0</v>
      </c>
      <c r="J74" s="54">
        <v>0</v>
      </c>
      <c r="K74" s="54">
        <v>0</v>
      </c>
      <c r="L74" s="54">
        <v>0</v>
      </c>
      <c r="M74" s="54">
        <v>0</v>
      </c>
      <c r="N74" s="54">
        <v>0</v>
      </c>
      <c r="O74" s="54">
        <v>0</v>
      </c>
      <c r="P74" s="54">
        <v>405.06</v>
      </c>
      <c r="Q74" s="55">
        <v>8.8099999999999998E-2</v>
      </c>
    </row>
    <row r="75" spans="1:17" x14ac:dyDescent="0.35">
      <c r="A75" t="s">
        <v>8256</v>
      </c>
      <c r="B75" s="52">
        <v>45261</v>
      </c>
      <c r="C75" s="53" t="s">
        <v>8260</v>
      </c>
      <c r="D75" s="54">
        <v>8076.92</v>
      </c>
      <c r="E75" s="54">
        <v>617.89</v>
      </c>
      <c r="F75" s="54">
        <v>9.94</v>
      </c>
      <c r="G75" s="54">
        <v>58.45</v>
      </c>
      <c r="H75" s="54">
        <v>3.08</v>
      </c>
      <c r="I75" s="54">
        <v>216.86</v>
      </c>
      <c r="J75" s="54">
        <v>4.4800000000000004</v>
      </c>
      <c r="K75" s="54">
        <v>11.06</v>
      </c>
      <c r="L75" s="54">
        <v>12.32</v>
      </c>
      <c r="M75" s="54">
        <v>12.04</v>
      </c>
      <c r="N75" s="54">
        <v>19.32</v>
      </c>
      <c r="O75" s="54">
        <v>30.1</v>
      </c>
      <c r="P75" s="54">
        <v>995.54</v>
      </c>
      <c r="Q75" s="55">
        <v>0.12330000000000001</v>
      </c>
    </row>
    <row r="76" spans="1:17" x14ac:dyDescent="0.35">
      <c r="A76" t="s">
        <v>8106</v>
      </c>
      <c r="B76" s="52">
        <v>45272</v>
      </c>
      <c r="C76" s="53" t="s">
        <v>8260</v>
      </c>
      <c r="D76" s="54">
        <v>4600</v>
      </c>
      <c r="E76" s="54">
        <v>351.9</v>
      </c>
      <c r="F76" s="54">
        <v>22.5</v>
      </c>
      <c r="G76" s="54">
        <v>30.66</v>
      </c>
      <c r="H76" s="54">
        <v>0</v>
      </c>
      <c r="I76" s="54">
        <v>0</v>
      </c>
      <c r="J76" s="54">
        <v>0</v>
      </c>
      <c r="K76" s="54">
        <v>0</v>
      </c>
      <c r="L76" s="54">
        <v>0</v>
      </c>
      <c r="M76" s="54">
        <v>0</v>
      </c>
      <c r="N76" s="54">
        <v>0</v>
      </c>
      <c r="O76" s="54">
        <v>0</v>
      </c>
      <c r="P76" s="54">
        <v>405.06</v>
      </c>
      <c r="Q76" s="55">
        <v>8.8099999999999998E-2</v>
      </c>
    </row>
    <row r="77" spans="1:17" x14ac:dyDescent="0.35">
      <c r="A77" t="s">
        <v>7651</v>
      </c>
      <c r="B77" s="52">
        <v>45275</v>
      </c>
      <c r="C77" s="53" t="s">
        <v>8260</v>
      </c>
      <c r="D77" s="54">
        <v>8076.92</v>
      </c>
      <c r="E77" s="54">
        <v>617.89</v>
      </c>
      <c r="F77" s="54">
        <v>9.94</v>
      </c>
      <c r="G77" s="54">
        <v>58.45</v>
      </c>
      <c r="H77" s="54">
        <v>3.08</v>
      </c>
      <c r="I77" s="54">
        <v>216.86</v>
      </c>
      <c r="J77" s="54">
        <v>4.4800000000000004</v>
      </c>
      <c r="K77" s="54">
        <v>11.06</v>
      </c>
      <c r="L77" s="54">
        <v>12.32</v>
      </c>
      <c r="M77" s="54">
        <v>12.04</v>
      </c>
      <c r="N77" s="54">
        <v>19.32</v>
      </c>
      <c r="O77" s="54">
        <v>30.1</v>
      </c>
      <c r="P77" s="54">
        <v>995.54</v>
      </c>
      <c r="Q77" s="55">
        <v>0.12330000000000001</v>
      </c>
    </row>
    <row r="78" spans="1:17" x14ac:dyDescent="0.35">
      <c r="A78" t="s">
        <v>7652</v>
      </c>
      <c r="B78" s="52">
        <v>45289</v>
      </c>
      <c r="C78" s="53" t="s">
        <v>8260</v>
      </c>
      <c r="D78" s="54">
        <v>8076.92</v>
      </c>
      <c r="E78" s="54">
        <v>617.89</v>
      </c>
      <c r="F78" s="54">
        <v>9.94</v>
      </c>
      <c r="G78" s="54">
        <v>58.45</v>
      </c>
      <c r="H78" s="54">
        <v>3.08</v>
      </c>
      <c r="I78" s="54">
        <v>216.86</v>
      </c>
      <c r="J78" s="54">
        <v>4.4800000000000004</v>
      </c>
      <c r="K78" s="54">
        <v>11.06</v>
      </c>
      <c r="L78" s="54">
        <v>12.32</v>
      </c>
      <c r="M78" s="54">
        <v>12.04</v>
      </c>
      <c r="N78" s="54">
        <v>19.32</v>
      </c>
      <c r="O78" s="54">
        <v>30.1</v>
      </c>
      <c r="P78" s="54">
        <v>995.54</v>
      </c>
      <c r="Q78" s="55">
        <v>0.12330000000000001</v>
      </c>
    </row>
    <row r="84" spans="1:11" ht="42" x14ac:dyDescent="0.35">
      <c r="A84" s="61" t="s">
        <v>7786</v>
      </c>
      <c r="B84" s="62" t="s">
        <v>7787</v>
      </c>
      <c r="C84" s="62" t="s">
        <v>7788</v>
      </c>
      <c r="D84" s="62" t="s">
        <v>2</v>
      </c>
      <c r="E84" s="62" t="s">
        <v>7789</v>
      </c>
      <c r="F84" s="62" t="s">
        <v>7790</v>
      </c>
      <c r="G84" s="62" t="s">
        <v>7791</v>
      </c>
      <c r="H84" s="62" t="s">
        <v>7792</v>
      </c>
      <c r="I84" s="62" t="s">
        <v>7793</v>
      </c>
      <c r="J84" s="62" t="s">
        <v>7794</v>
      </c>
    </row>
    <row r="85" spans="1:11" x14ac:dyDescent="0.35">
      <c r="A85" s="119">
        <v>45046</v>
      </c>
      <c r="B85" s="120" t="s">
        <v>8261</v>
      </c>
      <c r="C85" s="121" t="s">
        <v>8262</v>
      </c>
      <c r="D85" s="121" t="s">
        <v>53</v>
      </c>
      <c r="E85" s="122">
        <v>3000</v>
      </c>
      <c r="F85" s="121" t="s">
        <v>846</v>
      </c>
      <c r="G85" s="66">
        <v>1200</v>
      </c>
      <c r="H85" s="121" t="s">
        <v>1648</v>
      </c>
      <c r="I85" s="122">
        <v>200</v>
      </c>
      <c r="J85" s="121" t="s">
        <v>634</v>
      </c>
      <c r="K85" s="170" t="s">
        <v>8263</v>
      </c>
    </row>
    <row r="86" spans="1:11" x14ac:dyDescent="0.35">
      <c r="A86" s="63">
        <v>45046</v>
      </c>
      <c r="B86" s="64" t="s">
        <v>8264</v>
      </c>
      <c r="C86" s="65" t="s">
        <v>8265</v>
      </c>
      <c r="D86" s="65" t="s">
        <v>53</v>
      </c>
      <c r="E86" s="66">
        <v>3000</v>
      </c>
      <c r="F86" s="65" t="s">
        <v>846</v>
      </c>
      <c r="G86" s="66">
        <v>1200</v>
      </c>
      <c r="H86" s="65" t="s">
        <v>1648</v>
      </c>
      <c r="I86" s="66">
        <v>200</v>
      </c>
      <c r="J86" s="65" t="s">
        <v>634</v>
      </c>
    </row>
    <row r="87" spans="1:11" x14ac:dyDescent="0.35">
      <c r="A87" s="63">
        <v>45046</v>
      </c>
      <c r="B87" s="64" t="s">
        <v>8266</v>
      </c>
      <c r="C87" s="65" t="s">
        <v>8267</v>
      </c>
      <c r="D87" s="65" t="s">
        <v>53</v>
      </c>
      <c r="E87" s="66">
        <v>3000</v>
      </c>
      <c r="F87" s="65" t="s">
        <v>846</v>
      </c>
      <c r="G87" s="66">
        <v>1200</v>
      </c>
      <c r="H87" s="65" t="s">
        <v>1648</v>
      </c>
      <c r="I87" s="66">
        <v>200</v>
      </c>
      <c r="J87" s="65" t="s">
        <v>634</v>
      </c>
    </row>
    <row r="88" spans="1:11" x14ac:dyDescent="0.35">
      <c r="A88" s="63">
        <v>45046</v>
      </c>
      <c r="B88" s="64" t="s">
        <v>8264</v>
      </c>
      <c r="C88" s="65" t="s">
        <v>8268</v>
      </c>
      <c r="D88" s="65" t="s">
        <v>53</v>
      </c>
      <c r="E88" s="66">
        <v>3000</v>
      </c>
      <c r="F88" s="65" t="s">
        <v>846</v>
      </c>
      <c r="G88" s="66">
        <v>1200</v>
      </c>
      <c r="H88" s="65" t="s">
        <v>1648</v>
      </c>
      <c r="I88" s="66">
        <v>200</v>
      </c>
      <c r="J88" s="65" t="s">
        <v>634</v>
      </c>
    </row>
    <row r="89" spans="1:11" x14ac:dyDescent="0.35">
      <c r="G89" s="139">
        <f>SUM(G86:G88)</f>
        <v>3600</v>
      </c>
    </row>
    <row r="92" spans="1:11" ht="42" x14ac:dyDescent="0.35">
      <c r="A92" s="61" t="s">
        <v>7786</v>
      </c>
      <c r="B92" s="62" t="s">
        <v>7787</v>
      </c>
      <c r="C92" s="62" t="s">
        <v>7788</v>
      </c>
      <c r="D92" s="62" t="s">
        <v>2</v>
      </c>
      <c r="E92" s="62" t="s">
        <v>7789</v>
      </c>
      <c r="F92" s="62" t="s">
        <v>7790</v>
      </c>
      <c r="G92" s="62" t="s">
        <v>7791</v>
      </c>
      <c r="H92" s="62" t="s">
        <v>7792</v>
      </c>
      <c r="I92" s="62" t="s">
        <v>7793</v>
      </c>
      <c r="J92" s="62" t="s">
        <v>7794</v>
      </c>
    </row>
    <row r="93" spans="1:11" x14ac:dyDescent="0.35">
      <c r="A93" s="68">
        <v>45077</v>
      </c>
      <c r="B93" s="64" t="s">
        <v>8269</v>
      </c>
      <c r="C93" s="65" t="s">
        <v>8262</v>
      </c>
      <c r="D93" s="65" t="s">
        <v>53</v>
      </c>
      <c r="E93" s="66">
        <v>2500</v>
      </c>
      <c r="F93" s="65" t="s">
        <v>846</v>
      </c>
      <c r="G93" s="66">
        <v>1000</v>
      </c>
      <c r="H93" s="65" t="s">
        <v>1648</v>
      </c>
      <c r="I93" s="66">
        <v>200</v>
      </c>
      <c r="J93" s="65" t="s">
        <v>634</v>
      </c>
    </row>
    <row r="94" spans="1:11" x14ac:dyDescent="0.35">
      <c r="A94" s="68">
        <v>45077</v>
      </c>
      <c r="B94" s="64" t="s">
        <v>8270</v>
      </c>
      <c r="C94" s="65" t="s">
        <v>8265</v>
      </c>
      <c r="D94" s="65" t="s">
        <v>53</v>
      </c>
      <c r="E94" s="66">
        <v>2500</v>
      </c>
      <c r="F94" s="65" t="s">
        <v>846</v>
      </c>
      <c r="G94" s="66">
        <v>1000</v>
      </c>
      <c r="H94" s="65" t="s">
        <v>1648</v>
      </c>
      <c r="I94" s="66">
        <v>200</v>
      </c>
      <c r="J94" s="65" t="s">
        <v>634</v>
      </c>
    </row>
    <row r="95" spans="1:11" x14ac:dyDescent="0.35">
      <c r="A95" s="68">
        <v>45077</v>
      </c>
      <c r="B95" s="64" t="s">
        <v>8271</v>
      </c>
      <c r="C95" s="65" t="s">
        <v>8267</v>
      </c>
      <c r="D95" s="65" t="s">
        <v>53</v>
      </c>
      <c r="E95" s="66">
        <v>2500</v>
      </c>
      <c r="F95" s="65" t="s">
        <v>846</v>
      </c>
      <c r="G95" s="66">
        <v>1000</v>
      </c>
      <c r="H95" s="65" t="s">
        <v>1648</v>
      </c>
      <c r="I95" s="66">
        <v>200</v>
      </c>
      <c r="J95" s="65" t="s">
        <v>634</v>
      </c>
    </row>
    <row r="96" spans="1:11" x14ac:dyDescent="0.35">
      <c r="A96" s="68">
        <v>45077</v>
      </c>
      <c r="B96" s="64" t="s">
        <v>8270</v>
      </c>
      <c r="C96" s="65" t="s">
        <v>8268</v>
      </c>
      <c r="D96" s="65" t="s">
        <v>53</v>
      </c>
      <c r="E96" s="66">
        <v>2500</v>
      </c>
      <c r="F96" s="65" t="s">
        <v>846</v>
      </c>
      <c r="G96" s="66">
        <v>1000</v>
      </c>
      <c r="H96" s="65" t="s">
        <v>1648</v>
      </c>
      <c r="I96" s="66">
        <v>200</v>
      </c>
      <c r="J96" s="65" t="s">
        <v>634</v>
      </c>
    </row>
    <row r="97" spans="1:10" x14ac:dyDescent="0.35">
      <c r="G97" s="139">
        <f>SUM(G93:G96)</f>
        <v>4000</v>
      </c>
    </row>
    <row r="100" spans="1:10" ht="42" x14ac:dyDescent="0.35">
      <c r="A100" s="61" t="s">
        <v>7786</v>
      </c>
      <c r="B100" s="62" t="s">
        <v>7787</v>
      </c>
      <c r="C100" s="62" t="s">
        <v>7788</v>
      </c>
      <c r="D100" s="62" t="s">
        <v>2</v>
      </c>
      <c r="E100" s="62" t="s">
        <v>7789</v>
      </c>
      <c r="F100" s="62" t="s">
        <v>7790</v>
      </c>
      <c r="G100" s="62" t="s">
        <v>7791</v>
      </c>
      <c r="H100" s="62" t="s">
        <v>7792</v>
      </c>
      <c r="I100" s="62" t="s">
        <v>7793</v>
      </c>
      <c r="J100" s="62" t="s">
        <v>7794</v>
      </c>
    </row>
    <row r="101" spans="1:10" x14ac:dyDescent="0.35">
      <c r="A101" s="63">
        <v>45107</v>
      </c>
      <c r="B101" s="64" t="s">
        <v>8272</v>
      </c>
      <c r="C101" s="65" t="s">
        <v>8262</v>
      </c>
      <c r="D101" s="65" t="s">
        <v>53</v>
      </c>
      <c r="E101" s="66">
        <v>3000</v>
      </c>
      <c r="F101" s="65" t="s">
        <v>846</v>
      </c>
      <c r="G101" s="66">
        <v>1200</v>
      </c>
      <c r="H101" s="65" t="s">
        <v>1648</v>
      </c>
      <c r="I101" s="66">
        <v>200</v>
      </c>
      <c r="J101" s="65" t="s">
        <v>634</v>
      </c>
    </row>
    <row r="102" spans="1:10" x14ac:dyDescent="0.35">
      <c r="A102" s="63">
        <v>45107</v>
      </c>
      <c r="B102" s="64" t="s">
        <v>8273</v>
      </c>
      <c r="C102" s="65" t="s">
        <v>8265</v>
      </c>
      <c r="D102" s="65" t="s">
        <v>53</v>
      </c>
      <c r="E102" s="66">
        <v>3000</v>
      </c>
      <c r="F102" s="65" t="s">
        <v>846</v>
      </c>
      <c r="G102" s="66">
        <v>1200</v>
      </c>
      <c r="H102" s="65" t="s">
        <v>1648</v>
      </c>
      <c r="I102" s="66">
        <v>200</v>
      </c>
      <c r="J102" s="65" t="s">
        <v>634</v>
      </c>
    </row>
    <row r="103" spans="1:10" x14ac:dyDescent="0.35">
      <c r="A103" s="63">
        <v>45107</v>
      </c>
      <c r="B103" s="64" t="s">
        <v>8274</v>
      </c>
      <c r="C103" s="65" t="s">
        <v>8267</v>
      </c>
      <c r="D103" s="65" t="s">
        <v>53</v>
      </c>
      <c r="E103" s="66">
        <v>3000</v>
      </c>
      <c r="F103" s="65" t="s">
        <v>846</v>
      </c>
      <c r="G103" s="66">
        <v>1200</v>
      </c>
      <c r="H103" s="65" t="s">
        <v>1648</v>
      </c>
      <c r="I103" s="66">
        <v>200</v>
      </c>
      <c r="J103" s="65" t="s">
        <v>634</v>
      </c>
    </row>
    <row r="104" spans="1:10" x14ac:dyDescent="0.35">
      <c r="A104" s="63">
        <v>45107</v>
      </c>
      <c r="B104" s="64" t="s">
        <v>8273</v>
      </c>
      <c r="C104" s="65" t="s">
        <v>8268</v>
      </c>
      <c r="D104" s="65" t="s">
        <v>53</v>
      </c>
      <c r="E104" s="66">
        <v>3000</v>
      </c>
      <c r="F104" s="65" t="s">
        <v>846</v>
      </c>
      <c r="G104" s="66">
        <v>1200</v>
      </c>
      <c r="H104" s="65" t="s">
        <v>1648</v>
      </c>
      <c r="I104" s="66">
        <v>200</v>
      </c>
      <c r="J104" s="65" t="s">
        <v>634</v>
      </c>
    </row>
    <row r="105" spans="1:10" x14ac:dyDescent="0.35">
      <c r="G105" s="139">
        <f>SUM(G101:G104)</f>
        <v>4800</v>
      </c>
    </row>
    <row r="109" spans="1:10" ht="42" x14ac:dyDescent="0.35">
      <c r="A109" s="61" t="s">
        <v>7786</v>
      </c>
      <c r="B109" s="62" t="s">
        <v>7787</v>
      </c>
      <c r="C109" s="62" t="s">
        <v>7788</v>
      </c>
      <c r="D109" s="62" t="s">
        <v>2</v>
      </c>
      <c r="E109" s="62" t="s">
        <v>7789</v>
      </c>
      <c r="F109" s="62" t="s">
        <v>7790</v>
      </c>
      <c r="G109" s="62" t="s">
        <v>7791</v>
      </c>
      <c r="H109" s="62" t="s">
        <v>7792</v>
      </c>
      <c r="I109" s="62" t="s">
        <v>7793</v>
      </c>
      <c r="J109" s="62" t="s">
        <v>7794</v>
      </c>
    </row>
    <row r="110" spans="1:10" x14ac:dyDescent="0.35">
      <c r="A110" s="63">
        <v>45138</v>
      </c>
      <c r="B110" s="64" t="s">
        <v>8275</v>
      </c>
      <c r="C110" s="65" t="s">
        <v>8262</v>
      </c>
      <c r="D110" s="65" t="s">
        <v>53</v>
      </c>
      <c r="E110" s="66">
        <v>3000</v>
      </c>
      <c r="F110" s="65" t="s">
        <v>846</v>
      </c>
      <c r="G110" s="66">
        <v>1200</v>
      </c>
      <c r="H110" s="65" t="s">
        <v>1648</v>
      </c>
      <c r="I110" s="66">
        <v>500</v>
      </c>
      <c r="J110" s="65" t="s">
        <v>634</v>
      </c>
    </row>
    <row r="111" spans="1:10" x14ac:dyDescent="0.35">
      <c r="A111" s="63">
        <v>45138</v>
      </c>
      <c r="B111" s="64" t="s">
        <v>8276</v>
      </c>
      <c r="C111" s="65" t="s">
        <v>8265</v>
      </c>
      <c r="D111" s="65" t="s">
        <v>53</v>
      </c>
      <c r="E111" s="66">
        <v>3000</v>
      </c>
      <c r="F111" s="65" t="s">
        <v>846</v>
      </c>
      <c r="G111" s="66">
        <v>1200</v>
      </c>
      <c r="H111" s="65" t="s">
        <v>1648</v>
      </c>
      <c r="I111" s="66">
        <v>500</v>
      </c>
      <c r="J111" s="65" t="s">
        <v>634</v>
      </c>
    </row>
    <row r="112" spans="1:10" x14ac:dyDescent="0.35">
      <c r="A112" s="63">
        <v>45138</v>
      </c>
      <c r="B112" s="64" t="s">
        <v>8277</v>
      </c>
      <c r="C112" s="65" t="s">
        <v>8267</v>
      </c>
      <c r="D112" s="65" t="s">
        <v>53</v>
      </c>
      <c r="E112" s="66">
        <v>3000</v>
      </c>
      <c r="F112" s="65" t="s">
        <v>846</v>
      </c>
      <c r="G112" s="66">
        <v>1200</v>
      </c>
      <c r="H112" s="65" t="s">
        <v>1648</v>
      </c>
      <c r="I112" s="66">
        <v>500</v>
      </c>
      <c r="J112" s="65" t="s">
        <v>634</v>
      </c>
    </row>
    <row r="113" spans="1:10" x14ac:dyDescent="0.35">
      <c r="A113" s="63">
        <v>45138</v>
      </c>
      <c r="B113" s="64" t="s">
        <v>8278</v>
      </c>
      <c r="C113" s="65" t="s">
        <v>8268</v>
      </c>
      <c r="D113" s="65" t="s">
        <v>53</v>
      </c>
      <c r="E113" s="66">
        <v>3000</v>
      </c>
      <c r="F113" s="65" t="s">
        <v>846</v>
      </c>
      <c r="G113" s="66">
        <v>1200</v>
      </c>
      <c r="H113" s="65" t="s">
        <v>1648</v>
      </c>
      <c r="I113" s="66">
        <v>500</v>
      </c>
      <c r="J113" s="65" t="s">
        <v>634</v>
      </c>
    </row>
    <row r="114" spans="1:10" x14ac:dyDescent="0.35">
      <c r="G114" s="139">
        <f>SUM(G110:G113)</f>
        <v>4800</v>
      </c>
    </row>
    <row r="117" spans="1:10" x14ac:dyDescent="0.35">
      <c r="A117" s="61" t="s">
        <v>7786</v>
      </c>
      <c r="B117" s="62" t="s">
        <v>7787</v>
      </c>
      <c r="C117" s="62" t="s">
        <v>7788</v>
      </c>
      <c r="D117" s="62" t="s">
        <v>2</v>
      </c>
      <c r="E117" s="62" t="s">
        <v>7789</v>
      </c>
      <c r="F117" s="62" t="s">
        <v>7790</v>
      </c>
      <c r="G117" s="62" t="s">
        <v>7791</v>
      </c>
      <c r="H117" s="62" t="s">
        <v>7792</v>
      </c>
      <c r="I117" s="62" t="s">
        <v>7793</v>
      </c>
    </row>
    <row r="118" spans="1:10" x14ac:dyDescent="0.35">
      <c r="A118" s="63">
        <v>45169</v>
      </c>
      <c r="B118" s="64" t="s">
        <v>8279</v>
      </c>
      <c r="C118" s="65" t="s">
        <v>8262</v>
      </c>
      <c r="D118" s="65" t="s">
        <v>53</v>
      </c>
      <c r="E118" s="92">
        <v>2250</v>
      </c>
      <c r="F118" s="65" t="s">
        <v>846</v>
      </c>
      <c r="G118" s="66">
        <v>900</v>
      </c>
      <c r="H118" s="65" t="s">
        <v>1648</v>
      </c>
      <c r="I118" s="66">
        <v>500</v>
      </c>
    </row>
    <row r="119" spans="1:10" x14ac:dyDescent="0.35">
      <c r="A119" s="63">
        <v>45169</v>
      </c>
      <c r="B119" s="64" t="s">
        <v>8280</v>
      </c>
      <c r="C119" s="65" t="s">
        <v>8265</v>
      </c>
      <c r="D119" s="65" t="s">
        <v>53</v>
      </c>
      <c r="E119" s="92">
        <v>2250</v>
      </c>
      <c r="F119" s="65" t="s">
        <v>846</v>
      </c>
      <c r="G119" s="66">
        <v>900</v>
      </c>
      <c r="H119" s="65" t="s">
        <v>1648</v>
      </c>
      <c r="I119" s="66">
        <v>500</v>
      </c>
    </row>
    <row r="120" spans="1:10" x14ac:dyDescent="0.35">
      <c r="A120" s="63">
        <v>45169</v>
      </c>
      <c r="B120" s="64" t="s">
        <v>8281</v>
      </c>
      <c r="C120" s="65" t="s">
        <v>8267</v>
      </c>
      <c r="D120" s="65" t="s">
        <v>53</v>
      </c>
      <c r="E120" s="92">
        <v>2250</v>
      </c>
      <c r="F120" s="65" t="s">
        <v>846</v>
      </c>
      <c r="G120" s="66">
        <v>900</v>
      </c>
      <c r="H120" s="65" t="s">
        <v>1648</v>
      </c>
      <c r="I120" s="66">
        <v>500</v>
      </c>
    </row>
    <row r="121" spans="1:10" x14ac:dyDescent="0.35">
      <c r="A121" s="63">
        <v>45169</v>
      </c>
      <c r="B121" s="64" t="s">
        <v>8282</v>
      </c>
      <c r="C121" s="65" t="s">
        <v>8268</v>
      </c>
      <c r="D121" s="65" t="s">
        <v>53</v>
      </c>
      <c r="E121" s="92">
        <v>2250</v>
      </c>
      <c r="F121" s="65" t="s">
        <v>846</v>
      </c>
      <c r="G121" s="66">
        <v>900</v>
      </c>
      <c r="H121" s="65" t="s">
        <v>1648</v>
      </c>
      <c r="I121" s="66">
        <v>500</v>
      </c>
    </row>
    <row r="122" spans="1:10" x14ac:dyDescent="0.35">
      <c r="G122" s="139">
        <f>SUM(G118:G121)</f>
        <v>3600</v>
      </c>
    </row>
    <row r="126" spans="1:10" x14ac:dyDescent="0.35">
      <c r="A126" s="61" t="s">
        <v>7786</v>
      </c>
      <c r="B126" s="62" t="s">
        <v>7787</v>
      </c>
      <c r="C126" s="62" t="s">
        <v>7788</v>
      </c>
      <c r="D126" s="62" t="s">
        <v>2</v>
      </c>
      <c r="E126" s="62" t="s">
        <v>7789</v>
      </c>
      <c r="F126" s="62" t="s">
        <v>7790</v>
      </c>
      <c r="G126" s="62" t="s">
        <v>7791</v>
      </c>
      <c r="H126" s="62" t="s">
        <v>7792</v>
      </c>
      <c r="I126" s="62" t="s">
        <v>7793</v>
      </c>
    </row>
    <row r="127" spans="1:10" x14ac:dyDescent="0.35">
      <c r="A127" s="63">
        <v>45199</v>
      </c>
      <c r="B127" s="64" t="s">
        <v>8283</v>
      </c>
      <c r="C127" s="65" t="s">
        <v>8284</v>
      </c>
      <c r="D127" s="65" t="s">
        <v>53</v>
      </c>
      <c r="E127" s="94">
        <v>3000</v>
      </c>
      <c r="F127" s="65" t="s">
        <v>846</v>
      </c>
      <c r="G127" s="66">
        <v>1200</v>
      </c>
      <c r="H127" s="65" t="s">
        <v>1648</v>
      </c>
      <c r="I127" s="66">
        <v>500</v>
      </c>
    </row>
    <row r="128" spans="1:10" x14ac:dyDescent="0.35">
      <c r="A128" s="63">
        <v>45199</v>
      </c>
      <c r="B128" s="64" t="s">
        <v>8285</v>
      </c>
      <c r="C128" s="65" t="s">
        <v>8262</v>
      </c>
      <c r="D128" s="65" t="s">
        <v>53</v>
      </c>
      <c r="E128" s="94">
        <v>3000</v>
      </c>
      <c r="F128" s="65" t="s">
        <v>846</v>
      </c>
      <c r="G128" s="66">
        <v>1200</v>
      </c>
      <c r="H128" s="65" t="s">
        <v>1648</v>
      </c>
      <c r="I128" s="66">
        <v>500</v>
      </c>
    </row>
    <row r="129" spans="1:10" x14ac:dyDescent="0.35">
      <c r="A129" s="63">
        <v>45199</v>
      </c>
      <c r="B129" s="64" t="s">
        <v>8286</v>
      </c>
      <c r="C129" s="65" t="s">
        <v>8265</v>
      </c>
      <c r="D129" s="65" t="s">
        <v>53</v>
      </c>
      <c r="E129" s="94">
        <v>3000</v>
      </c>
      <c r="F129" s="65" t="s">
        <v>846</v>
      </c>
      <c r="G129" s="66">
        <v>1200</v>
      </c>
      <c r="H129" s="65" t="s">
        <v>1648</v>
      </c>
      <c r="I129" s="66">
        <v>500</v>
      </c>
    </row>
    <row r="130" spans="1:10" x14ac:dyDescent="0.35">
      <c r="A130" s="63">
        <v>45199</v>
      </c>
      <c r="B130" s="64" t="s">
        <v>8287</v>
      </c>
      <c r="C130" s="65" t="s">
        <v>8268</v>
      </c>
      <c r="D130" s="65" t="s">
        <v>53</v>
      </c>
      <c r="E130" s="94">
        <v>3000</v>
      </c>
      <c r="F130" s="65" t="s">
        <v>846</v>
      </c>
      <c r="G130" s="66">
        <v>1200</v>
      </c>
      <c r="H130" s="65" t="s">
        <v>1648</v>
      </c>
      <c r="I130" s="66">
        <v>500</v>
      </c>
    </row>
    <row r="131" spans="1:10" x14ac:dyDescent="0.35">
      <c r="G131" s="139">
        <f>SUM(G127:G130)</f>
        <v>4800</v>
      </c>
    </row>
    <row r="135" spans="1:10" x14ac:dyDescent="0.35">
      <c r="A135" s="61" t="s">
        <v>7786</v>
      </c>
      <c r="B135" s="62" t="s">
        <v>7787</v>
      </c>
      <c r="C135" s="62" t="s">
        <v>7788</v>
      </c>
      <c r="D135" s="140" t="s">
        <v>7971</v>
      </c>
      <c r="E135" s="62" t="s">
        <v>7932</v>
      </c>
      <c r="F135" s="62" t="s">
        <v>7791</v>
      </c>
      <c r="G135" s="62" t="s">
        <v>7792</v>
      </c>
      <c r="H135" s="62" t="s">
        <v>7793</v>
      </c>
      <c r="I135" s="62" t="s">
        <v>2</v>
      </c>
      <c r="J135" s="62" t="s">
        <v>7789</v>
      </c>
    </row>
    <row r="136" spans="1:10" x14ac:dyDescent="0.35">
      <c r="A136" s="63">
        <v>45230</v>
      </c>
      <c r="B136" s="64" t="s">
        <v>8288</v>
      </c>
      <c r="C136" s="126" t="s">
        <v>8289</v>
      </c>
      <c r="D136" s="65" t="s">
        <v>6559</v>
      </c>
      <c r="E136" s="127" t="s">
        <v>846</v>
      </c>
      <c r="F136" s="66">
        <v>1000</v>
      </c>
      <c r="G136" s="65" t="s">
        <v>1648</v>
      </c>
      <c r="H136" s="66">
        <v>500</v>
      </c>
      <c r="I136" s="65" t="s">
        <v>53</v>
      </c>
      <c r="J136" s="66">
        <v>2500</v>
      </c>
    </row>
    <row r="137" spans="1:10" x14ac:dyDescent="0.35">
      <c r="A137" s="63">
        <v>45230</v>
      </c>
      <c r="B137" s="64" t="s">
        <v>8290</v>
      </c>
      <c r="C137" s="126" t="s">
        <v>8284</v>
      </c>
      <c r="D137" s="65" t="s">
        <v>6559</v>
      </c>
      <c r="E137" s="127" t="s">
        <v>846</v>
      </c>
      <c r="F137" s="66">
        <v>1200</v>
      </c>
      <c r="G137" s="65" t="s">
        <v>1648</v>
      </c>
      <c r="H137" s="66">
        <v>500</v>
      </c>
      <c r="I137" s="65" t="s">
        <v>53</v>
      </c>
      <c r="J137" s="66">
        <v>3000</v>
      </c>
    </row>
    <row r="138" spans="1:10" x14ac:dyDescent="0.35">
      <c r="A138" s="63">
        <v>45230</v>
      </c>
      <c r="B138" s="64" t="s">
        <v>8291</v>
      </c>
      <c r="C138" s="126" t="s">
        <v>8292</v>
      </c>
      <c r="D138" s="65" t="s">
        <v>6559</v>
      </c>
      <c r="E138" s="127" t="s">
        <v>846</v>
      </c>
      <c r="F138" s="66">
        <v>1200</v>
      </c>
      <c r="G138" s="65" t="s">
        <v>1648</v>
      </c>
      <c r="H138" s="66">
        <v>500</v>
      </c>
      <c r="I138" s="65" t="s">
        <v>53</v>
      </c>
      <c r="J138" s="66">
        <v>3000</v>
      </c>
    </row>
    <row r="139" spans="1:10" x14ac:dyDescent="0.35">
      <c r="A139" s="63">
        <v>45230</v>
      </c>
      <c r="B139" s="64" t="s">
        <v>8293</v>
      </c>
      <c r="C139" s="126" t="s">
        <v>8268</v>
      </c>
      <c r="D139" s="65" t="s">
        <v>6559</v>
      </c>
      <c r="E139" s="127" t="s">
        <v>846</v>
      </c>
      <c r="F139" s="66">
        <v>1200</v>
      </c>
      <c r="G139" s="65" t="s">
        <v>1648</v>
      </c>
      <c r="H139" s="66">
        <v>500</v>
      </c>
      <c r="I139" s="65" t="s">
        <v>53</v>
      </c>
      <c r="J139" s="66">
        <v>3000</v>
      </c>
    </row>
    <row r="140" spans="1:10" x14ac:dyDescent="0.35">
      <c r="F140" s="139">
        <f>SUM(F136:F139)</f>
        <v>4600</v>
      </c>
    </row>
    <row r="144" spans="1:10" x14ac:dyDescent="0.35">
      <c r="A144" s="61" t="s">
        <v>7786</v>
      </c>
      <c r="B144" s="62" t="s">
        <v>7787</v>
      </c>
      <c r="C144" s="62" t="s">
        <v>7788</v>
      </c>
      <c r="D144" s="62" t="s">
        <v>7932</v>
      </c>
      <c r="E144" s="62" t="s">
        <v>7791</v>
      </c>
      <c r="F144" s="62" t="s">
        <v>7792</v>
      </c>
      <c r="G144" s="62" t="s">
        <v>7793</v>
      </c>
      <c r="H144" s="62" t="s">
        <v>2</v>
      </c>
      <c r="I144" s="62" t="s">
        <v>7789</v>
      </c>
    </row>
    <row r="145" spans="1:10" x14ac:dyDescent="0.35">
      <c r="A145" s="63">
        <v>45260</v>
      </c>
      <c r="B145" s="64" t="s">
        <v>8294</v>
      </c>
      <c r="C145" s="65" t="s">
        <v>8289</v>
      </c>
      <c r="D145" s="65" t="s">
        <v>846</v>
      </c>
      <c r="E145" s="66">
        <v>1000</v>
      </c>
      <c r="F145" s="65" t="s">
        <v>1648</v>
      </c>
      <c r="G145" s="66">
        <v>500</v>
      </c>
      <c r="H145" s="65" t="s">
        <v>53</v>
      </c>
      <c r="I145" s="66">
        <v>2500</v>
      </c>
    </row>
    <row r="146" spans="1:10" x14ac:dyDescent="0.35">
      <c r="A146" s="63">
        <v>45260</v>
      </c>
      <c r="B146" s="64" t="s">
        <v>8295</v>
      </c>
      <c r="C146" s="65" t="s">
        <v>8284</v>
      </c>
      <c r="D146" s="65" t="s">
        <v>846</v>
      </c>
      <c r="E146" s="66">
        <v>1200</v>
      </c>
      <c r="F146" s="65" t="s">
        <v>1648</v>
      </c>
      <c r="G146" s="66">
        <v>500</v>
      </c>
      <c r="H146" s="65" t="s">
        <v>53</v>
      </c>
      <c r="I146" s="66">
        <v>3000</v>
      </c>
    </row>
    <row r="147" spans="1:10" x14ac:dyDescent="0.35">
      <c r="A147" s="63">
        <v>45260</v>
      </c>
      <c r="B147" s="64" t="s">
        <v>8296</v>
      </c>
      <c r="C147" s="65" t="s">
        <v>8292</v>
      </c>
      <c r="D147" s="65" t="s">
        <v>846</v>
      </c>
      <c r="E147" s="66">
        <v>1200</v>
      </c>
      <c r="F147" s="65" t="s">
        <v>1648</v>
      </c>
      <c r="G147" s="66">
        <v>500</v>
      </c>
      <c r="H147" s="65" t="s">
        <v>53</v>
      </c>
      <c r="I147" s="66">
        <v>3000</v>
      </c>
    </row>
    <row r="148" spans="1:10" x14ac:dyDescent="0.35">
      <c r="A148" s="63">
        <v>45260</v>
      </c>
      <c r="B148" s="64" t="s">
        <v>8297</v>
      </c>
      <c r="C148" s="65" t="s">
        <v>8268</v>
      </c>
      <c r="D148" s="65" t="s">
        <v>846</v>
      </c>
      <c r="E148" s="66">
        <v>1200</v>
      </c>
      <c r="F148" s="65" t="s">
        <v>1648</v>
      </c>
      <c r="G148" s="66">
        <v>500</v>
      </c>
      <c r="H148" s="65" t="s">
        <v>53</v>
      </c>
      <c r="I148" s="66">
        <v>3000</v>
      </c>
    </row>
    <row r="149" spans="1:10" x14ac:dyDescent="0.35">
      <c r="E149" s="139">
        <f>SUM(E145:E148)</f>
        <v>4600</v>
      </c>
    </row>
    <row r="152" spans="1:10" x14ac:dyDescent="0.35">
      <c r="A152" s="61" t="s">
        <v>7786</v>
      </c>
      <c r="B152" s="62" t="s">
        <v>7787</v>
      </c>
      <c r="C152" s="62" t="s">
        <v>7788</v>
      </c>
      <c r="D152" s="62" t="s">
        <v>8139</v>
      </c>
      <c r="E152" s="62" t="s">
        <v>7790</v>
      </c>
      <c r="F152" s="62" t="s">
        <v>7791</v>
      </c>
      <c r="G152" s="62" t="s">
        <v>7792</v>
      </c>
      <c r="H152" s="62" t="s">
        <v>7793</v>
      </c>
      <c r="I152" s="62" t="s">
        <v>2</v>
      </c>
      <c r="J152" s="62" t="s">
        <v>7789</v>
      </c>
    </row>
    <row r="153" spans="1:10" x14ac:dyDescent="0.35">
      <c r="A153" s="63">
        <v>45291</v>
      </c>
      <c r="B153" s="64" t="s">
        <v>8298</v>
      </c>
      <c r="C153" s="65" t="s">
        <v>8289</v>
      </c>
      <c r="D153" s="65" t="s">
        <v>8145</v>
      </c>
      <c r="E153" s="65" t="s">
        <v>846</v>
      </c>
      <c r="F153" s="93">
        <v>1000</v>
      </c>
      <c r="G153" s="65" t="s">
        <v>1648</v>
      </c>
      <c r="H153" s="93">
        <v>500</v>
      </c>
      <c r="I153" s="65" t="s">
        <v>53</v>
      </c>
      <c r="J153" s="66">
        <v>2500</v>
      </c>
    </row>
    <row r="154" spans="1:10" x14ac:dyDescent="0.35">
      <c r="A154" s="63">
        <v>45291</v>
      </c>
      <c r="B154" s="64" t="s">
        <v>8299</v>
      </c>
      <c r="C154" s="65" t="s">
        <v>8284</v>
      </c>
      <c r="D154" s="65" t="s">
        <v>8140</v>
      </c>
      <c r="E154" s="65" t="s">
        <v>846</v>
      </c>
      <c r="F154" s="93">
        <v>1200</v>
      </c>
      <c r="G154" s="65" t="s">
        <v>1648</v>
      </c>
      <c r="H154" s="93">
        <v>500</v>
      </c>
      <c r="I154" s="65" t="s">
        <v>53</v>
      </c>
      <c r="J154" s="66">
        <v>3000</v>
      </c>
    </row>
    <row r="155" spans="1:10" x14ac:dyDescent="0.35">
      <c r="A155" s="63">
        <v>45291</v>
      </c>
      <c r="B155" s="64" t="s">
        <v>8300</v>
      </c>
      <c r="C155" s="65" t="s">
        <v>8292</v>
      </c>
      <c r="D155" s="65" t="s">
        <v>8301</v>
      </c>
      <c r="E155" s="65" t="s">
        <v>846</v>
      </c>
      <c r="F155" s="93">
        <v>1200</v>
      </c>
      <c r="G155" s="65" t="s">
        <v>1648</v>
      </c>
      <c r="H155" s="93">
        <v>500</v>
      </c>
      <c r="I155" s="65" t="s">
        <v>53</v>
      </c>
      <c r="J155" s="66">
        <v>3000</v>
      </c>
    </row>
    <row r="156" spans="1:10" x14ac:dyDescent="0.35">
      <c r="A156" s="63">
        <v>45291</v>
      </c>
      <c r="B156" s="64" t="s">
        <v>8302</v>
      </c>
      <c r="C156" s="65" t="s">
        <v>8268</v>
      </c>
      <c r="D156" s="65" t="s">
        <v>8140</v>
      </c>
      <c r="E156" s="65" t="s">
        <v>846</v>
      </c>
      <c r="F156" s="93">
        <v>1200</v>
      </c>
      <c r="G156" s="65" t="s">
        <v>1648</v>
      </c>
      <c r="H156" s="93">
        <v>500</v>
      </c>
      <c r="I156" s="65" t="s">
        <v>53</v>
      </c>
      <c r="J156" s="66">
        <v>3000</v>
      </c>
    </row>
    <row r="157" spans="1:10" x14ac:dyDescent="0.35">
      <c r="F157" s="139">
        <f>SUM(F153:F156)</f>
        <v>4600</v>
      </c>
    </row>
  </sheetData>
  <mergeCells count="5">
    <mergeCell ref="A12:A13"/>
    <mergeCell ref="B12:B13"/>
    <mergeCell ref="C12:D12"/>
    <mergeCell ref="E12:H12"/>
    <mergeCell ref="I12:I13"/>
  </mergeCells>
  <conditionalFormatting sqref="A136:A139 D136:D139">
    <cfRule type="timePeriod" dxfId="16" priority="10" timePeriod="lastWeek">
      <formula>AND(TODAY()-ROUNDDOWN(A136,0)&gt;=(WEEKDAY(TODAY())),TODAY()-ROUNDDOWN(A136,0)&lt;(WEEKDAY(TODAY())+7))</formula>
    </cfRule>
  </conditionalFormatting>
  <conditionalFormatting sqref="A129:B130">
    <cfRule type="timePeriod" dxfId="15" priority="11" timePeriod="lastWeek">
      <formula>AND(TODAY()-ROUNDDOWN(A129,0)&gt;=(WEEKDAY(TODAY())),TODAY()-ROUNDDOWN(A129,0)&lt;(WEEKDAY(TODAY())+7))</formula>
    </cfRule>
  </conditionalFormatting>
  <conditionalFormatting sqref="A101:D103 A104:B104">
    <cfRule type="timePeriod" dxfId="14" priority="13" timePeriod="lastWeek">
      <formula>AND(TODAY()-ROUNDDOWN(A101,0)&gt;=(WEEKDAY(TODAY())),TODAY()-ROUNDDOWN(A101,0)&lt;(WEEKDAY(TODAY())+7))</formula>
    </cfRule>
  </conditionalFormatting>
  <conditionalFormatting sqref="A85:E87 A88:B88">
    <cfRule type="timePeriod" dxfId="13" priority="15" timePeriod="lastWeek">
      <formula>AND(TODAY()-ROUNDDOWN(A85,0)&gt;=(WEEKDAY(TODAY())),TODAY()-ROUNDDOWN(A85,0)&lt;(WEEKDAY(TODAY())+7))</formula>
    </cfRule>
  </conditionalFormatting>
  <conditionalFormatting sqref="A93:E95 A96:B96">
    <cfRule type="timePeriod" dxfId="12" priority="14" timePeriod="lastWeek">
      <formula>AND(TODAY()-ROUNDDOWN(A93,0)&gt;=(WEEKDAY(TODAY())),TODAY()-ROUNDDOWN(A93,0)&lt;(WEEKDAY(TODAY())+7))</formula>
    </cfRule>
  </conditionalFormatting>
  <conditionalFormatting sqref="A110:E112 A113:B113">
    <cfRule type="timePeriod" dxfId="11" priority="12" timePeriod="lastWeek">
      <formula>AND(TODAY()-ROUNDDOWN(A110,0)&gt;=(WEEKDAY(TODAY())),TODAY()-ROUNDDOWN(A110,0)&lt;(WEEKDAY(TODAY())+7))</formula>
    </cfRule>
  </conditionalFormatting>
  <conditionalFormatting sqref="C136:C138">
    <cfRule type="timePeriod" dxfId="10" priority="9" timePeriod="lastWeek">
      <formula>AND(TODAY()-ROUNDDOWN(C136,0)&gt;=(WEEKDAY(TODAY())),TODAY()-ROUNDDOWN(C136,0)&lt;(WEEKDAY(TODAY())+7))</formula>
    </cfRule>
  </conditionalFormatting>
  <conditionalFormatting sqref="C145:C148">
    <cfRule type="timePeriod" dxfId="9" priority="6" timePeriod="lastWeek">
      <formula>AND(TODAY()-ROUNDDOWN(C145,0)&gt;=(WEEKDAY(TODAY())),TODAY()-ROUNDDOWN(C145,0)&lt;(WEEKDAY(TODAY())+7))</formula>
    </cfRule>
  </conditionalFormatting>
  <conditionalFormatting sqref="C153:C156">
    <cfRule type="timePeriod" dxfId="8" priority="2" timePeriod="lastWeek">
      <formula>AND(TODAY()-ROUNDDOWN(C153,0)&gt;=(WEEKDAY(TODAY())),TODAY()-ROUNDDOWN(C153,0)&lt;(WEEKDAY(TODAY())+7))</formula>
    </cfRule>
  </conditionalFormatting>
  <conditionalFormatting sqref="M21:M24">
    <cfRule type="duplicateValues" dxfId="7" priority="1"/>
  </conditionalFormatting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5C143-08D6-4D05-89E3-10A002634808}">
  <sheetPr codeName="Sheet22">
    <tabColor rgb="FFFF0000"/>
  </sheetPr>
  <dimension ref="A6:S117"/>
  <sheetViews>
    <sheetView workbookViewId="0">
      <selection activeCell="E28" sqref="E28"/>
    </sheetView>
  </sheetViews>
  <sheetFormatPr defaultRowHeight="14.5" x14ac:dyDescent="0.35"/>
  <cols>
    <col min="1" max="1" width="28.1796875" bestFit="1" customWidth="1"/>
    <col min="2" max="2" width="13.453125" customWidth="1"/>
    <col min="3" max="3" width="9.81640625" bestFit="1" customWidth="1"/>
    <col min="4" max="4" width="10.54296875" bestFit="1" customWidth="1"/>
    <col min="5" max="5" width="9.81640625" bestFit="1" customWidth="1"/>
    <col min="7" max="7" width="10.54296875" bestFit="1" customWidth="1"/>
    <col min="8" max="8" width="24.1796875" bestFit="1" customWidth="1"/>
    <col min="9" max="9" width="15" customWidth="1"/>
    <col min="10" max="10" width="15.1796875" bestFit="1" customWidth="1"/>
    <col min="11" max="11" width="20.1796875" bestFit="1" customWidth="1"/>
    <col min="13" max="13" width="16.54296875" bestFit="1" customWidth="1"/>
    <col min="14" max="14" width="35.81640625" bestFit="1" customWidth="1"/>
  </cols>
  <sheetData>
    <row r="6" spans="1:9" x14ac:dyDescent="0.35">
      <c r="H6" s="74" t="s">
        <v>8245</v>
      </c>
    </row>
    <row r="10" spans="1:9" x14ac:dyDescent="0.35">
      <c r="B10" s="5" t="s">
        <v>8303</v>
      </c>
    </row>
    <row r="12" spans="1:9" x14ac:dyDescent="0.35">
      <c r="A12" s="419" t="s">
        <v>7641</v>
      </c>
      <c r="B12" s="421" t="s">
        <v>7578</v>
      </c>
      <c r="C12" s="419" t="s">
        <v>7587</v>
      </c>
      <c r="D12" s="419"/>
      <c r="E12" s="419" t="s">
        <v>7588</v>
      </c>
      <c r="F12" s="419"/>
      <c r="G12" s="419"/>
      <c r="H12" s="419"/>
      <c r="I12" s="421" t="s">
        <v>7589</v>
      </c>
    </row>
    <row r="13" spans="1:9" x14ac:dyDescent="0.35">
      <c r="A13" s="421"/>
      <c r="B13" s="422"/>
      <c r="C13" s="130" t="s">
        <v>7851</v>
      </c>
      <c r="D13" s="130" t="s">
        <v>7734</v>
      </c>
      <c r="E13" s="130" t="s">
        <v>7851</v>
      </c>
      <c r="F13" s="130" t="s">
        <v>7734</v>
      </c>
      <c r="G13" s="6" t="s">
        <v>7579</v>
      </c>
      <c r="H13" s="6" t="s">
        <v>7581</v>
      </c>
      <c r="I13" s="422"/>
    </row>
    <row r="14" spans="1:9" x14ac:dyDescent="0.35">
      <c r="A14" s="9" t="s">
        <v>7741</v>
      </c>
      <c r="B14" s="164"/>
      <c r="C14" s="165"/>
      <c r="D14" s="11">
        <f>G78</f>
        <v>4800</v>
      </c>
      <c r="E14" s="165"/>
      <c r="F14" s="130"/>
      <c r="G14" s="166"/>
      <c r="H14" s="166"/>
      <c r="I14" s="103">
        <f t="shared" ref="I14:I36" si="0">(D14+C14)-(E14+F14)</f>
        <v>4800</v>
      </c>
    </row>
    <row r="15" spans="1:9" x14ac:dyDescent="0.35">
      <c r="A15" s="9" t="s">
        <v>8304</v>
      </c>
      <c r="B15" s="9" t="s">
        <v>7761</v>
      </c>
      <c r="C15" s="35">
        <f>D54</f>
        <v>4808</v>
      </c>
      <c r="D15" s="11"/>
      <c r="E15" s="35">
        <f>C15</f>
        <v>4808</v>
      </c>
      <c r="F15" s="136"/>
      <c r="G15" s="12">
        <f>B54</f>
        <v>45037</v>
      </c>
      <c r="H15" s="9" t="s">
        <v>7645</v>
      </c>
      <c r="I15" s="103">
        <f t="shared" si="0"/>
        <v>0</v>
      </c>
    </row>
    <row r="16" spans="1:9" x14ac:dyDescent="0.35">
      <c r="A16" s="9" t="s">
        <v>7747</v>
      </c>
      <c r="B16" s="9" t="s">
        <v>7761</v>
      </c>
      <c r="C16" s="35">
        <f>D55</f>
        <v>4808</v>
      </c>
      <c r="D16" s="11"/>
      <c r="E16" s="35">
        <f>C16</f>
        <v>4808</v>
      </c>
      <c r="F16" s="158"/>
      <c r="G16" s="12">
        <f>B55</f>
        <v>45051</v>
      </c>
      <c r="H16" s="9" t="s">
        <v>7645</v>
      </c>
      <c r="I16" s="103">
        <f t="shared" si="0"/>
        <v>0</v>
      </c>
    </row>
    <row r="17" spans="1:9" x14ac:dyDescent="0.35">
      <c r="A17" s="9" t="s">
        <v>8247</v>
      </c>
      <c r="B17" s="9"/>
      <c r="C17" s="35"/>
      <c r="D17" s="11">
        <f>G96</f>
        <v>2400</v>
      </c>
      <c r="E17" s="35"/>
      <c r="F17" s="168"/>
      <c r="G17" s="12"/>
      <c r="H17" s="9"/>
      <c r="I17" s="103">
        <f t="shared" si="0"/>
        <v>2400</v>
      </c>
    </row>
    <row r="18" spans="1:9" x14ac:dyDescent="0.35">
      <c r="A18" s="9" t="s">
        <v>7748</v>
      </c>
      <c r="B18" s="9" t="s">
        <v>7762</v>
      </c>
      <c r="C18" s="35">
        <f>D56</f>
        <v>4808</v>
      </c>
      <c r="D18" s="11"/>
      <c r="E18" s="35">
        <f t="shared" ref="E18:E20" si="1">C18</f>
        <v>4808</v>
      </c>
      <c r="F18" s="158"/>
      <c r="G18" s="12">
        <f>B56</f>
        <v>45065</v>
      </c>
      <c r="H18" s="9" t="s">
        <v>7645</v>
      </c>
      <c r="I18" s="103">
        <f t="shared" si="0"/>
        <v>0</v>
      </c>
    </row>
    <row r="19" spans="1:9" x14ac:dyDescent="0.35">
      <c r="A19" s="9" t="s">
        <v>7749</v>
      </c>
      <c r="B19" s="9" t="s">
        <v>7762</v>
      </c>
      <c r="C19" s="35">
        <f>D57</f>
        <v>4808</v>
      </c>
      <c r="D19" s="11"/>
      <c r="E19" s="35">
        <f t="shared" si="1"/>
        <v>4808</v>
      </c>
      <c r="F19" s="35"/>
      <c r="G19" s="12">
        <f>B57</f>
        <v>45079</v>
      </c>
      <c r="H19" s="9" t="s">
        <v>7645</v>
      </c>
      <c r="I19" s="103">
        <f t="shared" si="0"/>
        <v>0</v>
      </c>
    </row>
    <row r="20" spans="1:9" x14ac:dyDescent="0.35">
      <c r="A20" s="9" t="s">
        <v>8305</v>
      </c>
      <c r="B20" s="9" t="s">
        <v>7630</v>
      </c>
      <c r="C20" s="35">
        <f>D58</f>
        <v>4808</v>
      </c>
      <c r="D20" s="35"/>
      <c r="E20" s="35">
        <f t="shared" si="1"/>
        <v>4808</v>
      </c>
      <c r="F20" s="35"/>
      <c r="G20" s="12">
        <f>B58</f>
        <v>45093</v>
      </c>
      <c r="H20" s="9" t="s">
        <v>7645</v>
      </c>
      <c r="I20" s="103">
        <f t="shared" si="0"/>
        <v>0</v>
      </c>
    </row>
    <row r="21" spans="1:9" x14ac:dyDescent="0.35">
      <c r="A21" s="9" t="s">
        <v>8248</v>
      </c>
      <c r="B21" s="9"/>
      <c r="C21" s="35"/>
      <c r="D21" s="11">
        <f>G101</f>
        <v>2400</v>
      </c>
      <c r="E21" s="35"/>
      <c r="F21" s="110"/>
      <c r="G21" s="12"/>
      <c r="H21" s="9"/>
      <c r="I21" s="103">
        <f t="shared" si="0"/>
        <v>2400</v>
      </c>
    </row>
    <row r="22" spans="1:9" x14ac:dyDescent="0.35">
      <c r="A22" s="9" t="s">
        <v>7751</v>
      </c>
      <c r="B22" s="9" t="s">
        <v>7630</v>
      </c>
      <c r="C22" s="35">
        <f>D59</f>
        <v>4808</v>
      </c>
      <c r="D22" s="11"/>
      <c r="E22" s="35">
        <f t="shared" ref="E22:E23" si="2">C22</f>
        <v>4808</v>
      </c>
      <c r="F22" s="35"/>
      <c r="G22" s="12">
        <f>B59</f>
        <v>45107</v>
      </c>
      <c r="H22" s="9" t="s">
        <v>7645</v>
      </c>
      <c r="I22" s="103">
        <f t="shared" si="0"/>
        <v>0</v>
      </c>
    </row>
    <row r="23" spans="1:9" x14ac:dyDescent="0.35">
      <c r="A23" s="9" t="s">
        <v>8306</v>
      </c>
      <c r="B23" s="9" t="s">
        <v>7632</v>
      </c>
      <c r="C23" s="35">
        <f>D60</f>
        <v>4808</v>
      </c>
      <c r="D23" s="9"/>
      <c r="E23" s="35">
        <f t="shared" si="2"/>
        <v>4808</v>
      </c>
      <c r="F23" s="9"/>
      <c r="G23" s="12">
        <f>B60</f>
        <v>45121</v>
      </c>
      <c r="H23" s="9" t="s">
        <v>7645</v>
      </c>
      <c r="I23" s="103">
        <f t="shared" si="0"/>
        <v>0</v>
      </c>
    </row>
    <row r="24" spans="1:9" x14ac:dyDescent="0.35">
      <c r="A24" s="9" t="s">
        <v>7782</v>
      </c>
      <c r="B24" s="9"/>
      <c r="C24" s="35"/>
      <c r="D24" s="11">
        <f>G107</f>
        <v>2400</v>
      </c>
      <c r="E24" s="35"/>
      <c r="F24" s="108"/>
      <c r="G24" s="12"/>
      <c r="H24" s="9"/>
      <c r="I24" s="103">
        <f t="shared" si="0"/>
        <v>2400</v>
      </c>
    </row>
    <row r="25" spans="1:9" x14ac:dyDescent="0.35">
      <c r="A25" s="9" t="s">
        <v>8251</v>
      </c>
      <c r="B25" s="9" t="s">
        <v>7632</v>
      </c>
      <c r="C25" s="35">
        <f>D61</f>
        <v>4808</v>
      </c>
      <c r="D25" s="35"/>
      <c r="E25" s="35">
        <f t="shared" ref="E25:E26" si="3">C25</f>
        <v>4808</v>
      </c>
      <c r="F25" s="35"/>
      <c r="G25" s="12">
        <f>B61</f>
        <v>45135</v>
      </c>
      <c r="H25" s="9" t="s">
        <v>7645</v>
      </c>
      <c r="I25" s="103">
        <f t="shared" si="0"/>
        <v>0</v>
      </c>
    </row>
    <row r="26" spans="1:9" x14ac:dyDescent="0.35">
      <c r="A26" s="9" t="s">
        <v>7754</v>
      </c>
      <c r="B26" s="9" t="s">
        <v>7633</v>
      </c>
      <c r="C26" s="35">
        <f>D62</f>
        <v>4808</v>
      </c>
      <c r="D26" s="11"/>
      <c r="E26" s="35">
        <f t="shared" si="3"/>
        <v>4808</v>
      </c>
      <c r="F26" s="35"/>
      <c r="G26" s="12">
        <f>B62</f>
        <v>45149</v>
      </c>
      <c r="H26" s="9" t="s">
        <v>7645</v>
      </c>
      <c r="I26" s="103">
        <f t="shared" si="0"/>
        <v>0</v>
      </c>
    </row>
    <row r="27" spans="1:9" x14ac:dyDescent="0.35">
      <c r="A27" s="9" t="s">
        <v>8307</v>
      </c>
      <c r="B27" s="9" t="s">
        <v>7633</v>
      </c>
      <c r="C27" s="35"/>
      <c r="D27" s="11"/>
      <c r="E27" s="153">
        <f>I45</f>
        <v>3174</v>
      </c>
      <c r="F27" s="35"/>
      <c r="G27" s="12">
        <f>B45</f>
        <v>45177</v>
      </c>
      <c r="H27" s="9" t="str">
        <f>A45</f>
        <v>Regions - Altea Medical</v>
      </c>
      <c r="I27" s="103">
        <f t="shared" si="0"/>
        <v>-3174</v>
      </c>
    </row>
    <row r="28" spans="1:9" x14ac:dyDescent="0.35">
      <c r="A28" s="9" t="s">
        <v>8105</v>
      </c>
      <c r="B28" s="9"/>
      <c r="C28" s="35"/>
      <c r="D28" s="11">
        <f>G112</f>
        <v>2400</v>
      </c>
      <c r="E28" s="35"/>
      <c r="F28" s="110"/>
      <c r="G28" s="12"/>
      <c r="H28" s="9"/>
      <c r="I28" s="103">
        <f t="shared" si="0"/>
        <v>2400</v>
      </c>
    </row>
    <row r="29" spans="1:9" x14ac:dyDescent="0.35">
      <c r="A29" s="9" t="s">
        <v>7992</v>
      </c>
      <c r="B29" s="9"/>
      <c r="C29" s="35"/>
      <c r="D29" s="11">
        <f>G117</f>
        <v>900</v>
      </c>
      <c r="E29" s="35"/>
      <c r="F29" s="110"/>
      <c r="G29" s="12"/>
      <c r="H29" s="9"/>
      <c r="I29" s="103">
        <f t="shared" si="0"/>
        <v>900</v>
      </c>
    </row>
    <row r="30" spans="1:9" x14ac:dyDescent="0.35">
      <c r="A30" s="9" t="s">
        <v>8308</v>
      </c>
      <c r="B30" s="9" t="s">
        <v>7763</v>
      </c>
      <c r="C30" s="35">
        <f>D63</f>
        <v>2600</v>
      </c>
      <c r="D30" s="9"/>
      <c r="E30" s="35">
        <f t="shared" ref="E30:E36" si="4">C30</f>
        <v>2600</v>
      </c>
      <c r="F30" s="9"/>
      <c r="G30" s="12">
        <f>B63</f>
        <v>45191</v>
      </c>
      <c r="H30" s="9" t="s">
        <v>7645</v>
      </c>
      <c r="I30" s="103">
        <f t="shared" si="0"/>
        <v>0</v>
      </c>
    </row>
    <row r="31" spans="1:9" x14ac:dyDescent="0.35">
      <c r="A31" s="9" t="s">
        <v>7646</v>
      </c>
      <c r="B31" s="9" t="s">
        <v>7763</v>
      </c>
      <c r="C31" s="35">
        <f>D64</f>
        <v>3120</v>
      </c>
      <c r="D31" s="9"/>
      <c r="E31" s="35">
        <f t="shared" si="4"/>
        <v>3120</v>
      </c>
      <c r="F31" s="9"/>
      <c r="G31" s="12">
        <f>B64</f>
        <v>45205</v>
      </c>
      <c r="H31" s="9" t="s">
        <v>7645</v>
      </c>
      <c r="I31" s="103">
        <f t="shared" si="0"/>
        <v>0</v>
      </c>
    </row>
    <row r="32" spans="1:9" x14ac:dyDescent="0.35">
      <c r="A32" s="9" t="s">
        <v>7647</v>
      </c>
      <c r="B32" s="9" t="s">
        <v>7582</v>
      </c>
      <c r="C32" s="35">
        <f>D65</f>
        <v>3120</v>
      </c>
      <c r="D32" s="11"/>
      <c r="E32" s="35">
        <f t="shared" si="4"/>
        <v>3120</v>
      </c>
      <c r="F32" s="33"/>
      <c r="G32" s="12">
        <f>B65</f>
        <v>45219</v>
      </c>
      <c r="H32" s="9" t="s">
        <v>7645</v>
      </c>
      <c r="I32" s="103">
        <f t="shared" si="0"/>
        <v>0</v>
      </c>
    </row>
    <row r="33" spans="1:19" x14ac:dyDescent="0.35">
      <c r="A33" s="9" t="s">
        <v>7756</v>
      </c>
      <c r="B33" s="9" t="s">
        <v>7582</v>
      </c>
      <c r="C33" s="35">
        <f>D66</f>
        <v>3120</v>
      </c>
      <c r="D33" s="11"/>
      <c r="E33" s="35">
        <f t="shared" si="4"/>
        <v>3120</v>
      </c>
      <c r="F33" s="33"/>
      <c r="G33" s="12">
        <f>B66</f>
        <v>45233</v>
      </c>
      <c r="H33" s="9" t="s">
        <v>7645</v>
      </c>
      <c r="I33" s="103">
        <f t="shared" si="0"/>
        <v>0</v>
      </c>
    </row>
    <row r="34" spans="1:19" x14ac:dyDescent="0.35">
      <c r="A34" s="9" t="s">
        <v>8309</v>
      </c>
      <c r="B34" s="9" t="s">
        <v>7584</v>
      </c>
      <c r="C34" s="35"/>
      <c r="D34" s="11"/>
      <c r="E34" s="153">
        <f>-I44</f>
        <v>1269</v>
      </c>
      <c r="F34" s="33"/>
      <c r="G34" s="12">
        <f>B44</f>
        <v>45264</v>
      </c>
      <c r="H34" s="9" t="str">
        <f>A44</f>
        <v>Regions - Altea Medical</v>
      </c>
      <c r="I34" s="103">
        <f t="shared" si="0"/>
        <v>-1269</v>
      </c>
    </row>
    <row r="35" spans="1:19" x14ac:dyDescent="0.35">
      <c r="A35" s="9" t="s">
        <v>8256</v>
      </c>
      <c r="B35" s="9" t="s">
        <v>7584</v>
      </c>
      <c r="C35" s="35">
        <f t="shared" ref="C35:C36" si="5">D67</f>
        <v>3120</v>
      </c>
      <c r="D35" s="11"/>
      <c r="E35" s="35">
        <f t="shared" si="4"/>
        <v>3120</v>
      </c>
      <c r="F35" s="33"/>
      <c r="G35" s="12">
        <f t="shared" ref="G35:G36" si="6">B67</f>
        <v>45261</v>
      </c>
      <c r="H35" s="9" t="s">
        <v>7645</v>
      </c>
      <c r="I35" s="103">
        <f t="shared" si="0"/>
        <v>0</v>
      </c>
    </row>
    <row r="36" spans="1:19" x14ac:dyDescent="0.35">
      <c r="A36" s="9" t="s">
        <v>7651</v>
      </c>
      <c r="B36" s="9" t="s">
        <v>7595</v>
      </c>
      <c r="C36" s="35">
        <f t="shared" si="5"/>
        <v>2600</v>
      </c>
      <c r="D36" s="11"/>
      <c r="E36" s="35">
        <f t="shared" si="4"/>
        <v>2600</v>
      </c>
      <c r="F36" s="35"/>
      <c r="G36" s="12">
        <f t="shared" si="6"/>
        <v>45275</v>
      </c>
      <c r="H36" s="9" t="s">
        <v>7645</v>
      </c>
      <c r="I36" s="103">
        <f t="shared" si="0"/>
        <v>0</v>
      </c>
    </row>
    <row r="39" spans="1:19" x14ac:dyDescent="0.35">
      <c r="B39" s="15" t="s">
        <v>7654</v>
      </c>
    </row>
    <row r="43" spans="1:19" x14ac:dyDescent="0.35">
      <c r="A43" t="s">
        <v>7655</v>
      </c>
      <c r="B43" s="24" t="s">
        <v>7600</v>
      </c>
      <c r="C43" s="24" t="s">
        <v>7601</v>
      </c>
      <c r="D43" s="24" t="s">
        <v>7602</v>
      </c>
      <c r="E43" s="24" t="s">
        <v>7603</v>
      </c>
      <c r="F43" s="24" t="s">
        <v>7604</v>
      </c>
      <c r="G43" s="24" t="s">
        <v>277</v>
      </c>
      <c r="H43" s="24" t="s">
        <v>7605</v>
      </c>
      <c r="I43" s="38" t="s">
        <v>7591</v>
      </c>
      <c r="J43" s="44" t="s">
        <v>7676</v>
      </c>
      <c r="N43" s="24" t="s">
        <v>7608</v>
      </c>
      <c r="O43" s="24" t="s">
        <v>7609</v>
      </c>
      <c r="P43" s="24" t="s">
        <v>7610</v>
      </c>
      <c r="Q43" s="24" t="s">
        <v>7611</v>
      </c>
      <c r="R43" s="24" t="s">
        <v>7678</v>
      </c>
      <c r="S43" s="24" t="s">
        <v>7679</v>
      </c>
    </row>
    <row r="44" spans="1:19" x14ac:dyDescent="0.35">
      <c r="A44" t="s">
        <v>7827</v>
      </c>
      <c r="B44" s="18">
        <v>45264</v>
      </c>
      <c r="C44">
        <v>64003962</v>
      </c>
      <c r="D44">
        <v>340007014</v>
      </c>
      <c r="E44" t="s">
        <v>7680</v>
      </c>
      <c r="F44" t="s">
        <v>7613</v>
      </c>
      <c r="G44" t="s">
        <v>7614</v>
      </c>
      <c r="H44" t="s">
        <v>7615</v>
      </c>
      <c r="I44" s="106">
        <v>-1269</v>
      </c>
      <c r="J44" s="44">
        <v>23338047295512</v>
      </c>
      <c r="K44" s="24" t="s">
        <v>7677</v>
      </c>
      <c r="L44" s="24" t="s">
        <v>7606</v>
      </c>
      <c r="M44" s="24" t="s">
        <v>7607</v>
      </c>
      <c r="N44" s="20" t="s">
        <v>8310</v>
      </c>
      <c r="O44" s="24"/>
      <c r="P44">
        <v>495</v>
      </c>
      <c r="Q44" t="s">
        <v>7619</v>
      </c>
      <c r="R44" s="24"/>
      <c r="S44" s="24"/>
    </row>
    <row r="45" spans="1:19" x14ac:dyDescent="0.35">
      <c r="A45" t="s">
        <v>7827</v>
      </c>
      <c r="B45" s="18">
        <v>45177</v>
      </c>
      <c r="C45">
        <v>64003962</v>
      </c>
      <c r="D45">
        <v>340007014</v>
      </c>
      <c r="E45" t="s">
        <v>7680</v>
      </c>
      <c r="F45" t="s">
        <v>7613</v>
      </c>
      <c r="G45" t="s">
        <v>7614</v>
      </c>
      <c r="H45" t="s">
        <v>7615</v>
      </c>
      <c r="I45" s="106">
        <v>3174</v>
      </c>
      <c r="J45" s="44">
        <v>23251021225609</v>
      </c>
      <c r="K45">
        <v>2023120400005560</v>
      </c>
      <c r="L45" t="s">
        <v>8311</v>
      </c>
      <c r="M45" t="s">
        <v>8312</v>
      </c>
      <c r="N45" s="20" t="s">
        <v>8310</v>
      </c>
      <c r="P45">
        <v>495</v>
      </c>
      <c r="Q45" t="s">
        <v>7619</v>
      </c>
    </row>
    <row r="46" spans="1:19" x14ac:dyDescent="0.35">
      <c r="K46" s="44">
        <v>2023090800009980</v>
      </c>
      <c r="L46" t="s">
        <v>8313</v>
      </c>
      <c r="M46" t="s">
        <v>8312</v>
      </c>
    </row>
    <row r="49" spans="1:18" x14ac:dyDescent="0.35">
      <c r="B49" s="15" t="s">
        <v>8111</v>
      </c>
    </row>
    <row r="51" spans="1:18" x14ac:dyDescent="0.35">
      <c r="C51" s="48"/>
      <c r="D51" s="48"/>
      <c r="E51" s="49" t="s">
        <v>7705</v>
      </c>
      <c r="F51" s="49" t="s">
        <v>7705</v>
      </c>
      <c r="G51" s="49" t="s">
        <v>7706</v>
      </c>
      <c r="H51" s="49" t="s">
        <v>7707</v>
      </c>
      <c r="I51" s="48"/>
      <c r="J51" s="49" t="s">
        <v>7708</v>
      </c>
      <c r="N51" s="49" t="s">
        <v>7710</v>
      </c>
      <c r="O51" s="49" t="s">
        <v>7711</v>
      </c>
      <c r="P51" s="49" t="s">
        <v>7712</v>
      </c>
      <c r="Q51" s="49" t="s">
        <v>7713</v>
      </c>
      <c r="R51" s="48"/>
    </row>
    <row r="52" spans="1:18" x14ac:dyDescent="0.35">
      <c r="A52" t="s">
        <v>7714</v>
      </c>
      <c r="B52" t="s">
        <v>7715</v>
      </c>
      <c r="C52" s="50" t="s">
        <v>7716</v>
      </c>
      <c r="D52" s="50" t="s">
        <v>7717</v>
      </c>
      <c r="E52" s="49" t="s">
        <v>7718</v>
      </c>
      <c r="F52" s="49" t="s">
        <v>7719</v>
      </c>
      <c r="G52" s="49" t="s">
        <v>7720</v>
      </c>
      <c r="H52" s="49" t="s">
        <v>7721</v>
      </c>
      <c r="I52" s="50" t="s">
        <v>7722</v>
      </c>
      <c r="J52" s="49" t="s">
        <v>7719</v>
      </c>
      <c r="K52" s="49" t="s">
        <v>7700</v>
      </c>
      <c r="L52" s="49" t="s">
        <v>7709</v>
      </c>
      <c r="M52" s="49" t="s">
        <v>7700</v>
      </c>
      <c r="N52" s="49" t="s">
        <v>7725</v>
      </c>
      <c r="O52" s="48"/>
      <c r="P52" s="49" t="s">
        <v>7726</v>
      </c>
      <c r="Q52" s="49" t="s">
        <v>7727</v>
      </c>
      <c r="R52" s="48"/>
    </row>
    <row r="53" spans="1:18" x14ac:dyDescent="0.35">
      <c r="C53" s="51" t="s">
        <v>7728</v>
      </c>
      <c r="D53" s="51" t="s">
        <v>7728</v>
      </c>
      <c r="E53" s="51" t="s">
        <v>7728</v>
      </c>
      <c r="F53" s="51" t="s">
        <v>7729</v>
      </c>
      <c r="G53" s="51" t="s">
        <v>7730</v>
      </c>
      <c r="H53" s="51" t="s">
        <v>7728</v>
      </c>
      <c r="I53" s="51" t="s">
        <v>7728</v>
      </c>
      <c r="J53" s="51" t="s">
        <v>7728</v>
      </c>
      <c r="K53" s="49" t="s">
        <v>7723</v>
      </c>
      <c r="L53" s="48"/>
      <c r="M53" s="49" t="s">
        <v>7724</v>
      </c>
      <c r="N53" s="51" t="s">
        <v>7728</v>
      </c>
      <c r="O53" s="51" t="s">
        <v>7728</v>
      </c>
      <c r="P53" s="51" t="s">
        <v>7728</v>
      </c>
      <c r="Q53" s="51" t="s">
        <v>7728</v>
      </c>
      <c r="R53" s="51"/>
    </row>
    <row r="54" spans="1:18" x14ac:dyDescent="0.35">
      <c r="A54" t="s">
        <v>8304</v>
      </c>
      <c r="B54" s="52">
        <v>45037</v>
      </c>
      <c r="C54" s="53" t="s">
        <v>8314</v>
      </c>
      <c r="D54" s="54">
        <v>4808</v>
      </c>
      <c r="E54" s="54">
        <v>379.67</v>
      </c>
      <c r="F54" s="54">
        <v>9.94</v>
      </c>
      <c r="G54" s="54">
        <v>36.659999999999997</v>
      </c>
      <c r="H54" s="54">
        <v>3.08</v>
      </c>
      <c r="I54" s="54">
        <v>4.4800000000000004</v>
      </c>
      <c r="J54" s="54">
        <v>4.4800000000000004</v>
      </c>
      <c r="K54" s="51" t="s">
        <v>7728</v>
      </c>
      <c r="L54" s="51" t="s">
        <v>7728</v>
      </c>
      <c r="M54" s="51" t="s">
        <v>7728</v>
      </c>
      <c r="N54" s="54">
        <v>19.32</v>
      </c>
      <c r="O54" s="54">
        <v>30.1</v>
      </c>
      <c r="P54" s="54">
        <v>523.15</v>
      </c>
      <c r="Q54" s="55">
        <v>0.10879999999999999</v>
      </c>
      <c r="R54" s="48"/>
    </row>
    <row r="55" spans="1:18" x14ac:dyDescent="0.35">
      <c r="A55" t="s">
        <v>7747</v>
      </c>
      <c r="B55" s="52">
        <v>45051</v>
      </c>
      <c r="C55" s="53" t="s">
        <v>8314</v>
      </c>
      <c r="D55" s="54">
        <v>4808</v>
      </c>
      <c r="E55" s="54">
        <v>379.67</v>
      </c>
      <c r="F55" s="54">
        <v>9.94</v>
      </c>
      <c r="G55" s="54">
        <v>36.659999999999997</v>
      </c>
      <c r="H55" s="54">
        <v>3.08</v>
      </c>
      <c r="I55" s="54">
        <v>204.26</v>
      </c>
      <c r="J55" s="54">
        <v>4.4800000000000004</v>
      </c>
      <c r="K55" s="54">
        <v>11.06</v>
      </c>
      <c r="L55" s="54">
        <v>12.32</v>
      </c>
      <c r="M55" s="54">
        <v>12.04</v>
      </c>
      <c r="N55" s="54">
        <v>19.32</v>
      </c>
      <c r="O55" s="54">
        <v>30.1</v>
      </c>
      <c r="P55" s="54">
        <v>722.93</v>
      </c>
      <c r="Q55" s="55">
        <v>0.15040000000000001</v>
      </c>
    </row>
    <row r="56" spans="1:18" x14ac:dyDescent="0.35">
      <c r="A56" s="26" t="s">
        <v>7748</v>
      </c>
      <c r="B56" s="52">
        <v>45065</v>
      </c>
      <c r="C56" s="53" t="s">
        <v>8314</v>
      </c>
      <c r="D56" s="54">
        <v>4808</v>
      </c>
      <c r="E56" s="54">
        <v>379.67</v>
      </c>
      <c r="F56" s="54">
        <v>9.94</v>
      </c>
      <c r="G56" s="54">
        <v>36.659999999999997</v>
      </c>
      <c r="H56" s="54">
        <v>3.08</v>
      </c>
      <c r="I56" s="54">
        <v>204.26</v>
      </c>
      <c r="J56" s="54">
        <v>4.4800000000000004</v>
      </c>
      <c r="K56" s="54">
        <v>11.06</v>
      </c>
      <c r="L56" s="54">
        <v>12.32</v>
      </c>
      <c r="M56" s="54">
        <v>12.04</v>
      </c>
      <c r="N56" s="54">
        <v>19.32</v>
      </c>
      <c r="O56" s="54">
        <v>30.1</v>
      </c>
      <c r="P56" s="54">
        <v>722.93</v>
      </c>
      <c r="Q56" s="55">
        <v>0.15040000000000001</v>
      </c>
    </row>
    <row r="57" spans="1:18" x14ac:dyDescent="0.35">
      <c r="A57" s="26" t="s">
        <v>7749</v>
      </c>
      <c r="B57" s="52">
        <v>45079</v>
      </c>
      <c r="C57" s="53" t="s">
        <v>8314</v>
      </c>
      <c r="D57" s="54">
        <v>4808</v>
      </c>
      <c r="E57" s="54">
        <v>379.67</v>
      </c>
      <c r="F57" s="54">
        <v>9.94</v>
      </c>
      <c r="G57" s="54">
        <v>36.659999999999997</v>
      </c>
      <c r="H57" s="54">
        <v>3.08</v>
      </c>
      <c r="I57" s="54">
        <v>204.26</v>
      </c>
      <c r="J57" s="54">
        <v>4.4800000000000004</v>
      </c>
      <c r="K57" s="54">
        <v>11.06</v>
      </c>
      <c r="L57" s="54">
        <v>12.32</v>
      </c>
      <c r="M57" s="54">
        <v>12.04</v>
      </c>
      <c r="N57" s="54">
        <v>19.32</v>
      </c>
      <c r="O57" s="54">
        <v>30.1</v>
      </c>
      <c r="P57" s="54">
        <v>722.93</v>
      </c>
      <c r="Q57" s="55">
        <v>0.15040000000000001</v>
      </c>
    </row>
    <row r="58" spans="1:18" x14ac:dyDescent="0.35">
      <c r="A58" t="s">
        <v>8305</v>
      </c>
      <c r="B58" s="52">
        <v>45093</v>
      </c>
      <c r="C58" s="53" t="s">
        <v>8314</v>
      </c>
      <c r="D58" s="54">
        <v>4808</v>
      </c>
      <c r="E58" s="54">
        <v>379.67</v>
      </c>
      <c r="F58" s="54">
        <v>9.94</v>
      </c>
      <c r="G58" s="54">
        <v>36.659999999999997</v>
      </c>
      <c r="H58" s="54">
        <v>3.08</v>
      </c>
      <c r="I58" s="54">
        <v>204.26</v>
      </c>
      <c r="J58" s="54">
        <v>4.4800000000000004</v>
      </c>
      <c r="K58" s="54">
        <v>11.06</v>
      </c>
      <c r="L58" s="54">
        <v>12.32</v>
      </c>
      <c r="M58" s="54">
        <v>12.04</v>
      </c>
      <c r="N58" s="54">
        <v>19.32</v>
      </c>
      <c r="O58" s="54">
        <v>30.1</v>
      </c>
      <c r="P58" s="54">
        <v>722.93</v>
      </c>
      <c r="Q58" s="55">
        <v>0.15040000000000001</v>
      </c>
    </row>
    <row r="59" spans="1:18" x14ac:dyDescent="0.35">
      <c r="A59" s="26" t="s">
        <v>7751</v>
      </c>
      <c r="B59" s="52">
        <v>45107</v>
      </c>
      <c r="C59" s="53" t="s">
        <v>8314</v>
      </c>
      <c r="D59" s="54">
        <v>4808</v>
      </c>
      <c r="E59" s="54">
        <v>379.67</v>
      </c>
      <c r="F59" s="54">
        <v>9.94</v>
      </c>
      <c r="G59" s="54">
        <v>36.659999999999997</v>
      </c>
      <c r="H59" s="54">
        <v>3.08</v>
      </c>
      <c r="I59" s="54">
        <v>204.26</v>
      </c>
      <c r="J59" s="54">
        <v>4.4800000000000004</v>
      </c>
      <c r="K59" s="54">
        <v>11.06</v>
      </c>
      <c r="L59" s="54">
        <v>12.32</v>
      </c>
      <c r="M59" s="54">
        <v>12.04</v>
      </c>
      <c r="N59" s="54">
        <v>19.32</v>
      </c>
      <c r="O59" s="54">
        <v>30.1</v>
      </c>
      <c r="P59" s="54">
        <v>722.93</v>
      </c>
      <c r="Q59" s="55">
        <v>0.15040000000000001</v>
      </c>
    </row>
    <row r="60" spans="1:18" x14ac:dyDescent="0.35">
      <c r="A60" t="s">
        <v>8306</v>
      </c>
      <c r="B60" s="52">
        <v>45121</v>
      </c>
      <c r="C60" s="53" t="s">
        <v>8314</v>
      </c>
      <c r="D60" s="54">
        <v>4808</v>
      </c>
      <c r="E60" s="54">
        <v>379.67</v>
      </c>
      <c r="F60" s="54">
        <v>9.94</v>
      </c>
      <c r="G60" s="54">
        <v>36.659999999999997</v>
      </c>
      <c r="H60" s="54">
        <v>3.08</v>
      </c>
      <c r="I60" s="54">
        <v>204.26</v>
      </c>
      <c r="J60" s="54">
        <v>4.4800000000000004</v>
      </c>
      <c r="K60" s="54">
        <v>11.06</v>
      </c>
      <c r="L60" s="54">
        <v>12.32</v>
      </c>
      <c r="M60" s="54">
        <v>12.04</v>
      </c>
      <c r="N60" s="54">
        <v>19.32</v>
      </c>
      <c r="O60" s="54">
        <v>30.1</v>
      </c>
      <c r="P60" s="54">
        <v>722.93</v>
      </c>
      <c r="Q60" s="55">
        <v>0.15040000000000001</v>
      </c>
    </row>
    <row r="61" spans="1:18" x14ac:dyDescent="0.35">
      <c r="A61" t="s">
        <v>8251</v>
      </c>
      <c r="B61" s="52">
        <v>45135</v>
      </c>
      <c r="C61" s="53" t="s">
        <v>8314</v>
      </c>
      <c r="D61" s="54">
        <v>4808</v>
      </c>
      <c r="E61" s="54">
        <v>379.67</v>
      </c>
      <c r="F61" s="54">
        <v>9.94</v>
      </c>
      <c r="G61" s="54">
        <v>36.659999999999997</v>
      </c>
      <c r="H61" s="54">
        <v>3.08</v>
      </c>
      <c r="I61" s="54">
        <v>204.26</v>
      </c>
      <c r="J61" s="54">
        <v>4.4800000000000004</v>
      </c>
      <c r="K61" s="54">
        <v>11.06</v>
      </c>
      <c r="L61" s="54">
        <v>12.32</v>
      </c>
      <c r="M61" s="54">
        <v>12.04</v>
      </c>
      <c r="N61" s="54">
        <v>19.32</v>
      </c>
      <c r="O61" s="54">
        <v>30.1</v>
      </c>
      <c r="P61" s="54">
        <v>722.93</v>
      </c>
      <c r="Q61" s="55">
        <v>0.15040000000000001</v>
      </c>
    </row>
    <row r="62" spans="1:18" x14ac:dyDescent="0.35">
      <c r="A62" s="26" t="s">
        <v>7754</v>
      </c>
      <c r="B62" s="163">
        <v>45149</v>
      </c>
      <c r="C62" s="53" t="s">
        <v>8314</v>
      </c>
      <c r="D62" s="54">
        <v>4808</v>
      </c>
      <c r="E62" s="54">
        <v>379.67</v>
      </c>
      <c r="F62" s="54">
        <v>9.94</v>
      </c>
      <c r="G62" s="54">
        <v>36.659999999999997</v>
      </c>
      <c r="H62" s="54">
        <v>3.08</v>
      </c>
      <c r="I62" s="54">
        <v>204.26</v>
      </c>
      <c r="J62" s="54">
        <v>4.4800000000000004</v>
      </c>
      <c r="K62" s="54">
        <v>11.06</v>
      </c>
      <c r="L62" s="54">
        <v>12.32</v>
      </c>
      <c r="M62" s="54">
        <v>12.04</v>
      </c>
      <c r="N62" s="54">
        <v>19.32</v>
      </c>
      <c r="O62" s="54">
        <v>30.1</v>
      </c>
      <c r="P62" s="54">
        <v>722.93</v>
      </c>
      <c r="Q62" s="55">
        <v>0.15040000000000001</v>
      </c>
    </row>
    <row r="63" spans="1:18" x14ac:dyDescent="0.35">
      <c r="A63" t="s">
        <v>8308</v>
      </c>
      <c r="B63" s="52">
        <v>45191</v>
      </c>
      <c r="C63" s="53" t="s">
        <v>8314</v>
      </c>
      <c r="D63" s="54">
        <v>2600</v>
      </c>
      <c r="E63" s="54">
        <v>211.93</v>
      </c>
      <c r="F63" s="54">
        <v>9.94</v>
      </c>
      <c r="G63" s="54">
        <v>21.95</v>
      </c>
      <c r="H63" s="54">
        <v>3.08</v>
      </c>
      <c r="I63" s="54">
        <v>0</v>
      </c>
      <c r="J63" s="54">
        <v>4.4800000000000004</v>
      </c>
      <c r="K63" s="54">
        <v>11.06</v>
      </c>
      <c r="L63" s="54">
        <v>12.32</v>
      </c>
      <c r="M63" s="54">
        <v>12.04</v>
      </c>
      <c r="N63" s="54">
        <v>19.32</v>
      </c>
      <c r="O63" s="54">
        <v>-14.56</v>
      </c>
      <c r="P63" s="54">
        <v>291.56</v>
      </c>
      <c r="Q63" s="55">
        <v>0.11210000000000001</v>
      </c>
    </row>
    <row r="64" spans="1:18" x14ac:dyDescent="0.35">
      <c r="A64" s="26" t="s">
        <v>7646</v>
      </c>
      <c r="B64" s="52">
        <v>45205</v>
      </c>
      <c r="C64" s="53" t="s">
        <v>8314</v>
      </c>
      <c r="D64" s="54">
        <v>3120</v>
      </c>
      <c r="E64" s="54">
        <v>251.71</v>
      </c>
      <c r="F64" s="54">
        <v>9.94</v>
      </c>
      <c r="G64" s="54">
        <v>25.41</v>
      </c>
      <c r="H64" s="54">
        <v>3.08</v>
      </c>
      <c r="I64" s="54">
        <v>0</v>
      </c>
      <c r="J64" s="54">
        <v>4.4800000000000004</v>
      </c>
      <c r="K64" s="54">
        <v>11.06</v>
      </c>
      <c r="L64" s="54">
        <v>12.32</v>
      </c>
      <c r="M64" s="54">
        <v>12.04</v>
      </c>
      <c r="N64" s="54">
        <v>19.32</v>
      </c>
      <c r="O64" s="54">
        <v>-14.56</v>
      </c>
      <c r="P64" s="54">
        <v>334.8</v>
      </c>
      <c r="Q64" s="55">
        <v>0.10730000000000001</v>
      </c>
    </row>
    <row r="65" spans="1:17" x14ac:dyDescent="0.35">
      <c r="A65" t="s">
        <v>7647</v>
      </c>
      <c r="B65" s="52">
        <v>45219</v>
      </c>
      <c r="C65" s="53" t="s">
        <v>8314</v>
      </c>
      <c r="D65" s="54">
        <v>3120</v>
      </c>
      <c r="E65" s="54">
        <v>251.71</v>
      </c>
      <c r="F65" s="54">
        <v>9.94</v>
      </c>
      <c r="G65" s="54">
        <v>25.41</v>
      </c>
      <c r="H65" s="54">
        <v>3.08</v>
      </c>
      <c r="I65" s="54">
        <v>0</v>
      </c>
      <c r="J65" s="54">
        <v>4.4800000000000004</v>
      </c>
      <c r="K65" s="54">
        <v>11.06</v>
      </c>
      <c r="L65" s="54">
        <v>12.32</v>
      </c>
      <c r="M65" s="54">
        <v>12.04</v>
      </c>
      <c r="N65" s="54">
        <v>19.32</v>
      </c>
      <c r="O65" s="54">
        <v>-14.56</v>
      </c>
      <c r="P65" s="54">
        <v>334.8</v>
      </c>
      <c r="Q65" s="55">
        <v>0.10730000000000001</v>
      </c>
    </row>
    <row r="66" spans="1:17" x14ac:dyDescent="0.35">
      <c r="A66" s="26" t="s">
        <v>7756</v>
      </c>
      <c r="B66" s="163">
        <v>45233</v>
      </c>
      <c r="C66" s="53" t="s">
        <v>8314</v>
      </c>
      <c r="D66" s="54">
        <v>3120</v>
      </c>
      <c r="E66" s="54">
        <v>329.91</v>
      </c>
      <c r="F66" s="54">
        <v>22.5</v>
      </c>
      <c r="G66" s="54">
        <v>20.79</v>
      </c>
      <c r="H66" s="54">
        <v>0</v>
      </c>
      <c r="I66" s="54">
        <v>0</v>
      </c>
      <c r="J66" s="54">
        <v>0</v>
      </c>
      <c r="K66" s="54">
        <v>11.06</v>
      </c>
      <c r="L66" s="54">
        <v>12.32</v>
      </c>
      <c r="M66" s="54">
        <v>12.04</v>
      </c>
      <c r="N66" s="54">
        <v>0</v>
      </c>
      <c r="O66" s="54">
        <v>0</v>
      </c>
      <c r="P66" s="54">
        <v>373.2</v>
      </c>
      <c r="Q66" s="55">
        <v>0.1196</v>
      </c>
    </row>
    <row r="67" spans="1:17" x14ac:dyDescent="0.35">
      <c r="A67" t="s">
        <v>8256</v>
      </c>
      <c r="B67" s="52">
        <v>45261</v>
      </c>
      <c r="C67" s="53" t="s">
        <v>8314</v>
      </c>
      <c r="D67" s="54">
        <v>3120</v>
      </c>
      <c r="E67" s="54">
        <v>238.68</v>
      </c>
      <c r="F67" s="54">
        <v>9.94</v>
      </c>
      <c r="G67" s="54">
        <v>25.41</v>
      </c>
      <c r="H67" s="54">
        <v>3.08</v>
      </c>
      <c r="I67" s="54">
        <v>0</v>
      </c>
      <c r="J67" s="54">
        <v>4.4800000000000004</v>
      </c>
      <c r="K67" s="54">
        <v>0</v>
      </c>
      <c r="L67" s="54">
        <v>0</v>
      </c>
      <c r="M67" s="54">
        <v>0</v>
      </c>
      <c r="N67" s="54">
        <v>19.32</v>
      </c>
      <c r="O67" s="54">
        <v>-14.56</v>
      </c>
      <c r="P67" s="54">
        <v>321.77</v>
      </c>
      <c r="Q67" s="55">
        <v>0.1031</v>
      </c>
    </row>
    <row r="68" spans="1:17" x14ac:dyDescent="0.35">
      <c r="A68" s="26" t="s">
        <v>7651</v>
      </c>
      <c r="B68" s="52">
        <v>45275</v>
      </c>
      <c r="C68" s="53" t="s">
        <v>8314</v>
      </c>
      <c r="D68" s="54">
        <v>2600</v>
      </c>
      <c r="E68" s="54">
        <v>198.9</v>
      </c>
      <c r="F68" s="54">
        <v>4.26</v>
      </c>
      <c r="G68" s="54">
        <v>19.309999999999999</v>
      </c>
      <c r="H68" s="54">
        <v>1.32</v>
      </c>
      <c r="I68" s="54">
        <v>0</v>
      </c>
      <c r="J68" s="54">
        <v>1.92</v>
      </c>
      <c r="K68" s="54">
        <v>11.06</v>
      </c>
      <c r="L68" s="54">
        <v>12.32</v>
      </c>
      <c r="M68" s="54">
        <v>12.04</v>
      </c>
      <c r="N68" s="54">
        <v>8.2799999999999994</v>
      </c>
      <c r="O68" s="54">
        <v>-6.24</v>
      </c>
      <c r="P68" s="54">
        <v>242.93</v>
      </c>
      <c r="Q68" s="55">
        <v>9.3399999999999997E-2</v>
      </c>
    </row>
    <row r="69" spans="1:17" x14ac:dyDescent="0.35">
      <c r="C69" s="53"/>
      <c r="D69" s="54"/>
      <c r="E69" s="54"/>
      <c r="F69" s="54"/>
      <c r="G69" s="54"/>
      <c r="H69" s="54"/>
      <c r="I69" s="54"/>
      <c r="J69" s="54"/>
      <c r="K69" s="54">
        <v>4.74</v>
      </c>
      <c r="L69" s="54">
        <v>5.28</v>
      </c>
      <c r="M69" s="54">
        <v>5.16</v>
      </c>
      <c r="N69" s="54"/>
      <c r="O69" s="54"/>
      <c r="P69" s="54"/>
      <c r="Q69" s="55"/>
    </row>
    <row r="70" spans="1:17" x14ac:dyDescent="0.35">
      <c r="C70" s="53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5"/>
    </row>
    <row r="71" spans="1:17" x14ac:dyDescent="0.35">
      <c r="K71" s="54"/>
      <c r="L71" s="54"/>
      <c r="M71" s="54"/>
    </row>
    <row r="73" spans="1:17" ht="21" x14ac:dyDescent="0.35">
      <c r="A73" s="61" t="s">
        <v>7786</v>
      </c>
      <c r="B73" s="62" t="s">
        <v>7787</v>
      </c>
      <c r="C73" s="62" t="s">
        <v>7788</v>
      </c>
      <c r="D73" s="62" t="s">
        <v>2</v>
      </c>
      <c r="E73" s="62" t="s">
        <v>7789</v>
      </c>
      <c r="F73" s="62" t="s">
        <v>7790</v>
      </c>
      <c r="G73" s="62" t="s">
        <v>7791</v>
      </c>
      <c r="H73" s="62" t="s">
        <v>7792</v>
      </c>
      <c r="I73" s="62" t="s">
        <v>7793</v>
      </c>
      <c r="J73" s="62" t="s">
        <v>7794</v>
      </c>
    </row>
    <row r="74" spans="1:17" x14ac:dyDescent="0.35">
      <c r="A74" s="63">
        <v>44957</v>
      </c>
      <c r="B74" s="64" t="s">
        <v>8315</v>
      </c>
      <c r="C74" s="65" t="s">
        <v>8316</v>
      </c>
      <c r="D74" s="65" t="s">
        <v>53</v>
      </c>
      <c r="E74" s="66">
        <v>3000</v>
      </c>
      <c r="F74" s="65" t="s">
        <v>6912</v>
      </c>
      <c r="G74" s="66">
        <v>1200</v>
      </c>
      <c r="H74" s="65" t="s">
        <v>1648</v>
      </c>
      <c r="I74" s="66">
        <v>200</v>
      </c>
      <c r="J74" s="65" t="s">
        <v>634</v>
      </c>
    </row>
    <row r="75" spans="1:17" x14ac:dyDescent="0.35">
      <c r="A75" s="63">
        <v>44957</v>
      </c>
      <c r="B75" s="64" t="s">
        <v>8317</v>
      </c>
      <c r="C75" s="65" t="s">
        <v>8284</v>
      </c>
      <c r="D75" s="65" t="s">
        <v>53</v>
      </c>
      <c r="E75" s="66">
        <v>3000</v>
      </c>
      <c r="F75" s="65" t="s">
        <v>6912</v>
      </c>
      <c r="G75" s="66">
        <v>1200</v>
      </c>
      <c r="H75" s="65" t="s">
        <v>1648</v>
      </c>
      <c r="I75" s="66">
        <v>200</v>
      </c>
      <c r="J75" s="65" t="s">
        <v>634</v>
      </c>
    </row>
    <row r="76" spans="1:17" x14ac:dyDescent="0.35">
      <c r="A76" s="63">
        <v>44957</v>
      </c>
      <c r="B76" s="64" t="s">
        <v>8318</v>
      </c>
      <c r="C76" s="65" t="s">
        <v>8262</v>
      </c>
      <c r="D76" s="65" t="s">
        <v>53</v>
      </c>
      <c r="E76" s="66">
        <v>3000</v>
      </c>
      <c r="F76" s="65" t="s">
        <v>6912</v>
      </c>
      <c r="G76" s="66">
        <v>1200</v>
      </c>
      <c r="H76" s="65" t="s">
        <v>1648</v>
      </c>
      <c r="I76" s="66">
        <v>200</v>
      </c>
      <c r="J76" s="65" t="s">
        <v>634</v>
      </c>
    </row>
    <row r="77" spans="1:17" x14ac:dyDescent="0.35">
      <c r="A77" s="63">
        <v>44957</v>
      </c>
      <c r="B77" s="64" t="s">
        <v>8319</v>
      </c>
      <c r="C77" s="65" t="s">
        <v>8320</v>
      </c>
      <c r="D77" s="65" t="s">
        <v>53</v>
      </c>
      <c r="E77" s="66">
        <v>3000</v>
      </c>
      <c r="F77" s="65" t="s">
        <v>6912</v>
      </c>
      <c r="G77" s="66">
        <v>1200</v>
      </c>
      <c r="H77" s="65" t="s">
        <v>1648</v>
      </c>
      <c r="I77" s="66">
        <v>200</v>
      </c>
      <c r="J77" s="65" t="s">
        <v>634</v>
      </c>
    </row>
    <row r="78" spans="1:17" x14ac:dyDescent="0.35">
      <c r="G78" s="139">
        <f>SUM(G74:G77)</f>
        <v>4800</v>
      </c>
    </row>
    <row r="81" spans="1:11" ht="21" x14ac:dyDescent="0.35">
      <c r="A81" s="61" t="s">
        <v>7786</v>
      </c>
      <c r="B81" s="62" t="s">
        <v>7787</v>
      </c>
      <c r="C81" s="62" t="s">
        <v>7788</v>
      </c>
      <c r="D81" s="62" t="s">
        <v>2</v>
      </c>
      <c r="E81" s="62" t="s">
        <v>7789</v>
      </c>
      <c r="F81" s="62" t="s">
        <v>7790</v>
      </c>
      <c r="G81" s="62" t="s">
        <v>7791</v>
      </c>
      <c r="H81" s="62" t="s">
        <v>7792</v>
      </c>
      <c r="I81" s="62" t="s">
        <v>7793</v>
      </c>
      <c r="J81" s="62" t="s">
        <v>7794</v>
      </c>
    </row>
    <row r="82" spans="1:11" x14ac:dyDescent="0.35">
      <c r="A82" s="119">
        <v>44985</v>
      </c>
      <c r="B82" s="119" t="s">
        <v>8321</v>
      </c>
      <c r="C82" s="121" t="s">
        <v>8316</v>
      </c>
      <c r="D82" s="121" t="s">
        <v>53</v>
      </c>
      <c r="E82" s="121">
        <v>3000</v>
      </c>
      <c r="F82" s="122" t="s">
        <v>6912</v>
      </c>
      <c r="G82" s="122">
        <v>1200</v>
      </c>
      <c r="H82" s="122" t="s">
        <v>1648</v>
      </c>
      <c r="I82" s="121">
        <v>200</v>
      </c>
      <c r="J82" s="122" t="s">
        <v>634</v>
      </c>
    </row>
    <row r="83" spans="1:11" x14ac:dyDescent="0.35">
      <c r="A83" s="119">
        <v>44985</v>
      </c>
      <c r="B83" s="120" t="s">
        <v>8322</v>
      </c>
      <c r="C83" s="121" t="s">
        <v>8323</v>
      </c>
      <c r="D83" s="121" t="s">
        <v>53</v>
      </c>
      <c r="E83" s="122">
        <v>3000</v>
      </c>
      <c r="F83" s="121" t="s">
        <v>6912</v>
      </c>
      <c r="G83" s="122">
        <v>1200</v>
      </c>
      <c r="H83" s="121" t="s">
        <v>1648</v>
      </c>
      <c r="I83" s="122">
        <v>200</v>
      </c>
      <c r="J83" s="121" t="s">
        <v>634</v>
      </c>
      <c r="K83" s="167" t="s">
        <v>8324</v>
      </c>
    </row>
    <row r="84" spans="1:11" x14ac:dyDescent="0.35">
      <c r="G84" s="139">
        <f>SUM(G82:G83)</f>
        <v>2400</v>
      </c>
      <c r="K84" s="167" t="s">
        <v>8324</v>
      </c>
    </row>
    <row r="87" spans="1:11" ht="21" x14ac:dyDescent="0.35">
      <c r="A87" s="61" t="s">
        <v>7786</v>
      </c>
      <c r="B87" s="62" t="s">
        <v>7787</v>
      </c>
      <c r="C87" s="62" t="s">
        <v>7788</v>
      </c>
      <c r="D87" s="62" t="s">
        <v>2</v>
      </c>
      <c r="E87" s="62" t="s">
        <v>7789</v>
      </c>
      <c r="F87" s="62" t="s">
        <v>7790</v>
      </c>
      <c r="G87" s="62" t="s">
        <v>7791</v>
      </c>
      <c r="H87" s="62" t="s">
        <v>7792</v>
      </c>
      <c r="I87" s="62" t="s">
        <v>7793</v>
      </c>
      <c r="J87" s="62" t="s">
        <v>7794</v>
      </c>
    </row>
    <row r="88" spans="1:11" x14ac:dyDescent="0.35">
      <c r="A88" s="119">
        <v>45016</v>
      </c>
      <c r="B88" s="120" t="s">
        <v>8325</v>
      </c>
      <c r="C88" s="121" t="s">
        <v>8316</v>
      </c>
      <c r="D88" s="121" t="s">
        <v>53</v>
      </c>
      <c r="E88" s="122">
        <v>3000</v>
      </c>
      <c r="F88" s="121" t="s">
        <v>6912</v>
      </c>
      <c r="G88" s="122">
        <v>1200</v>
      </c>
      <c r="H88" s="121" t="s">
        <v>1648</v>
      </c>
      <c r="I88" s="122">
        <v>200</v>
      </c>
      <c r="J88" s="121" t="s">
        <v>634</v>
      </c>
    </row>
    <row r="89" spans="1:11" x14ac:dyDescent="0.35">
      <c r="A89" s="119">
        <v>45016</v>
      </c>
      <c r="B89" s="120" t="s">
        <v>8326</v>
      </c>
      <c r="C89" s="121" t="s">
        <v>8323</v>
      </c>
      <c r="D89" s="121" t="s">
        <v>53</v>
      </c>
      <c r="E89" s="122">
        <v>3000</v>
      </c>
      <c r="F89" s="121" t="s">
        <v>6912</v>
      </c>
      <c r="G89" s="122">
        <v>1200</v>
      </c>
      <c r="H89" s="121" t="s">
        <v>1648</v>
      </c>
      <c r="I89" s="122">
        <v>200</v>
      </c>
      <c r="J89" s="121" t="s">
        <v>634</v>
      </c>
      <c r="K89" s="167" t="s">
        <v>8327</v>
      </c>
    </row>
    <row r="90" spans="1:11" x14ac:dyDescent="0.35">
      <c r="G90" s="139">
        <f>SUM(G88:G89)</f>
        <v>2400</v>
      </c>
      <c r="K90" s="167" t="s">
        <v>8327</v>
      </c>
    </row>
    <row r="93" spans="1:11" ht="21" x14ac:dyDescent="0.35">
      <c r="A93" s="61" t="s">
        <v>7786</v>
      </c>
      <c r="B93" s="62" t="s">
        <v>7787</v>
      </c>
      <c r="C93" s="62" t="s">
        <v>7788</v>
      </c>
      <c r="D93" s="62" t="s">
        <v>2</v>
      </c>
      <c r="E93" s="62" t="s">
        <v>7789</v>
      </c>
      <c r="F93" s="62" t="s">
        <v>7790</v>
      </c>
      <c r="G93" s="62" t="s">
        <v>7791</v>
      </c>
      <c r="H93" s="62" t="s">
        <v>7792</v>
      </c>
      <c r="I93" s="62" t="s">
        <v>7793</v>
      </c>
      <c r="J93" s="62" t="s">
        <v>7794</v>
      </c>
    </row>
    <row r="94" spans="1:11" x14ac:dyDescent="0.35">
      <c r="A94" s="63">
        <v>45046</v>
      </c>
      <c r="B94" s="64" t="s">
        <v>8328</v>
      </c>
      <c r="C94" s="65" t="s">
        <v>8316</v>
      </c>
      <c r="D94" s="65" t="s">
        <v>53</v>
      </c>
      <c r="E94" s="66">
        <v>3000</v>
      </c>
      <c r="F94" s="65" t="s">
        <v>6912</v>
      </c>
      <c r="G94" s="66">
        <v>1200</v>
      </c>
      <c r="H94" s="65" t="s">
        <v>1648</v>
      </c>
      <c r="I94" s="66">
        <v>200</v>
      </c>
      <c r="J94" s="65" t="s">
        <v>634</v>
      </c>
    </row>
    <row r="95" spans="1:11" x14ac:dyDescent="0.35">
      <c r="A95" s="63">
        <v>45046</v>
      </c>
      <c r="B95" s="64" t="s">
        <v>8329</v>
      </c>
      <c r="C95" s="65" t="s">
        <v>8284</v>
      </c>
      <c r="D95" s="65" t="s">
        <v>53</v>
      </c>
      <c r="E95" s="66">
        <v>3000</v>
      </c>
      <c r="F95" s="65" t="s">
        <v>6912</v>
      </c>
      <c r="G95" s="66">
        <v>1200</v>
      </c>
      <c r="H95" s="65" t="s">
        <v>1648</v>
      </c>
      <c r="I95" s="66">
        <v>200</v>
      </c>
      <c r="J95" s="65" t="s">
        <v>634</v>
      </c>
    </row>
    <row r="96" spans="1:11" x14ac:dyDescent="0.35">
      <c r="G96" s="139">
        <f>SUM(G94:G95)</f>
        <v>2400</v>
      </c>
    </row>
    <row r="98" spans="1:10" ht="21" x14ac:dyDescent="0.35">
      <c r="A98" s="61" t="s">
        <v>7786</v>
      </c>
      <c r="B98" s="62" t="s">
        <v>7787</v>
      </c>
      <c r="C98" s="62" t="s">
        <v>7788</v>
      </c>
      <c r="D98" s="62" t="s">
        <v>2</v>
      </c>
      <c r="E98" s="62" t="s">
        <v>7789</v>
      </c>
      <c r="F98" s="62" t="s">
        <v>7790</v>
      </c>
      <c r="G98" s="62" t="s">
        <v>7791</v>
      </c>
      <c r="H98" s="62" t="s">
        <v>7792</v>
      </c>
      <c r="I98" s="62" t="s">
        <v>7793</v>
      </c>
      <c r="J98" s="62" t="s">
        <v>7794</v>
      </c>
    </row>
    <row r="99" spans="1:10" x14ac:dyDescent="0.35">
      <c r="A99" s="68">
        <v>45077</v>
      </c>
      <c r="B99" s="64" t="s">
        <v>8330</v>
      </c>
      <c r="C99" s="65" t="s">
        <v>8316</v>
      </c>
      <c r="D99" s="65" t="s">
        <v>53</v>
      </c>
      <c r="E99" s="66">
        <v>3000</v>
      </c>
      <c r="F99" s="65" t="s">
        <v>6912</v>
      </c>
      <c r="G99" s="66">
        <v>1200</v>
      </c>
      <c r="H99" s="65" t="s">
        <v>1648</v>
      </c>
      <c r="I99" s="66">
        <v>200</v>
      </c>
      <c r="J99" s="65" t="s">
        <v>634</v>
      </c>
    </row>
    <row r="100" spans="1:10" x14ac:dyDescent="0.35">
      <c r="A100" s="68">
        <v>45077</v>
      </c>
      <c r="B100" s="64" t="s">
        <v>8331</v>
      </c>
      <c r="C100" s="65" t="s">
        <v>8284</v>
      </c>
      <c r="D100" s="65" t="s">
        <v>53</v>
      </c>
      <c r="E100" s="66">
        <v>3000</v>
      </c>
      <c r="F100" s="65" t="s">
        <v>6912</v>
      </c>
      <c r="G100" s="66">
        <v>1200</v>
      </c>
      <c r="H100" s="65" t="s">
        <v>1648</v>
      </c>
      <c r="I100" s="66">
        <v>200</v>
      </c>
      <c r="J100" s="65" t="s">
        <v>634</v>
      </c>
    </row>
    <row r="101" spans="1:10" x14ac:dyDescent="0.35">
      <c r="G101" s="139">
        <f>SUM(G99:G100)</f>
        <v>2400</v>
      </c>
    </row>
    <row r="104" spans="1:10" ht="21" x14ac:dyDescent="0.35">
      <c r="A104" s="61" t="s">
        <v>7786</v>
      </c>
      <c r="B104" s="62" t="s">
        <v>7787</v>
      </c>
      <c r="C104" s="62" t="s">
        <v>7788</v>
      </c>
      <c r="D104" s="62" t="s">
        <v>2</v>
      </c>
      <c r="E104" s="62" t="s">
        <v>7789</v>
      </c>
      <c r="F104" s="62" t="s">
        <v>7790</v>
      </c>
      <c r="G104" s="62" t="s">
        <v>7791</v>
      </c>
      <c r="H104" s="62" t="s">
        <v>7792</v>
      </c>
      <c r="I104" s="62" t="s">
        <v>7793</v>
      </c>
      <c r="J104" s="62" t="s">
        <v>7794</v>
      </c>
    </row>
    <row r="105" spans="1:10" x14ac:dyDescent="0.35">
      <c r="A105" s="63">
        <v>45107</v>
      </c>
      <c r="B105" s="64" t="s">
        <v>8332</v>
      </c>
      <c r="C105" s="65" t="s">
        <v>8316</v>
      </c>
      <c r="D105" s="65" t="s">
        <v>53</v>
      </c>
      <c r="E105" s="66">
        <v>3000</v>
      </c>
      <c r="F105" s="65" t="s">
        <v>6912</v>
      </c>
      <c r="G105" s="66">
        <v>1200</v>
      </c>
      <c r="H105" s="65" t="s">
        <v>1648</v>
      </c>
      <c r="I105" s="66">
        <v>200</v>
      </c>
      <c r="J105" s="65" t="s">
        <v>634</v>
      </c>
    </row>
    <row r="106" spans="1:10" x14ac:dyDescent="0.35">
      <c r="A106" s="63">
        <v>45107</v>
      </c>
      <c r="B106" s="64" t="s">
        <v>8333</v>
      </c>
      <c r="C106" s="65" t="s">
        <v>8284</v>
      </c>
      <c r="D106" s="65" t="s">
        <v>53</v>
      </c>
      <c r="E106" s="66">
        <v>3000</v>
      </c>
      <c r="F106" s="65" t="s">
        <v>6912</v>
      </c>
      <c r="G106" s="66">
        <v>1200</v>
      </c>
      <c r="H106" s="65" t="s">
        <v>1648</v>
      </c>
      <c r="I106" s="66">
        <v>200</v>
      </c>
      <c r="J106" s="65" t="s">
        <v>634</v>
      </c>
    </row>
    <row r="107" spans="1:10" x14ac:dyDescent="0.35">
      <c r="G107" s="139">
        <f>SUM(G105:G106)</f>
        <v>2400</v>
      </c>
    </row>
    <row r="109" spans="1:10" ht="21" x14ac:dyDescent="0.35">
      <c r="A109" s="61" t="s">
        <v>7786</v>
      </c>
      <c r="B109" s="62" t="s">
        <v>7787</v>
      </c>
      <c r="C109" s="62" t="s">
        <v>7788</v>
      </c>
      <c r="D109" s="62" t="s">
        <v>2</v>
      </c>
      <c r="E109" s="62" t="s">
        <v>7789</v>
      </c>
      <c r="F109" s="62" t="s">
        <v>7790</v>
      </c>
      <c r="G109" s="62" t="s">
        <v>7791</v>
      </c>
      <c r="H109" s="62" t="s">
        <v>7792</v>
      </c>
      <c r="I109" s="62" t="s">
        <v>7793</v>
      </c>
      <c r="J109" s="62" t="s">
        <v>7794</v>
      </c>
    </row>
    <row r="110" spans="1:10" x14ac:dyDescent="0.35">
      <c r="A110" s="63">
        <v>45138</v>
      </c>
      <c r="B110" s="64" t="s">
        <v>8334</v>
      </c>
      <c r="C110" s="65" t="s">
        <v>8316</v>
      </c>
      <c r="D110" s="65" t="s">
        <v>53</v>
      </c>
      <c r="E110" s="66">
        <v>3000</v>
      </c>
      <c r="F110" s="65" t="s">
        <v>6912</v>
      </c>
      <c r="G110" s="66">
        <v>1200</v>
      </c>
      <c r="H110" s="65" t="s">
        <v>1648</v>
      </c>
      <c r="I110" s="66">
        <v>500</v>
      </c>
      <c r="J110" s="65" t="s">
        <v>634</v>
      </c>
    </row>
    <row r="111" spans="1:10" x14ac:dyDescent="0.35">
      <c r="A111" s="63">
        <v>45138</v>
      </c>
      <c r="B111" s="64" t="s">
        <v>8335</v>
      </c>
      <c r="C111" s="65" t="s">
        <v>8284</v>
      </c>
      <c r="D111" s="65" t="s">
        <v>53</v>
      </c>
      <c r="E111" s="66">
        <v>3000</v>
      </c>
      <c r="F111" s="65" t="s">
        <v>6912</v>
      </c>
      <c r="G111" s="66">
        <v>1200</v>
      </c>
      <c r="H111" s="65" t="s">
        <v>1648</v>
      </c>
      <c r="I111" s="66">
        <v>500</v>
      </c>
      <c r="J111" s="65" t="s">
        <v>634</v>
      </c>
    </row>
    <row r="112" spans="1:10" x14ac:dyDescent="0.35">
      <c r="G112" s="139">
        <f>SUM(G110:G111)</f>
        <v>2400</v>
      </c>
    </row>
    <row r="115" spans="1:9" x14ac:dyDescent="0.35">
      <c r="A115" s="61" t="s">
        <v>7786</v>
      </c>
      <c r="B115" s="62" t="s">
        <v>7787</v>
      </c>
      <c r="C115" s="62" t="s">
        <v>7788</v>
      </c>
      <c r="D115" s="62" t="s">
        <v>2</v>
      </c>
      <c r="E115" s="62" t="s">
        <v>7789</v>
      </c>
      <c r="F115" s="62" t="s">
        <v>7790</v>
      </c>
      <c r="G115" s="62" t="s">
        <v>7791</v>
      </c>
      <c r="H115" s="62" t="s">
        <v>7792</v>
      </c>
      <c r="I115" s="62" t="s">
        <v>7793</v>
      </c>
    </row>
    <row r="116" spans="1:9" x14ac:dyDescent="0.35">
      <c r="A116" s="63">
        <v>45169</v>
      </c>
      <c r="B116" s="64" t="s">
        <v>8336</v>
      </c>
      <c r="C116" s="65" t="s">
        <v>8284</v>
      </c>
      <c r="D116" s="65" t="s">
        <v>53</v>
      </c>
      <c r="E116" s="92">
        <v>2250</v>
      </c>
      <c r="F116" s="65" t="s">
        <v>6912</v>
      </c>
      <c r="G116" s="66">
        <v>900</v>
      </c>
      <c r="H116" s="65" t="s">
        <v>1648</v>
      </c>
      <c r="I116" s="66">
        <v>500</v>
      </c>
    </row>
    <row r="117" spans="1:9" x14ac:dyDescent="0.35">
      <c r="G117" s="139">
        <f>SUM(G115:G116)</f>
        <v>900</v>
      </c>
    </row>
  </sheetData>
  <mergeCells count="5">
    <mergeCell ref="A12:A13"/>
    <mergeCell ref="B12:B13"/>
    <mergeCell ref="C12:D12"/>
    <mergeCell ref="E12:H12"/>
    <mergeCell ref="I12:I13"/>
  </mergeCells>
  <conditionalFormatting sqref="A105:D105 A106:B106">
    <cfRule type="timePeriod" dxfId="6" priority="3" timePeriod="lastWeek">
      <formula>AND(TODAY()-ROUNDDOWN(A105,0)&gt;=(WEEKDAY(TODAY())),TODAY()-ROUNDDOWN(A105,0)&lt;(WEEKDAY(TODAY())+7))</formula>
    </cfRule>
  </conditionalFormatting>
  <conditionalFormatting sqref="A74:E74 A75:B75 A76:E77">
    <cfRule type="timePeriod" dxfId="5" priority="8" timePeriod="lastWeek">
      <formula>AND(TODAY()-ROUNDDOWN(A74,0)&gt;=(WEEKDAY(TODAY())),TODAY()-ROUNDDOWN(A74,0)&lt;(WEEKDAY(TODAY())+7))</formula>
    </cfRule>
  </conditionalFormatting>
  <conditionalFormatting sqref="A88:E89">
    <cfRule type="timePeriod" dxfId="4" priority="6" timePeriod="lastWeek">
      <formula>AND(TODAY()-ROUNDDOWN(A88,0)&gt;=(WEEKDAY(TODAY())),TODAY()-ROUNDDOWN(A88,0)&lt;(WEEKDAY(TODAY())+7))</formula>
    </cfRule>
  </conditionalFormatting>
  <conditionalFormatting sqref="A94:E94 A95:B95">
    <cfRule type="timePeriod" dxfId="3" priority="5" timePeriod="lastWeek">
      <formula>AND(TODAY()-ROUNDDOWN(A94,0)&gt;=(WEEKDAY(TODAY())),TODAY()-ROUNDDOWN(A94,0)&lt;(WEEKDAY(TODAY())+7))</formula>
    </cfRule>
  </conditionalFormatting>
  <conditionalFormatting sqref="A99:E99 A100:B100">
    <cfRule type="timePeriod" dxfId="2" priority="4" timePeriod="lastWeek">
      <formula>AND(TODAY()-ROUNDDOWN(A99,0)&gt;=(WEEKDAY(TODAY())),TODAY()-ROUNDDOWN(A99,0)&lt;(WEEKDAY(TODAY())+7))</formula>
    </cfRule>
  </conditionalFormatting>
  <conditionalFormatting sqref="A110:E110 A111:B111">
    <cfRule type="timePeriod" dxfId="1" priority="2" timePeriod="lastWeek">
      <formula>AND(TODAY()-ROUNDDOWN(A110,0)&gt;=(WEEKDAY(TODAY())),TODAY()-ROUNDDOWN(A110,0)&lt;(WEEKDAY(TODAY())+7))</formula>
    </cfRule>
  </conditionalFormatting>
  <conditionalFormatting sqref="A82:F82 A83:E83">
    <cfRule type="timePeriod" dxfId="0" priority="7" timePeriod="lastWeek">
      <formula>AND(TODAY()-ROUNDDOWN(A82,0)&gt;=(WEEKDAY(TODAY())),TODAY()-ROUNDDOWN(A82,0)&lt;(WEEKDAY(TODAY())+7))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07AD4-0B73-4B2B-9858-BEEA01CFF5AA}">
  <dimension ref="A1:AT523"/>
  <sheetViews>
    <sheetView topLeftCell="U1" workbookViewId="0">
      <selection activeCell="AQ1" sqref="AQ1:AQ1048576"/>
    </sheetView>
  </sheetViews>
  <sheetFormatPr defaultRowHeight="14.5" x14ac:dyDescent="0.35"/>
  <cols>
    <col min="1" max="42" width="9.1796875" bestFit="1" customWidth="1"/>
    <col min="43" max="43" width="27.453125" style="169" bestFit="1" customWidth="1"/>
    <col min="44" max="44" width="9.1796875" bestFit="1" customWidth="1"/>
  </cols>
  <sheetData>
    <row r="1" spans="1:46" x14ac:dyDescent="0.35">
      <c r="A1" t="s">
        <v>261</v>
      </c>
      <c r="B1" t="s">
        <v>262</v>
      </c>
      <c r="C1" t="s">
        <v>263</v>
      </c>
      <c r="D1" t="s">
        <v>264</v>
      </c>
      <c r="E1" t="s">
        <v>265</v>
      </c>
      <c r="F1" t="s">
        <v>266</v>
      </c>
      <c r="G1" t="s">
        <v>267</v>
      </c>
      <c r="H1" t="s">
        <v>7</v>
      </c>
      <c r="I1" t="s">
        <v>268</v>
      </c>
      <c r="J1" t="s">
        <v>269</v>
      </c>
      <c r="K1" t="s">
        <v>270</v>
      </c>
      <c r="L1" t="s">
        <v>2</v>
      </c>
      <c r="M1" t="s">
        <v>271</v>
      </c>
      <c r="N1" t="s">
        <v>272</v>
      </c>
      <c r="O1" t="s">
        <v>273</v>
      </c>
      <c r="P1" t="s">
        <v>274</v>
      </c>
      <c r="Q1" t="s">
        <v>275</v>
      </c>
      <c r="R1" t="s">
        <v>276</v>
      </c>
      <c r="S1" t="s">
        <v>277</v>
      </c>
      <c r="T1" t="s">
        <v>278</v>
      </c>
      <c r="U1" t="s">
        <v>279</v>
      </c>
      <c r="V1" t="s">
        <v>280</v>
      </c>
      <c r="W1" t="s">
        <v>281</v>
      </c>
      <c r="X1" t="s">
        <v>282</v>
      </c>
      <c r="Y1" t="s">
        <v>283</v>
      </c>
      <c r="Z1" t="s">
        <v>284</v>
      </c>
      <c r="AA1" t="s">
        <v>285</v>
      </c>
      <c r="AB1" t="s">
        <v>286</v>
      </c>
      <c r="AC1" t="s">
        <v>287</v>
      </c>
      <c r="AD1" t="s">
        <v>288</v>
      </c>
      <c r="AE1" t="s">
        <v>289</v>
      </c>
      <c r="AF1" t="s">
        <v>290</v>
      </c>
      <c r="AG1" t="s">
        <v>291</v>
      </c>
      <c r="AH1" t="s">
        <v>292</v>
      </c>
      <c r="AI1" t="s">
        <v>293</v>
      </c>
      <c r="AJ1" t="s">
        <v>294</v>
      </c>
      <c r="AK1" t="s">
        <v>295</v>
      </c>
      <c r="AL1" t="s">
        <v>296</v>
      </c>
      <c r="AM1" t="s">
        <v>297</v>
      </c>
      <c r="AN1" t="s">
        <v>298</v>
      </c>
      <c r="AO1" t="s">
        <v>299</v>
      </c>
      <c r="AP1" t="s">
        <v>300</v>
      </c>
      <c r="AQ1" s="169" t="s">
        <v>301</v>
      </c>
      <c r="AR1" t="s">
        <v>302</v>
      </c>
      <c r="AS1" t="s">
        <v>303</v>
      </c>
      <c r="AT1" t="s">
        <v>304</v>
      </c>
    </row>
    <row r="2" spans="1:46" x14ac:dyDescent="0.35">
      <c r="C2" t="s">
        <v>305</v>
      </c>
      <c r="D2" t="s">
        <v>306</v>
      </c>
      <c r="E2" t="s">
        <v>307</v>
      </c>
      <c r="F2" t="s">
        <v>308</v>
      </c>
      <c r="G2" t="s">
        <v>309</v>
      </c>
      <c r="H2" t="s">
        <v>28</v>
      </c>
      <c r="I2" t="s">
        <v>310</v>
      </c>
      <c r="J2" t="s">
        <v>311</v>
      </c>
      <c r="K2" t="s">
        <v>312</v>
      </c>
      <c r="L2" t="s">
        <v>25</v>
      </c>
      <c r="M2">
        <v>97219</v>
      </c>
      <c r="N2" t="s">
        <v>313</v>
      </c>
      <c r="O2" t="s">
        <v>314</v>
      </c>
      <c r="Q2" s="18">
        <v>45603</v>
      </c>
      <c r="S2" t="s">
        <v>315</v>
      </c>
      <c r="T2">
        <v>5</v>
      </c>
      <c r="U2" t="s">
        <v>316</v>
      </c>
      <c r="V2" s="358">
        <v>275000</v>
      </c>
      <c r="X2" t="s">
        <v>317</v>
      </c>
      <c r="Y2" s="18">
        <v>24130</v>
      </c>
      <c r="Z2" t="s">
        <v>318</v>
      </c>
      <c r="AA2">
        <v>1720257652</v>
      </c>
      <c r="AD2" t="s">
        <v>319</v>
      </c>
      <c r="AE2" s="18">
        <v>46022</v>
      </c>
      <c r="AJ2" t="s">
        <v>320</v>
      </c>
      <c r="AK2" t="s">
        <v>321</v>
      </c>
      <c r="AL2" t="s">
        <v>321</v>
      </c>
      <c r="AM2" t="b">
        <v>1</v>
      </c>
      <c r="AN2" t="b">
        <v>1</v>
      </c>
      <c r="AP2" t="s">
        <v>322</v>
      </c>
      <c r="AQ2" s="169" t="s">
        <v>323</v>
      </c>
      <c r="AR2" t="s">
        <v>310</v>
      </c>
      <c r="AS2" t="s">
        <v>324</v>
      </c>
    </row>
    <row r="3" spans="1:46" x14ac:dyDescent="0.35">
      <c r="C3" t="s">
        <v>325</v>
      </c>
      <c r="D3" t="s">
        <v>326</v>
      </c>
      <c r="E3" t="s">
        <v>327</v>
      </c>
      <c r="F3" t="s">
        <v>328</v>
      </c>
      <c r="G3" t="s">
        <v>329</v>
      </c>
      <c r="H3" t="s">
        <v>28</v>
      </c>
      <c r="I3" t="s">
        <v>310</v>
      </c>
      <c r="J3" t="s">
        <v>330</v>
      </c>
      <c r="K3" t="s">
        <v>331</v>
      </c>
      <c r="L3" t="s">
        <v>178</v>
      </c>
      <c r="M3">
        <v>63021</v>
      </c>
      <c r="N3" t="s">
        <v>332</v>
      </c>
      <c r="O3" t="s">
        <v>333</v>
      </c>
      <c r="Q3" s="18">
        <v>45603</v>
      </c>
      <c r="S3" t="s">
        <v>315</v>
      </c>
      <c r="T3">
        <v>4</v>
      </c>
      <c r="U3" t="s">
        <v>334</v>
      </c>
      <c r="V3" s="358">
        <v>240000</v>
      </c>
      <c r="X3" t="s">
        <v>317</v>
      </c>
      <c r="Y3" s="18">
        <v>27599</v>
      </c>
      <c r="Z3" t="s">
        <v>335</v>
      </c>
      <c r="AA3">
        <v>1578761706</v>
      </c>
      <c r="AB3" t="s">
        <v>336</v>
      </c>
      <c r="AC3" s="18">
        <v>46022</v>
      </c>
      <c r="AD3">
        <v>2010003846</v>
      </c>
      <c r="AE3" s="18">
        <v>45688</v>
      </c>
      <c r="AF3" t="s">
        <v>337</v>
      </c>
      <c r="AG3" s="18">
        <v>47483</v>
      </c>
      <c r="AJ3" t="s">
        <v>338</v>
      </c>
      <c r="AM3" t="b">
        <v>0</v>
      </c>
      <c r="AN3" t="b">
        <v>1</v>
      </c>
      <c r="AP3" t="s">
        <v>322</v>
      </c>
      <c r="AQ3" s="169" t="s">
        <v>339</v>
      </c>
      <c r="AR3" t="s">
        <v>310</v>
      </c>
      <c r="AS3" t="s">
        <v>324</v>
      </c>
    </row>
    <row r="4" spans="1:46" x14ac:dyDescent="0.35">
      <c r="C4" t="s">
        <v>340</v>
      </c>
      <c r="D4" t="s">
        <v>341</v>
      </c>
      <c r="E4" t="s">
        <v>342</v>
      </c>
      <c r="F4" t="s">
        <v>343</v>
      </c>
      <c r="G4" t="s">
        <v>344</v>
      </c>
      <c r="H4" t="s">
        <v>136</v>
      </c>
      <c r="I4" t="s">
        <v>345</v>
      </c>
      <c r="J4" t="s">
        <v>346</v>
      </c>
      <c r="K4" t="s">
        <v>347</v>
      </c>
      <c r="L4" t="s">
        <v>115</v>
      </c>
      <c r="M4">
        <v>62231</v>
      </c>
      <c r="N4" t="s">
        <v>348</v>
      </c>
      <c r="O4" t="s">
        <v>349</v>
      </c>
      <c r="Q4" s="18">
        <v>45603</v>
      </c>
      <c r="S4" t="s">
        <v>315</v>
      </c>
      <c r="T4">
        <v>5</v>
      </c>
      <c r="U4" t="s">
        <v>350</v>
      </c>
      <c r="V4" s="358">
        <v>154000</v>
      </c>
      <c r="X4" t="s">
        <v>317</v>
      </c>
      <c r="Y4" s="18">
        <v>33258</v>
      </c>
      <c r="Z4" t="s">
        <v>351</v>
      </c>
      <c r="AA4">
        <v>1952057903</v>
      </c>
      <c r="AB4" t="s">
        <v>352</v>
      </c>
      <c r="AC4" s="18">
        <v>45930</v>
      </c>
      <c r="AD4">
        <v>209024793</v>
      </c>
      <c r="AE4" s="18">
        <v>46173</v>
      </c>
      <c r="AF4" t="s">
        <v>353</v>
      </c>
      <c r="AG4" s="18">
        <v>46390</v>
      </c>
      <c r="AJ4" t="s">
        <v>70</v>
      </c>
      <c r="AM4" t="b">
        <v>0</v>
      </c>
      <c r="AN4" t="b">
        <v>1</v>
      </c>
      <c r="AP4" t="s">
        <v>322</v>
      </c>
      <c r="AQ4" s="169" t="s">
        <v>354</v>
      </c>
      <c r="AR4" t="s">
        <v>46</v>
      </c>
      <c r="AS4" t="s">
        <v>324</v>
      </c>
    </row>
    <row r="5" spans="1:46" x14ac:dyDescent="0.35">
      <c r="A5" t="s">
        <v>355</v>
      </c>
      <c r="C5" t="s">
        <v>356</v>
      </c>
      <c r="D5" t="s">
        <v>357</v>
      </c>
      <c r="E5" t="s">
        <v>358</v>
      </c>
      <c r="F5" t="s">
        <v>359</v>
      </c>
      <c r="G5" t="s">
        <v>344</v>
      </c>
      <c r="H5" t="s">
        <v>28</v>
      </c>
      <c r="I5" t="s">
        <v>310</v>
      </c>
      <c r="J5" t="s">
        <v>360</v>
      </c>
      <c r="K5" t="s">
        <v>361</v>
      </c>
      <c r="L5" t="s">
        <v>178</v>
      </c>
      <c r="M5">
        <v>63367</v>
      </c>
      <c r="N5" t="s">
        <v>362</v>
      </c>
      <c r="O5" t="s">
        <v>363</v>
      </c>
      <c r="P5" t="s">
        <v>364</v>
      </c>
      <c r="Q5" s="18">
        <v>45597</v>
      </c>
      <c r="S5" t="s">
        <v>315</v>
      </c>
      <c r="T5">
        <v>0</v>
      </c>
      <c r="U5" t="s">
        <v>365</v>
      </c>
      <c r="X5" t="s">
        <v>317</v>
      </c>
      <c r="Y5" s="18">
        <v>34041</v>
      </c>
      <c r="Z5" t="s">
        <v>366</v>
      </c>
      <c r="AA5">
        <v>1972062859</v>
      </c>
      <c r="AB5" t="s">
        <v>367</v>
      </c>
      <c r="AD5" t="s">
        <v>367</v>
      </c>
      <c r="AH5" t="s">
        <v>355</v>
      </c>
      <c r="AI5" t="s">
        <v>355</v>
      </c>
      <c r="AK5" t="s">
        <v>368</v>
      </c>
      <c r="AL5" t="s">
        <v>368</v>
      </c>
      <c r="AM5" t="b">
        <v>0</v>
      </c>
      <c r="AN5" t="b">
        <v>1</v>
      </c>
      <c r="AP5" t="s">
        <v>322</v>
      </c>
      <c r="AQ5" s="169" t="s">
        <v>369</v>
      </c>
      <c r="AR5" t="s">
        <v>310</v>
      </c>
      <c r="AS5" t="s">
        <v>324</v>
      </c>
    </row>
    <row r="6" spans="1:46" x14ac:dyDescent="0.35">
      <c r="C6" t="s">
        <v>370</v>
      </c>
      <c r="D6" t="s">
        <v>371</v>
      </c>
      <c r="E6" t="s">
        <v>372</v>
      </c>
      <c r="F6" t="s">
        <v>373</v>
      </c>
      <c r="G6" t="s">
        <v>374</v>
      </c>
      <c r="H6" t="s">
        <v>136</v>
      </c>
      <c r="I6" t="s">
        <v>345</v>
      </c>
      <c r="J6" t="s">
        <v>375</v>
      </c>
      <c r="K6" t="s">
        <v>376</v>
      </c>
      <c r="L6" t="s">
        <v>53</v>
      </c>
      <c r="M6">
        <v>32771</v>
      </c>
      <c r="N6" t="s">
        <v>377</v>
      </c>
      <c r="O6" t="s">
        <v>378</v>
      </c>
      <c r="P6" t="s">
        <v>379</v>
      </c>
      <c r="Q6" s="18">
        <v>45589</v>
      </c>
      <c r="S6" t="s">
        <v>315</v>
      </c>
      <c r="U6" t="s">
        <v>380</v>
      </c>
      <c r="W6">
        <v>525</v>
      </c>
      <c r="X6">
        <v>1099</v>
      </c>
      <c r="Y6" s="18">
        <v>32275</v>
      </c>
      <c r="Z6" t="s">
        <v>381</v>
      </c>
      <c r="AA6">
        <v>1790152460</v>
      </c>
      <c r="AD6" t="s">
        <v>382</v>
      </c>
      <c r="AE6" s="18">
        <v>46142</v>
      </c>
      <c r="AJ6" t="s">
        <v>383</v>
      </c>
      <c r="AK6" t="s">
        <v>383</v>
      </c>
      <c r="AL6" t="s">
        <v>384</v>
      </c>
      <c r="AM6" t="b">
        <v>1</v>
      </c>
      <c r="AN6" t="b">
        <v>1</v>
      </c>
      <c r="AP6" t="s">
        <v>322</v>
      </c>
      <c r="AQ6" s="169" t="s">
        <v>385</v>
      </c>
      <c r="AR6" t="s">
        <v>46</v>
      </c>
      <c r="AS6" t="s">
        <v>324</v>
      </c>
    </row>
    <row r="7" spans="1:46" x14ac:dyDescent="0.35">
      <c r="C7" t="s">
        <v>386</v>
      </c>
      <c r="D7" t="s">
        <v>387</v>
      </c>
      <c r="E7" t="s">
        <v>388</v>
      </c>
      <c r="F7" t="s">
        <v>328</v>
      </c>
      <c r="G7" t="s">
        <v>309</v>
      </c>
      <c r="H7" t="s">
        <v>28</v>
      </c>
      <c r="I7" t="s">
        <v>310</v>
      </c>
      <c r="J7" t="s">
        <v>389</v>
      </c>
      <c r="K7" t="s">
        <v>390</v>
      </c>
      <c r="L7" t="s">
        <v>391</v>
      </c>
      <c r="M7">
        <v>97401</v>
      </c>
      <c r="N7" t="s">
        <v>392</v>
      </c>
      <c r="O7" t="s">
        <v>393</v>
      </c>
      <c r="Q7" s="18">
        <v>45589</v>
      </c>
      <c r="S7" t="s">
        <v>315</v>
      </c>
      <c r="U7" t="s">
        <v>394</v>
      </c>
      <c r="W7" s="358">
        <v>210000</v>
      </c>
      <c r="X7" t="s">
        <v>317</v>
      </c>
      <c r="Y7" s="18">
        <v>27088</v>
      </c>
      <c r="Z7" t="s">
        <v>395</v>
      </c>
      <c r="AA7">
        <v>1205862505</v>
      </c>
      <c r="AB7" t="s">
        <v>396</v>
      </c>
      <c r="AC7" s="18">
        <v>46326</v>
      </c>
      <c r="AD7" t="s">
        <v>397</v>
      </c>
      <c r="AE7" s="18">
        <v>46022</v>
      </c>
      <c r="AF7" t="s">
        <v>398</v>
      </c>
      <c r="AJ7" t="s">
        <v>320</v>
      </c>
      <c r="AM7" t="b">
        <v>1</v>
      </c>
      <c r="AN7" t="b">
        <v>1</v>
      </c>
      <c r="AP7" t="s">
        <v>322</v>
      </c>
      <c r="AQ7" s="169" t="s">
        <v>399</v>
      </c>
      <c r="AR7" t="s">
        <v>310</v>
      </c>
      <c r="AS7" t="s">
        <v>324</v>
      </c>
    </row>
    <row r="8" spans="1:46" x14ac:dyDescent="0.35">
      <c r="C8" t="s">
        <v>400</v>
      </c>
      <c r="D8" t="s">
        <v>401</v>
      </c>
      <c r="E8" t="s">
        <v>402</v>
      </c>
      <c r="F8" t="s">
        <v>403</v>
      </c>
      <c r="G8" t="s">
        <v>404</v>
      </c>
      <c r="H8" t="s">
        <v>136</v>
      </c>
      <c r="I8" t="s">
        <v>345</v>
      </c>
      <c r="J8" t="s">
        <v>405</v>
      </c>
      <c r="K8" t="s">
        <v>406</v>
      </c>
      <c r="L8" t="s">
        <v>50</v>
      </c>
      <c r="M8">
        <v>92802</v>
      </c>
      <c r="N8" t="s">
        <v>407</v>
      </c>
      <c r="O8" t="s">
        <v>408</v>
      </c>
      <c r="Q8" s="18">
        <v>45589</v>
      </c>
      <c r="S8" t="s">
        <v>315</v>
      </c>
      <c r="T8">
        <v>5</v>
      </c>
      <c r="U8" t="s">
        <v>409</v>
      </c>
      <c r="V8" s="358">
        <v>160000</v>
      </c>
      <c r="X8" t="s">
        <v>317</v>
      </c>
      <c r="Y8" s="18">
        <v>29073</v>
      </c>
      <c r="Z8" t="s">
        <v>410</v>
      </c>
      <c r="AA8">
        <v>1568720381</v>
      </c>
      <c r="AB8" t="s">
        <v>411</v>
      </c>
      <c r="AC8" s="18">
        <v>46446</v>
      </c>
      <c r="AD8">
        <v>95031230</v>
      </c>
      <c r="AE8" s="18">
        <v>45930</v>
      </c>
      <c r="AF8" t="s">
        <v>412</v>
      </c>
      <c r="AG8" s="18">
        <v>46483</v>
      </c>
      <c r="AM8" t="b">
        <v>0</v>
      </c>
      <c r="AN8" t="b">
        <v>1</v>
      </c>
      <c r="AP8" t="s">
        <v>322</v>
      </c>
      <c r="AQ8" s="169" t="s">
        <v>413</v>
      </c>
      <c r="AR8" t="s">
        <v>46</v>
      </c>
      <c r="AS8" t="s">
        <v>324</v>
      </c>
    </row>
    <row r="9" spans="1:46" x14ac:dyDescent="0.35">
      <c r="C9" t="s">
        <v>414</v>
      </c>
      <c r="D9" t="s">
        <v>415</v>
      </c>
      <c r="E9" t="s">
        <v>416</v>
      </c>
      <c r="F9" t="s">
        <v>417</v>
      </c>
      <c r="G9" t="s">
        <v>418</v>
      </c>
      <c r="H9" t="s">
        <v>27</v>
      </c>
      <c r="I9" t="s">
        <v>310</v>
      </c>
      <c r="J9" t="s">
        <v>419</v>
      </c>
      <c r="K9" t="s">
        <v>420</v>
      </c>
      <c r="L9" t="s">
        <v>81</v>
      </c>
      <c r="M9">
        <v>46321</v>
      </c>
      <c r="N9" t="s">
        <v>421</v>
      </c>
      <c r="O9" t="s">
        <v>422</v>
      </c>
      <c r="Q9" s="18">
        <v>45589</v>
      </c>
      <c r="S9" t="s">
        <v>315</v>
      </c>
      <c r="T9">
        <v>4</v>
      </c>
      <c r="U9" t="s">
        <v>423</v>
      </c>
      <c r="V9" s="358">
        <v>240000</v>
      </c>
      <c r="X9" t="s">
        <v>317</v>
      </c>
      <c r="Y9" s="18">
        <v>24776</v>
      </c>
      <c r="Z9" t="s">
        <v>424</v>
      </c>
      <c r="AA9">
        <v>1205021268</v>
      </c>
      <c r="AB9" t="s">
        <v>425</v>
      </c>
      <c r="AC9" s="18">
        <v>46265</v>
      </c>
      <c r="AD9" t="s">
        <v>426</v>
      </c>
      <c r="AE9" s="18">
        <v>45961</v>
      </c>
      <c r="AM9" t="b">
        <v>0</v>
      </c>
      <c r="AN9" t="b">
        <v>1</v>
      </c>
      <c r="AP9" t="s">
        <v>322</v>
      </c>
      <c r="AR9" t="s">
        <v>310</v>
      </c>
      <c r="AS9" t="s">
        <v>324</v>
      </c>
    </row>
    <row r="10" spans="1:46" x14ac:dyDescent="0.35">
      <c r="A10" t="s">
        <v>355</v>
      </c>
      <c r="C10" t="s">
        <v>427</v>
      </c>
      <c r="D10" t="s">
        <v>428</v>
      </c>
      <c r="E10" t="s">
        <v>429</v>
      </c>
      <c r="F10" t="s">
        <v>430</v>
      </c>
      <c r="G10" t="s">
        <v>431</v>
      </c>
      <c r="H10" t="s">
        <v>133</v>
      </c>
      <c r="I10" t="s">
        <v>432</v>
      </c>
      <c r="J10" t="s">
        <v>433</v>
      </c>
      <c r="K10" t="s">
        <v>434</v>
      </c>
      <c r="L10" t="s">
        <v>25</v>
      </c>
      <c r="M10">
        <v>98057</v>
      </c>
      <c r="N10" t="s">
        <v>435</v>
      </c>
      <c r="O10" t="s">
        <v>436</v>
      </c>
      <c r="P10" t="s">
        <v>437</v>
      </c>
      <c r="Q10" s="18">
        <v>45575</v>
      </c>
      <c r="S10" t="s">
        <v>315</v>
      </c>
      <c r="T10">
        <v>5</v>
      </c>
      <c r="U10" t="s">
        <v>438</v>
      </c>
      <c r="V10" s="358">
        <v>155000</v>
      </c>
      <c r="X10" t="s">
        <v>317</v>
      </c>
      <c r="Y10" s="18">
        <v>23865</v>
      </c>
      <c r="Z10" t="s">
        <v>355</v>
      </c>
      <c r="AA10">
        <v>1003264201</v>
      </c>
      <c r="AB10" t="s">
        <v>439</v>
      </c>
      <c r="AC10" s="18">
        <v>46630</v>
      </c>
      <c r="AD10" t="s">
        <v>440</v>
      </c>
      <c r="AE10" s="18">
        <v>45780</v>
      </c>
      <c r="AF10" t="s">
        <v>441</v>
      </c>
      <c r="AG10" s="18">
        <v>46082</v>
      </c>
      <c r="AH10" t="s">
        <v>355</v>
      </c>
      <c r="AI10" t="s">
        <v>355</v>
      </c>
      <c r="AJ10" t="s">
        <v>320</v>
      </c>
      <c r="AK10" t="s">
        <v>321</v>
      </c>
      <c r="AL10" t="s">
        <v>321</v>
      </c>
      <c r="AM10" t="b">
        <v>1</v>
      </c>
      <c r="AN10" t="b">
        <v>1</v>
      </c>
      <c r="AP10" t="s">
        <v>322</v>
      </c>
      <c r="AQ10" s="169" t="s">
        <v>442</v>
      </c>
      <c r="AR10" t="s">
        <v>46</v>
      </c>
      <c r="AS10" t="s">
        <v>324</v>
      </c>
    </row>
    <row r="11" spans="1:46" x14ac:dyDescent="0.35">
      <c r="A11" t="s">
        <v>443</v>
      </c>
      <c r="C11" t="s">
        <v>444</v>
      </c>
      <c r="D11" t="s">
        <v>445</v>
      </c>
      <c r="E11" t="s">
        <v>446</v>
      </c>
      <c r="F11" t="s">
        <v>328</v>
      </c>
      <c r="G11" t="s">
        <v>329</v>
      </c>
      <c r="H11" t="s">
        <v>28</v>
      </c>
      <c r="I11" t="s">
        <v>447</v>
      </c>
      <c r="J11" t="s">
        <v>448</v>
      </c>
      <c r="K11" t="s">
        <v>449</v>
      </c>
      <c r="L11" t="s">
        <v>178</v>
      </c>
      <c r="M11">
        <v>63122</v>
      </c>
      <c r="N11" t="s">
        <v>450</v>
      </c>
      <c r="O11" t="s">
        <v>451</v>
      </c>
      <c r="P11" t="s">
        <v>452</v>
      </c>
      <c r="Q11" s="18">
        <v>45575</v>
      </c>
      <c r="S11" t="s">
        <v>315</v>
      </c>
      <c r="T11">
        <v>5</v>
      </c>
      <c r="U11" t="s">
        <v>453</v>
      </c>
      <c r="V11" s="358">
        <v>265000</v>
      </c>
      <c r="X11" t="s">
        <v>317</v>
      </c>
      <c r="Y11" s="18">
        <v>31242</v>
      </c>
      <c r="Z11" t="s">
        <v>454</v>
      </c>
      <c r="AA11">
        <v>1154687077</v>
      </c>
      <c r="AB11" t="s">
        <v>455</v>
      </c>
      <c r="AC11" s="18">
        <v>45688</v>
      </c>
      <c r="AD11">
        <v>2018020904</v>
      </c>
      <c r="AE11" s="18">
        <v>45688</v>
      </c>
      <c r="AF11" t="s">
        <v>456</v>
      </c>
      <c r="AG11" s="18">
        <v>45657</v>
      </c>
      <c r="AM11" t="b">
        <v>0</v>
      </c>
      <c r="AN11" t="b">
        <v>1</v>
      </c>
      <c r="AP11" t="s">
        <v>322</v>
      </c>
      <c r="AQ11" s="169" t="s">
        <v>457</v>
      </c>
      <c r="AR11" t="s">
        <v>310</v>
      </c>
      <c r="AS11" t="s">
        <v>324</v>
      </c>
    </row>
    <row r="12" spans="1:46" x14ac:dyDescent="0.35">
      <c r="C12" t="s">
        <v>458</v>
      </c>
      <c r="D12" t="s">
        <v>459</v>
      </c>
      <c r="E12" t="s">
        <v>460</v>
      </c>
      <c r="F12" t="s">
        <v>461</v>
      </c>
      <c r="G12" t="s">
        <v>462</v>
      </c>
      <c r="H12" t="s">
        <v>133</v>
      </c>
      <c r="I12" t="s">
        <v>432</v>
      </c>
      <c r="J12" t="s">
        <v>463</v>
      </c>
      <c r="K12" t="s">
        <v>464</v>
      </c>
      <c r="L12" t="s">
        <v>25</v>
      </c>
      <c r="M12">
        <v>98052</v>
      </c>
      <c r="N12" t="s">
        <v>465</v>
      </c>
      <c r="O12" t="s">
        <v>466</v>
      </c>
      <c r="P12" t="s">
        <v>467</v>
      </c>
      <c r="Q12" s="18">
        <v>45575</v>
      </c>
      <c r="S12" t="s">
        <v>315</v>
      </c>
      <c r="T12">
        <v>5</v>
      </c>
      <c r="U12" t="s">
        <v>468</v>
      </c>
      <c r="V12" s="358">
        <v>150000</v>
      </c>
      <c r="X12" t="s">
        <v>317</v>
      </c>
      <c r="AA12">
        <v>1124803663</v>
      </c>
      <c r="AB12" t="s">
        <v>469</v>
      </c>
      <c r="AC12" s="18">
        <v>46173</v>
      </c>
      <c r="AD12" t="s">
        <v>470</v>
      </c>
      <c r="AE12" s="18">
        <v>46320</v>
      </c>
      <c r="AJ12" t="s">
        <v>338</v>
      </c>
      <c r="AK12" t="s">
        <v>471</v>
      </c>
      <c r="AL12" t="s">
        <v>472</v>
      </c>
      <c r="AM12" t="b">
        <v>1</v>
      </c>
      <c r="AN12" t="b">
        <v>1</v>
      </c>
      <c r="AP12" t="s">
        <v>322</v>
      </c>
      <c r="AQ12" s="169" t="s">
        <v>473</v>
      </c>
      <c r="AR12" t="s">
        <v>46</v>
      </c>
      <c r="AS12" t="s">
        <v>324</v>
      </c>
    </row>
    <row r="13" spans="1:46" x14ac:dyDescent="0.35">
      <c r="A13" t="s">
        <v>474</v>
      </c>
      <c r="C13" t="s">
        <v>475</v>
      </c>
      <c r="D13" t="s">
        <v>476</v>
      </c>
      <c r="E13" t="s">
        <v>477</v>
      </c>
      <c r="F13" t="s">
        <v>478</v>
      </c>
      <c r="G13" t="s">
        <v>479</v>
      </c>
      <c r="H13" t="s">
        <v>136</v>
      </c>
      <c r="I13" t="s">
        <v>345</v>
      </c>
      <c r="J13" t="s">
        <v>480</v>
      </c>
      <c r="K13" t="s">
        <v>481</v>
      </c>
      <c r="L13" t="s">
        <v>482</v>
      </c>
      <c r="M13">
        <v>89703</v>
      </c>
      <c r="N13" t="s">
        <v>483</v>
      </c>
      <c r="O13" t="s">
        <v>484</v>
      </c>
      <c r="P13" t="s">
        <v>485</v>
      </c>
      <c r="Q13" s="18">
        <v>45575</v>
      </c>
      <c r="S13" t="s">
        <v>315</v>
      </c>
      <c r="T13">
        <v>5</v>
      </c>
      <c r="U13" t="s">
        <v>486</v>
      </c>
      <c r="V13" s="358">
        <v>145000</v>
      </c>
      <c r="X13" t="s">
        <v>317</v>
      </c>
      <c r="Y13" s="18">
        <v>32412</v>
      </c>
      <c r="Z13" t="s">
        <v>487</v>
      </c>
      <c r="AA13">
        <v>1124547666</v>
      </c>
      <c r="AB13" t="s">
        <v>488</v>
      </c>
      <c r="AC13" s="18">
        <v>46265</v>
      </c>
      <c r="AD13" t="s">
        <v>489</v>
      </c>
      <c r="AE13" s="18">
        <v>46265</v>
      </c>
      <c r="AF13" t="s">
        <v>490</v>
      </c>
      <c r="AG13" s="18">
        <v>46669</v>
      </c>
      <c r="AK13" t="s">
        <v>491</v>
      </c>
      <c r="AM13" t="b">
        <v>1</v>
      </c>
      <c r="AN13" t="b">
        <v>1</v>
      </c>
      <c r="AP13" t="s">
        <v>492</v>
      </c>
      <c r="AQ13" s="169" t="s">
        <v>493</v>
      </c>
      <c r="AR13" t="s">
        <v>46</v>
      </c>
      <c r="AS13" t="s">
        <v>324</v>
      </c>
    </row>
    <row r="14" spans="1:46" x14ac:dyDescent="0.35">
      <c r="C14" t="s">
        <v>494</v>
      </c>
      <c r="D14" t="s">
        <v>495</v>
      </c>
      <c r="E14" t="s">
        <v>496</v>
      </c>
      <c r="F14" t="s">
        <v>497</v>
      </c>
      <c r="G14" t="s">
        <v>309</v>
      </c>
      <c r="H14" t="s">
        <v>133</v>
      </c>
      <c r="I14" t="s">
        <v>432</v>
      </c>
      <c r="J14" t="s">
        <v>498</v>
      </c>
      <c r="K14" t="s">
        <v>499</v>
      </c>
      <c r="L14" t="s">
        <v>25</v>
      </c>
      <c r="M14">
        <v>98520</v>
      </c>
      <c r="N14" t="s">
        <v>500</v>
      </c>
      <c r="O14" t="s">
        <v>501</v>
      </c>
      <c r="P14" t="s">
        <v>502</v>
      </c>
      <c r="Q14" s="18">
        <v>45575</v>
      </c>
      <c r="S14" t="s">
        <v>315</v>
      </c>
      <c r="U14" t="s">
        <v>503</v>
      </c>
      <c r="W14">
        <v>650</v>
      </c>
      <c r="X14" t="s">
        <v>317</v>
      </c>
      <c r="Y14" s="18">
        <v>30389</v>
      </c>
      <c r="Z14" t="s">
        <v>504</v>
      </c>
      <c r="AA14">
        <v>1871119842</v>
      </c>
      <c r="AB14" t="s">
        <v>505</v>
      </c>
      <c r="AC14" s="18">
        <v>46326</v>
      </c>
      <c r="AD14" t="s">
        <v>506</v>
      </c>
      <c r="AE14" s="18">
        <v>45730</v>
      </c>
      <c r="AF14" t="s">
        <v>507</v>
      </c>
      <c r="AG14" s="18">
        <v>45581</v>
      </c>
      <c r="AJ14" t="s">
        <v>338</v>
      </c>
      <c r="AK14" t="s">
        <v>508</v>
      </c>
      <c r="AL14" t="s">
        <v>321</v>
      </c>
      <c r="AM14" t="b">
        <v>1</v>
      </c>
      <c r="AN14" t="b">
        <v>1</v>
      </c>
      <c r="AP14" t="s">
        <v>322</v>
      </c>
      <c r="AQ14" s="169" t="s">
        <v>509</v>
      </c>
      <c r="AR14" t="s">
        <v>46</v>
      </c>
      <c r="AS14" t="s">
        <v>29</v>
      </c>
    </row>
    <row r="15" spans="1:46" x14ac:dyDescent="0.35">
      <c r="A15" t="s">
        <v>510</v>
      </c>
      <c r="C15" t="s">
        <v>511</v>
      </c>
      <c r="D15" t="s">
        <v>512</v>
      </c>
      <c r="E15" t="s">
        <v>513</v>
      </c>
      <c r="F15" t="s">
        <v>514</v>
      </c>
      <c r="G15" t="s">
        <v>515</v>
      </c>
      <c r="H15" t="s">
        <v>136</v>
      </c>
      <c r="I15" t="s">
        <v>345</v>
      </c>
      <c r="J15" t="s">
        <v>516</v>
      </c>
      <c r="K15" t="s">
        <v>517</v>
      </c>
      <c r="L15" t="s">
        <v>115</v>
      </c>
      <c r="M15">
        <v>60131</v>
      </c>
      <c r="N15" t="s">
        <v>518</v>
      </c>
      <c r="O15" t="s">
        <v>519</v>
      </c>
      <c r="P15" t="s">
        <v>520</v>
      </c>
      <c r="Q15" s="18">
        <v>45575</v>
      </c>
      <c r="S15" t="s">
        <v>315</v>
      </c>
      <c r="T15">
        <v>5</v>
      </c>
      <c r="U15" t="s">
        <v>521</v>
      </c>
      <c r="V15" s="358">
        <v>135000</v>
      </c>
      <c r="X15" t="s">
        <v>317</v>
      </c>
      <c r="Y15" s="18">
        <v>25671</v>
      </c>
      <c r="Z15" t="s">
        <v>522</v>
      </c>
      <c r="AA15">
        <v>1992047971</v>
      </c>
      <c r="AB15" t="s">
        <v>523</v>
      </c>
      <c r="AC15" s="18">
        <v>45657</v>
      </c>
      <c r="AD15">
        <v>209010230</v>
      </c>
      <c r="AE15" s="18">
        <v>46173</v>
      </c>
      <c r="AF15" t="s">
        <v>524</v>
      </c>
      <c r="AG15" s="18">
        <v>46739</v>
      </c>
      <c r="AJ15" t="s">
        <v>70</v>
      </c>
      <c r="AM15" t="b">
        <v>0</v>
      </c>
      <c r="AN15" t="b">
        <v>1</v>
      </c>
      <c r="AP15" t="s">
        <v>322</v>
      </c>
      <c r="AQ15" s="169" t="s">
        <v>525</v>
      </c>
      <c r="AR15" t="s">
        <v>46</v>
      </c>
      <c r="AS15" t="s">
        <v>324</v>
      </c>
    </row>
    <row r="16" spans="1:46" x14ac:dyDescent="0.35">
      <c r="C16" t="s">
        <v>526</v>
      </c>
      <c r="D16" t="s">
        <v>527</v>
      </c>
      <c r="E16" t="s">
        <v>528</v>
      </c>
      <c r="F16" t="s">
        <v>514</v>
      </c>
      <c r="G16" t="s">
        <v>515</v>
      </c>
      <c r="H16" t="s">
        <v>136</v>
      </c>
      <c r="I16" t="s">
        <v>345</v>
      </c>
      <c r="J16" t="s">
        <v>529</v>
      </c>
      <c r="K16" t="s">
        <v>530</v>
      </c>
      <c r="L16" t="s">
        <v>115</v>
      </c>
      <c r="M16">
        <v>60026</v>
      </c>
      <c r="N16" t="s">
        <v>531</v>
      </c>
      <c r="O16" t="s">
        <v>532</v>
      </c>
      <c r="P16" t="s">
        <v>533</v>
      </c>
      <c r="Q16" s="18">
        <v>45575</v>
      </c>
      <c r="S16" t="s">
        <v>315</v>
      </c>
      <c r="T16">
        <v>5</v>
      </c>
      <c r="V16" s="358">
        <v>125000</v>
      </c>
      <c r="X16" t="s">
        <v>317</v>
      </c>
      <c r="Y16" s="18">
        <v>31033</v>
      </c>
      <c r="Z16" t="s">
        <v>534</v>
      </c>
      <c r="AA16">
        <v>1063258911</v>
      </c>
      <c r="AD16">
        <v>209029965</v>
      </c>
      <c r="AE16" s="18">
        <v>46173</v>
      </c>
      <c r="AF16" t="s">
        <v>535</v>
      </c>
      <c r="AG16" s="18">
        <v>47143</v>
      </c>
      <c r="AJ16" t="s">
        <v>70</v>
      </c>
      <c r="AM16" t="b">
        <v>0</v>
      </c>
      <c r="AN16" t="b">
        <v>1</v>
      </c>
      <c r="AP16" t="s">
        <v>322</v>
      </c>
      <c r="AQ16" s="169" t="s">
        <v>536</v>
      </c>
      <c r="AR16" t="s">
        <v>46</v>
      </c>
      <c r="AS16" t="s">
        <v>324</v>
      </c>
    </row>
    <row r="17" spans="1:46" x14ac:dyDescent="0.35">
      <c r="A17" s="359" t="s">
        <v>537</v>
      </c>
      <c r="C17" t="s">
        <v>538</v>
      </c>
      <c r="D17" t="s">
        <v>539</v>
      </c>
      <c r="E17" t="s">
        <v>540</v>
      </c>
      <c r="F17" t="s">
        <v>541</v>
      </c>
      <c r="G17" t="s">
        <v>542</v>
      </c>
      <c r="H17" t="s">
        <v>130</v>
      </c>
      <c r="I17" t="s">
        <v>345</v>
      </c>
      <c r="J17" t="s">
        <v>543</v>
      </c>
      <c r="K17" t="s">
        <v>544</v>
      </c>
      <c r="L17" t="s">
        <v>50</v>
      </c>
      <c r="M17">
        <v>93619</v>
      </c>
      <c r="N17" t="s">
        <v>545</v>
      </c>
      <c r="O17" t="s">
        <v>546</v>
      </c>
      <c r="P17" t="s">
        <v>547</v>
      </c>
      <c r="Q17" s="18">
        <v>45575</v>
      </c>
      <c r="S17" t="s">
        <v>315</v>
      </c>
      <c r="T17">
        <v>2</v>
      </c>
      <c r="U17" t="s">
        <v>548</v>
      </c>
      <c r="W17">
        <v>575</v>
      </c>
      <c r="X17">
        <v>1099</v>
      </c>
      <c r="Y17" s="18">
        <v>25556</v>
      </c>
      <c r="Z17" t="s">
        <v>549</v>
      </c>
      <c r="AA17">
        <v>1073267746</v>
      </c>
      <c r="AB17" t="s">
        <v>550</v>
      </c>
      <c r="AC17" s="18">
        <v>45808</v>
      </c>
      <c r="AD17">
        <v>95019778</v>
      </c>
      <c r="AE17" s="18">
        <v>46053</v>
      </c>
      <c r="AF17" t="s">
        <v>551</v>
      </c>
      <c r="AG17" s="18">
        <v>46712</v>
      </c>
      <c r="AM17" t="b">
        <v>0</v>
      </c>
      <c r="AN17" t="b">
        <v>1</v>
      </c>
      <c r="AP17" t="s">
        <v>322</v>
      </c>
      <c r="AQ17" s="169" t="s">
        <v>552</v>
      </c>
      <c r="AR17" t="s">
        <v>46</v>
      </c>
      <c r="AS17" t="s">
        <v>324</v>
      </c>
    </row>
    <row r="18" spans="1:46" x14ac:dyDescent="0.35">
      <c r="C18" t="s">
        <v>553</v>
      </c>
      <c r="D18" t="s">
        <v>554</v>
      </c>
      <c r="E18" t="s">
        <v>555</v>
      </c>
      <c r="F18" t="s">
        <v>556</v>
      </c>
      <c r="G18" t="s">
        <v>309</v>
      </c>
      <c r="H18" t="s">
        <v>191</v>
      </c>
      <c r="I18" t="s">
        <v>557</v>
      </c>
      <c r="J18" t="s">
        <v>558</v>
      </c>
      <c r="K18" t="s">
        <v>559</v>
      </c>
      <c r="L18" t="s">
        <v>25</v>
      </c>
      <c r="M18">
        <v>98512</v>
      </c>
      <c r="N18" t="s">
        <v>560</v>
      </c>
      <c r="O18" t="s">
        <v>561</v>
      </c>
      <c r="P18" t="s">
        <v>562</v>
      </c>
      <c r="Q18" s="18">
        <v>45575</v>
      </c>
      <c r="S18" t="s">
        <v>315</v>
      </c>
      <c r="T18">
        <v>5</v>
      </c>
      <c r="U18" t="s">
        <v>563</v>
      </c>
      <c r="V18" s="358">
        <v>155000</v>
      </c>
      <c r="X18" t="s">
        <v>317</v>
      </c>
      <c r="Y18" s="18">
        <v>20125</v>
      </c>
      <c r="AA18">
        <v>1316032030</v>
      </c>
      <c r="AD18" t="s">
        <v>564</v>
      </c>
      <c r="AE18" s="18">
        <v>2301815</v>
      </c>
      <c r="AK18" t="s">
        <v>508</v>
      </c>
      <c r="AL18" t="s">
        <v>321</v>
      </c>
      <c r="AM18" t="b">
        <v>1</v>
      </c>
      <c r="AN18" t="b">
        <v>1</v>
      </c>
      <c r="AP18" t="s">
        <v>322</v>
      </c>
      <c r="AQ18" s="169" t="s">
        <v>565</v>
      </c>
      <c r="AR18" t="s">
        <v>566</v>
      </c>
      <c r="AS18" t="s">
        <v>324</v>
      </c>
    </row>
    <row r="19" spans="1:46" x14ac:dyDescent="0.35">
      <c r="A19" t="s">
        <v>567</v>
      </c>
      <c r="C19" t="s">
        <v>568</v>
      </c>
      <c r="D19" t="s">
        <v>569</v>
      </c>
      <c r="E19" t="s">
        <v>570</v>
      </c>
      <c r="F19" t="s">
        <v>571</v>
      </c>
      <c r="G19" t="s">
        <v>374</v>
      </c>
      <c r="H19" t="s">
        <v>28</v>
      </c>
      <c r="I19" t="s">
        <v>310</v>
      </c>
      <c r="J19" t="s">
        <v>572</v>
      </c>
      <c r="K19" t="s">
        <v>573</v>
      </c>
      <c r="L19" t="s">
        <v>53</v>
      </c>
      <c r="M19">
        <v>34990</v>
      </c>
      <c r="N19" t="s">
        <v>574</v>
      </c>
      <c r="O19" t="s">
        <v>575</v>
      </c>
      <c r="P19" t="s">
        <v>576</v>
      </c>
      <c r="Q19" s="18">
        <v>45568</v>
      </c>
      <c r="S19" t="s">
        <v>315</v>
      </c>
      <c r="U19" t="s">
        <v>577</v>
      </c>
      <c r="W19" s="358">
        <v>1200</v>
      </c>
      <c r="X19">
        <v>1099</v>
      </c>
      <c r="Y19" s="18">
        <v>24568</v>
      </c>
      <c r="Z19" t="s">
        <v>578</v>
      </c>
      <c r="AA19">
        <v>1043339393</v>
      </c>
      <c r="AB19" t="s">
        <v>579</v>
      </c>
      <c r="AC19" s="18">
        <v>46630</v>
      </c>
      <c r="AD19" t="s">
        <v>580</v>
      </c>
      <c r="AE19" s="18">
        <v>45688</v>
      </c>
      <c r="AF19" t="s">
        <v>355</v>
      </c>
      <c r="AH19" t="s">
        <v>355</v>
      </c>
      <c r="AI19" t="s">
        <v>355</v>
      </c>
      <c r="AJ19" t="s">
        <v>320</v>
      </c>
      <c r="AK19" t="s">
        <v>384</v>
      </c>
      <c r="AL19" t="s">
        <v>384</v>
      </c>
      <c r="AM19" t="b">
        <v>1</v>
      </c>
      <c r="AN19" t="b">
        <v>1</v>
      </c>
      <c r="AP19" t="s">
        <v>322</v>
      </c>
      <c r="AQ19" s="169" t="s">
        <v>581</v>
      </c>
      <c r="AR19" t="s">
        <v>310</v>
      </c>
      <c r="AS19" t="s">
        <v>324</v>
      </c>
    </row>
    <row r="20" spans="1:46" x14ac:dyDescent="0.35">
      <c r="A20" t="s">
        <v>582</v>
      </c>
      <c r="C20" t="s">
        <v>583</v>
      </c>
      <c r="D20" t="s">
        <v>584</v>
      </c>
      <c r="E20" t="s">
        <v>585</v>
      </c>
      <c r="F20" t="s">
        <v>343</v>
      </c>
      <c r="G20" t="s">
        <v>344</v>
      </c>
      <c r="H20" t="s">
        <v>136</v>
      </c>
      <c r="I20" t="s">
        <v>345</v>
      </c>
      <c r="J20" t="s">
        <v>586</v>
      </c>
      <c r="K20" t="s">
        <v>587</v>
      </c>
      <c r="L20" t="s">
        <v>115</v>
      </c>
      <c r="M20">
        <v>62002</v>
      </c>
      <c r="N20" t="s">
        <v>588</v>
      </c>
      <c r="O20" t="s">
        <v>589</v>
      </c>
      <c r="P20" t="s">
        <v>590</v>
      </c>
      <c r="Q20" s="18">
        <v>45568</v>
      </c>
      <c r="S20" t="s">
        <v>315</v>
      </c>
      <c r="T20">
        <v>2</v>
      </c>
      <c r="U20" t="s">
        <v>591</v>
      </c>
      <c r="W20">
        <v>525</v>
      </c>
      <c r="X20" t="s">
        <v>317</v>
      </c>
      <c r="Y20" s="18">
        <v>23397</v>
      </c>
      <c r="Z20" t="s">
        <v>592</v>
      </c>
      <c r="AA20">
        <v>1619123353</v>
      </c>
      <c r="AB20" t="s">
        <v>593</v>
      </c>
      <c r="AC20" s="18">
        <v>46053</v>
      </c>
      <c r="AD20">
        <v>209007279</v>
      </c>
      <c r="AE20" s="18">
        <v>46173</v>
      </c>
      <c r="AF20" t="s">
        <v>594</v>
      </c>
      <c r="AG20" s="18">
        <v>46971</v>
      </c>
      <c r="AJ20" t="s">
        <v>70</v>
      </c>
      <c r="AM20" t="b">
        <v>0</v>
      </c>
      <c r="AN20" t="b">
        <v>1</v>
      </c>
      <c r="AP20" t="s">
        <v>322</v>
      </c>
      <c r="AQ20" s="169" t="s">
        <v>595</v>
      </c>
      <c r="AR20" t="s">
        <v>46</v>
      </c>
      <c r="AS20" t="s">
        <v>324</v>
      </c>
    </row>
    <row r="21" spans="1:46" x14ac:dyDescent="0.35">
      <c r="C21" t="s">
        <v>596</v>
      </c>
      <c r="D21" t="s">
        <v>597</v>
      </c>
      <c r="E21" t="s">
        <v>598</v>
      </c>
      <c r="F21" t="s">
        <v>599</v>
      </c>
      <c r="G21" t="s">
        <v>600</v>
      </c>
      <c r="H21" t="s">
        <v>136</v>
      </c>
      <c r="I21" t="s">
        <v>345</v>
      </c>
      <c r="L21" t="s">
        <v>53</v>
      </c>
      <c r="N21" t="s">
        <v>601</v>
      </c>
      <c r="O21" t="s">
        <v>602</v>
      </c>
      <c r="P21" t="s">
        <v>603</v>
      </c>
      <c r="Q21" s="18">
        <v>45568</v>
      </c>
      <c r="S21" t="s">
        <v>315</v>
      </c>
      <c r="U21" t="s">
        <v>604</v>
      </c>
      <c r="V21" s="358">
        <v>140000</v>
      </c>
      <c r="W21">
        <v>500</v>
      </c>
      <c r="X21" t="s">
        <v>317</v>
      </c>
      <c r="AA21">
        <v>1861871717</v>
      </c>
      <c r="AD21" t="s">
        <v>605</v>
      </c>
      <c r="AE21" s="18">
        <v>46234</v>
      </c>
      <c r="AJ21" t="s">
        <v>384</v>
      </c>
      <c r="AK21" t="s">
        <v>384</v>
      </c>
      <c r="AL21" t="s">
        <v>384</v>
      </c>
      <c r="AM21" t="b">
        <v>1</v>
      </c>
      <c r="AN21" t="b">
        <v>1</v>
      </c>
      <c r="AP21" t="s">
        <v>322</v>
      </c>
      <c r="AQ21" s="169" t="s">
        <v>606</v>
      </c>
      <c r="AR21" t="s">
        <v>46</v>
      </c>
      <c r="AS21" t="s">
        <v>324</v>
      </c>
    </row>
    <row r="22" spans="1:46" x14ac:dyDescent="0.35">
      <c r="A22" t="s">
        <v>607</v>
      </c>
      <c r="C22" t="s">
        <v>608</v>
      </c>
      <c r="D22" t="s">
        <v>609</v>
      </c>
      <c r="E22" t="s">
        <v>610</v>
      </c>
      <c r="F22" t="s">
        <v>611</v>
      </c>
      <c r="G22" t="s">
        <v>612</v>
      </c>
      <c r="H22" t="s">
        <v>136</v>
      </c>
      <c r="I22" t="s">
        <v>345</v>
      </c>
      <c r="J22" t="s">
        <v>613</v>
      </c>
      <c r="K22" t="s">
        <v>614</v>
      </c>
      <c r="L22" t="s">
        <v>115</v>
      </c>
      <c r="M22">
        <v>60970</v>
      </c>
      <c r="N22" t="s">
        <v>615</v>
      </c>
      <c r="O22" t="s">
        <v>616</v>
      </c>
      <c r="P22" t="s">
        <v>617</v>
      </c>
      <c r="Q22" s="18">
        <v>45568</v>
      </c>
      <c r="S22" t="s">
        <v>315</v>
      </c>
      <c r="T22">
        <v>2</v>
      </c>
      <c r="U22" t="s">
        <v>618</v>
      </c>
      <c r="W22">
        <v>600</v>
      </c>
      <c r="X22" t="s">
        <v>317</v>
      </c>
      <c r="Y22" s="18">
        <v>21777</v>
      </c>
      <c r="Z22" t="s">
        <v>619</v>
      </c>
      <c r="AA22">
        <v>1073941670</v>
      </c>
      <c r="AB22" t="s">
        <v>620</v>
      </c>
      <c r="AC22" s="18">
        <v>45838</v>
      </c>
      <c r="AD22">
        <v>209010801</v>
      </c>
      <c r="AE22" s="18">
        <v>46173</v>
      </c>
      <c r="AF22" t="s">
        <v>621</v>
      </c>
      <c r="AG22" s="18">
        <v>46984</v>
      </c>
      <c r="AJ22" t="s">
        <v>70</v>
      </c>
      <c r="AM22" t="b">
        <v>0</v>
      </c>
      <c r="AN22" t="b">
        <v>1</v>
      </c>
      <c r="AP22" t="s">
        <v>322</v>
      </c>
      <c r="AQ22" s="169" t="s">
        <v>622</v>
      </c>
      <c r="AR22" t="s">
        <v>46</v>
      </c>
      <c r="AS22" t="s">
        <v>324</v>
      </c>
    </row>
    <row r="23" spans="1:46" x14ac:dyDescent="0.35">
      <c r="A23" t="s">
        <v>623</v>
      </c>
      <c r="C23" t="s">
        <v>624</v>
      </c>
      <c r="D23" t="s">
        <v>625</v>
      </c>
      <c r="E23" t="s">
        <v>626</v>
      </c>
      <c r="F23" t="s">
        <v>627</v>
      </c>
      <c r="G23" t="s">
        <v>628</v>
      </c>
      <c r="H23" t="s">
        <v>136</v>
      </c>
      <c r="I23" t="s">
        <v>345</v>
      </c>
      <c r="J23" t="s">
        <v>629</v>
      </c>
      <c r="K23" t="s">
        <v>630</v>
      </c>
      <c r="L23" t="s">
        <v>178</v>
      </c>
      <c r="M23">
        <v>63146</v>
      </c>
      <c r="N23" t="s">
        <v>631</v>
      </c>
      <c r="O23" t="s">
        <v>632</v>
      </c>
      <c r="P23" t="s">
        <v>633</v>
      </c>
      <c r="Q23" s="18">
        <v>45561</v>
      </c>
      <c r="S23" t="s">
        <v>634</v>
      </c>
      <c r="T23">
        <v>5</v>
      </c>
      <c r="U23" t="s">
        <v>635</v>
      </c>
      <c r="V23" s="358">
        <v>150000</v>
      </c>
      <c r="X23" t="s">
        <v>317</v>
      </c>
      <c r="Y23" s="18">
        <v>32464</v>
      </c>
      <c r="Z23" t="s">
        <v>636</v>
      </c>
      <c r="AA23">
        <v>1558843755</v>
      </c>
      <c r="AB23" t="s">
        <v>637</v>
      </c>
      <c r="AC23" s="18">
        <v>46295</v>
      </c>
      <c r="AD23">
        <v>2018032397</v>
      </c>
      <c r="AE23" s="18">
        <v>45777</v>
      </c>
      <c r="AF23" t="s">
        <v>638</v>
      </c>
      <c r="AG23" s="18">
        <v>46754</v>
      </c>
      <c r="AK23" t="s">
        <v>639</v>
      </c>
      <c r="AM23" t="b">
        <v>1</v>
      </c>
      <c r="AN23" t="b">
        <v>1</v>
      </c>
      <c r="AP23" t="s">
        <v>322</v>
      </c>
      <c r="AQ23" s="169" t="s">
        <v>640</v>
      </c>
      <c r="AR23" t="s">
        <v>46</v>
      </c>
      <c r="AS23" t="s">
        <v>324</v>
      </c>
    </row>
    <row r="24" spans="1:46" x14ac:dyDescent="0.35">
      <c r="A24" t="s">
        <v>641</v>
      </c>
      <c r="C24" t="s">
        <v>642</v>
      </c>
      <c r="D24" t="s">
        <v>643</v>
      </c>
      <c r="E24" t="s">
        <v>644</v>
      </c>
      <c r="F24" t="s">
        <v>403</v>
      </c>
      <c r="G24" t="s">
        <v>404</v>
      </c>
      <c r="H24" t="s">
        <v>191</v>
      </c>
      <c r="I24" t="s">
        <v>557</v>
      </c>
      <c r="J24" t="s">
        <v>645</v>
      </c>
      <c r="K24" t="s">
        <v>646</v>
      </c>
      <c r="L24" t="s">
        <v>50</v>
      </c>
      <c r="M24">
        <v>91303</v>
      </c>
      <c r="N24" t="s">
        <v>647</v>
      </c>
      <c r="O24" t="s">
        <v>648</v>
      </c>
      <c r="P24" t="s">
        <v>649</v>
      </c>
      <c r="Q24" s="18">
        <v>45561</v>
      </c>
      <c r="S24" t="s">
        <v>634</v>
      </c>
      <c r="T24">
        <v>3</v>
      </c>
      <c r="U24" t="s">
        <v>650</v>
      </c>
      <c r="W24">
        <v>550</v>
      </c>
      <c r="X24">
        <v>1099</v>
      </c>
      <c r="Y24" s="18">
        <v>34172</v>
      </c>
      <c r="Z24" t="s">
        <v>651</v>
      </c>
      <c r="AA24">
        <v>1649962820</v>
      </c>
      <c r="AB24" t="s">
        <v>652</v>
      </c>
      <c r="AC24" s="18">
        <v>46538</v>
      </c>
      <c r="AD24">
        <v>64444</v>
      </c>
      <c r="AE24" s="18">
        <v>45869</v>
      </c>
      <c r="AF24" t="s">
        <v>653</v>
      </c>
      <c r="AG24" s="18">
        <v>46387</v>
      </c>
      <c r="AM24" t="b">
        <v>0</v>
      </c>
      <c r="AN24" t="b">
        <v>1</v>
      </c>
      <c r="AP24" t="s">
        <v>322</v>
      </c>
      <c r="AQ24" s="169" t="s">
        <v>227</v>
      </c>
      <c r="AR24" t="s">
        <v>566</v>
      </c>
      <c r="AS24" t="s">
        <v>324</v>
      </c>
    </row>
    <row r="25" spans="1:46" x14ac:dyDescent="0.35">
      <c r="A25" t="s">
        <v>654</v>
      </c>
      <c r="C25" t="s">
        <v>655</v>
      </c>
      <c r="D25" t="s">
        <v>656</v>
      </c>
      <c r="E25" t="s">
        <v>657</v>
      </c>
      <c r="F25" t="s">
        <v>658</v>
      </c>
      <c r="G25" t="s">
        <v>659</v>
      </c>
      <c r="H25" t="s">
        <v>133</v>
      </c>
      <c r="I25" t="s">
        <v>432</v>
      </c>
      <c r="J25" t="s">
        <v>660</v>
      </c>
      <c r="K25" t="s">
        <v>661</v>
      </c>
      <c r="L25" t="s">
        <v>25</v>
      </c>
      <c r="M25">
        <v>98274</v>
      </c>
      <c r="N25" t="s">
        <v>662</v>
      </c>
      <c r="O25" t="s">
        <v>663</v>
      </c>
      <c r="P25" t="s">
        <v>664</v>
      </c>
      <c r="Q25" s="18">
        <v>45561</v>
      </c>
      <c r="S25" t="s">
        <v>634</v>
      </c>
      <c r="T25">
        <v>5</v>
      </c>
      <c r="U25" t="s">
        <v>665</v>
      </c>
      <c r="V25" s="358">
        <v>140000</v>
      </c>
      <c r="X25" t="s">
        <v>317</v>
      </c>
      <c r="Y25" s="18">
        <v>30359</v>
      </c>
      <c r="Z25" t="s">
        <v>666</v>
      </c>
      <c r="AA25">
        <v>1780437590</v>
      </c>
      <c r="AB25" t="s">
        <v>667</v>
      </c>
      <c r="AD25" t="s">
        <v>668</v>
      </c>
      <c r="AE25" s="18">
        <v>45700</v>
      </c>
      <c r="AF25" t="s">
        <v>669</v>
      </c>
      <c r="AG25" s="18">
        <v>47184</v>
      </c>
      <c r="AH25" t="s">
        <v>355</v>
      </c>
      <c r="AI25" t="s">
        <v>355</v>
      </c>
      <c r="AJ25" t="s">
        <v>338</v>
      </c>
      <c r="AK25" t="s">
        <v>670</v>
      </c>
      <c r="AL25" t="s">
        <v>670</v>
      </c>
      <c r="AM25" t="b">
        <v>1</v>
      </c>
      <c r="AN25" t="b">
        <v>1</v>
      </c>
      <c r="AP25" t="s">
        <v>322</v>
      </c>
      <c r="AQ25" s="169" t="s">
        <v>671</v>
      </c>
      <c r="AR25" t="s">
        <v>46</v>
      </c>
      <c r="AS25" t="s">
        <v>324</v>
      </c>
    </row>
    <row r="26" spans="1:46" x14ac:dyDescent="0.35">
      <c r="A26" t="s">
        <v>672</v>
      </c>
      <c r="C26" t="s">
        <v>673</v>
      </c>
      <c r="D26" t="s">
        <v>674</v>
      </c>
      <c r="E26" t="s">
        <v>675</v>
      </c>
      <c r="F26" t="s">
        <v>676</v>
      </c>
      <c r="G26" t="s">
        <v>515</v>
      </c>
      <c r="H26" t="s">
        <v>136</v>
      </c>
      <c r="I26" t="s">
        <v>345</v>
      </c>
      <c r="J26" t="s">
        <v>677</v>
      </c>
      <c r="K26" t="s">
        <v>678</v>
      </c>
      <c r="L26" t="s">
        <v>115</v>
      </c>
      <c r="M26">
        <v>60438</v>
      </c>
      <c r="N26" t="s">
        <v>679</v>
      </c>
      <c r="O26" t="s">
        <v>680</v>
      </c>
      <c r="P26" t="s">
        <v>681</v>
      </c>
      <c r="Q26" s="18">
        <v>45561</v>
      </c>
      <c r="S26" t="s">
        <v>634</v>
      </c>
      <c r="T26">
        <v>2</v>
      </c>
      <c r="U26" t="s">
        <v>682</v>
      </c>
      <c r="W26">
        <v>500</v>
      </c>
      <c r="X26" t="s">
        <v>317</v>
      </c>
      <c r="Y26" s="18">
        <v>28913</v>
      </c>
      <c r="Z26" t="s">
        <v>683</v>
      </c>
      <c r="AA26">
        <v>1558858910</v>
      </c>
      <c r="AB26" t="s">
        <v>684</v>
      </c>
      <c r="AC26" s="18">
        <v>46173</v>
      </c>
      <c r="AD26">
        <v>209017510</v>
      </c>
      <c r="AE26" s="18">
        <v>46173</v>
      </c>
      <c r="AF26" t="s">
        <v>685</v>
      </c>
      <c r="AG26" s="18">
        <v>46777</v>
      </c>
      <c r="AJ26" t="s">
        <v>686</v>
      </c>
      <c r="AM26" t="b">
        <v>0</v>
      </c>
      <c r="AN26" t="b">
        <v>1</v>
      </c>
      <c r="AP26" t="s">
        <v>322</v>
      </c>
      <c r="AQ26" s="169" t="s">
        <v>687</v>
      </c>
      <c r="AR26" t="s">
        <v>46</v>
      </c>
      <c r="AS26" t="s">
        <v>324</v>
      </c>
    </row>
    <row r="27" spans="1:46" x14ac:dyDescent="0.35">
      <c r="A27" t="s">
        <v>688</v>
      </c>
      <c r="C27" t="s">
        <v>689</v>
      </c>
      <c r="D27" t="s">
        <v>690</v>
      </c>
      <c r="E27" t="s">
        <v>691</v>
      </c>
      <c r="F27" t="s">
        <v>627</v>
      </c>
      <c r="G27" t="s">
        <v>344</v>
      </c>
      <c r="H27" t="s">
        <v>136</v>
      </c>
      <c r="I27" t="s">
        <v>345</v>
      </c>
      <c r="J27" t="s">
        <v>692</v>
      </c>
      <c r="K27" t="s">
        <v>693</v>
      </c>
      <c r="L27" t="s">
        <v>115</v>
      </c>
      <c r="M27">
        <v>62223</v>
      </c>
      <c r="N27" t="s">
        <v>694</v>
      </c>
      <c r="O27" t="s">
        <v>695</v>
      </c>
      <c r="P27" t="s">
        <v>696</v>
      </c>
      <c r="Q27" s="18">
        <v>45561</v>
      </c>
      <c r="S27" t="s">
        <v>634</v>
      </c>
      <c r="T27">
        <v>1</v>
      </c>
      <c r="U27" t="s">
        <v>697</v>
      </c>
      <c r="W27">
        <v>650</v>
      </c>
      <c r="X27">
        <v>1099</v>
      </c>
      <c r="Y27" s="18">
        <v>24836</v>
      </c>
      <c r="Z27" t="s">
        <v>698</v>
      </c>
      <c r="AA27">
        <v>1811172836</v>
      </c>
      <c r="AB27" t="s">
        <v>699</v>
      </c>
      <c r="AC27" s="18">
        <v>45716</v>
      </c>
      <c r="AD27">
        <v>209006430</v>
      </c>
      <c r="AE27" s="18">
        <v>46173</v>
      </c>
      <c r="AF27" t="s">
        <v>700</v>
      </c>
      <c r="AG27" s="18">
        <v>46307</v>
      </c>
      <c r="AJ27" t="s">
        <v>70</v>
      </c>
      <c r="AM27" t="b">
        <v>0</v>
      </c>
      <c r="AN27" t="b">
        <v>1</v>
      </c>
      <c r="AP27" t="s">
        <v>322</v>
      </c>
      <c r="AQ27" s="169" t="s">
        <v>229</v>
      </c>
      <c r="AR27" t="s">
        <v>46</v>
      </c>
      <c r="AS27" t="s">
        <v>324</v>
      </c>
    </row>
    <row r="28" spans="1:46" x14ac:dyDescent="0.35">
      <c r="A28" t="s">
        <v>355</v>
      </c>
      <c r="C28" t="s">
        <v>701</v>
      </c>
      <c r="D28" t="s">
        <v>702</v>
      </c>
      <c r="E28" t="s">
        <v>703</v>
      </c>
      <c r="F28" t="s">
        <v>627</v>
      </c>
      <c r="G28" t="s">
        <v>344</v>
      </c>
      <c r="H28" t="s">
        <v>136</v>
      </c>
      <c r="I28" t="s">
        <v>345</v>
      </c>
      <c r="J28" t="s">
        <v>704</v>
      </c>
      <c r="K28" t="s">
        <v>705</v>
      </c>
      <c r="L28" t="s">
        <v>115</v>
      </c>
      <c r="M28">
        <v>62206</v>
      </c>
      <c r="N28" t="s">
        <v>706</v>
      </c>
      <c r="O28" t="s">
        <v>707</v>
      </c>
      <c r="P28" t="s">
        <v>355</v>
      </c>
      <c r="Q28" s="18">
        <v>45561</v>
      </c>
      <c r="R28" s="18">
        <v>45561</v>
      </c>
      <c r="S28" t="s">
        <v>708</v>
      </c>
      <c r="T28">
        <v>0</v>
      </c>
      <c r="U28" t="s">
        <v>709</v>
      </c>
      <c r="V28" s="358">
        <v>135000</v>
      </c>
      <c r="X28" t="s">
        <v>317</v>
      </c>
      <c r="Y28" s="18">
        <v>29361</v>
      </c>
      <c r="Z28" t="s">
        <v>710</v>
      </c>
      <c r="AA28">
        <v>1285113217</v>
      </c>
      <c r="AB28" t="s">
        <v>367</v>
      </c>
      <c r="AD28">
        <v>277002437</v>
      </c>
      <c r="AE28" s="18">
        <v>46173</v>
      </c>
      <c r="AF28" t="s">
        <v>711</v>
      </c>
      <c r="AG28" s="18">
        <v>46897</v>
      </c>
      <c r="AH28" t="s">
        <v>355</v>
      </c>
      <c r="AI28" t="s">
        <v>355</v>
      </c>
      <c r="AJ28" t="s">
        <v>70</v>
      </c>
      <c r="AM28" t="b">
        <v>0</v>
      </c>
      <c r="AN28" t="b">
        <v>1</v>
      </c>
      <c r="AP28" t="s">
        <v>322</v>
      </c>
      <c r="AQ28" s="169" t="s">
        <v>712</v>
      </c>
      <c r="AR28" t="s">
        <v>46</v>
      </c>
      <c r="AS28" t="s">
        <v>324</v>
      </c>
    </row>
    <row r="29" spans="1:46" x14ac:dyDescent="0.35">
      <c r="A29" t="s">
        <v>713</v>
      </c>
      <c r="C29" t="s">
        <v>714</v>
      </c>
      <c r="D29" t="s">
        <v>715</v>
      </c>
      <c r="E29" t="s">
        <v>716</v>
      </c>
      <c r="F29" t="s">
        <v>717</v>
      </c>
      <c r="G29" t="s">
        <v>718</v>
      </c>
      <c r="H29" t="s">
        <v>130</v>
      </c>
      <c r="I29" t="s">
        <v>345</v>
      </c>
      <c r="J29" t="s">
        <v>719</v>
      </c>
      <c r="K29" t="s">
        <v>720</v>
      </c>
      <c r="L29" t="s">
        <v>50</v>
      </c>
      <c r="M29">
        <v>94014</v>
      </c>
      <c r="N29" t="s">
        <v>721</v>
      </c>
      <c r="O29" t="s">
        <v>722</v>
      </c>
      <c r="P29" t="s">
        <v>723</v>
      </c>
      <c r="Q29" s="18">
        <v>45561</v>
      </c>
      <c r="S29" t="s">
        <v>634</v>
      </c>
      <c r="T29">
        <v>2</v>
      </c>
      <c r="U29" t="s">
        <v>724</v>
      </c>
      <c r="W29">
        <v>575</v>
      </c>
      <c r="X29">
        <v>1099</v>
      </c>
      <c r="Y29" s="18">
        <v>27757</v>
      </c>
      <c r="Z29" t="s">
        <v>725</v>
      </c>
      <c r="AA29">
        <v>1619740289</v>
      </c>
      <c r="AB29" t="s">
        <v>726</v>
      </c>
      <c r="AC29" s="18">
        <v>46418</v>
      </c>
      <c r="AD29">
        <v>95027935</v>
      </c>
      <c r="AE29" s="18">
        <v>46053</v>
      </c>
      <c r="AF29" t="s">
        <v>727</v>
      </c>
      <c r="AG29" s="18">
        <v>47026</v>
      </c>
      <c r="AM29" t="b">
        <v>0</v>
      </c>
      <c r="AN29" t="b">
        <v>1</v>
      </c>
      <c r="AP29" t="s">
        <v>322</v>
      </c>
      <c r="AQ29" s="169" t="s">
        <v>228</v>
      </c>
      <c r="AR29" t="s">
        <v>46</v>
      </c>
      <c r="AS29" t="s">
        <v>324</v>
      </c>
    </row>
    <row r="30" spans="1:46" x14ac:dyDescent="0.35">
      <c r="A30" t="s">
        <v>728</v>
      </c>
      <c r="C30" t="s">
        <v>729</v>
      </c>
      <c r="D30" t="s">
        <v>730</v>
      </c>
      <c r="E30" t="s">
        <v>731</v>
      </c>
      <c r="F30" t="s">
        <v>732</v>
      </c>
      <c r="G30" t="s">
        <v>733</v>
      </c>
      <c r="H30" t="s">
        <v>191</v>
      </c>
      <c r="I30" t="s">
        <v>557</v>
      </c>
      <c r="J30" t="s">
        <v>734</v>
      </c>
      <c r="K30" t="s">
        <v>735</v>
      </c>
      <c r="L30" t="s">
        <v>25</v>
      </c>
      <c r="M30">
        <v>83830</v>
      </c>
      <c r="N30" t="s">
        <v>736</v>
      </c>
      <c r="O30" t="s">
        <v>737</v>
      </c>
      <c r="P30" t="s">
        <v>738</v>
      </c>
      <c r="Q30" s="18">
        <v>45561</v>
      </c>
      <c r="S30" t="s">
        <v>634</v>
      </c>
      <c r="T30">
        <v>2</v>
      </c>
      <c r="U30" t="s">
        <v>739</v>
      </c>
      <c r="W30">
        <v>650</v>
      </c>
      <c r="X30" t="s">
        <v>317</v>
      </c>
      <c r="Y30" s="18">
        <v>22138</v>
      </c>
      <c r="Z30" t="s">
        <v>740</v>
      </c>
      <c r="AA30">
        <v>1154490357</v>
      </c>
      <c r="AB30" t="s">
        <v>741</v>
      </c>
      <c r="AC30" s="18">
        <v>45716</v>
      </c>
      <c r="AD30" t="s">
        <v>742</v>
      </c>
      <c r="AE30" s="18">
        <v>45880</v>
      </c>
      <c r="AF30" t="s">
        <v>743</v>
      </c>
      <c r="AG30" s="18">
        <v>45657</v>
      </c>
      <c r="AJ30" t="s">
        <v>744</v>
      </c>
      <c r="AK30" t="s">
        <v>744</v>
      </c>
      <c r="AL30" t="s">
        <v>670</v>
      </c>
      <c r="AM30" t="b">
        <v>1</v>
      </c>
      <c r="AN30" t="b">
        <v>1</v>
      </c>
      <c r="AP30" t="s">
        <v>322</v>
      </c>
      <c r="AQ30" s="169" t="s">
        <v>745</v>
      </c>
      <c r="AR30" t="s">
        <v>566</v>
      </c>
      <c r="AS30" t="s">
        <v>324</v>
      </c>
    </row>
    <row r="31" spans="1:46" x14ac:dyDescent="0.35">
      <c r="A31" t="s">
        <v>746</v>
      </c>
      <c r="C31" t="s">
        <v>747</v>
      </c>
      <c r="D31" t="s">
        <v>748</v>
      </c>
      <c r="E31" t="s">
        <v>749</v>
      </c>
      <c r="F31" t="s">
        <v>750</v>
      </c>
      <c r="G31" t="s">
        <v>751</v>
      </c>
      <c r="H31" t="s">
        <v>136</v>
      </c>
      <c r="I31" t="s">
        <v>345</v>
      </c>
      <c r="J31" t="s">
        <v>752</v>
      </c>
      <c r="K31" t="s">
        <v>753</v>
      </c>
      <c r="L31" t="s">
        <v>245</v>
      </c>
      <c r="M31">
        <v>84121</v>
      </c>
      <c r="N31" t="s">
        <v>754</v>
      </c>
      <c r="O31" t="s">
        <v>755</v>
      </c>
      <c r="P31" t="s">
        <v>756</v>
      </c>
      <c r="Q31" s="18">
        <v>45561</v>
      </c>
      <c r="S31" t="s">
        <v>634</v>
      </c>
      <c r="T31">
        <v>5</v>
      </c>
      <c r="U31" t="s">
        <v>757</v>
      </c>
      <c r="X31" t="s">
        <v>317</v>
      </c>
      <c r="Y31" s="18">
        <v>33187</v>
      </c>
      <c r="Z31" t="s">
        <v>758</v>
      </c>
      <c r="AA31">
        <v>1538856687</v>
      </c>
      <c r="AB31" t="s">
        <v>759</v>
      </c>
      <c r="AC31" s="18">
        <v>46660</v>
      </c>
      <c r="AD31" t="s">
        <v>760</v>
      </c>
      <c r="AE31" s="18">
        <v>46053</v>
      </c>
      <c r="AF31" t="s">
        <v>761</v>
      </c>
      <c r="AG31" s="18">
        <v>47273</v>
      </c>
      <c r="AJ31" t="s">
        <v>762</v>
      </c>
      <c r="AM31" t="b">
        <v>1</v>
      </c>
      <c r="AN31" t="b">
        <v>1</v>
      </c>
      <c r="AP31" t="s">
        <v>492</v>
      </c>
      <c r="AQ31" s="169" t="s">
        <v>763</v>
      </c>
      <c r="AR31" t="s">
        <v>46</v>
      </c>
      <c r="AS31" t="s">
        <v>324</v>
      </c>
      <c r="AT31" t="s">
        <v>235</v>
      </c>
    </row>
    <row r="32" spans="1:46" x14ac:dyDescent="0.35">
      <c r="A32" t="s">
        <v>764</v>
      </c>
      <c r="C32" t="s">
        <v>765</v>
      </c>
      <c r="D32" t="s">
        <v>766</v>
      </c>
      <c r="E32" t="s">
        <v>767</v>
      </c>
      <c r="F32" t="s">
        <v>497</v>
      </c>
      <c r="G32" t="s">
        <v>309</v>
      </c>
      <c r="H32" t="s">
        <v>133</v>
      </c>
      <c r="I32" t="s">
        <v>432</v>
      </c>
      <c r="J32" t="s">
        <v>768</v>
      </c>
      <c r="K32" t="s">
        <v>559</v>
      </c>
      <c r="L32" t="s">
        <v>25</v>
      </c>
      <c r="M32">
        <v>98502</v>
      </c>
      <c r="N32" t="s">
        <v>769</v>
      </c>
      <c r="O32" t="s">
        <v>770</v>
      </c>
      <c r="P32" t="s">
        <v>771</v>
      </c>
      <c r="Q32" s="18">
        <v>45547</v>
      </c>
      <c r="S32" t="s">
        <v>634</v>
      </c>
      <c r="T32">
        <v>5</v>
      </c>
      <c r="U32" t="s">
        <v>772</v>
      </c>
      <c r="V32" s="358">
        <v>132000</v>
      </c>
      <c r="X32" t="s">
        <v>317</v>
      </c>
      <c r="Y32" s="18">
        <v>26152</v>
      </c>
      <c r="Z32" t="s">
        <v>773</v>
      </c>
      <c r="AA32">
        <v>1124494984</v>
      </c>
      <c r="AB32" t="s">
        <v>774</v>
      </c>
      <c r="AC32" s="18">
        <v>46538</v>
      </c>
      <c r="AD32" t="s">
        <v>775</v>
      </c>
      <c r="AE32" s="18">
        <v>46241</v>
      </c>
      <c r="AF32" t="s">
        <v>776</v>
      </c>
      <c r="AG32" s="18">
        <v>45831</v>
      </c>
      <c r="AH32" t="s">
        <v>355</v>
      </c>
      <c r="AI32" t="s">
        <v>355</v>
      </c>
      <c r="AJ32" t="s">
        <v>320</v>
      </c>
      <c r="AK32" t="s">
        <v>777</v>
      </c>
      <c r="AL32" t="s">
        <v>778</v>
      </c>
      <c r="AM32" t="b">
        <v>1</v>
      </c>
      <c r="AN32" t="b">
        <v>1</v>
      </c>
      <c r="AP32" t="s">
        <v>322</v>
      </c>
      <c r="AQ32" s="169" t="s">
        <v>779</v>
      </c>
      <c r="AR32" t="s">
        <v>46</v>
      </c>
      <c r="AS32" t="s">
        <v>324</v>
      </c>
    </row>
    <row r="33" spans="1:45" x14ac:dyDescent="0.35">
      <c r="A33" t="s">
        <v>355</v>
      </c>
      <c r="C33" t="s">
        <v>780</v>
      </c>
      <c r="D33" t="s">
        <v>781</v>
      </c>
      <c r="E33" t="s">
        <v>782</v>
      </c>
      <c r="F33" t="s">
        <v>783</v>
      </c>
      <c r="G33" t="s">
        <v>462</v>
      </c>
      <c r="H33" t="s">
        <v>133</v>
      </c>
      <c r="I33" t="s">
        <v>432</v>
      </c>
      <c r="J33" t="s">
        <v>784</v>
      </c>
      <c r="K33" t="s">
        <v>785</v>
      </c>
      <c r="L33" t="s">
        <v>25</v>
      </c>
      <c r="M33">
        <v>98223</v>
      </c>
      <c r="N33" t="s">
        <v>786</v>
      </c>
      <c r="O33" t="s">
        <v>787</v>
      </c>
      <c r="P33" t="s">
        <v>788</v>
      </c>
      <c r="Q33" s="18">
        <v>45547</v>
      </c>
      <c r="R33" s="18">
        <v>45547</v>
      </c>
      <c r="S33" t="s">
        <v>708</v>
      </c>
      <c r="T33">
        <v>0</v>
      </c>
      <c r="U33" t="s">
        <v>394</v>
      </c>
      <c r="V33">
        <v>155</v>
      </c>
      <c r="X33" t="s">
        <v>317</v>
      </c>
      <c r="Y33" s="18">
        <v>24802</v>
      </c>
      <c r="Z33">
        <v>42628021</v>
      </c>
      <c r="AA33">
        <v>1649951195</v>
      </c>
      <c r="AB33" t="s">
        <v>789</v>
      </c>
      <c r="AC33" s="18">
        <v>46326</v>
      </c>
      <c r="AD33" t="s">
        <v>790</v>
      </c>
      <c r="AE33" s="18">
        <v>45987</v>
      </c>
      <c r="AF33" t="s">
        <v>791</v>
      </c>
      <c r="AG33" s="18">
        <v>46941</v>
      </c>
      <c r="AH33" t="s">
        <v>788</v>
      </c>
      <c r="AI33" t="s">
        <v>788</v>
      </c>
      <c r="AJ33" t="s">
        <v>788</v>
      </c>
      <c r="AK33" t="s">
        <v>792</v>
      </c>
      <c r="AL33" t="s">
        <v>792</v>
      </c>
      <c r="AM33" t="b">
        <v>0</v>
      </c>
      <c r="AN33" t="b">
        <v>1</v>
      </c>
      <c r="AP33" t="s">
        <v>322</v>
      </c>
      <c r="AQ33" s="169" t="s">
        <v>793</v>
      </c>
      <c r="AR33" t="s">
        <v>46</v>
      </c>
      <c r="AS33" t="s">
        <v>324</v>
      </c>
    </row>
    <row r="34" spans="1:45" x14ac:dyDescent="0.35">
      <c r="A34" t="s">
        <v>794</v>
      </c>
      <c r="C34" t="s">
        <v>795</v>
      </c>
      <c r="D34" t="s">
        <v>796</v>
      </c>
      <c r="E34" t="s">
        <v>797</v>
      </c>
      <c r="F34" t="s">
        <v>798</v>
      </c>
      <c r="G34" t="s">
        <v>799</v>
      </c>
      <c r="H34" t="s">
        <v>191</v>
      </c>
      <c r="I34" t="s">
        <v>557</v>
      </c>
      <c r="J34" t="s">
        <v>800</v>
      </c>
      <c r="K34" t="s">
        <v>801</v>
      </c>
      <c r="L34" t="s">
        <v>198</v>
      </c>
      <c r="M34">
        <v>83401</v>
      </c>
      <c r="N34" t="s">
        <v>802</v>
      </c>
      <c r="O34" t="s">
        <v>803</v>
      </c>
      <c r="P34" t="s">
        <v>804</v>
      </c>
      <c r="Q34" s="18">
        <v>45547</v>
      </c>
      <c r="S34" t="s">
        <v>634</v>
      </c>
      <c r="T34">
        <v>5</v>
      </c>
      <c r="U34" t="s">
        <v>805</v>
      </c>
      <c r="V34" s="358">
        <v>145000</v>
      </c>
      <c r="X34" t="s">
        <v>317</v>
      </c>
      <c r="Y34" s="18">
        <v>25243</v>
      </c>
      <c r="Z34" t="s">
        <v>806</v>
      </c>
      <c r="AA34">
        <v>1306923099</v>
      </c>
      <c r="AB34" t="s">
        <v>807</v>
      </c>
      <c r="AC34" s="18">
        <v>46387</v>
      </c>
      <c r="AD34" t="s">
        <v>808</v>
      </c>
      <c r="AE34" s="18">
        <v>45838</v>
      </c>
      <c r="AJ34" t="s">
        <v>234</v>
      </c>
      <c r="AK34" t="s">
        <v>234</v>
      </c>
      <c r="AM34" t="b">
        <v>0</v>
      </c>
      <c r="AN34" t="b">
        <v>1</v>
      </c>
      <c r="AP34" t="s">
        <v>492</v>
      </c>
      <c r="AQ34" s="169" t="s">
        <v>809</v>
      </c>
      <c r="AR34" t="s">
        <v>566</v>
      </c>
      <c r="AS34" t="s">
        <v>324</v>
      </c>
    </row>
    <row r="35" spans="1:45" x14ac:dyDescent="0.35">
      <c r="A35" t="s">
        <v>810</v>
      </c>
      <c r="C35" t="s">
        <v>811</v>
      </c>
      <c r="D35" t="s">
        <v>812</v>
      </c>
      <c r="E35" t="s">
        <v>813</v>
      </c>
      <c r="F35" t="s">
        <v>814</v>
      </c>
      <c r="G35" t="s">
        <v>418</v>
      </c>
      <c r="H35" t="s">
        <v>191</v>
      </c>
      <c r="I35" t="s">
        <v>557</v>
      </c>
      <c r="J35" t="s">
        <v>815</v>
      </c>
      <c r="K35" t="s">
        <v>816</v>
      </c>
      <c r="L35" t="s">
        <v>81</v>
      </c>
      <c r="M35">
        <v>46052</v>
      </c>
      <c r="N35" t="s">
        <v>817</v>
      </c>
      <c r="O35" t="s">
        <v>818</v>
      </c>
      <c r="P35" t="s">
        <v>819</v>
      </c>
      <c r="Q35" s="18">
        <v>45547</v>
      </c>
      <c r="S35" t="s">
        <v>634</v>
      </c>
      <c r="T35">
        <v>5</v>
      </c>
      <c r="U35" t="s">
        <v>820</v>
      </c>
      <c r="V35" s="358">
        <v>125000</v>
      </c>
      <c r="X35" t="s">
        <v>317</v>
      </c>
      <c r="Y35" s="18">
        <v>32660</v>
      </c>
      <c r="Z35" t="s">
        <v>821</v>
      </c>
      <c r="AA35">
        <v>1639811987</v>
      </c>
      <c r="AB35" t="s">
        <v>822</v>
      </c>
      <c r="AC35" s="18">
        <v>45688</v>
      </c>
      <c r="AD35" t="s">
        <v>823</v>
      </c>
      <c r="AE35" s="18">
        <v>46203</v>
      </c>
      <c r="AF35" t="s">
        <v>824</v>
      </c>
      <c r="AG35" s="18">
        <v>46022</v>
      </c>
      <c r="AJ35" t="s">
        <v>825</v>
      </c>
      <c r="AM35" t="b">
        <v>1</v>
      </c>
      <c r="AN35" t="b">
        <v>1</v>
      </c>
      <c r="AP35" t="s">
        <v>322</v>
      </c>
      <c r="AQ35" s="169" t="s">
        <v>826</v>
      </c>
      <c r="AR35" t="s">
        <v>566</v>
      </c>
      <c r="AS35" t="s">
        <v>324</v>
      </c>
    </row>
    <row r="36" spans="1:45" x14ac:dyDescent="0.35">
      <c r="A36" t="s">
        <v>827</v>
      </c>
      <c r="C36" t="s">
        <v>828</v>
      </c>
      <c r="D36" t="s">
        <v>829</v>
      </c>
      <c r="E36" t="s">
        <v>830</v>
      </c>
      <c r="F36" t="s">
        <v>831</v>
      </c>
      <c r="G36" t="s">
        <v>600</v>
      </c>
      <c r="H36" t="s">
        <v>136</v>
      </c>
      <c r="I36" t="s">
        <v>345</v>
      </c>
      <c r="J36" t="s">
        <v>832</v>
      </c>
      <c r="K36" t="s">
        <v>833</v>
      </c>
      <c r="L36" t="s">
        <v>53</v>
      </c>
      <c r="M36">
        <v>33712</v>
      </c>
      <c r="N36" t="s">
        <v>834</v>
      </c>
      <c r="O36" t="s">
        <v>835</v>
      </c>
      <c r="P36" t="s">
        <v>836</v>
      </c>
      <c r="Q36" s="18">
        <v>45547</v>
      </c>
      <c r="S36" t="s">
        <v>634</v>
      </c>
      <c r="T36">
        <v>1</v>
      </c>
      <c r="U36" t="s">
        <v>837</v>
      </c>
      <c r="W36">
        <v>550</v>
      </c>
      <c r="X36" t="s">
        <v>317</v>
      </c>
      <c r="Y36" s="18">
        <v>25777</v>
      </c>
      <c r="Z36" t="s">
        <v>838</v>
      </c>
      <c r="AA36">
        <v>1083078208</v>
      </c>
      <c r="AB36" t="s">
        <v>839</v>
      </c>
      <c r="AC36" s="18">
        <v>45838</v>
      </c>
      <c r="AD36" t="s">
        <v>840</v>
      </c>
      <c r="AE36" s="18">
        <v>45777</v>
      </c>
      <c r="AF36" t="s">
        <v>841</v>
      </c>
      <c r="AG36" s="18">
        <v>46089</v>
      </c>
      <c r="AH36" t="s">
        <v>355</v>
      </c>
      <c r="AI36" t="s">
        <v>355</v>
      </c>
      <c r="AJ36" t="s">
        <v>842</v>
      </c>
      <c r="AK36" t="s">
        <v>842</v>
      </c>
      <c r="AL36" t="s">
        <v>842</v>
      </c>
      <c r="AM36" t="b">
        <v>1</v>
      </c>
      <c r="AN36" t="b">
        <v>1</v>
      </c>
      <c r="AP36" t="s">
        <v>322</v>
      </c>
      <c r="AQ36" s="169" t="s">
        <v>843</v>
      </c>
      <c r="AR36" t="s">
        <v>46</v>
      </c>
      <c r="AS36" t="s">
        <v>324</v>
      </c>
    </row>
    <row r="37" spans="1:45" x14ac:dyDescent="0.35">
      <c r="A37" t="s">
        <v>355</v>
      </c>
      <c r="C37" t="s">
        <v>844</v>
      </c>
      <c r="D37" t="s">
        <v>845</v>
      </c>
      <c r="E37" t="s">
        <v>846</v>
      </c>
      <c r="F37" t="s">
        <v>403</v>
      </c>
      <c r="G37" t="s">
        <v>404</v>
      </c>
      <c r="H37" t="s">
        <v>130</v>
      </c>
      <c r="I37" t="s">
        <v>345</v>
      </c>
      <c r="J37" t="s">
        <v>847</v>
      </c>
      <c r="K37" t="s">
        <v>848</v>
      </c>
      <c r="L37" t="s">
        <v>50</v>
      </c>
      <c r="M37">
        <v>29840</v>
      </c>
      <c r="N37" t="s">
        <v>849</v>
      </c>
      <c r="O37" t="s">
        <v>850</v>
      </c>
      <c r="P37" t="s">
        <v>851</v>
      </c>
      <c r="Q37" s="18">
        <v>45547</v>
      </c>
      <c r="R37" s="18">
        <v>45547</v>
      </c>
      <c r="S37" t="s">
        <v>708</v>
      </c>
      <c r="T37">
        <v>0</v>
      </c>
      <c r="U37" t="s">
        <v>852</v>
      </c>
      <c r="V37" s="358">
        <v>150000</v>
      </c>
      <c r="X37" t="s">
        <v>317</v>
      </c>
      <c r="Y37" s="18">
        <v>31710</v>
      </c>
      <c r="Z37" t="s">
        <v>853</v>
      </c>
      <c r="AA37">
        <v>1235893561</v>
      </c>
      <c r="AB37" t="s">
        <v>854</v>
      </c>
      <c r="AC37" s="18">
        <v>46356</v>
      </c>
      <c r="AD37">
        <v>95014971</v>
      </c>
      <c r="AE37" s="18">
        <v>45991</v>
      </c>
      <c r="AF37" t="s">
        <v>855</v>
      </c>
      <c r="AG37" s="18">
        <v>45851</v>
      </c>
      <c r="AH37" t="s">
        <v>355</v>
      </c>
      <c r="AI37" t="s">
        <v>355</v>
      </c>
      <c r="AJ37" t="s">
        <v>355</v>
      </c>
      <c r="AK37" t="s">
        <v>355</v>
      </c>
      <c r="AL37" t="s">
        <v>355</v>
      </c>
      <c r="AM37" t="b">
        <v>0</v>
      </c>
      <c r="AN37" t="b">
        <v>1</v>
      </c>
      <c r="AP37" t="s">
        <v>322</v>
      </c>
      <c r="AR37" t="s">
        <v>46</v>
      </c>
      <c r="AS37" t="s">
        <v>324</v>
      </c>
    </row>
    <row r="38" spans="1:45" x14ac:dyDescent="0.35">
      <c r="A38" t="s">
        <v>355</v>
      </c>
      <c r="B38" t="s">
        <v>355</v>
      </c>
      <c r="C38" t="s">
        <v>856</v>
      </c>
      <c r="D38" t="s">
        <v>857</v>
      </c>
      <c r="E38" t="s">
        <v>858</v>
      </c>
      <c r="F38" t="s">
        <v>859</v>
      </c>
      <c r="G38" t="s">
        <v>612</v>
      </c>
      <c r="H38" t="s">
        <v>136</v>
      </c>
      <c r="I38" t="s">
        <v>345</v>
      </c>
      <c r="J38" t="s">
        <v>860</v>
      </c>
      <c r="K38" t="s">
        <v>861</v>
      </c>
      <c r="L38" t="s">
        <v>115</v>
      </c>
      <c r="M38">
        <v>61822</v>
      </c>
      <c r="N38" t="s">
        <v>862</v>
      </c>
      <c r="O38" t="s">
        <v>863</v>
      </c>
      <c r="P38" t="s">
        <v>864</v>
      </c>
      <c r="Q38" s="18">
        <v>45547</v>
      </c>
      <c r="R38" s="18">
        <v>45547</v>
      </c>
      <c r="S38" t="s">
        <v>708</v>
      </c>
      <c r="T38">
        <v>0</v>
      </c>
      <c r="U38" t="s">
        <v>865</v>
      </c>
      <c r="W38">
        <v>500</v>
      </c>
      <c r="X38" t="s">
        <v>317</v>
      </c>
      <c r="Y38" s="18">
        <v>28922</v>
      </c>
      <c r="Z38" t="s">
        <v>866</v>
      </c>
      <c r="AA38">
        <v>1942040324</v>
      </c>
      <c r="AB38" t="s">
        <v>867</v>
      </c>
      <c r="AD38">
        <v>209029624</v>
      </c>
      <c r="AE38" s="18">
        <v>46173</v>
      </c>
      <c r="AF38" t="s">
        <v>868</v>
      </c>
      <c r="AG38" s="18">
        <v>47106</v>
      </c>
      <c r="AH38" t="s">
        <v>355</v>
      </c>
      <c r="AI38" t="s">
        <v>355</v>
      </c>
      <c r="AJ38" t="s">
        <v>70</v>
      </c>
      <c r="AK38" t="s">
        <v>355</v>
      </c>
      <c r="AL38" t="s">
        <v>355</v>
      </c>
      <c r="AM38" t="b">
        <v>0</v>
      </c>
      <c r="AN38" t="b">
        <v>1</v>
      </c>
      <c r="AO38" t="s">
        <v>355</v>
      </c>
      <c r="AP38" t="s">
        <v>322</v>
      </c>
      <c r="AR38" t="s">
        <v>46</v>
      </c>
      <c r="AS38" t="s">
        <v>324</v>
      </c>
    </row>
    <row r="39" spans="1:45" x14ac:dyDescent="0.35">
      <c r="A39" t="s">
        <v>869</v>
      </c>
      <c r="C39" t="s">
        <v>870</v>
      </c>
      <c r="D39" t="s">
        <v>871</v>
      </c>
      <c r="E39" t="s">
        <v>872</v>
      </c>
      <c r="F39" t="s">
        <v>814</v>
      </c>
      <c r="G39" t="s">
        <v>418</v>
      </c>
      <c r="H39" t="s">
        <v>136</v>
      </c>
      <c r="I39" t="s">
        <v>345</v>
      </c>
      <c r="J39" t="s">
        <v>873</v>
      </c>
      <c r="K39" t="s">
        <v>874</v>
      </c>
      <c r="L39" t="s">
        <v>81</v>
      </c>
      <c r="M39">
        <v>46237</v>
      </c>
      <c r="N39" t="s">
        <v>875</v>
      </c>
      <c r="O39" t="s">
        <v>876</v>
      </c>
      <c r="P39" t="s">
        <v>877</v>
      </c>
      <c r="Q39" s="18">
        <v>45547</v>
      </c>
      <c r="S39" t="s">
        <v>634</v>
      </c>
      <c r="T39">
        <v>5</v>
      </c>
      <c r="U39" t="s">
        <v>878</v>
      </c>
      <c r="V39" s="358">
        <v>145000</v>
      </c>
      <c r="X39" t="s">
        <v>317</v>
      </c>
      <c r="Y39" s="18">
        <v>20706</v>
      </c>
      <c r="Z39" t="s">
        <v>879</v>
      </c>
      <c r="AA39">
        <v>1770590374</v>
      </c>
      <c r="AB39" t="s">
        <v>880</v>
      </c>
      <c r="AC39" s="18">
        <v>46507</v>
      </c>
      <c r="AD39" t="s">
        <v>881</v>
      </c>
      <c r="AE39" s="18">
        <v>45961</v>
      </c>
      <c r="AF39" t="s">
        <v>882</v>
      </c>
      <c r="AG39" s="18">
        <v>46203</v>
      </c>
      <c r="AJ39" t="s">
        <v>825</v>
      </c>
      <c r="AM39" t="b">
        <v>1</v>
      </c>
      <c r="AN39" t="b">
        <v>1</v>
      </c>
      <c r="AP39" t="s">
        <v>322</v>
      </c>
      <c r="AQ39" s="169" t="s">
        <v>883</v>
      </c>
      <c r="AR39" t="s">
        <v>46</v>
      </c>
      <c r="AS39" t="s">
        <v>324</v>
      </c>
    </row>
    <row r="40" spans="1:45" x14ac:dyDescent="0.35">
      <c r="A40" t="s">
        <v>884</v>
      </c>
      <c r="C40" t="s">
        <v>885</v>
      </c>
      <c r="D40" t="s">
        <v>886</v>
      </c>
      <c r="E40" t="s">
        <v>887</v>
      </c>
      <c r="F40" t="s">
        <v>308</v>
      </c>
      <c r="G40" t="s">
        <v>309</v>
      </c>
      <c r="H40" t="s">
        <v>28</v>
      </c>
      <c r="I40" t="s">
        <v>310</v>
      </c>
      <c r="J40" t="s">
        <v>888</v>
      </c>
      <c r="K40" t="s">
        <v>889</v>
      </c>
      <c r="L40" t="s">
        <v>25</v>
      </c>
      <c r="M40">
        <v>98664</v>
      </c>
      <c r="N40" t="s">
        <v>890</v>
      </c>
      <c r="O40" t="s">
        <v>891</v>
      </c>
      <c r="P40" t="s">
        <v>892</v>
      </c>
      <c r="Q40" s="18">
        <v>45547</v>
      </c>
      <c r="S40" t="s">
        <v>634</v>
      </c>
      <c r="T40">
        <v>0</v>
      </c>
      <c r="U40" t="s">
        <v>893</v>
      </c>
      <c r="V40" s="358">
        <v>180000</v>
      </c>
      <c r="X40" t="s">
        <v>317</v>
      </c>
      <c r="Y40" s="18">
        <v>24604</v>
      </c>
      <c r="Z40" t="s">
        <v>894</v>
      </c>
      <c r="AA40">
        <v>1063687234</v>
      </c>
      <c r="AB40" t="s">
        <v>895</v>
      </c>
      <c r="AC40" s="18">
        <v>46203</v>
      </c>
      <c r="AD40" t="s">
        <v>896</v>
      </c>
      <c r="AE40" s="18">
        <v>45789</v>
      </c>
      <c r="AH40" t="s">
        <v>355</v>
      </c>
      <c r="AI40" t="s">
        <v>355</v>
      </c>
      <c r="AJ40" t="s">
        <v>320</v>
      </c>
      <c r="AK40" t="s">
        <v>321</v>
      </c>
      <c r="AL40" t="s">
        <v>321</v>
      </c>
      <c r="AM40" t="b">
        <v>1</v>
      </c>
      <c r="AN40" t="b">
        <v>1</v>
      </c>
      <c r="AP40" t="s">
        <v>322</v>
      </c>
      <c r="AQ40" s="169" t="s">
        <v>897</v>
      </c>
      <c r="AR40" t="s">
        <v>310</v>
      </c>
      <c r="AS40" t="s">
        <v>324</v>
      </c>
    </row>
    <row r="41" spans="1:45" x14ac:dyDescent="0.35">
      <c r="A41" t="s">
        <v>898</v>
      </c>
      <c r="C41" t="s">
        <v>899</v>
      </c>
      <c r="D41" t="s">
        <v>900</v>
      </c>
      <c r="E41" t="s">
        <v>901</v>
      </c>
      <c r="F41" t="s">
        <v>902</v>
      </c>
      <c r="G41" t="s">
        <v>515</v>
      </c>
      <c r="H41" t="s">
        <v>28</v>
      </c>
      <c r="I41" t="s">
        <v>310</v>
      </c>
      <c r="J41" t="s">
        <v>903</v>
      </c>
      <c r="K41" t="s">
        <v>904</v>
      </c>
      <c r="L41" t="s">
        <v>115</v>
      </c>
      <c r="M41">
        <v>60527</v>
      </c>
      <c r="N41" t="s">
        <v>905</v>
      </c>
      <c r="O41" t="s">
        <v>906</v>
      </c>
      <c r="P41" t="s">
        <v>907</v>
      </c>
      <c r="Q41" s="18">
        <v>45547</v>
      </c>
      <c r="S41" t="s">
        <v>634</v>
      </c>
      <c r="T41">
        <v>3</v>
      </c>
      <c r="U41" t="s">
        <v>908</v>
      </c>
      <c r="W41" s="358">
        <v>1200</v>
      </c>
      <c r="X41">
        <v>1099</v>
      </c>
      <c r="Y41" s="18">
        <v>30208</v>
      </c>
      <c r="Z41" t="s">
        <v>909</v>
      </c>
      <c r="AA41">
        <v>1255825543</v>
      </c>
      <c r="AB41" t="s">
        <v>910</v>
      </c>
      <c r="AC41" s="18">
        <v>46446</v>
      </c>
      <c r="AD41">
        <v>36155890</v>
      </c>
      <c r="AE41" s="18">
        <v>46234</v>
      </c>
      <c r="AF41" t="s">
        <v>911</v>
      </c>
      <c r="AH41" t="s">
        <v>355</v>
      </c>
      <c r="AI41" t="s">
        <v>355</v>
      </c>
      <c r="AJ41" t="s">
        <v>338</v>
      </c>
      <c r="AM41" t="b">
        <v>1</v>
      </c>
      <c r="AN41" t="b">
        <v>1</v>
      </c>
      <c r="AP41" t="s">
        <v>322</v>
      </c>
      <c r="AQ41" s="169" t="s">
        <v>230</v>
      </c>
      <c r="AR41" t="s">
        <v>310</v>
      </c>
      <c r="AS41" t="s">
        <v>324</v>
      </c>
    </row>
    <row r="42" spans="1:45" x14ac:dyDescent="0.35">
      <c r="A42" t="s">
        <v>912</v>
      </c>
      <c r="C42" t="s">
        <v>913</v>
      </c>
      <c r="D42" t="s">
        <v>914</v>
      </c>
      <c r="E42" t="s">
        <v>915</v>
      </c>
      <c r="F42" t="s">
        <v>417</v>
      </c>
      <c r="G42" t="s">
        <v>418</v>
      </c>
      <c r="H42" t="s">
        <v>28</v>
      </c>
      <c r="I42" t="s">
        <v>310</v>
      </c>
      <c r="J42" t="s">
        <v>916</v>
      </c>
      <c r="K42" t="s">
        <v>917</v>
      </c>
      <c r="L42" t="s">
        <v>81</v>
      </c>
      <c r="M42">
        <v>46074</v>
      </c>
      <c r="N42" t="s">
        <v>918</v>
      </c>
      <c r="O42" t="s">
        <v>919</v>
      </c>
      <c r="P42" t="s">
        <v>920</v>
      </c>
      <c r="Q42" s="18">
        <v>45547</v>
      </c>
      <c r="S42" t="s">
        <v>634</v>
      </c>
      <c r="T42">
        <v>1</v>
      </c>
      <c r="U42" t="s">
        <v>921</v>
      </c>
      <c r="W42" s="358">
        <v>1500</v>
      </c>
      <c r="X42">
        <v>1099</v>
      </c>
      <c r="Y42" s="18">
        <v>29102</v>
      </c>
      <c r="Z42" t="s">
        <v>922</v>
      </c>
      <c r="AA42">
        <v>1447783683</v>
      </c>
      <c r="AB42" t="s">
        <v>923</v>
      </c>
      <c r="AC42" s="18">
        <v>46173</v>
      </c>
      <c r="AD42" t="s">
        <v>924</v>
      </c>
      <c r="AE42" s="18">
        <v>45961</v>
      </c>
      <c r="AJ42" t="s">
        <v>338</v>
      </c>
      <c r="AM42" t="b">
        <v>1</v>
      </c>
      <c r="AN42" t="b">
        <v>1</v>
      </c>
      <c r="AP42" t="s">
        <v>322</v>
      </c>
      <c r="AQ42" s="169" t="s">
        <v>231</v>
      </c>
      <c r="AR42" t="s">
        <v>310</v>
      </c>
      <c r="AS42" t="s">
        <v>324</v>
      </c>
    </row>
    <row r="43" spans="1:45" x14ac:dyDescent="0.35">
      <c r="A43" t="s">
        <v>925</v>
      </c>
      <c r="C43" t="s">
        <v>926</v>
      </c>
      <c r="D43" t="s">
        <v>927</v>
      </c>
      <c r="E43" t="s">
        <v>928</v>
      </c>
      <c r="F43" t="s">
        <v>403</v>
      </c>
      <c r="G43" t="s">
        <v>404</v>
      </c>
      <c r="H43" t="s">
        <v>130</v>
      </c>
      <c r="I43" t="s">
        <v>345</v>
      </c>
      <c r="J43" t="s">
        <v>929</v>
      </c>
      <c r="K43" t="s">
        <v>930</v>
      </c>
      <c r="L43" t="s">
        <v>50</v>
      </c>
      <c r="M43">
        <v>92336</v>
      </c>
      <c r="N43" t="s">
        <v>931</v>
      </c>
      <c r="O43" t="s">
        <v>932</v>
      </c>
      <c r="P43" t="s">
        <v>933</v>
      </c>
      <c r="Q43" s="18">
        <v>45547</v>
      </c>
      <c r="S43" t="s">
        <v>634</v>
      </c>
      <c r="T43">
        <v>5</v>
      </c>
      <c r="U43" t="s">
        <v>934</v>
      </c>
      <c r="V43" s="358">
        <v>155000</v>
      </c>
      <c r="X43" t="s">
        <v>317</v>
      </c>
      <c r="Y43" s="18">
        <v>25450</v>
      </c>
      <c r="Z43" t="s">
        <v>935</v>
      </c>
      <c r="AA43">
        <v>1952612368</v>
      </c>
      <c r="AB43" t="s">
        <v>936</v>
      </c>
      <c r="AC43" s="18">
        <v>45838</v>
      </c>
      <c r="AD43">
        <v>18800</v>
      </c>
      <c r="AE43" s="18">
        <v>45808</v>
      </c>
      <c r="AF43" t="s">
        <v>937</v>
      </c>
      <c r="AG43" s="18">
        <v>46777</v>
      </c>
      <c r="AJ43" t="s">
        <v>355</v>
      </c>
      <c r="AM43" t="b">
        <v>1</v>
      </c>
      <c r="AN43" t="b">
        <v>1</v>
      </c>
      <c r="AP43" t="s">
        <v>322</v>
      </c>
      <c r="AQ43" s="169" t="s">
        <v>938</v>
      </c>
      <c r="AR43" t="s">
        <v>46</v>
      </c>
      <c r="AS43" t="s">
        <v>324</v>
      </c>
    </row>
    <row r="44" spans="1:45" x14ac:dyDescent="0.35">
      <c r="A44" t="s">
        <v>939</v>
      </c>
      <c r="C44" t="s">
        <v>940</v>
      </c>
      <c r="D44" t="s">
        <v>941</v>
      </c>
      <c r="E44" t="s">
        <v>942</v>
      </c>
      <c r="F44" t="s">
        <v>571</v>
      </c>
      <c r="G44" t="s">
        <v>600</v>
      </c>
      <c r="H44" t="s">
        <v>28</v>
      </c>
      <c r="I44" t="s">
        <v>447</v>
      </c>
      <c r="J44" t="s">
        <v>943</v>
      </c>
      <c r="K44" t="s">
        <v>944</v>
      </c>
      <c r="L44" t="s">
        <v>53</v>
      </c>
      <c r="M44">
        <v>33607</v>
      </c>
      <c r="N44" t="s">
        <v>945</v>
      </c>
      <c r="O44" t="s">
        <v>946</v>
      </c>
      <c r="P44" t="s">
        <v>947</v>
      </c>
      <c r="Q44" s="18">
        <v>45547</v>
      </c>
      <c r="S44" t="s">
        <v>634</v>
      </c>
      <c r="U44" t="s">
        <v>948</v>
      </c>
      <c r="W44" s="358">
        <v>1200</v>
      </c>
      <c r="X44">
        <v>1099</v>
      </c>
      <c r="Y44" s="18">
        <v>34516</v>
      </c>
      <c r="Z44" t="s">
        <v>949</v>
      </c>
      <c r="AA44">
        <v>1720665631</v>
      </c>
      <c r="AB44" t="s">
        <v>950</v>
      </c>
      <c r="AC44" s="18">
        <v>46112</v>
      </c>
      <c r="AD44" t="s">
        <v>951</v>
      </c>
      <c r="AE44" s="18">
        <v>46112</v>
      </c>
      <c r="AF44" t="s">
        <v>355</v>
      </c>
      <c r="AH44" t="s">
        <v>355</v>
      </c>
      <c r="AI44" t="s">
        <v>355</v>
      </c>
      <c r="AJ44" t="s">
        <v>320</v>
      </c>
      <c r="AK44" t="s">
        <v>384</v>
      </c>
      <c r="AL44" t="s">
        <v>384</v>
      </c>
      <c r="AM44" t="b">
        <v>1</v>
      </c>
      <c r="AN44" t="b">
        <v>1</v>
      </c>
      <c r="AP44" t="s">
        <v>322</v>
      </c>
      <c r="AQ44" s="169" t="s">
        <v>232</v>
      </c>
      <c r="AR44" t="s">
        <v>310</v>
      </c>
      <c r="AS44" t="s">
        <v>324</v>
      </c>
    </row>
    <row r="45" spans="1:45" x14ac:dyDescent="0.35">
      <c r="A45" t="s">
        <v>952</v>
      </c>
      <c r="C45" t="s">
        <v>953</v>
      </c>
      <c r="D45" t="s">
        <v>954</v>
      </c>
      <c r="E45" t="s">
        <v>955</v>
      </c>
      <c r="F45" t="s">
        <v>956</v>
      </c>
      <c r="G45" t="s">
        <v>957</v>
      </c>
      <c r="H45" t="s">
        <v>256</v>
      </c>
      <c r="I45" t="s">
        <v>256</v>
      </c>
      <c r="J45" t="s">
        <v>958</v>
      </c>
      <c r="K45" t="s">
        <v>959</v>
      </c>
      <c r="L45" t="s">
        <v>115</v>
      </c>
      <c r="M45">
        <v>62207</v>
      </c>
      <c r="N45" t="s">
        <v>960</v>
      </c>
      <c r="O45" t="s">
        <v>961</v>
      </c>
      <c r="P45" t="s">
        <v>962</v>
      </c>
      <c r="Q45" s="18">
        <v>45547</v>
      </c>
      <c r="S45" t="s">
        <v>634</v>
      </c>
      <c r="T45">
        <v>3</v>
      </c>
      <c r="U45" t="s">
        <v>355</v>
      </c>
      <c r="X45">
        <v>1099</v>
      </c>
      <c r="AB45" t="s">
        <v>338</v>
      </c>
      <c r="AD45" t="s">
        <v>355</v>
      </c>
      <c r="AF45" t="s">
        <v>355</v>
      </c>
      <c r="AM45" t="b">
        <v>0</v>
      </c>
      <c r="AN45" t="b">
        <v>0</v>
      </c>
      <c r="AP45" t="s">
        <v>322</v>
      </c>
      <c r="AQ45" s="169" t="s">
        <v>963</v>
      </c>
      <c r="AR45" t="s">
        <v>46</v>
      </c>
      <c r="AS45" t="s">
        <v>324</v>
      </c>
    </row>
    <row r="46" spans="1:45" x14ac:dyDescent="0.35">
      <c r="A46" t="s">
        <v>355</v>
      </c>
      <c r="C46" t="s">
        <v>964</v>
      </c>
      <c r="D46" t="s">
        <v>401</v>
      </c>
      <c r="E46" t="s">
        <v>965</v>
      </c>
      <c r="F46" t="s">
        <v>814</v>
      </c>
      <c r="G46" t="s">
        <v>418</v>
      </c>
      <c r="H46" t="s">
        <v>136</v>
      </c>
      <c r="I46" t="s">
        <v>345</v>
      </c>
      <c r="J46" t="s">
        <v>966</v>
      </c>
      <c r="K46" t="s">
        <v>967</v>
      </c>
      <c r="L46" t="s">
        <v>81</v>
      </c>
      <c r="M46">
        <v>46953</v>
      </c>
      <c r="N46" t="s">
        <v>968</v>
      </c>
      <c r="O46" t="s">
        <v>969</v>
      </c>
      <c r="P46" t="s">
        <v>970</v>
      </c>
      <c r="Q46" s="18">
        <v>45533</v>
      </c>
      <c r="R46" s="18">
        <v>45533</v>
      </c>
      <c r="S46" t="s">
        <v>708</v>
      </c>
      <c r="T46">
        <v>0</v>
      </c>
      <c r="U46" t="s">
        <v>971</v>
      </c>
      <c r="X46" t="s">
        <v>317</v>
      </c>
      <c r="Y46" s="18">
        <v>28621</v>
      </c>
      <c r="Z46" t="s">
        <v>972</v>
      </c>
      <c r="AA46">
        <v>1366621484</v>
      </c>
      <c r="AB46" t="s">
        <v>973</v>
      </c>
      <c r="AC46" s="18">
        <v>46387</v>
      </c>
      <c r="AD46" t="s">
        <v>974</v>
      </c>
      <c r="AE46" s="18">
        <v>45961</v>
      </c>
      <c r="AF46" t="s">
        <v>975</v>
      </c>
      <c r="AG46" s="18">
        <v>47483</v>
      </c>
      <c r="AH46" t="s">
        <v>355</v>
      </c>
      <c r="AI46" t="s">
        <v>355</v>
      </c>
      <c r="AM46" t="b">
        <v>0</v>
      </c>
      <c r="AN46" t="b">
        <v>0</v>
      </c>
      <c r="AP46" t="s">
        <v>322</v>
      </c>
      <c r="AQ46" s="169" t="s">
        <v>976</v>
      </c>
      <c r="AR46" t="s">
        <v>46</v>
      </c>
      <c r="AS46" t="s">
        <v>324</v>
      </c>
    </row>
    <row r="47" spans="1:45" x14ac:dyDescent="0.35">
      <c r="A47" t="s">
        <v>977</v>
      </c>
      <c r="C47" t="s">
        <v>978</v>
      </c>
      <c r="D47" t="s">
        <v>979</v>
      </c>
      <c r="E47" t="s">
        <v>980</v>
      </c>
      <c r="F47" t="s">
        <v>611</v>
      </c>
      <c r="G47" t="s">
        <v>612</v>
      </c>
      <c r="H47" t="s">
        <v>136</v>
      </c>
      <c r="I47" t="s">
        <v>345</v>
      </c>
      <c r="J47" t="s">
        <v>981</v>
      </c>
      <c r="K47" t="s">
        <v>982</v>
      </c>
      <c r="L47" t="s">
        <v>115</v>
      </c>
      <c r="M47">
        <v>61061</v>
      </c>
      <c r="N47" t="s">
        <v>983</v>
      </c>
      <c r="O47" t="s">
        <v>984</v>
      </c>
      <c r="P47" t="s">
        <v>985</v>
      </c>
      <c r="Q47" s="18">
        <v>45533</v>
      </c>
      <c r="S47" t="s">
        <v>634</v>
      </c>
      <c r="T47">
        <v>1</v>
      </c>
      <c r="U47" t="s">
        <v>986</v>
      </c>
      <c r="X47" t="s">
        <v>317</v>
      </c>
      <c r="Y47" s="18">
        <v>23370</v>
      </c>
      <c r="Z47" t="s">
        <v>987</v>
      </c>
      <c r="AA47">
        <v>1568703593</v>
      </c>
      <c r="AB47" t="s">
        <v>988</v>
      </c>
      <c r="AC47" s="18">
        <v>46173</v>
      </c>
      <c r="AD47">
        <v>209010318</v>
      </c>
      <c r="AE47" s="18">
        <v>46173</v>
      </c>
      <c r="AF47" t="s">
        <v>989</v>
      </c>
      <c r="AG47" s="18">
        <v>46788</v>
      </c>
      <c r="AH47" t="s">
        <v>355</v>
      </c>
      <c r="AI47" t="s">
        <v>355</v>
      </c>
      <c r="AJ47" t="s">
        <v>70</v>
      </c>
      <c r="AM47" t="b">
        <v>0</v>
      </c>
      <c r="AN47" t="b">
        <v>1</v>
      </c>
      <c r="AP47" t="s">
        <v>322</v>
      </c>
      <c r="AQ47" s="169" t="s">
        <v>990</v>
      </c>
      <c r="AR47" t="s">
        <v>46</v>
      </c>
      <c r="AS47" t="s">
        <v>324</v>
      </c>
    </row>
    <row r="48" spans="1:45" x14ac:dyDescent="0.35">
      <c r="A48" t="s">
        <v>991</v>
      </c>
      <c r="C48" t="s">
        <v>992</v>
      </c>
      <c r="D48" t="s">
        <v>993</v>
      </c>
      <c r="E48" t="s">
        <v>994</v>
      </c>
      <c r="F48" t="s">
        <v>859</v>
      </c>
      <c r="G48" t="s">
        <v>957</v>
      </c>
      <c r="H48" t="s">
        <v>136</v>
      </c>
      <c r="I48" t="s">
        <v>345</v>
      </c>
      <c r="J48" t="s">
        <v>995</v>
      </c>
      <c r="K48" t="s">
        <v>996</v>
      </c>
      <c r="L48" t="s">
        <v>115</v>
      </c>
      <c r="M48">
        <v>61856</v>
      </c>
      <c r="N48" t="s">
        <v>997</v>
      </c>
      <c r="O48" t="s">
        <v>998</v>
      </c>
      <c r="P48" t="s">
        <v>999</v>
      </c>
      <c r="Q48" s="18">
        <v>45533</v>
      </c>
      <c r="S48" t="s">
        <v>634</v>
      </c>
      <c r="T48">
        <v>1</v>
      </c>
      <c r="U48" t="s">
        <v>1000</v>
      </c>
      <c r="X48" t="s">
        <v>317</v>
      </c>
      <c r="Y48" s="18">
        <v>30744</v>
      </c>
      <c r="Z48" t="s">
        <v>1001</v>
      </c>
      <c r="AA48">
        <v>1962056853</v>
      </c>
      <c r="AB48" t="s">
        <v>1002</v>
      </c>
      <c r="AC48" s="18">
        <v>46173</v>
      </c>
      <c r="AD48">
        <v>209019717</v>
      </c>
      <c r="AE48" s="18">
        <v>46173</v>
      </c>
      <c r="AF48" t="s">
        <v>1003</v>
      </c>
      <c r="AG48" s="18">
        <v>47335</v>
      </c>
      <c r="AH48" t="s">
        <v>355</v>
      </c>
      <c r="AI48" t="s">
        <v>355</v>
      </c>
      <c r="AJ48" t="s">
        <v>70</v>
      </c>
      <c r="AK48" t="s">
        <v>355</v>
      </c>
      <c r="AL48" t="s">
        <v>355</v>
      </c>
      <c r="AM48" t="b">
        <v>1</v>
      </c>
      <c r="AN48" t="b">
        <v>1</v>
      </c>
      <c r="AP48" t="s">
        <v>322</v>
      </c>
      <c r="AQ48" s="169" t="s">
        <v>1004</v>
      </c>
      <c r="AR48" t="s">
        <v>46</v>
      </c>
      <c r="AS48" t="s">
        <v>324</v>
      </c>
    </row>
    <row r="49" spans="1:45" x14ac:dyDescent="0.35">
      <c r="A49" t="s">
        <v>1005</v>
      </c>
      <c r="C49" t="s">
        <v>1006</v>
      </c>
      <c r="D49" t="s">
        <v>1007</v>
      </c>
      <c r="E49" t="s">
        <v>1008</v>
      </c>
      <c r="F49" t="s">
        <v>497</v>
      </c>
      <c r="G49" t="s">
        <v>309</v>
      </c>
      <c r="H49" t="s">
        <v>133</v>
      </c>
      <c r="I49" t="s">
        <v>432</v>
      </c>
      <c r="J49" t="s">
        <v>1009</v>
      </c>
      <c r="K49" t="s">
        <v>559</v>
      </c>
      <c r="L49" t="s">
        <v>25</v>
      </c>
      <c r="M49">
        <v>98513</v>
      </c>
      <c r="N49" t="s">
        <v>1010</v>
      </c>
      <c r="O49" t="s">
        <v>1011</v>
      </c>
      <c r="P49" t="s">
        <v>1012</v>
      </c>
      <c r="Q49" s="18">
        <v>45533</v>
      </c>
      <c r="S49" t="s">
        <v>634</v>
      </c>
      <c r="T49">
        <v>5</v>
      </c>
      <c r="U49" t="s">
        <v>1013</v>
      </c>
      <c r="V49" s="358">
        <v>155000</v>
      </c>
      <c r="X49" t="s">
        <v>317</v>
      </c>
      <c r="Y49" s="18">
        <v>31968</v>
      </c>
      <c r="Z49" t="s">
        <v>1014</v>
      </c>
      <c r="AA49">
        <v>1063113421</v>
      </c>
      <c r="AB49" t="s">
        <v>1015</v>
      </c>
      <c r="AC49" s="18">
        <v>45930</v>
      </c>
      <c r="AD49" t="s">
        <v>1016</v>
      </c>
      <c r="AE49" s="18">
        <v>45848</v>
      </c>
      <c r="AF49" t="s">
        <v>1017</v>
      </c>
      <c r="AG49" s="18">
        <v>46814</v>
      </c>
      <c r="AH49" t="s">
        <v>355</v>
      </c>
      <c r="AI49" t="s">
        <v>355</v>
      </c>
      <c r="AJ49" t="s">
        <v>320</v>
      </c>
      <c r="AK49" t="s">
        <v>321</v>
      </c>
      <c r="AL49" t="s">
        <v>321</v>
      </c>
      <c r="AM49" t="b">
        <v>1</v>
      </c>
      <c r="AN49" t="b">
        <v>1</v>
      </c>
      <c r="AP49" t="s">
        <v>322</v>
      </c>
      <c r="AQ49" s="169" t="s">
        <v>1018</v>
      </c>
      <c r="AR49" t="s">
        <v>46</v>
      </c>
      <c r="AS49" t="s">
        <v>324</v>
      </c>
    </row>
    <row r="50" spans="1:45" x14ac:dyDescent="0.35">
      <c r="A50" t="s">
        <v>1019</v>
      </c>
      <c r="C50" t="s">
        <v>1020</v>
      </c>
      <c r="D50" t="s">
        <v>1021</v>
      </c>
      <c r="E50" t="s">
        <v>1022</v>
      </c>
      <c r="F50" t="s">
        <v>1023</v>
      </c>
      <c r="G50" t="s">
        <v>1024</v>
      </c>
      <c r="H50" t="s">
        <v>136</v>
      </c>
      <c r="I50" t="s">
        <v>345</v>
      </c>
      <c r="J50" t="s">
        <v>1025</v>
      </c>
      <c r="K50" t="s">
        <v>1026</v>
      </c>
      <c r="L50" t="s">
        <v>81</v>
      </c>
      <c r="M50">
        <v>46303</v>
      </c>
      <c r="N50" t="s">
        <v>1027</v>
      </c>
      <c r="O50" t="s">
        <v>1028</v>
      </c>
      <c r="P50" t="s">
        <v>1029</v>
      </c>
      <c r="Q50" s="18">
        <v>45530</v>
      </c>
      <c r="S50" t="s">
        <v>634</v>
      </c>
      <c r="T50">
        <v>1</v>
      </c>
      <c r="U50" t="s">
        <v>1030</v>
      </c>
      <c r="X50" t="s">
        <v>317</v>
      </c>
      <c r="Y50" s="18">
        <v>30013</v>
      </c>
      <c r="Z50" t="s">
        <v>1031</v>
      </c>
      <c r="AA50">
        <v>1104062124</v>
      </c>
      <c r="AB50" t="s">
        <v>1032</v>
      </c>
      <c r="AC50" s="18">
        <v>46234</v>
      </c>
      <c r="AD50" t="s">
        <v>1033</v>
      </c>
      <c r="AE50" s="18">
        <v>45961</v>
      </c>
      <c r="AF50" t="s">
        <v>1034</v>
      </c>
      <c r="AG50" s="18">
        <v>47022</v>
      </c>
      <c r="AJ50" t="s">
        <v>1035</v>
      </c>
      <c r="AM50" t="b">
        <v>0</v>
      </c>
      <c r="AN50" t="b">
        <v>1</v>
      </c>
      <c r="AP50" t="s">
        <v>322</v>
      </c>
      <c r="AQ50" s="169" t="s">
        <v>1036</v>
      </c>
      <c r="AR50" t="s">
        <v>46</v>
      </c>
      <c r="AS50" t="s">
        <v>324</v>
      </c>
    </row>
    <row r="51" spans="1:45" x14ac:dyDescent="0.35">
      <c r="A51" t="s">
        <v>1037</v>
      </c>
      <c r="C51" t="s">
        <v>1038</v>
      </c>
      <c r="D51" t="s">
        <v>1039</v>
      </c>
      <c r="E51" t="s">
        <v>1040</v>
      </c>
      <c r="F51" t="s">
        <v>461</v>
      </c>
      <c r="G51" t="s">
        <v>462</v>
      </c>
      <c r="H51" t="s">
        <v>133</v>
      </c>
      <c r="I51" t="s">
        <v>432</v>
      </c>
      <c r="J51" t="s">
        <v>1041</v>
      </c>
      <c r="K51" t="s">
        <v>1042</v>
      </c>
      <c r="L51" t="s">
        <v>25</v>
      </c>
      <c r="M51">
        <v>98008</v>
      </c>
      <c r="N51" t="s">
        <v>1043</v>
      </c>
      <c r="O51" t="s">
        <v>1044</v>
      </c>
      <c r="P51" t="s">
        <v>1045</v>
      </c>
      <c r="Q51" s="18">
        <v>45526</v>
      </c>
      <c r="S51" t="s">
        <v>634</v>
      </c>
      <c r="T51">
        <v>5</v>
      </c>
      <c r="U51" t="s">
        <v>1046</v>
      </c>
      <c r="V51" s="358">
        <v>160000</v>
      </c>
      <c r="X51" t="s">
        <v>317</v>
      </c>
      <c r="Y51" s="18">
        <v>29872</v>
      </c>
      <c r="Z51" t="s">
        <v>1047</v>
      </c>
      <c r="AA51">
        <v>1619300977</v>
      </c>
      <c r="AB51" t="s">
        <v>1048</v>
      </c>
      <c r="AC51" s="18">
        <v>46326</v>
      </c>
      <c r="AD51" t="s">
        <v>1049</v>
      </c>
      <c r="AE51" s="18">
        <v>45578</v>
      </c>
      <c r="AF51" t="s">
        <v>1050</v>
      </c>
      <c r="AG51" s="18">
        <v>46943</v>
      </c>
      <c r="AH51" t="s">
        <v>355</v>
      </c>
      <c r="AI51" t="s">
        <v>355</v>
      </c>
      <c r="AK51" t="s">
        <v>792</v>
      </c>
      <c r="AL51" t="s">
        <v>792</v>
      </c>
      <c r="AM51" t="b">
        <v>1</v>
      </c>
      <c r="AN51" t="b">
        <v>1</v>
      </c>
      <c r="AP51" t="s">
        <v>322</v>
      </c>
      <c r="AQ51" s="169" t="s">
        <v>1051</v>
      </c>
      <c r="AR51" t="s">
        <v>46</v>
      </c>
      <c r="AS51" t="s">
        <v>324</v>
      </c>
    </row>
    <row r="52" spans="1:45" x14ac:dyDescent="0.35">
      <c r="A52" t="s">
        <v>1052</v>
      </c>
      <c r="C52" t="s">
        <v>1053</v>
      </c>
      <c r="D52" t="s">
        <v>1054</v>
      </c>
      <c r="E52" t="s">
        <v>1055</v>
      </c>
      <c r="F52" t="s">
        <v>497</v>
      </c>
      <c r="G52" t="s">
        <v>309</v>
      </c>
      <c r="H52" t="s">
        <v>133</v>
      </c>
      <c r="I52" t="s">
        <v>432</v>
      </c>
      <c r="J52" t="s">
        <v>1056</v>
      </c>
      <c r="K52" t="s">
        <v>1057</v>
      </c>
      <c r="L52" t="s">
        <v>25</v>
      </c>
      <c r="M52">
        <v>98402</v>
      </c>
      <c r="N52" t="s">
        <v>1058</v>
      </c>
      <c r="O52" t="s">
        <v>1059</v>
      </c>
      <c r="P52" t="s">
        <v>1060</v>
      </c>
      <c r="Q52" s="18">
        <v>45526</v>
      </c>
      <c r="S52" t="s">
        <v>634</v>
      </c>
      <c r="T52">
        <v>2</v>
      </c>
      <c r="U52" t="s">
        <v>1061</v>
      </c>
      <c r="W52">
        <v>650</v>
      </c>
      <c r="X52" t="s">
        <v>317</v>
      </c>
      <c r="Y52" s="18">
        <v>30402</v>
      </c>
      <c r="Z52" t="s">
        <v>1062</v>
      </c>
      <c r="AA52">
        <v>1639703754</v>
      </c>
      <c r="AB52" t="s">
        <v>1063</v>
      </c>
      <c r="AC52" s="18">
        <v>46173</v>
      </c>
      <c r="AD52" t="s">
        <v>1064</v>
      </c>
      <c r="AE52" s="18">
        <v>45743</v>
      </c>
      <c r="AF52" t="s">
        <v>1065</v>
      </c>
      <c r="AG52" s="18">
        <v>45717</v>
      </c>
      <c r="AH52" t="s">
        <v>355</v>
      </c>
      <c r="AI52" t="s">
        <v>355</v>
      </c>
      <c r="AJ52" t="s">
        <v>320</v>
      </c>
      <c r="AK52" t="s">
        <v>777</v>
      </c>
      <c r="AL52" t="s">
        <v>778</v>
      </c>
      <c r="AM52" t="b">
        <v>1</v>
      </c>
      <c r="AN52" t="b">
        <v>1</v>
      </c>
      <c r="AP52" t="s">
        <v>322</v>
      </c>
      <c r="AQ52" s="169" t="s">
        <v>1066</v>
      </c>
      <c r="AR52" t="s">
        <v>46</v>
      </c>
      <c r="AS52" t="s">
        <v>324</v>
      </c>
    </row>
    <row r="53" spans="1:45" x14ac:dyDescent="0.35">
      <c r="A53" t="s">
        <v>1067</v>
      </c>
      <c r="C53" t="s">
        <v>1068</v>
      </c>
      <c r="D53" t="s">
        <v>871</v>
      </c>
      <c r="E53" t="s">
        <v>1069</v>
      </c>
      <c r="F53" t="s">
        <v>497</v>
      </c>
      <c r="G53" t="s">
        <v>309</v>
      </c>
      <c r="H53" t="s">
        <v>133</v>
      </c>
      <c r="I53" t="s">
        <v>432</v>
      </c>
      <c r="J53" t="s">
        <v>1070</v>
      </c>
      <c r="K53" t="s">
        <v>1071</v>
      </c>
      <c r="L53" t="s">
        <v>25</v>
      </c>
      <c r="M53">
        <v>98338</v>
      </c>
      <c r="N53" t="s">
        <v>1072</v>
      </c>
      <c r="O53" t="s">
        <v>1073</v>
      </c>
      <c r="P53" t="s">
        <v>1074</v>
      </c>
      <c r="Q53" s="18">
        <v>45526</v>
      </c>
      <c r="S53" t="s">
        <v>634</v>
      </c>
      <c r="T53">
        <v>2</v>
      </c>
      <c r="U53" t="s">
        <v>1075</v>
      </c>
      <c r="W53">
        <v>650</v>
      </c>
      <c r="X53">
        <v>1099</v>
      </c>
      <c r="Y53" s="18">
        <v>31407</v>
      </c>
      <c r="Z53" t="s">
        <v>1076</v>
      </c>
      <c r="AA53">
        <v>1811492440</v>
      </c>
      <c r="AB53" t="s">
        <v>1077</v>
      </c>
      <c r="AC53" s="18">
        <v>46234</v>
      </c>
      <c r="AD53" t="s">
        <v>1078</v>
      </c>
      <c r="AE53" s="18">
        <v>45652</v>
      </c>
      <c r="AF53" t="s">
        <v>1079</v>
      </c>
      <c r="AG53" s="18">
        <v>46682</v>
      </c>
      <c r="AH53" t="s">
        <v>355</v>
      </c>
      <c r="AI53" t="s">
        <v>355</v>
      </c>
      <c r="AJ53" t="s">
        <v>320</v>
      </c>
      <c r="AK53" t="s">
        <v>35</v>
      </c>
      <c r="AL53" t="s">
        <v>778</v>
      </c>
      <c r="AM53" t="b">
        <v>1</v>
      </c>
      <c r="AN53" t="b">
        <v>1</v>
      </c>
      <c r="AP53" t="s">
        <v>322</v>
      </c>
      <c r="AQ53" s="169" t="s">
        <v>216</v>
      </c>
      <c r="AR53" t="s">
        <v>46</v>
      </c>
      <c r="AS53" t="s">
        <v>324</v>
      </c>
    </row>
    <row r="54" spans="1:45" x14ac:dyDescent="0.35">
      <c r="A54" t="s">
        <v>1080</v>
      </c>
      <c r="C54" t="s">
        <v>1081</v>
      </c>
      <c r="D54" t="s">
        <v>871</v>
      </c>
      <c r="E54" t="s">
        <v>1082</v>
      </c>
      <c r="F54" t="s">
        <v>497</v>
      </c>
      <c r="G54" t="s">
        <v>309</v>
      </c>
      <c r="H54" t="s">
        <v>133</v>
      </c>
      <c r="I54" t="s">
        <v>432</v>
      </c>
      <c r="J54" t="s">
        <v>1083</v>
      </c>
      <c r="K54" t="s">
        <v>434</v>
      </c>
      <c r="L54" t="s">
        <v>25</v>
      </c>
      <c r="M54">
        <v>98058</v>
      </c>
      <c r="N54" t="s">
        <v>1084</v>
      </c>
      <c r="O54" t="s">
        <v>1085</v>
      </c>
      <c r="P54" t="s">
        <v>1086</v>
      </c>
      <c r="Q54" s="18">
        <v>45526</v>
      </c>
      <c r="S54" t="s">
        <v>634</v>
      </c>
      <c r="T54">
        <v>3</v>
      </c>
      <c r="U54" t="s">
        <v>1087</v>
      </c>
      <c r="W54">
        <v>650</v>
      </c>
      <c r="X54">
        <v>1099</v>
      </c>
      <c r="Y54" s="18">
        <v>22771</v>
      </c>
      <c r="Z54" t="s">
        <v>1088</v>
      </c>
      <c r="AA54">
        <v>1962928861</v>
      </c>
      <c r="AB54" t="s">
        <v>1089</v>
      </c>
      <c r="AC54" s="18">
        <v>46295</v>
      </c>
      <c r="AD54" t="s">
        <v>1090</v>
      </c>
      <c r="AE54" s="18">
        <v>46147</v>
      </c>
      <c r="AF54" t="s">
        <v>1091</v>
      </c>
      <c r="AG54" s="18">
        <v>46741</v>
      </c>
      <c r="AH54" t="s">
        <v>355</v>
      </c>
      <c r="AI54" t="s">
        <v>355</v>
      </c>
      <c r="AJ54" t="s">
        <v>320</v>
      </c>
      <c r="AK54" t="s">
        <v>1092</v>
      </c>
      <c r="AL54" t="s">
        <v>321</v>
      </c>
      <c r="AM54" t="b">
        <v>1</v>
      </c>
      <c r="AN54" t="b">
        <v>1</v>
      </c>
      <c r="AP54" t="s">
        <v>322</v>
      </c>
      <c r="AQ54" s="169" t="s">
        <v>218</v>
      </c>
      <c r="AR54" t="s">
        <v>46</v>
      </c>
      <c r="AS54" t="s">
        <v>324</v>
      </c>
    </row>
    <row r="55" spans="1:45" x14ac:dyDescent="0.35">
      <c r="A55" t="s">
        <v>1093</v>
      </c>
      <c r="C55" t="s">
        <v>1094</v>
      </c>
      <c r="D55" t="s">
        <v>371</v>
      </c>
      <c r="E55" t="s">
        <v>1095</v>
      </c>
      <c r="F55" t="s">
        <v>611</v>
      </c>
      <c r="G55" t="s">
        <v>612</v>
      </c>
      <c r="H55" t="s">
        <v>136</v>
      </c>
      <c r="I55" t="s">
        <v>345</v>
      </c>
      <c r="J55" t="s">
        <v>1096</v>
      </c>
      <c r="K55" t="s">
        <v>1097</v>
      </c>
      <c r="L55" t="s">
        <v>115</v>
      </c>
      <c r="M55">
        <v>60447</v>
      </c>
      <c r="N55" t="s">
        <v>1098</v>
      </c>
      <c r="O55" t="s">
        <v>1099</v>
      </c>
      <c r="P55" t="s">
        <v>1100</v>
      </c>
      <c r="Q55" s="18">
        <v>45519</v>
      </c>
      <c r="R55" s="18">
        <v>45519</v>
      </c>
      <c r="S55" t="s">
        <v>708</v>
      </c>
      <c r="T55">
        <v>0</v>
      </c>
      <c r="U55" t="s">
        <v>1101</v>
      </c>
      <c r="X55" t="s">
        <v>317</v>
      </c>
      <c r="Y55" s="18">
        <v>32366</v>
      </c>
      <c r="Z55" t="s">
        <v>1102</v>
      </c>
      <c r="AA55">
        <v>1629749817</v>
      </c>
      <c r="AB55" t="s">
        <v>1103</v>
      </c>
      <c r="AC55" s="18">
        <v>45688</v>
      </c>
      <c r="AD55">
        <v>277002871</v>
      </c>
      <c r="AE55" s="18">
        <v>46173</v>
      </c>
      <c r="AF55" t="s">
        <v>1104</v>
      </c>
      <c r="AG55" s="18">
        <v>46190</v>
      </c>
      <c r="AH55" t="s">
        <v>355</v>
      </c>
      <c r="AI55" t="s">
        <v>355</v>
      </c>
      <c r="AM55" t="b">
        <v>0</v>
      </c>
      <c r="AN55" t="b">
        <v>1</v>
      </c>
      <c r="AP55" t="s">
        <v>322</v>
      </c>
      <c r="AQ55" s="169" t="s">
        <v>1105</v>
      </c>
      <c r="AR55" t="s">
        <v>46</v>
      </c>
      <c r="AS55" t="s">
        <v>324</v>
      </c>
    </row>
    <row r="56" spans="1:45" x14ac:dyDescent="0.35">
      <c r="A56" t="s">
        <v>355</v>
      </c>
      <c r="C56" t="s">
        <v>1106</v>
      </c>
      <c r="D56" t="s">
        <v>1107</v>
      </c>
      <c r="E56" t="s">
        <v>1108</v>
      </c>
      <c r="F56" t="s">
        <v>814</v>
      </c>
      <c r="G56" t="s">
        <v>418</v>
      </c>
      <c r="H56" t="s">
        <v>136</v>
      </c>
      <c r="I56" t="s">
        <v>345</v>
      </c>
      <c r="J56" t="s">
        <v>1109</v>
      </c>
      <c r="K56" t="s">
        <v>1110</v>
      </c>
      <c r="L56" t="s">
        <v>81</v>
      </c>
      <c r="M56">
        <v>46143</v>
      </c>
      <c r="N56" t="s">
        <v>1111</v>
      </c>
      <c r="O56" t="s">
        <v>1112</v>
      </c>
      <c r="P56" t="s">
        <v>1113</v>
      </c>
      <c r="Q56" s="18">
        <v>45519</v>
      </c>
      <c r="R56" s="18">
        <v>45519</v>
      </c>
      <c r="S56" t="s">
        <v>708</v>
      </c>
      <c r="T56">
        <v>0</v>
      </c>
      <c r="U56" t="s">
        <v>1114</v>
      </c>
      <c r="X56" t="s">
        <v>317</v>
      </c>
      <c r="Y56" s="18">
        <v>28394</v>
      </c>
      <c r="Z56" t="s">
        <v>1115</v>
      </c>
      <c r="AA56">
        <v>1598418162</v>
      </c>
      <c r="AB56" t="s">
        <v>367</v>
      </c>
      <c r="AD56" t="s">
        <v>1116</v>
      </c>
      <c r="AE56" s="18">
        <v>45961</v>
      </c>
      <c r="AF56" t="s">
        <v>1117</v>
      </c>
      <c r="AG56" s="18">
        <v>46354</v>
      </c>
      <c r="AH56" t="s">
        <v>355</v>
      </c>
      <c r="AI56" t="s">
        <v>355</v>
      </c>
      <c r="AJ56" t="s">
        <v>825</v>
      </c>
      <c r="AM56" t="b">
        <v>0</v>
      </c>
      <c r="AN56" t="b">
        <v>1</v>
      </c>
      <c r="AP56" t="s">
        <v>322</v>
      </c>
      <c r="AQ56" s="169" t="s">
        <v>1118</v>
      </c>
      <c r="AR56" t="s">
        <v>46</v>
      </c>
      <c r="AS56" t="s">
        <v>324</v>
      </c>
    </row>
    <row r="57" spans="1:45" x14ac:dyDescent="0.35">
      <c r="A57" t="s">
        <v>1119</v>
      </c>
      <c r="C57" t="s">
        <v>1120</v>
      </c>
      <c r="D57" t="s">
        <v>871</v>
      </c>
      <c r="E57" t="s">
        <v>1121</v>
      </c>
      <c r="F57" t="s">
        <v>1122</v>
      </c>
      <c r="G57" t="s">
        <v>612</v>
      </c>
      <c r="H57" t="s">
        <v>136</v>
      </c>
      <c r="I57" t="s">
        <v>345</v>
      </c>
      <c r="J57" t="s">
        <v>1123</v>
      </c>
      <c r="K57" t="s">
        <v>1124</v>
      </c>
      <c r="L57" t="s">
        <v>115</v>
      </c>
      <c r="M57">
        <v>60442</v>
      </c>
      <c r="N57" t="s">
        <v>1125</v>
      </c>
      <c r="O57" t="s">
        <v>1126</v>
      </c>
      <c r="P57" t="s">
        <v>1127</v>
      </c>
      <c r="Q57" s="18">
        <v>45519</v>
      </c>
      <c r="S57" t="s">
        <v>634</v>
      </c>
      <c r="T57">
        <v>5</v>
      </c>
      <c r="U57" t="s">
        <v>1128</v>
      </c>
      <c r="X57" t="s">
        <v>317</v>
      </c>
      <c r="Y57" s="18">
        <v>24544</v>
      </c>
      <c r="Z57" t="s">
        <v>1129</v>
      </c>
      <c r="AA57">
        <v>1952653438</v>
      </c>
      <c r="AB57" t="s">
        <v>1130</v>
      </c>
      <c r="AC57" s="18">
        <v>45596</v>
      </c>
      <c r="AD57">
        <v>209009808</v>
      </c>
      <c r="AE57" s="18">
        <v>46173</v>
      </c>
      <c r="AF57" t="s">
        <v>1131</v>
      </c>
      <c r="AG57" s="18">
        <v>46520</v>
      </c>
      <c r="AJ57" t="s">
        <v>368</v>
      </c>
      <c r="AM57" t="b">
        <v>1</v>
      </c>
      <c r="AN57" t="b">
        <v>1</v>
      </c>
      <c r="AP57" t="s">
        <v>322</v>
      </c>
      <c r="AQ57" s="169" t="s">
        <v>1132</v>
      </c>
      <c r="AR57" t="s">
        <v>46</v>
      </c>
      <c r="AS57" t="s">
        <v>324</v>
      </c>
    </row>
    <row r="58" spans="1:45" x14ac:dyDescent="0.35">
      <c r="A58" t="s">
        <v>1133</v>
      </c>
      <c r="C58" t="s">
        <v>1134</v>
      </c>
      <c r="D58" t="s">
        <v>1135</v>
      </c>
      <c r="E58" t="s">
        <v>1136</v>
      </c>
      <c r="F58" t="s">
        <v>461</v>
      </c>
      <c r="G58" t="s">
        <v>462</v>
      </c>
      <c r="H58" t="s">
        <v>133</v>
      </c>
      <c r="I58" t="s">
        <v>432</v>
      </c>
      <c r="J58" t="s">
        <v>1137</v>
      </c>
      <c r="K58" t="s">
        <v>1138</v>
      </c>
      <c r="L58" t="s">
        <v>25</v>
      </c>
      <c r="M58">
        <v>98077</v>
      </c>
      <c r="N58" t="s">
        <v>1139</v>
      </c>
      <c r="O58" t="s">
        <v>1140</v>
      </c>
      <c r="P58" t="s">
        <v>1141</v>
      </c>
      <c r="Q58" s="18">
        <v>45519</v>
      </c>
      <c r="R58" s="18">
        <v>45538</v>
      </c>
      <c r="S58" t="s">
        <v>708</v>
      </c>
      <c r="T58">
        <v>0</v>
      </c>
      <c r="U58" t="s">
        <v>1142</v>
      </c>
      <c r="V58" s="358">
        <v>150000</v>
      </c>
      <c r="X58" t="s">
        <v>317</v>
      </c>
      <c r="Y58" s="18">
        <v>24178</v>
      </c>
      <c r="Z58" t="s">
        <v>1143</v>
      </c>
      <c r="AA58">
        <v>1215568357</v>
      </c>
      <c r="AB58" t="s">
        <v>1144</v>
      </c>
      <c r="AC58" s="18">
        <v>46053</v>
      </c>
      <c r="AD58" t="s">
        <v>1145</v>
      </c>
      <c r="AE58" s="18">
        <v>45728</v>
      </c>
      <c r="AF58" t="s">
        <v>1146</v>
      </c>
      <c r="AG58" s="18">
        <v>45621</v>
      </c>
      <c r="AH58" t="s">
        <v>355</v>
      </c>
      <c r="AI58" t="s">
        <v>355</v>
      </c>
      <c r="AJ58" t="s">
        <v>320</v>
      </c>
      <c r="AK58" t="s">
        <v>355</v>
      </c>
      <c r="AL58" t="s">
        <v>792</v>
      </c>
      <c r="AM58" t="b">
        <v>1</v>
      </c>
      <c r="AN58" t="b">
        <v>1</v>
      </c>
      <c r="AP58" t="s">
        <v>322</v>
      </c>
      <c r="AQ58" s="169" t="s">
        <v>1147</v>
      </c>
      <c r="AR58" t="s">
        <v>46</v>
      </c>
      <c r="AS58" t="s">
        <v>324</v>
      </c>
    </row>
    <row r="59" spans="1:45" x14ac:dyDescent="0.35">
      <c r="A59" t="s">
        <v>1148</v>
      </c>
      <c r="C59" t="s">
        <v>1149</v>
      </c>
      <c r="D59" t="s">
        <v>625</v>
      </c>
      <c r="E59" t="s">
        <v>1150</v>
      </c>
      <c r="F59" t="s">
        <v>814</v>
      </c>
      <c r="G59" t="s">
        <v>418</v>
      </c>
      <c r="H59" t="s">
        <v>136</v>
      </c>
      <c r="I59" t="s">
        <v>345</v>
      </c>
      <c r="J59" t="s">
        <v>1151</v>
      </c>
      <c r="K59" t="s">
        <v>1152</v>
      </c>
      <c r="L59" t="s">
        <v>1153</v>
      </c>
      <c r="M59">
        <v>41008</v>
      </c>
      <c r="N59" t="s">
        <v>1154</v>
      </c>
      <c r="O59" t="s">
        <v>1155</v>
      </c>
      <c r="P59" t="s">
        <v>1156</v>
      </c>
      <c r="Q59" s="18">
        <v>45519</v>
      </c>
      <c r="S59" t="s">
        <v>634</v>
      </c>
      <c r="T59">
        <v>5</v>
      </c>
      <c r="U59" t="s">
        <v>1157</v>
      </c>
      <c r="X59" t="s">
        <v>317</v>
      </c>
      <c r="Y59" s="18">
        <v>25787</v>
      </c>
      <c r="Z59" t="s">
        <v>1158</v>
      </c>
      <c r="AA59">
        <v>1982056073</v>
      </c>
      <c r="AB59" t="s">
        <v>1159</v>
      </c>
      <c r="AC59" s="18">
        <v>45688</v>
      </c>
      <c r="AD59" t="s">
        <v>1160</v>
      </c>
      <c r="AE59" s="18">
        <v>45961</v>
      </c>
      <c r="AF59" t="s">
        <v>1161</v>
      </c>
      <c r="AG59" s="18">
        <v>46189</v>
      </c>
      <c r="AH59" t="s">
        <v>355</v>
      </c>
      <c r="AI59" t="s">
        <v>355</v>
      </c>
      <c r="AJ59" t="s">
        <v>1162</v>
      </c>
      <c r="AM59" t="b">
        <v>1</v>
      </c>
      <c r="AN59" t="b">
        <v>1</v>
      </c>
      <c r="AP59" t="s">
        <v>322</v>
      </c>
      <c r="AQ59" s="169" t="s">
        <v>1163</v>
      </c>
      <c r="AR59" t="s">
        <v>46</v>
      </c>
      <c r="AS59" t="s">
        <v>324</v>
      </c>
    </row>
    <row r="60" spans="1:45" x14ac:dyDescent="0.35">
      <c r="A60" t="s">
        <v>355</v>
      </c>
      <c r="C60" t="s">
        <v>1164</v>
      </c>
      <c r="D60" t="s">
        <v>1165</v>
      </c>
      <c r="E60" t="s">
        <v>1166</v>
      </c>
      <c r="F60" t="s">
        <v>599</v>
      </c>
      <c r="G60" t="s">
        <v>600</v>
      </c>
      <c r="H60" t="s">
        <v>136</v>
      </c>
      <c r="I60" t="s">
        <v>345</v>
      </c>
      <c r="J60" t="s">
        <v>1167</v>
      </c>
      <c r="K60" t="s">
        <v>944</v>
      </c>
      <c r="L60" t="s">
        <v>53</v>
      </c>
      <c r="M60">
        <v>33606</v>
      </c>
      <c r="N60" t="s">
        <v>1168</v>
      </c>
      <c r="O60" t="s">
        <v>1169</v>
      </c>
      <c r="P60" t="s">
        <v>1170</v>
      </c>
      <c r="Q60" s="18">
        <v>45519</v>
      </c>
      <c r="R60" s="18">
        <v>45519</v>
      </c>
      <c r="S60" t="s">
        <v>708</v>
      </c>
      <c r="T60">
        <v>0</v>
      </c>
      <c r="U60" t="s">
        <v>1171</v>
      </c>
      <c r="W60">
        <v>500</v>
      </c>
      <c r="X60">
        <v>1099</v>
      </c>
      <c r="Y60" s="18">
        <v>34254</v>
      </c>
      <c r="Z60" t="s">
        <v>1172</v>
      </c>
      <c r="AA60">
        <v>1477146470</v>
      </c>
      <c r="AB60" t="s">
        <v>1173</v>
      </c>
      <c r="AC60" s="18">
        <v>45688</v>
      </c>
      <c r="AD60" t="s">
        <v>1174</v>
      </c>
      <c r="AE60" s="18">
        <v>45777</v>
      </c>
      <c r="AF60" t="s">
        <v>1175</v>
      </c>
      <c r="AG60" s="18">
        <v>46079</v>
      </c>
      <c r="AH60" t="s">
        <v>355</v>
      </c>
      <c r="AI60" t="s">
        <v>355</v>
      </c>
      <c r="AJ60" t="s">
        <v>355</v>
      </c>
      <c r="AK60" t="s">
        <v>355</v>
      </c>
      <c r="AL60" t="s">
        <v>61</v>
      </c>
      <c r="AM60" t="b">
        <v>1</v>
      </c>
      <c r="AN60" t="b">
        <v>1</v>
      </c>
      <c r="AP60" t="s">
        <v>322</v>
      </c>
      <c r="AQ60" s="169" t="s">
        <v>1176</v>
      </c>
      <c r="AR60" t="s">
        <v>46</v>
      </c>
      <c r="AS60" t="s">
        <v>324</v>
      </c>
    </row>
    <row r="61" spans="1:45" x14ac:dyDescent="0.35">
      <c r="A61" t="s">
        <v>1177</v>
      </c>
      <c r="C61" t="s">
        <v>1178</v>
      </c>
      <c r="D61" t="s">
        <v>1179</v>
      </c>
      <c r="E61" t="s">
        <v>1180</v>
      </c>
      <c r="F61" t="s">
        <v>599</v>
      </c>
      <c r="G61" t="s">
        <v>600</v>
      </c>
      <c r="H61" t="s">
        <v>136</v>
      </c>
      <c r="I61" t="s">
        <v>345</v>
      </c>
      <c r="J61" t="s">
        <v>1181</v>
      </c>
      <c r="K61" t="s">
        <v>944</v>
      </c>
      <c r="L61" t="s">
        <v>53</v>
      </c>
      <c r="M61">
        <v>33604</v>
      </c>
      <c r="N61" t="s">
        <v>1182</v>
      </c>
      <c r="O61" t="s">
        <v>1183</v>
      </c>
      <c r="P61" t="s">
        <v>1184</v>
      </c>
      <c r="Q61" s="18">
        <v>45519</v>
      </c>
      <c r="S61" t="s">
        <v>634</v>
      </c>
      <c r="U61" t="s">
        <v>1185</v>
      </c>
      <c r="W61">
        <v>500</v>
      </c>
      <c r="X61">
        <v>1099</v>
      </c>
      <c r="Y61" s="18">
        <v>30757</v>
      </c>
      <c r="Z61" t="s">
        <v>1186</v>
      </c>
      <c r="AA61">
        <v>1518488790</v>
      </c>
      <c r="AB61" t="s">
        <v>1187</v>
      </c>
      <c r="AC61" s="18">
        <v>46234</v>
      </c>
      <c r="AD61" t="s">
        <v>1188</v>
      </c>
      <c r="AE61" s="18">
        <v>45777</v>
      </c>
      <c r="AF61" t="s">
        <v>1189</v>
      </c>
      <c r="AG61" s="18">
        <v>46558</v>
      </c>
      <c r="AH61" t="s">
        <v>355</v>
      </c>
      <c r="AI61" t="s">
        <v>355</v>
      </c>
      <c r="AJ61" t="s">
        <v>355</v>
      </c>
      <c r="AK61" t="s">
        <v>61</v>
      </c>
      <c r="AL61" t="s">
        <v>61</v>
      </c>
      <c r="AM61" t="b">
        <v>1</v>
      </c>
      <c r="AN61" t="b">
        <v>1</v>
      </c>
      <c r="AP61" t="s">
        <v>322</v>
      </c>
      <c r="AQ61" s="169" t="s">
        <v>226</v>
      </c>
      <c r="AR61" t="s">
        <v>46</v>
      </c>
      <c r="AS61" t="s">
        <v>324</v>
      </c>
    </row>
    <row r="62" spans="1:45" x14ac:dyDescent="0.35">
      <c r="A62" t="s">
        <v>1190</v>
      </c>
      <c r="C62" t="s">
        <v>1191</v>
      </c>
      <c r="D62" t="s">
        <v>1192</v>
      </c>
      <c r="E62" t="s">
        <v>1193</v>
      </c>
      <c r="F62" t="s">
        <v>461</v>
      </c>
      <c r="G62" t="s">
        <v>462</v>
      </c>
      <c r="H62" t="s">
        <v>133</v>
      </c>
      <c r="I62" t="s">
        <v>432</v>
      </c>
      <c r="J62" t="s">
        <v>1194</v>
      </c>
      <c r="K62" t="s">
        <v>1195</v>
      </c>
      <c r="L62" t="s">
        <v>25</v>
      </c>
      <c r="M62">
        <v>98055</v>
      </c>
      <c r="N62" t="s">
        <v>1196</v>
      </c>
      <c r="O62" t="s">
        <v>1197</v>
      </c>
      <c r="P62" t="s">
        <v>1198</v>
      </c>
      <c r="Q62" s="18">
        <v>45519</v>
      </c>
      <c r="R62" s="18">
        <v>45561</v>
      </c>
      <c r="S62" t="s">
        <v>708</v>
      </c>
      <c r="T62">
        <v>0</v>
      </c>
      <c r="U62" t="s">
        <v>1199</v>
      </c>
      <c r="W62">
        <v>650</v>
      </c>
      <c r="X62">
        <v>1099</v>
      </c>
      <c r="Y62" s="18">
        <v>30047</v>
      </c>
      <c r="Z62" t="s">
        <v>1200</v>
      </c>
      <c r="AA62">
        <v>1396299616</v>
      </c>
      <c r="AB62" t="s">
        <v>1201</v>
      </c>
      <c r="AC62" s="18">
        <v>46568</v>
      </c>
      <c r="AD62" t="s">
        <v>1202</v>
      </c>
      <c r="AE62" s="18">
        <v>46118</v>
      </c>
      <c r="AF62" t="s">
        <v>1203</v>
      </c>
      <c r="AG62" s="18">
        <v>46207</v>
      </c>
      <c r="AH62" t="s">
        <v>355</v>
      </c>
      <c r="AI62" t="s">
        <v>355</v>
      </c>
      <c r="AJ62" t="s">
        <v>320</v>
      </c>
      <c r="AK62" t="s">
        <v>338</v>
      </c>
      <c r="AL62" t="s">
        <v>792</v>
      </c>
      <c r="AM62" t="b">
        <v>1</v>
      </c>
      <c r="AN62" t="b">
        <v>1</v>
      </c>
      <c r="AP62" t="s">
        <v>322</v>
      </c>
      <c r="AQ62" s="169" t="s">
        <v>222</v>
      </c>
      <c r="AR62" t="s">
        <v>46</v>
      </c>
      <c r="AS62" t="s">
        <v>324</v>
      </c>
    </row>
    <row r="63" spans="1:45" x14ac:dyDescent="0.35">
      <c r="A63" t="s">
        <v>1204</v>
      </c>
      <c r="C63" t="s">
        <v>1205</v>
      </c>
      <c r="D63" t="s">
        <v>1206</v>
      </c>
      <c r="E63" t="s">
        <v>1207</v>
      </c>
      <c r="F63" t="s">
        <v>1208</v>
      </c>
      <c r="G63" t="s">
        <v>799</v>
      </c>
      <c r="H63" t="s">
        <v>27</v>
      </c>
      <c r="I63" t="s">
        <v>310</v>
      </c>
      <c r="J63" t="s">
        <v>1209</v>
      </c>
      <c r="K63" t="s">
        <v>801</v>
      </c>
      <c r="L63" t="s">
        <v>198</v>
      </c>
      <c r="M63">
        <v>83401</v>
      </c>
      <c r="N63" t="s">
        <v>1210</v>
      </c>
      <c r="O63" t="s">
        <v>1211</v>
      </c>
      <c r="P63" t="s">
        <v>1212</v>
      </c>
      <c r="Q63" s="18">
        <v>45519</v>
      </c>
      <c r="S63" t="s">
        <v>634</v>
      </c>
      <c r="U63" t="s">
        <v>1213</v>
      </c>
      <c r="W63" s="358">
        <v>1100</v>
      </c>
      <c r="X63">
        <v>1099</v>
      </c>
      <c r="Y63" s="18">
        <v>34513</v>
      </c>
      <c r="Z63">
        <v>543310847</v>
      </c>
      <c r="AA63">
        <v>1427708015</v>
      </c>
      <c r="AB63" t="s">
        <v>1214</v>
      </c>
      <c r="AC63" s="18">
        <v>46538</v>
      </c>
      <c r="AD63">
        <v>4161579</v>
      </c>
      <c r="AE63" s="18">
        <v>46203</v>
      </c>
      <c r="AK63" t="s">
        <v>234</v>
      </c>
      <c r="AM63" t="b">
        <v>1</v>
      </c>
      <c r="AN63" t="b">
        <v>1</v>
      </c>
      <c r="AP63" t="s">
        <v>492</v>
      </c>
      <c r="AQ63" s="169" t="s">
        <v>258</v>
      </c>
      <c r="AR63" t="s">
        <v>310</v>
      </c>
      <c r="AS63" t="s">
        <v>324</v>
      </c>
    </row>
    <row r="64" spans="1:45" x14ac:dyDescent="0.35">
      <c r="A64" t="s">
        <v>1215</v>
      </c>
      <c r="C64" t="s">
        <v>1216</v>
      </c>
      <c r="D64" t="s">
        <v>1217</v>
      </c>
      <c r="E64" t="s">
        <v>1218</v>
      </c>
      <c r="F64" t="s">
        <v>1219</v>
      </c>
      <c r="G64" t="s">
        <v>344</v>
      </c>
      <c r="H64" t="s">
        <v>136</v>
      </c>
      <c r="I64" t="s">
        <v>345</v>
      </c>
      <c r="J64" t="s">
        <v>1220</v>
      </c>
      <c r="K64" t="s">
        <v>1221</v>
      </c>
      <c r="L64" t="s">
        <v>115</v>
      </c>
      <c r="M64">
        <v>62034</v>
      </c>
      <c r="N64" t="s">
        <v>1222</v>
      </c>
      <c r="O64" t="s">
        <v>1223</v>
      </c>
      <c r="P64" t="s">
        <v>1224</v>
      </c>
      <c r="Q64" s="18">
        <v>45505</v>
      </c>
      <c r="S64" t="s">
        <v>634</v>
      </c>
      <c r="T64">
        <v>5</v>
      </c>
      <c r="U64" t="s">
        <v>1225</v>
      </c>
      <c r="X64" t="s">
        <v>317</v>
      </c>
      <c r="Y64" s="18">
        <v>32653</v>
      </c>
      <c r="Z64" t="s">
        <v>1226</v>
      </c>
      <c r="AA64">
        <v>1598449910</v>
      </c>
      <c r="AB64" t="s">
        <v>1227</v>
      </c>
      <c r="AC64" s="18">
        <v>46446</v>
      </c>
      <c r="AD64">
        <v>209028031</v>
      </c>
      <c r="AE64" s="18">
        <v>46173</v>
      </c>
      <c r="AF64" t="s">
        <v>1228</v>
      </c>
      <c r="AG64" s="18">
        <v>46918</v>
      </c>
      <c r="AJ64" t="s">
        <v>70</v>
      </c>
      <c r="AK64" t="s">
        <v>70</v>
      </c>
      <c r="AM64" t="b">
        <v>1</v>
      </c>
      <c r="AN64" t="b">
        <v>1</v>
      </c>
      <c r="AP64" t="s">
        <v>322</v>
      </c>
      <c r="AQ64" s="169" t="s">
        <v>1229</v>
      </c>
      <c r="AR64" t="s">
        <v>46</v>
      </c>
      <c r="AS64" t="s">
        <v>324</v>
      </c>
    </row>
    <row r="65" spans="1:46" x14ac:dyDescent="0.35">
      <c r="A65" t="s">
        <v>1230</v>
      </c>
      <c r="C65" t="s">
        <v>1231</v>
      </c>
      <c r="D65" t="s">
        <v>1232</v>
      </c>
      <c r="E65" t="s">
        <v>1233</v>
      </c>
      <c r="F65" t="s">
        <v>1023</v>
      </c>
      <c r="G65" t="s">
        <v>329</v>
      </c>
      <c r="H65" t="s">
        <v>191</v>
      </c>
      <c r="I65" t="s">
        <v>557</v>
      </c>
      <c r="J65" t="s">
        <v>1234</v>
      </c>
      <c r="K65" t="s">
        <v>1235</v>
      </c>
      <c r="L65" t="s">
        <v>178</v>
      </c>
      <c r="M65">
        <v>63385</v>
      </c>
      <c r="N65" t="s">
        <v>1236</v>
      </c>
      <c r="O65" t="s">
        <v>1237</v>
      </c>
      <c r="P65" t="s">
        <v>1238</v>
      </c>
      <c r="Q65" s="18">
        <v>45505</v>
      </c>
      <c r="S65" t="s">
        <v>634</v>
      </c>
      <c r="T65">
        <v>5</v>
      </c>
      <c r="U65" t="s">
        <v>1239</v>
      </c>
      <c r="V65" s="358">
        <v>160000</v>
      </c>
      <c r="X65" t="s">
        <v>317</v>
      </c>
      <c r="Y65" s="18">
        <v>28123</v>
      </c>
      <c r="Z65" t="s">
        <v>1240</v>
      </c>
      <c r="AA65">
        <v>1568453132</v>
      </c>
      <c r="AB65" t="s">
        <v>1241</v>
      </c>
      <c r="AC65" s="18">
        <v>46022</v>
      </c>
      <c r="AD65">
        <v>2010013488</v>
      </c>
      <c r="AE65" s="18">
        <v>45688</v>
      </c>
      <c r="AF65" t="s">
        <v>1242</v>
      </c>
      <c r="AG65" s="18">
        <v>45657</v>
      </c>
      <c r="AJ65" t="s">
        <v>1162</v>
      </c>
      <c r="AK65" t="s">
        <v>639</v>
      </c>
      <c r="AM65" t="b">
        <v>1</v>
      </c>
      <c r="AN65" t="b">
        <v>1</v>
      </c>
      <c r="AP65" t="s">
        <v>322</v>
      </c>
      <c r="AQ65" s="169" t="s">
        <v>214</v>
      </c>
      <c r="AR65" t="s">
        <v>566</v>
      </c>
      <c r="AS65" t="s">
        <v>324</v>
      </c>
    </row>
    <row r="66" spans="1:46" x14ac:dyDescent="0.35">
      <c r="A66" t="s">
        <v>1243</v>
      </c>
      <c r="C66" t="s">
        <v>1244</v>
      </c>
      <c r="D66" t="s">
        <v>1245</v>
      </c>
      <c r="E66" t="s">
        <v>1246</v>
      </c>
      <c r="F66" t="s">
        <v>461</v>
      </c>
      <c r="G66" t="s">
        <v>462</v>
      </c>
      <c r="H66" t="s">
        <v>133</v>
      </c>
      <c r="I66" t="s">
        <v>432</v>
      </c>
      <c r="J66" t="s">
        <v>1247</v>
      </c>
      <c r="K66" t="s">
        <v>1248</v>
      </c>
      <c r="L66" t="s">
        <v>25</v>
      </c>
      <c r="M66">
        <v>98026</v>
      </c>
      <c r="N66" t="s">
        <v>1249</v>
      </c>
      <c r="O66" t="s">
        <v>1250</v>
      </c>
      <c r="P66" t="s">
        <v>1251</v>
      </c>
      <c r="Q66" s="18">
        <v>45505</v>
      </c>
      <c r="S66" t="s">
        <v>634</v>
      </c>
      <c r="T66">
        <v>5</v>
      </c>
      <c r="U66" t="s">
        <v>1252</v>
      </c>
      <c r="V66" s="358">
        <v>160000</v>
      </c>
      <c r="X66" t="s">
        <v>317</v>
      </c>
      <c r="Y66" s="18">
        <v>28025</v>
      </c>
      <c r="Z66" t="s">
        <v>1253</v>
      </c>
      <c r="AA66">
        <v>1730563198</v>
      </c>
      <c r="AB66" t="s">
        <v>1254</v>
      </c>
      <c r="AC66" s="18">
        <v>46660</v>
      </c>
      <c r="AD66" t="s">
        <v>1255</v>
      </c>
      <c r="AE66" s="18">
        <v>46287</v>
      </c>
      <c r="AF66" t="s">
        <v>1256</v>
      </c>
      <c r="AG66" s="18">
        <v>45831</v>
      </c>
      <c r="AH66" t="s">
        <v>355</v>
      </c>
      <c r="AI66" t="s">
        <v>355</v>
      </c>
      <c r="AJ66" t="s">
        <v>320</v>
      </c>
      <c r="AK66" t="s">
        <v>1257</v>
      </c>
      <c r="AL66" t="s">
        <v>792</v>
      </c>
      <c r="AM66" t="b">
        <v>1</v>
      </c>
      <c r="AN66" t="b">
        <v>1</v>
      </c>
      <c r="AP66" t="s">
        <v>322</v>
      </c>
      <c r="AQ66" s="169" t="s">
        <v>1258</v>
      </c>
      <c r="AR66" t="s">
        <v>46</v>
      </c>
      <c r="AS66" t="s">
        <v>324</v>
      </c>
    </row>
    <row r="67" spans="1:46" x14ac:dyDescent="0.35">
      <c r="A67" t="s">
        <v>355</v>
      </c>
      <c r="C67" t="s">
        <v>1259</v>
      </c>
      <c r="D67" t="s">
        <v>1260</v>
      </c>
      <c r="E67" t="s">
        <v>1261</v>
      </c>
      <c r="F67" t="s">
        <v>814</v>
      </c>
      <c r="G67" t="s">
        <v>418</v>
      </c>
      <c r="H67" t="s">
        <v>136</v>
      </c>
      <c r="I67" t="s">
        <v>345</v>
      </c>
      <c r="J67" t="s">
        <v>1262</v>
      </c>
      <c r="K67" t="s">
        <v>1263</v>
      </c>
      <c r="L67" t="s">
        <v>81</v>
      </c>
      <c r="M67">
        <v>47138</v>
      </c>
      <c r="N67" t="s">
        <v>1264</v>
      </c>
      <c r="O67" t="s">
        <v>1265</v>
      </c>
      <c r="P67" t="s">
        <v>1266</v>
      </c>
      <c r="Q67" s="18">
        <v>45505</v>
      </c>
      <c r="R67" s="18">
        <v>45505</v>
      </c>
      <c r="S67" t="s">
        <v>708</v>
      </c>
      <c r="T67">
        <v>0</v>
      </c>
      <c r="U67" t="s">
        <v>1157</v>
      </c>
      <c r="V67" s="358">
        <v>125000</v>
      </c>
      <c r="X67" t="s">
        <v>317</v>
      </c>
      <c r="Y67" s="18">
        <v>27412</v>
      </c>
      <c r="Z67" t="s">
        <v>1267</v>
      </c>
      <c r="AA67">
        <v>1669142477</v>
      </c>
      <c r="AB67" t="s">
        <v>1268</v>
      </c>
      <c r="AC67" s="18">
        <v>45565</v>
      </c>
      <c r="AD67" t="s">
        <v>1269</v>
      </c>
      <c r="AE67" s="18">
        <v>45961</v>
      </c>
      <c r="AF67" t="s">
        <v>1270</v>
      </c>
      <c r="AG67" s="18">
        <v>46200</v>
      </c>
      <c r="AH67" t="s">
        <v>355</v>
      </c>
      <c r="AI67" t="s">
        <v>355</v>
      </c>
      <c r="AM67" t="b">
        <v>0</v>
      </c>
      <c r="AN67" t="b">
        <v>1</v>
      </c>
      <c r="AP67" t="s">
        <v>322</v>
      </c>
      <c r="AQ67" s="169" t="s">
        <v>1271</v>
      </c>
      <c r="AR67" t="s">
        <v>46</v>
      </c>
      <c r="AS67" t="s">
        <v>324</v>
      </c>
    </row>
    <row r="68" spans="1:46" x14ac:dyDescent="0.35">
      <c r="A68" t="s">
        <v>1272</v>
      </c>
      <c r="C68" t="s">
        <v>1273</v>
      </c>
      <c r="D68" t="s">
        <v>1007</v>
      </c>
      <c r="E68" t="s">
        <v>1274</v>
      </c>
      <c r="F68" t="s">
        <v>514</v>
      </c>
      <c r="G68" t="s">
        <v>515</v>
      </c>
      <c r="H68" t="s">
        <v>133</v>
      </c>
      <c r="I68" t="s">
        <v>345</v>
      </c>
      <c r="J68" t="s">
        <v>1275</v>
      </c>
      <c r="K68" t="s">
        <v>1276</v>
      </c>
      <c r="L68" t="s">
        <v>115</v>
      </c>
      <c r="M68">
        <v>60543</v>
      </c>
      <c r="N68" t="s">
        <v>1277</v>
      </c>
      <c r="O68" t="s">
        <v>1278</v>
      </c>
      <c r="P68" t="s">
        <v>1279</v>
      </c>
      <c r="Q68" s="18">
        <v>45505</v>
      </c>
      <c r="S68" t="s">
        <v>634</v>
      </c>
      <c r="T68">
        <v>5</v>
      </c>
      <c r="U68" t="s">
        <v>1280</v>
      </c>
      <c r="V68" s="358">
        <v>180000</v>
      </c>
      <c r="X68" t="s">
        <v>317</v>
      </c>
      <c r="Y68" s="18">
        <v>30146</v>
      </c>
      <c r="Z68" t="s">
        <v>1281</v>
      </c>
      <c r="AA68">
        <v>1316573835</v>
      </c>
      <c r="AB68" t="s">
        <v>1282</v>
      </c>
      <c r="AC68" s="18">
        <v>46356</v>
      </c>
      <c r="AD68">
        <v>209020961</v>
      </c>
      <c r="AE68" s="18">
        <v>46173</v>
      </c>
      <c r="AF68" t="s">
        <v>1283</v>
      </c>
      <c r="AG68" s="18">
        <v>45669</v>
      </c>
      <c r="AH68" t="s">
        <v>355</v>
      </c>
      <c r="AI68" t="s">
        <v>355</v>
      </c>
      <c r="AJ68" t="s">
        <v>70</v>
      </c>
      <c r="AK68" t="s">
        <v>70</v>
      </c>
      <c r="AM68" t="b">
        <v>1</v>
      </c>
      <c r="AN68" t="b">
        <v>1</v>
      </c>
      <c r="AP68" t="s">
        <v>322</v>
      </c>
      <c r="AQ68" s="169" t="s">
        <v>1284</v>
      </c>
      <c r="AR68" t="s">
        <v>46</v>
      </c>
      <c r="AS68" t="s">
        <v>324</v>
      </c>
    </row>
    <row r="69" spans="1:46" x14ac:dyDescent="0.35">
      <c r="A69" t="s">
        <v>1285</v>
      </c>
      <c r="C69" t="s">
        <v>1286</v>
      </c>
      <c r="D69" t="s">
        <v>1287</v>
      </c>
      <c r="E69" t="s">
        <v>1288</v>
      </c>
      <c r="F69" t="s">
        <v>1289</v>
      </c>
      <c r="G69" t="s">
        <v>751</v>
      </c>
      <c r="H69" t="s">
        <v>130</v>
      </c>
      <c r="I69" t="s">
        <v>345</v>
      </c>
      <c r="J69" t="s">
        <v>1290</v>
      </c>
      <c r="K69" t="s">
        <v>1291</v>
      </c>
      <c r="L69" t="s">
        <v>245</v>
      </c>
      <c r="M69">
        <v>84020</v>
      </c>
      <c r="N69" t="s">
        <v>1292</v>
      </c>
      <c r="O69" t="s">
        <v>1293</v>
      </c>
      <c r="P69" t="s">
        <v>1294</v>
      </c>
      <c r="Q69" s="18">
        <v>45505</v>
      </c>
      <c r="S69" t="s">
        <v>634</v>
      </c>
      <c r="T69">
        <v>5</v>
      </c>
      <c r="U69" t="s">
        <v>757</v>
      </c>
      <c r="X69" t="s">
        <v>317</v>
      </c>
      <c r="Y69" s="18">
        <v>31988</v>
      </c>
      <c r="Z69" t="s">
        <v>1295</v>
      </c>
      <c r="AA69">
        <v>1942997382</v>
      </c>
      <c r="AB69" t="s">
        <v>1296</v>
      </c>
      <c r="AC69" s="18">
        <v>46356</v>
      </c>
      <c r="AD69" t="s">
        <v>1297</v>
      </c>
      <c r="AE69" s="18">
        <v>46053</v>
      </c>
      <c r="AF69" t="s">
        <v>1298</v>
      </c>
      <c r="AG69" s="18">
        <v>47260</v>
      </c>
      <c r="AK69" t="s">
        <v>247</v>
      </c>
      <c r="AM69" t="b">
        <v>1</v>
      </c>
      <c r="AN69" t="b">
        <v>1</v>
      </c>
      <c r="AP69" t="s">
        <v>492</v>
      </c>
      <c r="AQ69" s="169" t="s">
        <v>1299</v>
      </c>
      <c r="AR69" t="s">
        <v>46</v>
      </c>
      <c r="AS69" t="s">
        <v>324</v>
      </c>
    </row>
    <row r="70" spans="1:46" x14ac:dyDescent="0.35">
      <c r="A70" t="s">
        <v>1300</v>
      </c>
      <c r="C70" t="s">
        <v>1301</v>
      </c>
      <c r="D70" t="s">
        <v>1302</v>
      </c>
      <c r="E70" t="s">
        <v>1303</v>
      </c>
      <c r="F70" t="s">
        <v>1304</v>
      </c>
      <c r="G70" t="s">
        <v>1305</v>
      </c>
      <c r="H70" t="s">
        <v>133</v>
      </c>
      <c r="I70" t="s">
        <v>432</v>
      </c>
      <c r="J70" t="s">
        <v>1306</v>
      </c>
      <c r="K70" t="s">
        <v>1307</v>
      </c>
      <c r="L70" t="s">
        <v>25</v>
      </c>
      <c r="M70">
        <v>98072</v>
      </c>
      <c r="N70" t="s">
        <v>1308</v>
      </c>
      <c r="O70" t="s">
        <v>1309</v>
      </c>
      <c r="P70" t="s">
        <v>1310</v>
      </c>
      <c r="Q70" s="18">
        <v>45505</v>
      </c>
      <c r="S70" t="s">
        <v>634</v>
      </c>
      <c r="T70">
        <v>5</v>
      </c>
      <c r="U70" t="s">
        <v>1311</v>
      </c>
      <c r="V70" s="358">
        <v>160000</v>
      </c>
      <c r="X70" t="s">
        <v>317</v>
      </c>
      <c r="Y70" s="18">
        <v>30289</v>
      </c>
      <c r="Z70" t="s">
        <v>1312</v>
      </c>
      <c r="AA70">
        <v>1689148090</v>
      </c>
      <c r="AB70" t="s">
        <v>1313</v>
      </c>
      <c r="AC70" s="18">
        <v>45657</v>
      </c>
      <c r="AD70" t="s">
        <v>1314</v>
      </c>
      <c r="AE70" s="18">
        <v>45995</v>
      </c>
      <c r="AF70" t="s">
        <v>1315</v>
      </c>
      <c r="AG70" s="18">
        <v>47104</v>
      </c>
      <c r="AH70" t="s">
        <v>355</v>
      </c>
      <c r="AI70" t="s">
        <v>355</v>
      </c>
      <c r="AJ70" t="s">
        <v>320</v>
      </c>
      <c r="AK70" t="s">
        <v>792</v>
      </c>
      <c r="AL70" t="s">
        <v>792</v>
      </c>
      <c r="AM70" t="b">
        <v>1</v>
      </c>
      <c r="AN70" t="b">
        <v>1</v>
      </c>
      <c r="AP70" t="s">
        <v>322</v>
      </c>
      <c r="AQ70" s="169" t="s">
        <v>1316</v>
      </c>
      <c r="AR70" t="s">
        <v>46</v>
      </c>
      <c r="AS70" t="s">
        <v>324</v>
      </c>
    </row>
    <row r="71" spans="1:46" x14ac:dyDescent="0.35">
      <c r="A71" t="s">
        <v>1317</v>
      </c>
      <c r="C71" t="s">
        <v>1318</v>
      </c>
      <c r="D71" t="s">
        <v>1319</v>
      </c>
      <c r="E71" t="s">
        <v>1320</v>
      </c>
      <c r="F71" t="s">
        <v>403</v>
      </c>
      <c r="G71" t="s">
        <v>404</v>
      </c>
      <c r="H71" t="s">
        <v>130</v>
      </c>
      <c r="I71" t="s">
        <v>432</v>
      </c>
      <c r="J71" t="s">
        <v>1321</v>
      </c>
      <c r="K71" t="s">
        <v>1322</v>
      </c>
      <c r="L71" t="s">
        <v>50</v>
      </c>
      <c r="M71">
        <v>91604</v>
      </c>
      <c r="N71" t="s">
        <v>1323</v>
      </c>
      <c r="O71" t="s">
        <v>1324</v>
      </c>
      <c r="P71" t="s">
        <v>1325</v>
      </c>
      <c r="Q71" s="18">
        <v>45505</v>
      </c>
      <c r="R71" s="18">
        <v>45539</v>
      </c>
      <c r="S71" t="s">
        <v>708</v>
      </c>
      <c r="T71">
        <v>0</v>
      </c>
      <c r="U71" t="s">
        <v>1326</v>
      </c>
      <c r="W71">
        <v>575</v>
      </c>
      <c r="X71">
        <v>1099</v>
      </c>
      <c r="Y71" s="18">
        <v>30440</v>
      </c>
      <c r="Z71" t="s">
        <v>1327</v>
      </c>
      <c r="AA71">
        <v>1093455388</v>
      </c>
      <c r="AB71" t="s">
        <v>1328</v>
      </c>
      <c r="AC71" s="18">
        <v>45991</v>
      </c>
      <c r="AD71">
        <v>95020545</v>
      </c>
      <c r="AE71" s="18">
        <v>46203</v>
      </c>
      <c r="AF71" t="s">
        <v>1329</v>
      </c>
      <c r="AG71" s="18">
        <v>46245</v>
      </c>
      <c r="AH71" t="s">
        <v>788</v>
      </c>
      <c r="AI71" t="s">
        <v>788</v>
      </c>
      <c r="AK71" t="s">
        <v>1330</v>
      </c>
      <c r="AM71" t="b">
        <v>1</v>
      </c>
      <c r="AN71" t="b">
        <v>1</v>
      </c>
      <c r="AP71" t="s">
        <v>322</v>
      </c>
      <c r="AQ71" s="169" t="s">
        <v>224</v>
      </c>
      <c r="AR71" t="s">
        <v>46</v>
      </c>
      <c r="AS71" t="s">
        <v>324</v>
      </c>
    </row>
    <row r="72" spans="1:46" x14ac:dyDescent="0.35">
      <c r="A72" t="s">
        <v>355</v>
      </c>
      <c r="C72" t="s">
        <v>1331</v>
      </c>
      <c r="D72" t="s">
        <v>1332</v>
      </c>
      <c r="E72" t="s">
        <v>1333</v>
      </c>
      <c r="F72" t="s">
        <v>403</v>
      </c>
      <c r="G72" t="s">
        <v>404</v>
      </c>
      <c r="H72" t="s">
        <v>130</v>
      </c>
      <c r="I72" t="s">
        <v>432</v>
      </c>
      <c r="J72" t="s">
        <v>1334</v>
      </c>
      <c r="K72" t="s">
        <v>1335</v>
      </c>
      <c r="L72" t="s">
        <v>50</v>
      </c>
      <c r="M72">
        <v>91765</v>
      </c>
      <c r="N72" t="s">
        <v>1336</v>
      </c>
      <c r="O72" t="s">
        <v>1337</v>
      </c>
      <c r="P72" t="s">
        <v>1338</v>
      </c>
      <c r="Q72" s="18">
        <v>45505</v>
      </c>
      <c r="R72" s="18">
        <v>45505</v>
      </c>
      <c r="S72" t="s">
        <v>708</v>
      </c>
      <c r="T72">
        <v>0</v>
      </c>
      <c r="U72" t="s">
        <v>1339</v>
      </c>
      <c r="W72">
        <v>650</v>
      </c>
      <c r="X72">
        <v>1099</v>
      </c>
      <c r="Y72" t="s">
        <v>355</v>
      </c>
      <c r="Z72" t="s">
        <v>355</v>
      </c>
      <c r="AA72">
        <v>1639508112</v>
      </c>
      <c r="AB72" t="s">
        <v>355</v>
      </c>
      <c r="AD72">
        <v>23316</v>
      </c>
      <c r="AE72" s="18">
        <v>45626</v>
      </c>
      <c r="AF72" t="s">
        <v>355</v>
      </c>
      <c r="AH72" t="s">
        <v>355</v>
      </c>
      <c r="AI72" t="s">
        <v>355</v>
      </c>
      <c r="AK72" t="s">
        <v>355</v>
      </c>
      <c r="AM72" t="b">
        <v>0</v>
      </c>
      <c r="AN72" t="b">
        <v>1</v>
      </c>
      <c r="AP72" t="s">
        <v>322</v>
      </c>
      <c r="AQ72" s="169" t="s">
        <v>1340</v>
      </c>
      <c r="AR72" t="s">
        <v>46</v>
      </c>
      <c r="AS72" t="s">
        <v>324</v>
      </c>
    </row>
    <row r="73" spans="1:46" x14ac:dyDescent="0.35">
      <c r="A73" t="s">
        <v>1341</v>
      </c>
      <c r="C73" t="s">
        <v>1342</v>
      </c>
      <c r="D73" t="s">
        <v>1343</v>
      </c>
      <c r="E73" t="s">
        <v>1344</v>
      </c>
      <c r="F73" t="s">
        <v>1289</v>
      </c>
      <c r="G73" t="s">
        <v>1345</v>
      </c>
      <c r="H73" t="s">
        <v>27</v>
      </c>
      <c r="I73" t="s">
        <v>310</v>
      </c>
      <c r="J73" t="s">
        <v>1346</v>
      </c>
      <c r="K73" t="s">
        <v>1347</v>
      </c>
      <c r="L73" t="s">
        <v>238</v>
      </c>
      <c r="M73">
        <v>44281</v>
      </c>
      <c r="N73" t="s">
        <v>1348</v>
      </c>
      <c r="O73" t="s">
        <v>1349</v>
      </c>
      <c r="P73" t="s">
        <v>1350</v>
      </c>
      <c r="Q73" s="18">
        <v>45505</v>
      </c>
      <c r="S73" t="s">
        <v>634</v>
      </c>
      <c r="T73">
        <v>1</v>
      </c>
      <c r="U73" t="s">
        <v>1351</v>
      </c>
      <c r="W73" s="358">
        <v>1100</v>
      </c>
      <c r="X73">
        <v>1099</v>
      </c>
      <c r="Y73" s="18">
        <v>30839</v>
      </c>
      <c r="Z73" t="s">
        <v>1352</v>
      </c>
      <c r="AA73">
        <v>1639799653</v>
      </c>
      <c r="AB73" t="s">
        <v>1353</v>
      </c>
      <c r="AC73" s="18">
        <v>46053</v>
      </c>
      <c r="AD73">
        <v>35.148251000000002</v>
      </c>
      <c r="AE73" s="18">
        <v>45785</v>
      </c>
      <c r="AF73" t="s">
        <v>1354</v>
      </c>
      <c r="AK73" t="s">
        <v>1330</v>
      </c>
      <c r="AM73" t="b">
        <v>1</v>
      </c>
      <c r="AN73" t="b">
        <v>1</v>
      </c>
      <c r="AP73" t="s">
        <v>492</v>
      </c>
      <c r="AQ73" s="169" t="s">
        <v>260</v>
      </c>
      <c r="AR73" t="s">
        <v>310</v>
      </c>
      <c r="AS73" t="s">
        <v>324</v>
      </c>
    </row>
    <row r="74" spans="1:46" x14ac:dyDescent="0.35">
      <c r="A74" t="s">
        <v>1355</v>
      </c>
      <c r="C74" t="s">
        <v>1356</v>
      </c>
      <c r="D74" t="s">
        <v>1357</v>
      </c>
      <c r="E74" t="s">
        <v>1358</v>
      </c>
      <c r="F74" t="s">
        <v>497</v>
      </c>
      <c r="G74" t="s">
        <v>309</v>
      </c>
      <c r="H74" t="s">
        <v>191</v>
      </c>
      <c r="I74" t="s">
        <v>557</v>
      </c>
      <c r="J74" t="s">
        <v>1359</v>
      </c>
      <c r="K74" t="s">
        <v>1042</v>
      </c>
      <c r="L74" t="s">
        <v>25</v>
      </c>
      <c r="M74">
        <v>98005</v>
      </c>
      <c r="N74" t="s">
        <v>1360</v>
      </c>
      <c r="O74" t="s">
        <v>1361</v>
      </c>
      <c r="P74" t="s">
        <v>1362</v>
      </c>
      <c r="Q74" s="18">
        <v>45505</v>
      </c>
      <c r="S74" t="s">
        <v>634</v>
      </c>
      <c r="U74" t="s">
        <v>1363</v>
      </c>
      <c r="W74">
        <v>650</v>
      </c>
      <c r="X74">
        <v>1099</v>
      </c>
      <c r="Y74" s="18">
        <v>21074</v>
      </c>
      <c r="Z74" t="s">
        <v>1364</v>
      </c>
      <c r="AA74">
        <v>1851599484</v>
      </c>
      <c r="AB74" t="s">
        <v>1365</v>
      </c>
      <c r="AC74" s="18">
        <v>45716</v>
      </c>
      <c r="AD74" t="s">
        <v>1366</v>
      </c>
      <c r="AE74" s="18">
        <v>45911</v>
      </c>
      <c r="AF74" t="s">
        <v>1367</v>
      </c>
      <c r="AG74" s="18">
        <v>45657</v>
      </c>
      <c r="AH74" t="s">
        <v>355</v>
      </c>
      <c r="AI74" t="s">
        <v>355</v>
      </c>
      <c r="AJ74" t="s">
        <v>1368</v>
      </c>
      <c r="AK74" t="s">
        <v>1368</v>
      </c>
      <c r="AL74" t="s">
        <v>778</v>
      </c>
      <c r="AM74" t="b">
        <v>1</v>
      </c>
      <c r="AN74" t="b">
        <v>1</v>
      </c>
      <c r="AP74" t="s">
        <v>322</v>
      </c>
      <c r="AQ74" s="169" t="s">
        <v>220</v>
      </c>
      <c r="AR74" t="s">
        <v>566</v>
      </c>
      <c r="AS74" t="s">
        <v>324</v>
      </c>
    </row>
    <row r="75" spans="1:46" x14ac:dyDescent="0.35">
      <c r="A75" t="s">
        <v>1369</v>
      </c>
      <c r="C75" t="s">
        <v>1370</v>
      </c>
      <c r="D75" t="s">
        <v>1371</v>
      </c>
      <c r="E75" t="s">
        <v>1372</v>
      </c>
      <c r="F75" t="s">
        <v>497</v>
      </c>
      <c r="G75" t="s">
        <v>309</v>
      </c>
      <c r="H75" t="s">
        <v>133</v>
      </c>
      <c r="I75" t="s">
        <v>432</v>
      </c>
      <c r="J75" t="s">
        <v>1373</v>
      </c>
      <c r="K75" t="s">
        <v>1374</v>
      </c>
      <c r="L75" t="s">
        <v>25</v>
      </c>
      <c r="M75">
        <v>98503</v>
      </c>
      <c r="N75" t="s">
        <v>1375</v>
      </c>
      <c r="O75" t="s">
        <v>1376</v>
      </c>
      <c r="P75" t="s">
        <v>1377</v>
      </c>
      <c r="Q75" s="18">
        <v>45491</v>
      </c>
      <c r="S75" t="s">
        <v>634</v>
      </c>
      <c r="T75">
        <v>5</v>
      </c>
      <c r="U75" t="s">
        <v>1378</v>
      </c>
      <c r="V75" s="358">
        <v>135000</v>
      </c>
      <c r="X75" t="s">
        <v>317</v>
      </c>
      <c r="Y75" s="18">
        <v>29204</v>
      </c>
      <c r="Z75" t="s">
        <v>1379</v>
      </c>
      <c r="AA75">
        <v>1568866572</v>
      </c>
      <c r="AB75" t="s">
        <v>1380</v>
      </c>
      <c r="AC75" s="18">
        <v>46691</v>
      </c>
      <c r="AD75" t="s">
        <v>1381</v>
      </c>
      <c r="AE75" s="18">
        <v>45641</v>
      </c>
      <c r="AF75" t="s">
        <v>1382</v>
      </c>
      <c r="AG75" s="18">
        <v>47300</v>
      </c>
      <c r="AH75" t="s">
        <v>355</v>
      </c>
      <c r="AI75" t="s">
        <v>355</v>
      </c>
      <c r="AJ75" t="s">
        <v>320</v>
      </c>
      <c r="AK75" t="s">
        <v>778</v>
      </c>
      <c r="AL75" t="s">
        <v>778</v>
      </c>
      <c r="AM75" t="b">
        <v>1</v>
      </c>
      <c r="AN75" t="b">
        <v>1</v>
      </c>
      <c r="AO75">
        <v>4549012</v>
      </c>
      <c r="AP75" t="s">
        <v>322</v>
      </c>
      <c r="AQ75" s="169" t="s">
        <v>1383</v>
      </c>
      <c r="AR75" t="s">
        <v>46</v>
      </c>
      <c r="AS75" t="s">
        <v>324</v>
      </c>
      <c r="AT75" t="s">
        <v>1384</v>
      </c>
    </row>
    <row r="76" spans="1:46" x14ac:dyDescent="0.35">
      <c r="A76" t="s">
        <v>1385</v>
      </c>
      <c r="C76" t="s">
        <v>1386</v>
      </c>
      <c r="D76" t="s">
        <v>1387</v>
      </c>
      <c r="E76" t="s">
        <v>1388</v>
      </c>
      <c r="F76" t="s">
        <v>403</v>
      </c>
      <c r="G76" t="s">
        <v>404</v>
      </c>
      <c r="H76" t="s">
        <v>136</v>
      </c>
      <c r="I76" t="s">
        <v>345</v>
      </c>
      <c r="J76" t="s">
        <v>1389</v>
      </c>
      <c r="K76" t="s">
        <v>1390</v>
      </c>
      <c r="L76" t="s">
        <v>50</v>
      </c>
      <c r="M76">
        <v>91801</v>
      </c>
      <c r="N76" t="s">
        <v>1391</v>
      </c>
      <c r="O76" t="s">
        <v>1392</v>
      </c>
      <c r="P76" t="s">
        <v>1393</v>
      </c>
      <c r="Q76" s="18">
        <v>45491</v>
      </c>
      <c r="S76" t="s">
        <v>634</v>
      </c>
      <c r="T76">
        <v>5</v>
      </c>
      <c r="U76" t="s">
        <v>1394</v>
      </c>
      <c r="V76" s="358">
        <v>155000</v>
      </c>
      <c r="X76" t="s">
        <v>317</v>
      </c>
      <c r="Y76" s="18">
        <v>28971</v>
      </c>
      <c r="Z76" t="s">
        <v>1395</v>
      </c>
      <c r="AA76">
        <v>1003408642</v>
      </c>
      <c r="AB76" t="s">
        <v>1396</v>
      </c>
      <c r="AC76" s="18">
        <v>46326</v>
      </c>
      <c r="AD76">
        <v>95016540</v>
      </c>
      <c r="AE76" s="18">
        <v>46173</v>
      </c>
      <c r="AF76" t="s">
        <v>1397</v>
      </c>
      <c r="AG76" s="18">
        <v>45978</v>
      </c>
      <c r="AJ76" t="s">
        <v>1398</v>
      </c>
      <c r="AK76" t="s">
        <v>1398</v>
      </c>
      <c r="AM76" t="b">
        <v>1</v>
      </c>
      <c r="AN76" t="b">
        <v>1</v>
      </c>
      <c r="AO76">
        <v>4549056</v>
      </c>
      <c r="AP76" t="s">
        <v>322</v>
      </c>
      <c r="AQ76" s="169" t="s">
        <v>1399</v>
      </c>
      <c r="AR76" t="s">
        <v>46</v>
      </c>
      <c r="AS76" t="s">
        <v>324</v>
      </c>
      <c r="AT76" t="s">
        <v>1384</v>
      </c>
    </row>
    <row r="77" spans="1:46" x14ac:dyDescent="0.35">
      <c r="A77" t="s">
        <v>1400</v>
      </c>
      <c r="C77" t="s">
        <v>1401</v>
      </c>
      <c r="D77" t="s">
        <v>1402</v>
      </c>
      <c r="E77" t="s">
        <v>1403</v>
      </c>
      <c r="F77" t="s">
        <v>658</v>
      </c>
      <c r="G77" t="s">
        <v>733</v>
      </c>
      <c r="H77" t="s">
        <v>191</v>
      </c>
      <c r="I77" t="s">
        <v>557</v>
      </c>
      <c r="J77" t="s">
        <v>1404</v>
      </c>
      <c r="K77" t="s">
        <v>1405</v>
      </c>
      <c r="L77" t="s">
        <v>25</v>
      </c>
      <c r="M77">
        <v>99208</v>
      </c>
      <c r="N77" t="s">
        <v>1406</v>
      </c>
      <c r="O77" t="s">
        <v>1407</v>
      </c>
      <c r="P77" t="s">
        <v>1408</v>
      </c>
      <c r="Q77" s="18">
        <v>45491</v>
      </c>
      <c r="S77" t="s">
        <v>634</v>
      </c>
      <c r="T77">
        <v>5</v>
      </c>
      <c r="U77" t="s">
        <v>1409</v>
      </c>
      <c r="V77" s="358">
        <v>155000</v>
      </c>
      <c r="X77" t="s">
        <v>317</v>
      </c>
      <c r="Y77" s="18">
        <v>30098</v>
      </c>
      <c r="Z77" t="s">
        <v>1410</v>
      </c>
      <c r="AA77">
        <v>1417399585</v>
      </c>
      <c r="AB77" t="s">
        <v>1411</v>
      </c>
      <c r="AC77" s="18">
        <v>45869</v>
      </c>
      <c r="AD77" t="s">
        <v>1412</v>
      </c>
      <c r="AE77" s="18">
        <v>45804</v>
      </c>
      <c r="AF77" t="s">
        <v>1413</v>
      </c>
      <c r="AG77" s="18">
        <v>46022</v>
      </c>
      <c r="AH77" t="s">
        <v>355</v>
      </c>
      <c r="AI77" t="s">
        <v>355</v>
      </c>
      <c r="AJ77" t="s">
        <v>1414</v>
      </c>
      <c r="AK77" t="s">
        <v>1414</v>
      </c>
      <c r="AL77" t="s">
        <v>70</v>
      </c>
      <c r="AM77" t="b">
        <v>1</v>
      </c>
      <c r="AN77" t="b">
        <v>1</v>
      </c>
      <c r="AP77" t="s">
        <v>322</v>
      </c>
      <c r="AQ77" s="169" t="s">
        <v>210</v>
      </c>
      <c r="AR77" t="s">
        <v>566</v>
      </c>
      <c r="AS77" t="s">
        <v>324</v>
      </c>
    </row>
    <row r="78" spans="1:46" x14ac:dyDescent="0.35">
      <c r="A78" t="s">
        <v>1415</v>
      </c>
      <c r="C78" t="s">
        <v>1416</v>
      </c>
      <c r="D78" t="s">
        <v>1417</v>
      </c>
      <c r="E78" t="s">
        <v>1418</v>
      </c>
      <c r="F78" t="s">
        <v>1419</v>
      </c>
      <c r="G78" t="s">
        <v>515</v>
      </c>
      <c r="H78" t="s">
        <v>27</v>
      </c>
      <c r="I78" t="s">
        <v>310</v>
      </c>
      <c r="J78" t="s">
        <v>1420</v>
      </c>
      <c r="K78" t="s">
        <v>1421</v>
      </c>
      <c r="L78" t="s">
        <v>178</v>
      </c>
      <c r="M78">
        <v>65401</v>
      </c>
      <c r="N78" t="s">
        <v>1422</v>
      </c>
      <c r="O78" t="s">
        <v>1423</v>
      </c>
      <c r="P78" t="s">
        <v>1424</v>
      </c>
      <c r="Q78" s="18">
        <v>45491</v>
      </c>
      <c r="S78" t="s">
        <v>634</v>
      </c>
      <c r="T78">
        <v>5</v>
      </c>
      <c r="U78" t="s">
        <v>1425</v>
      </c>
      <c r="W78">
        <v>875</v>
      </c>
      <c r="X78" t="s">
        <v>317</v>
      </c>
      <c r="Y78" s="18">
        <v>28861</v>
      </c>
      <c r="Z78" t="s">
        <v>1426</v>
      </c>
      <c r="AA78">
        <v>1881910487</v>
      </c>
      <c r="AB78" t="s">
        <v>1427</v>
      </c>
      <c r="AC78" s="18">
        <v>46326</v>
      </c>
      <c r="AD78">
        <v>2020030113</v>
      </c>
      <c r="AE78" s="18">
        <v>45688</v>
      </c>
      <c r="AI78">
        <v>344864207</v>
      </c>
      <c r="AK78" t="s">
        <v>70</v>
      </c>
      <c r="AM78" t="b">
        <v>1</v>
      </c>
      <c r="AN78" t="b">
        <v>1</v>
      </c>
      <c r="AP78" t="s">
        <v>322</v>
      </c>
      <c r="AQ78" s="169" t="s">
        <v>1428</v>
      </c>
      <c r="AR78" t="s">
        <v>310</v>
      </c>
      <c r="AS78" t="s">
        <v>324</v>
      </c>
    </row>
    <row r="79" spans="1:46" x14ac:dyDescent="0.35">
      <c r="A79" t="s">
        <v>1429</v>
      </c>
      <c r="C79" t="s">
        <v>1430</v>
      </c>
      <c r="D79" t="s">
        <v>1431</v>
      </c>
      <c r="E79" t="s">
        <v>1432</v>
      </c>
      <c r="F79" t="s">
        <v>732</v>
      </c>
      <c r="G79" t="s">
        <v>733</v>
      </c>
      <c r="H79" t="s">
        <v>191</v>
      </c>
      <c r="I79" t="s">
        <v>557</v>
      </c>
      <c r="J79" t="s">
        <v>1433</v>
      </c>
      <c r="K79" t="s">
        <v>1434</v>
      </c>
      <c r="L79" t="s">
        <v>25</v>
      </c>
      <c r="M79">
        <v>59821</v>
      </c>
      <c r="N79" t="s">
        <v>1435</v>
      </c>
      <c r="O79" t="s">
        <v>1436</v>
      </c>
      <c r="P79" t="s">
        <v>1437</v>
      </c>
      <c r="Q79" s="18">
        <v>45491</v>
      </c>
      <c r="R79" s="18">
        <v>45527</v>
      </c>
      <c r="S79" t="s">
        <v>708</v>
      </c>
      <c r="T79">
        <v>0</v>
      </c>
      <c r="U79" t="s">
        <v>1438</v>
      </c>
      <c r="V79" s="358">
        <v>145000</v>
      </c>
      <c r="X79" t="s">
        <v>317</v>
      </c>
      <c r="Y79" s="18">
        <v>22894</v>
      </c>
      <c r="Z79" t="s">
        <v>1439</v>
      </c>
      <c r="AA79">
        <v>1780701326</v>
      </c>
      <c r="AD79" t="s">
        <v>1440</v>
      </c>
      <c r="AF79" t="s">
        <v>1441</v>
      </c>
      <c r="AG79" s="18">
        <v>46022</v>
      </c>
      <c r="AH79" t="s">
        <v>355</v>
      </c>
      <c r="AI79" t="s">
        <v>355</v>
      </c>
      <c r="AJ79" t="s">
        <v>1414</v>
      </c>
      <c r="AK79" t="s">
        <v>1414</v>
      </c>
      <c r="AL79" t="s">
        <v>70</v>
      </c>
      <c r="AM79" t="b">
        <v>1</v>
      </c>
      <c r="AN79" t="b">
        <v>1</v>
      </c>
      <c r="AO79">
        <v>4546708</v>
      </c>
      <c r="AP79" t="s">
        <v>322</v>
      </c>
      <c r="AQ79" s="169" t="s">
        <v>1442</v>
      </c>
      <c r="AR79" t="s">
        <v>566</v>
      </c>
      <c r="AS79" t="s">
        <v>324</v>
      </c>
      <c r="AT79" t="s">
        <v>1384</v>
      </c>
    </row>
    <row r="80" spans="1:46" x14ac:dyDescent="0.35">
      <c r="A80" t="s">
        <v>1443</v>
      </c>
      <c r="C80" t="s">
        <v>1444</v>
      </c>
      <c r="D80" t="s">
        <v>1445</v>
      </c>
      <c r="E80" t="s">
        <v>1446</v>
      </c>
      <c r="F80" t="s">
        <v>658</v>
      </c>
      <c r="G80" t="s">
        <v>659</v>
      </c>
      <c r="H80" t="s">
        <v>133</v>
      </c>
      <c r="I80" t="s">
        <v>432</v>
      </c>
      <c r="J80" t="s">
        <v>1447</v>
      </c>
      <c r="K80" t="s">
        <v>1448</v>
      </c>
      <c r="L80" t="s">
        <v>25</v>
      </c>
      <c r="M80">
        <v>98264</v>
      </c>
      <c r="N80" t="s">
        <v>1449</v>
      </c>
      <c r="O80" t="s">
        <v>1450</v>
      </c>
      <c r="P80" t="s">
        <v>1451</v>
      </c>
      <c r="Q80" s="18">
        <v>45491</v>
      </c>
      <c r="S80" t="s">
        <v>634</v>
      </c>
      <c r="T80">
        <v>5</v>
      </c>
      <c r="U80" t="s">
        <v>1452</v>
      </c>
      <c r="W80">
        <v>650</v>
      </c>
      <c r="X80">
        <v>1099</v>
      </c>
      <c r="Y80" s="18">
        <v>23582</v>
      </c>
      <c r="Z80" t="s">
        <v>1453</v>
      </c>
      <c r="AA80">
        <v>1013234301</v>
      </c>
      <c r="AB80" t="s">
        <v>1454</v>
      </c>
      <c r="AC80" s="18">
        <v>46326</v>
      </c>
      <c r="AD80" t="s">
        <v>1455</v>
      </c>
      <c r="AE80" s="18">
        <v>46227</v>
      </c>
      <c r="AF80" t="s">
        <v>1456</v>
      </c>
      <c r="AG80" s="18">
        <v>47278</v>
      </c>
      <c r="AH80" t="s">
        <v>355</v>
      </c>
      <c r="AI80" t="s">
        <v>355</v>
      </c>
      <c r="AJ80" t="s">
        <v>338</v>
      </c>
      <c r="AK80" t="s">
        <v>1457</v>
      </c>
      <c r="AL80" t="s">
        <v>70</v>
      </c>
      <c r="AM80" t="b">
        <v>1</v>
      </c>
      <c r="AN80" t="b">
        <v>1</v>
      </c>
      <c r="AP80" t="s">
        <v>322</v>
      </c>
      <c r="AQ80" s="169" t="s">
        <v>208</v>
      </c>
      <c r="AR80" t="s">
        <v>46</v>
      </c>
      <c r="AS80" t="s">
        <v>324</v>
      </c>
    </row>
    <row r="81" spans="1:46" x14ac:dyDescent="0.35">
      <c r="A81" t="s">
        <v>1458</v>
      </c>
      <c r="C81" t="s">
        <v>1459</v>
      </c>
      <c r="D81" t="s">
        <v>1460</v>
      </c>
      <c r="E81" t="s">
        <v>1461</v>
      </c>
      <c r="F81" t="s">
        <v>403</v>
      </c>
      <c r="G81" t="s">
        <v>1462</v>
      </c>
      <c r="H81" t="s">
        <v>130</v>
      </c>
      <c r="I81" t="s">
        <v>345</v>
      </c>
      <c r="J81" t="s">
        <v>1463</v>
      </c>
      <c r="K81" t="s">
        <v>1464</v>
      </c>
      <c r="L81" t="s">
        <v>50</v>
      </c>
      <c r="M81">
        <v>91367</v>
      </c>
      <c r="N81" t="s">
        <v>1465</v>
      </c>
      <c r="O81" t="s">
        <v>1466</v>
      </c>
      <c r="P81" t="s">
        <v>1467</v>
      </c>
      <c r="Q81" s="18">
        <v>45491</v>
      </c>
      <c r="S81" t="s">
        <v>634</v>
      </c>
      <c r="T81">
        <v>5</v>
      </c>
      <c r="U81" t="s">
        <v>1468</v>
      </c>
      <c r="V81" s="358">
        <v>150000</v>
      </c>
      <c r="X81" t="s">
        <v>317</v>
      </c>
      <c r="Y81" s="18">
        <v>24097</v>
      </c>
      <c r="Z81" t="s">
        <v>1469</v>
      </c>
      <c r="AA81">
        <v>1669883278</v>
      </c>
      <c r="AB81" t="s">
        <v>1470</v>
      </c>
      <c r="AC81" s="18">
        <v>46142</v>
      </c>
      <c r="AD81">
        <v>95000347</v>
      </c>
      <c r="AE81" s="18">
        <v>46053</v>
      </c>
      <c r="AF81" t="s">
        <v>1471</v>
      </c>
      <c r="AG81" s="18">
        <v>47181</v>
      </c>
      <c r="AH81" t="s">
        <v>355</v>
      </c>
      <c r="AI81" t="s">
        <v>355</v>
      </c>
      <c r="AJ81" t="s">
        <v>1398</v>
      </c>
      <c r="AK81" t="s">
        <v>1398</v>
      </c>
      <c r="AM81" t="b">
        <v>1</v>
      </c>
      <c r="AN81" t="b">
        <v>1</v>
      </c>
      <c r="AP81" t="s">
        <v>322</v>
      </c>
      <c r="AQ81" s="169" t="s">
        <v>1472</v>
      </c>
      <c r="AR81" t="s">
        <v>46</v>
      </c>
      <c r="AS81" t="s">
        <v>324</v>
      </c>
    </row>
    <row r="82" spans="1:46" x14ac:dyDescent="0.35">
      <c r="A82" t="s">
        <v>1473</v>
      </c>
      <c r="C82" t="s">
        <v>1474</v>
      </c>
      <c r="D82" t="s">
        <v>1475</v>
      </c>
      <c r="E82" t="s">
        <v>1476</v>
      </c>
      <c r="F82" t="s">
        <v>497</v>
      </c>
      <c r="G82" t="s">
        <v>309</v>
      </c>
      <c r="H82" t="s">
        <v>191</v>
      </c>
      <c r="I82" t="s">
        <v>557</v>
      </c>
      <c r="J82" t="s">
        <v>1477</v>
      </c>
      <c r="K82" t="s">
        <v>1374</v>
      </c>
      <c r="L82" t="s">
        <v>25</v>
      </c>
      <c r="M82">
        <v>98503</v>
      </c>
      <c r="N82" t="s">
        <v>1478</v>
      </c>
      <c r="O82" t="s">
        <v>1479</v>
      </c>
      <c r="P82" t="s">
        <v>1480</v>
      </c>
      <c r="Q82" s="18">
        <v>45491</v>
      </c>
      <c r="S82" t="s">
        <v>634</v>
      </c>
      <c r="T82">
        <v>5</v>
      </c>
      <c r="U82" t="s">
        <v>1481</v>
      </c>
      <c r="V82" s="358">
        <v>155000</v>
      </c>
      <c r="X82" t="s">
        <v>317</v>
      </c>
      <c r="Y82" s="18">
        <v>27759</v>
      </c>
      <c r="Z82" t="s">
        <v>1482</v>
      </c>
      <c r="AA82">
        <v>1205188786</v>
      </c>
      <c r="AB82" t="s">
        <v>1483</v>
      </c>
      <c r="AC82" s="18">
        <v>46660</v>
      </c>
      <c r="AD82" t="s">
        <v>1484</v>
      </c>
      <c r="AE82" s="18">
        <v>46022</v>
      </c>
      <c r="AF82" t="s">
        <v>1485</v>
      </c>
      <c r="AG82" s="18">
        <v>45657</v>
      </c>
      <c r="AH82" t="s">
        <v>355</v>
      </c>
      <c r="AI82" t="s">
        <v>355</v>
      </c>
      <c r="AJ82" t="s">
        <v>1486</v>
      </c>
      <c r="AK82" t="s">
        <v>1486</v>
      </c>
      <c r="AL82" t="s">
        <v>778</v>
      </c>
      <c r="AM82" t="b">
        <v>1</v>
      </c>
      <c r="AN82" t="b">
        <v>1</v>
      </c>
      <c r="AO82">
        <v>4546675</v>
      </c>
      <c r="AP82" t="s">
        <v>322</v>
      </c>
      <c r="AQ82" s="169" t="s">
        <v>1487</v>
      </c>
      <c r="AR82" t="s">
        <v>566</v>
      </c>
      <c r="AS82" t="s">
        <v>324</v>
      </c>
      <c r="AT82" t="s">
        <v>1384</v>
      </c>
    </row>
    <row r="83" spans="1:46" x14ac:dyDescent="0.35">
      <c r="A83" t="s">
        <v>1488</v>
      </c>
      <c r="C83" t="s">
        <v>1489</v>
      </c>
      <c r="D83" t="s">
        <v>1490</v>
      </c>
      <c r="E83" t="s">
        <v>1491</v>
      </c>
      <c r="F83" t="s">
        <v>1492</v>
      </c>
      <c r="G83" t="s">
        <v>418</v>
      </c>
      <c r="H83" t="s">
        <v>136</v>
      </c>
      <c r="I83" t="s">
        <v>345</v>
      </c>
      <c r="J83" t="s">
        <v>1493</v>
      </c>
      <c r="K83" t="s">
        <v>1494</v>
      </c>
      <c r="L83" t="s">
        <v>81</v>
      </c>
      <c r="M83">
        <v>46062</v>
      </c>
      <c r="N83" t="s">
        <v>1495</v>
      </c>
      <c r="O83" t="s">
        <v>1496</v>
      </c>
      <c r="P83" t="s">
        <v>1497</v>
      </c>
      <c r="Q83" s="18">
        <v>45475</v>
      </c>
      <c r="S83" t="s">
        <v>634</v>
      </c>
      <c r="T83">
        <v>5</v>
      </c>
      <c r="U83" t="s">
        <v>1498</v>
      </c>
      <c r="X83" t="s">
        <v>317</v>
      </c>
      <c r="Y83" s="18">
        <v>29388</v>
      </c>
      <c r="Z83" t="s">
        <v>1499</v>
      </c>
      <c r="AA83">
        <v>1427891571</v>
      </c>
      <c r="AB83" t="s">
        <v>1500</v>
      </c>
      <c r="AD83" t="s">
        <v>1501</v>
      </c>
      <c r="AE83" s="18">
        <v>45961</v>
      </c>
      <c r="AF83" t="s">
        <v>1502</v>
      </c>
      <c r="AG83" s="18">
        <v>47239</v>
      </c>
      <c r="AJ83" t="s">
        <v>1162</v>
      </c>
      <c r="AK83" t="s">
        <v>1330</v>
      </c>
      <c r="AM83" t="b">
        <v>1</v>
      </c>
      <c r="AN83" t="b">
        <v>1</v>
      </c>
      <c r="AO83">
        <v>4540939</v>
      </c>
      <c r="AP83" t="s">
        <v>322</v>
      </c>
      <c r="AQ83" s="169" t="s">
        <v>1503</v>
      </c>
      <c r="AR83" t="s">
        <v>46</v>
      </c>
      <c r="AS83" t="s">
        <v>324</v>
      </c>
      <c r="AT83" t="s">
        <v>1384</v>
      </c>
    </row>
    <row r="84" spans="1:46" x14ac:dyDescent="0.35">
      <c r="A84" t="s">
        <v>1504</v>
      </c>
      <c r="C84" t="s">
        <v>1505</v>
      </c>
      <c r="D84" t="s">
        <v>1506</v>
      </c>
      <c r="E84" t="s">
        <v>1507</v>
      </c>
      <c r="F84" t="s">
        <v>1508</v>
      </c>
      <c r="G84" t="s">
        <v>1509</v>
      </c>
      <c r="H84" t="s">
        <v>136</v>
      </c>
      <c r="I84" t="s">
        <v>345</v>
      </c>
      <c r="J84" t="s">
        <v>1510</v>
      </c>
      <c r="K84" t="s">
        <v>1511</v>
      </c>
      <c r="L84" t="s">
        <v>53</v>
      </c>
      <c r="M84">
        <v>33952</v>
      </c>
      <c r="N84" t="s">
        <v>1512</v>
      </c>
      <c r="O84" t="s">
        <v>1513</v>
      </c>
      <c r="P84" t="s">
        <v>1514</v>
      </c>
      <c r="Q84" s="18">
        <v>45475</v>
      </c>
      <c r="R84" s="18">
        <v>45475</v>
      </c>
      <c r="S84" t="s">
        <v>708</v>
      </c>
      <c r="T84">
        <v>0</v>
      </c>
      <c r="U84" t="s">
        <v>1515</v>
      </c>
      <c r="V84" s="358">
        <v>135000</v>
      </c>
      <c r="X84" t="s">
        <v>317</v>
      </c>
      <c r="Y84" s="18">
        <v>27031</v>
      </c>
      <c r="Z84" t="s">
        <v>1516</v>
      </c>
      <c r="AA84">
        <v>1427567411</v>
      </c>
      <c r="AB84" t="s">
        <v>1517</v>
      </c>
      <c r="AC84" s="18">
        <v>46203</v>
      </c>
      <c r="AD84" t="s">
        <v>1518</v>
      </c>
      <c r="AE84" s="18">
        <v>45777</v>
      </c>
      <c r="AF84" t="s">
        <v>1519</v>
      </c>
      <c r="AG84" s="18">
        <v>46557</v>
      </c>
      <c r="AH84" t="s">
        <v>355</v>
      </c>
      <c r="AI84" t="s">
        <v>355</v>
      </c>
      <c r="AL84" t="s">
        <v>1520</v>
      </c>
      <c r="AM84" t="b">
        <v>0</v>
      </c>
      <c r="AN84" t="b">
        <v>1</v>
      </c>
      <c r="AP84" t="s">
        <v>322</v>
      </c>
      <c r="AQ84" s="169" t="s">
        <v>1521</v>
      </c>
      <c r="AR84" t="s">
        <v>46</v>
      </c>
      <c r="AS84" t="s">
        <v>324</v>
      </c>
    </row>
    <row r="85" spans="1:46" x14ac:dyDescent="0.35">
      <c r="A85" t="s">
        <v>1522</v>
      </c>
      <c r="C85" t="s">
        <v>1523</v>
      </c>
      <c r="D85" t="s">
        <v>1524</v>
      </c>
      <c r="E85" t="s">
        <v>1525</v>
      </c>
      <c r="F85" t="s">
        <v>1023</v>
      </c>
      <c r="G85" t="s">
        <v>329</v>
      </c>
      <c r="H85" t="s">
        <v>136</v>
      </c>
      <c r="I85" t="s">
        <v>345</v>
      </c>
      <c r="J85" t="s">
        <v>1526</v>
      </c>
      <c r="K85" t="s">
        <v>1527</v>
      </c>
      <c r="L85" t="s">
        <v>178</v>
      </c>
      <c r="M85">
        <v>63376</v>
      </c>
      <c r="N85" t="s">
        <v>1528</v>
      </c>
      <c r="O85" t="s">
        <v>1529</v>
      </c>
      <c r="P85" t="s">
        <v>1530</v>
      </c>
      <c r="Q85" s="18">
        <v>45475</v>
      </c>
      <c r="S85" t="s">
        <v>634</v>
      </c>
      <c r="T85">
        <v>0</v>
      </c>
      <c r="U85" t="s">
        <v>1531</v>
      </c>
      <c r="W85">
        <v>550</v>
      </c>
      <c r="X85">
        <v>1099</v>
      </c>
      <c r="Y85" s="18">
        <v>26868</v>
      </c>
      <c r="Z85" t="s">
        <v>1532</v>
      </c>
      <c r="AA85">
        <v>1649220104</v>
      </c>
      <c r="AD85">
        <v>137743</v>
      </c>
      <c r="AE85" s="18">
        <v>45777</v>
      </c>
      <c r="AF85" t="s">
        <v>1533</v>
      </c>
      <c r="AG85" s="18">
        <v>47208</v>
      </c>
      <c r="AJ85" t="s">
        <v>639</v>
      </c>
      <c r="AK85" t="s">
        <v>639</v>
      </c>
      <c r="AM85" t="b">
        <v>1</v>
      </c>
      <c r="AN85" t="b">
        <v>1</v>
      </c>
      <c r="AP85" t="s">
        <v>322</v>
      </c>
      <c r="AQ85" s="169" t="s">
        <v>206</v>
      </c>
      <c r="AR85" t="s">
        <v>46</v>
      </c>
      <c r="AS85" t="s">
        <v>324</v>
      </c>
    </row>
    <row r="86" spans="1:46" x14ac:dyDescent="0.35">
      <c r="A86" t="s">
        <v>1534</v>
      </c>
      <c r="C86" t="s">
        <v>1535</v>
      </c>
      <c r="D86" t="s">
        <v>1536</v>
      </c>
      <c r="E86" t="s">
        <v>1537</v>
      </c>
      <c r="F86" t="s">
        <v>1289</v>
      </c>
      <c r="G86" t="s">
        <v>751</v>
      </c>
      <c r="H86" t="s">
        <v>28</v>
      </c>
      <c r="I86" t="s">
        <v>310</v>
      </c>
      <c r="J86" t="s">
        <v>1538</v>
      </c>
      <c r="K86" t="s">
        <v>753</v>
      </c>
      <c r="L86" t="s">
        <v>245</v>
      </c>
      <c r="M86">
        <v>84103</v>
      </c>
      <c r="N86" t="s">
        <v>1539</v>
      </c>
      <c r="O86" t="s">
        <v>1540</v>
      </c>
      <c r="P86" t="s">
        <v>1541</v>
      </c>
      <c r="Q86" s="18">
        <v>45474</v>
      </c>
      <c r="S86" t="s">
        <v>634</v>
      </c>
      <c r="T86">
        <v>3</v>
      </c>
      <c r="U86" t="s">
        <v>1542</v>
      </c>
      <c r="X86" t="s">
        <v>317</v>
      </c>
      <c r="Y86" s="18">
        <v>27260</v>
      </c>
      <c r="Z86" t="s">
        <v>1543</v>
      </c>
      <c r="AA86">
        <v>1861417057</v>
      </c>
      <c r="AB86" t="s">
        <v>1544</v>
      </c>
      <c r="AC86" s="18">
        <v>46660</v>
      </c>
      <c r="AD86" t="s">
        <v>1545</v>
      </c>
      <c r="AE86" s="18">
        <v>46053</v>
      </c>
      <c r="AF86" t="s">
        <v>320</v>
      </c>
      <c r="AJ86" t="s">
        <v>320</v>
      </c>
      <c r="AK86" t="s">
        <v>1330</v>
      </c>
      <c r="AM86" t="b">
        <v>1</v>
      </c>
      <c r="AN86" t="b">
        <v>1</v>
      </c>
      <c r="AP86" t="s">
        <v>492</v>
      </c>
      <c r="AQ86" s="169" t="s">
        <v>1546</v>
      </c>
      <c r="AR86" t="s">
        <v>310</v>
      </c>
      <c r="AS86" t="s">
        <v>324</v>
      </c>
    </row>
    <row r="87" spans="1:46" x14ac:dyDescent="0.35">
      <c r="A87" t="s">
        <v>1547</v>
      </c>
      <c r="C87" t="s">
        <v>1548</v>
      </c>
      <c r="D87" t="s">
        <v>1549</v>
      </c>
      <c r="E87" t="s">
        <v>1550</v>
      </c>
      <c r="F87" t="s">
        <v>1289</v>
      </c>
      <c r="G87" t="s">
        <v>1345</v>
      </c>
      <c r="H87" t="s">
        <v>130</v>
      </c>
      <c r="I87" t="s">
        <v>345</v>
      </c>
      <c r="J87" t="s">
        <v>1551</v>
      </c>
      <c r="K87" t="s">
        <v>1552</v>
      </c>
      <c r="L87" t="s">
        <v>238</v>
      </c>
      <c r="M87">
        <v>44236</v>
      </c>
      <c r="N87" t="s">
        <v>1553</v>
      </c>
      <c r="O87" t="s">
        <v>1554</v>
      </c>
      <c r="P87" t="s">
        <v>1555</v>
      </c>
      <c r="Q87" s="18">
        <v>45474</v>
      </c>
      <c r="S87" t="s">
        <v>634</v>
      </c>
      <c r="T87">
        <v>5</v>
      </c>
      <c r="U87" t="s">
        <v>1556</v>
      </c>
      <c r="X87" t="s">
        <v>317</v>
      </c>
      <c r="Y87" s="18">
        <v>25301</v>
      </c>
      <c r="Z87" t="s">
        <v>1557</v>
      </c>
      <c r="AA87">
        <v>1770961740</v>
      </c>
      <c r="AB87" t="s">
        <v>1558</v>
      </c>
      <c r="AC87" s="18">
        <v>46477</v>
      </c>
      <c r="AD87" t="s">
        <v>1559</v>
      </c>
      <c r="AE87" s="18">
        <v>45961</v>
      </c>
      <c r="AF87" t="s">
        <v>1560</v>
      </c>
      <c r="AG87" s="18">
        <v>47300</v>
      </c>
      <c r="AH87" t="s">
        <v>1561</v>
      </c>
      <c r="AJ87" t="s">
        <v>1562</v>
      </c>
      <c r="AK87" t="s">
        <v>1563</v>
      </c>
      <c r="AM87" t="b">
        <v>1</v>
      </c>
      <c r="AN87" t="b">
        <v>1</v>
      </c>
      <c r="AP87" t="s">
        <v>492</v>
      </c>
      <c r="AQ87" s="169" t="s">
        <v>1564</v>
      </c>
      <c r="AR87" t="s">
        <v>46</v>
      </c>
      <c r="AS87" t="s">
        <v>324</v>
      </c>
    </row>
    <row r="88" spans="1:46" x14ac:dyDescent="0.35">
      <c r="A88" t="s">
        <v>1565</v>
      </c>
      <c r="C88" t="s">
        <v>1566</v>
      </c>
      <c r="D88" t="s">
        <v>1567</v>
      </c>
      <c r="E88" t="s">
        <v>1568</v>
      </c>
      <c r="G88" t="s">
        <v>751</v>
      </c>
      <c r="H88" t="s">
        <v>27</v>
      </c>
      <c r="I88" t="s">
        <v>310</v>
      </c>
      <c r="L88" t="s">
        <v>245</v>
      </c>
      <c r="N88" t="s">
        <v>355</v>
      </c>
      <c r="P88" t="s">
        <v>1569</v>
      </c>
      <c r="Q88" s="18">
        <v>45474</v>
      </c>
      <c r="S88" t="s">
        <v>634</v>
      </c>
      <c r="X88" t="s">
        <v>317</v>
      </c>
      <c r="Y88" s="18">
        <v>27090</v>
      </c>
      <c r="Z88">
        <v>14847917</v>
      </c>
      <c r="AA88">
        <v>1568446672</v>
      </c>
      <c r="AD88" t="s">
        <v>1570</v>
      </c>
      <c r="AE88" s="18">
        <v>45961</v>
      </c>
      <c r="AH88" t="s">
        <v>355</v>
      </c>
      <c r="AI88" t="s">
        <v>355</v>
      </c>
      <c r="AK88" t="s">
        <v>1162</v>
      </c>
      <c r="AM88" t="b">
        <v>0</v>
      </c>
      <c r="AN88" t="b">
        <v>1</v>
      </c>
      <c r="AO88">
        <v>4542543</v>
      </c>
      <c r="AP88" t="s">
        <v>492</v>
      </c>
      <c r="AQ88" s="169" t="s">
        <v>1571</v>
      </c>
      <c r="AR88" t="s">
        <v>310</v>
      </c>
      <c r="AS88" t="s">
        <v>324</v>
      </c>
      <c r="AT88" t="s">
        <v>1572</v>
      </c>
    </row>
    <row r="89" spans="1:46" x14ac:dyDescent="0.35">
      <c r="A89" t="s">
        <v>1573</v>
      </c>
      <c r="C89" t="s">
        <v>1574</v>
      </c>
      <c r="D89" t="s">
        <v>1575</v>
      </c>
      <c r="E89" t="s">
        <v>1576</v>
      </c>
      <c r="F89" t="s">
        <v>1023</v>
      </c>
      <c r="G89" t="s">
        <v>329</v>
      </c>
      <c r="H89" t="s">
        <v>136</v>
      </c>
      <c r="I89" t="s">
        <v>345</v>
      </c>
      <c r="J89" t="s">
        <v>1577</v>
      </c>
      <c r="K89" t="s">
        <v>361</v>
      </c>
      <c r="L89" t="s">
        <v>178</v>
      </c>
      <c r="M89">
        <v>63135</v>
      </c>
      <c r="N89" t="s">
        <v>1578</v>
      </c>
      <c r="O89" t="s">
        <v>1579</v>
      </c>
      <c r="P89" t="s">
        <v>1580</v>
      </c>
      <c r="Q89" s="18">
        <v>45470</v>
      </c>
      <c r="S89" t="s">
        <v>634</v>
      </c>
      <c r="T89">
        <v>5</v>
      </c>
      <c r="U89" t="s">
        <v>1581</v>
      </c>
      <c r="V89" s="358">
        <v>127000</v>
      </c>
      <c r="X89" t="s">
        <v>317</v>
      </c>
      <c r="Y89" s="18">
        <v>27935</v>
      </c>
      <c r="Z89" t="s">
        <v>1582</v>
      </c>
      <c r="AA89">
        <v>1659818904</v>
      </c>
      <c r="AB89" t="s">
        <v>1583</v>
      </c>
      <c r="AC89" s="18">
        <v>46112</v>
      </c>
      <c r="AD89">
        <v>2017000938</v>
      </c>
      <c r="AE89" s="18">
        <v>45777</v>
      </c>
      <c r="AF89" t="s">
        <v>1584</v>
      </c>
      <c r="AG89" s="18">
        <v>46390</v>
      </c>
      <c r="AH89" t="s">
        <v>355</v>
      </c>
      <c r="AI89" t="s">
        <v>355</v>
      </c>
      <c r="AJ89" t="s">
        <v>639</v>
      </c>
      <c r="AK89" t="s">
        <v>639</v>
      </c>
      <c r="AM89" t="b">
        <v>1</v>
      </c>
      <c r="AN89" t="b">
        <v>1</v>
      </c>
      <c r="AO89">
        <v>4532263</v>
      </c>
      <c r="AP89" t="s">
        <v>322</v>
      </c>
      <c r="AQ89" s="169" t="s">
        <v>1585</v>
      </c>
      <c r="AR89" t="s">
        <v>46</v>
      </c>
      <c r="AS89" t="s">
        <v>324</v>
      </c>
      <c r="AT89" t="s">
        <v>1384</v>
      </c>
    </row>
    <row r="90" spans="1:46" x14ac:dyDescent="0.35">
      <c r="A90" t="s">
        <v>1586</v>
      </c>
      <c r="C90" t="s">
        <v>1587</v>
      </c>
      <c r="D90" t="s">
        <v>1588</v>
      </c>
      <c r="E90" t="s">
        <v>1589</v>
      </c>
      <c r="F90" t="s">
        <v>1023</v>
      </c>
      <c r="G90" t="s">
        <v>329</v>
      </c>
      <c r="H90" t="s">
        <v>136</v>
      </c>
      <c r="I90" t="s">
        <v>345</v>
      </c>
      <c r="J90" t="s">
        <v>1590</v>
      </c>
      <c r="K90" t="s">
        <v>1591</v>
      </c>
      <c r="L90" t="s">
        <v>108</v>
      </c>
      <c r="M90">
        <v>76579</v>
      </c>
      <c r="N90" t="s">
        <v>1592</v>
      </c>
      <c r="O90" t="s">
        <v>1593</v>
      </c>
      <c r="P90" t="s">
        <v>1594</v>
      </c>
      <c r="Q90" s="18">
        <v>45470</v>
      </c>
      <c r="S90" t="s">
        <v>634</v>
      </c>
      <c r="T90">
        <v>5</v>
      </c>
      <c r="U90" t="s">
        <v>1595</v>
      </c>
      <c r="V90" s="358">
        <v>160000</v>
      </c>
      <c r="X90" t="s">
        <v>317</v>
      </c>
      <c r="Y90" s="18">
        <v>23351</v>
      </c>
      <c r="Z90" t="s">
        <v>1596</v>
      </c>
      <c r="AA90">
        <v>1023089190</v>
      </c>
      <c r="AB90" t="s">
        <v>1597</v>
      </c>
      <c r="AC90" s="18">
        <v>45808</v>
      </c>
      <c r="AD90">
        <v>2023013501</v>
      </c>
      <c r="AE90" s="18">
        <v>46022</v>
      </c>
      <c r="AF90" t="s">
        <v>1598</v>
      </c>
      <c r="AG90" s="18">
        <v>46965</v>
      </c>
      <c r="AJ90" t="s">
        <v>1162</v>
      </c>
      <c r="AK90" t="s">
        <v>639</v>
      </c>
      <c r="AM90" t="b">
        <v>1</v>
      </c>
      <c r="AN90" t="b">
        <v>1</v>
      </c>
      <c r="AO90">
        <v>4543903</v>
      </c>
      <c r="AP90" t="s">
        <v>322</v>
      </c>
      <c r="AQ90" s="169" t="s">
        <v>1599</v>
      </c>
      <c r="AR90" t="s">
        <v>46</v>
      </c>
      <c r="AS90" t="s">
        <v>324</v>
      </c>
      <c r="AT90" t="s">
        <v>1384</v>
      </c>
    </row>
    <row r="91" spans="1:46" x14ac:dyDescent="0.35">
      <c r="A91" t="s">
        <v>1600</v>
      </c>
      <c r="C91" t="s">
        <v>1601</v>
      </c>
      <c r="D91" t="s">
        <v>1602</v>
      </c>
      <c r="E91" t="s">
        <v>1603</v>
      </c>
      <c r="F91" t="s">
        <v>732</v>
      </c>
      <c r="G91" t="s">
        <v>733</v>
      </c>
      <c r="H91" t="s">
        <v>133</v>
      </c>
      <c r="I91" t="s">
        <v>432</v>
      </c>
      <c r="J91" t="s">
        <v>1604</v>
      </c>
      <c r="K91" t="s">
        <v>1405</v>
      </c>
      <c r="L91" t="s">
        <v>25</v>
      </c>
      <c r="M91">
        <v>99201</v>
      </c>
      <c r="N91" t="s">
        <v>1605</v>
      </c>
      <c r="O91" t="s">
        <v>1606</v>
      </c>
      <c r="P91" t="s">
        <v>1607</v>
      </c>
      <c r="Q91" s="18">
        <v>45464</v>
      </c>
      <c r="S91" t="s">
        <v>634</v>
      </c>
      <c r="T91">
        <v>5</v>
      </c>
      <c r="U91" t="s">
        <v>1608</v>
      </c>
      <c r="V91" s="358">
        <v>165000</v>
      </c>
      <c r="X91" t="s">
        <v>317</v>
      </c>
      <c r="Y91" s="18">
        <v>31579</v>
      </c>
      <c r="Z91" t="s">
        <v>1609</v>
      </c>
      <c r="AA91">
        <v>1396148607</v>
      </c>
      <c r="AB91" t="s">
        <v>1610</v>
      </c>
      <c r="AC91" s="18">
        <v>46234</v>
      </c>
      <c r="AD91" t="s">
        <v>1611</v>
      </c>
      <c r="AE91" s="18">
        <v>45824</v>
      </c>
      <c r="AF91" t="s">
        <v>1612</v>
      </c>
      <c r="AG91" s="18">
        <v>47321</v>
      </c>
      <c r="AH91" t="s">
        <v>355</v>
      </c>
      <c r="AI91">
        <v>2106646</v>
      </c>
      <c r="AK91" t="s">
        <v>1414</v>
      </c>
      <c r="AL91" t="s">
        <v>70</v>
      </c>
      <c r="AM91" t="b">
        <v>1</v>
      </c>
      <c r="AN91" t="b">
        <v>1</v>
      </c>
      <c r="AO91">
        <v>4534642</v>
      </c>
      <c r="AP91" t="s">
        <v>322</v>
      </c>
      <c r="AQ91" s="169" t="s">
        <v>1613</v>
      </c>
      <c r="AR91" t="s">
        <v>46</v>
      </c>
      <c r="AS91" t="s">
        <v>324</v>
      </c>
      <c r="AT91" t="s">
        <v>1384</v>
      </c>
    </row>
    <row r="92" spans="1:46" x14ac:dyDescent="0.35">
      <c r="A92" t="s">
        <v>1614</v>
      </c>
      <c r="C92" t="s">
        <v>1615</v>
      </c>
      <c r="D92" t="s">
        <v>1616</v>
      </c>
      <c r="E92" t="s">
        <v>1617</v>
      </c>
      <c r="F92" t="s">
        <v>1618</v>
      </c>
      <c r="G92" t="s">
        <v>418</v>
      </c>
      <c r="H92" t="s">
        <v>136</v>
      </c>
      <c r="I92" t="s">
        <v>345</v>
      </c>
      <c r="J92" t="s">
        <v>1619</v>
      </c>
      <c r="K92" t="s">
        <v>1620</v>
      </c>
      <c r="L92" t="s">
        <v>81</v>
      </c>
      <c r="M92">
        <v>46036</v>
      </c>
      <c r="N92" t="s">
        <v>1621</v>
      </c>
      <c r="O92" t="s">
        <v>1622</v>
      </c>
      <c r="P92" t="s">
        <v>1623</v>
      </c>
      <c r="Q92" s="18">
        <v>45463</v>
      </c>
      <c r="S92" t="s">
        <v>634</v>
      </c>
      <c r="T92">
        <v>5</v>
      </c>
      <c r="U92" t="s">
        <v>1624</v>
      </c>
      <c r="X92" t="s">
        <v>317</v>
      </c>
      <c r="Y92" s="18">
        <v>32101</v>
      </c>
      <c r="Z92" t="s">
        <v>1625</v>
      </c>
      <c r="AA92">
        <v>1902325780</v>
      </c>
      <c r="AB92" t="s">
        <v>1626</v>
      </c>
      <c r="AC92" s="18">
        <v>46112</v>
      </c>
      <c r="AD92" t="s">
        <v>1627</v>
      </c>
      <c r="AE92" s="18">
        <v>45961</v>
      </c>
      <c r="AF92" t="s">
        <v>1628</v>
      </c>
      <c r="AG92" s="18">
        <v>46580</v>
      </c>
      <c r="AH92" t="s">
        <v>355</v>
      </c>
      <c r="AI92">
        <v>300006466</v>
      </c>
      <c r="AJ92" t="s">
        <v>1629</v>
      </c>
      <c r="AK92" t="s">
        <v>1629</v>
      </c>
      <c r="AM92" t="b">
        <v>1</v>
      </c>
      <c r="AN92" t="b">
        <v>1</v>
      </c>
      <c r="AO92">
        <v>4531345</v>
      </c>
      <c r="AP92" t="s">
        <v>322</v>
      </c>
      <c r="AQ92" s="169" t="s">
        <v>1630</v>
      </c>
      <c r="AR92" t="s">
        <v>46</v>
      </c>
      <c r="AS92" t="s">
        <v>324</v>
      </c>
      <c r="AT92" t="s">
        <v>1631</v>
      </c>
    </row>
    <row r="93" spans="1:46" x14ac:dyDescent="0.35">
      <c r="A93" t="s">
        <v>1632</v>
      </c>
      <c r="C93" t="s">
        <v>1633</v>
      </c>
      <c r="D93" t="s">
        <v>1634</v>
      </c>
      <c r="E93" t="s">
        <v>1635</v>
      </c>
      <c r="F93" t="s">
        <v>1636</v>
      </c>
      <c r="G93" t="s">
        <v>1637</v>
      </c>
      <c r="H93" t="s">
        <v>136</v>
      </c>
      <c r="I93" t="s">
        <v>345</v>
      </c>
      <c r="J93" t="s">
        <v>1638</v>
      </c>
      <c r="K93" t="s">
        <v>1639</v>
      </c>
      <c r="L93" t="s">
        <v>53</v>
      </c>
      <c r="M93">
        <v>32068</v>
      </c>
      <c r="N93" t="s">
        <v>1640</v>
      </c>
      <c r="O93" t="s">
        <v>1641</v>
      </c>
      <c r="P93" t="s">
        <v>1642</v>
      </c>
      <c r="Q93" s="18">
        <v>45463</v>
      </c>
      <c r="R93" s="18">
        <v>45505</v>
      </c>
      <c r="S93" t="s">
        <v>708</v>
      </c>
      <c r="T93">
        <v>0</v>
      </c>
      <c r="U93" t="s">
        <v>1643</v>
      </c>
      <c r="V93" s="358">
        <v>127000</v>
      </c>
      <c r="X93" t="s">
        <v>317</v>
      </c>
      <c r="Y93" s="18">
        <v>31126</v>
      </c>
      <c r="Z93" t="s">
        <v>1644</v>
      </c>
      <c r="AA93">
        <v>1154020022</v>
      </c>
      <c r="AB93" t="s">
        <v>1645</v>
      </c>
      <c r="AD93" t="s">
        <v>1646</v>
      </c>
      <c r="AE93" s="18">
        <v>46234</v>
      </c>
      <c r="AF93" t="s">
        <v>1647</v>
      </c>
      <c r="AG93" s="18">
        <v>46789</v>
      </c>
      <c r="AH93" t="s">
        <v>355</v>
      </c>
      <c r="AI93" t="s">
        <v>355</v>
      </c>
      <c r="AJ93" t="s">
        <v>846</v>
      </c>
      <c r="AK93" t="s">
        <v>846</v>
      </c>
      <c r="AL93" t="s">
        <v>1648</v>
      </c>
      <c r="AM93" t="b">
        <v>1</v>
      </c>
      <c r="AN93" t="b">
        <v>1</v>
      </c>
      <c r="AO93">
        <v>4516312</v>
      </c>
      <c r="AP93" t="s">
        <v>322</v>
      </c>
      <c r="AQ93" s="169" t="s">
        <v>1649</v>
      </c>
      <c r="AR93" t="s">
        <v>46</v>
      </c>
      <c r="AS93" t="s">
        <v>324</v>
      </c>
      <c r="AT93" t="s">
        <v>1384</v>
      </c>
    </row>
    <row r="94" spans="1:46" x14ac:dyDescent="0.35">
      <c r="A94" t="s">
        <v>1650</v>
      </c>
      <c r="C94" t="s">
        <v>1651</v>
      </c>
      <c r="D94" t="s">
        <v>1652</v>
      </c>
      <c r="E94" t="s">
        <v>1653</v>
      </c>
      <c r="F94" t="s">
        <v>403</v>
      </c>
      <c r="G94" t="s">
        <v>404</v>
      </c>
      <c r="H94" t="s">
        <v>191</v>
      </c>
      <c r="I94" t="s">
        <v>557</v>
      </c>
      <c r="J94" t="s">
        <v>1654</v>
      </c>
      <c r="K94" t="s">
        <v>1655</v>
      </c>
      <c r="L94" t="s">
        <v>50</v>
      </c>
      <c r="M94">
        <v>91335</v>
      </c>
      <c r="N94" t="s">
        <v>1656</v>
      </c>
      <c r="O94" t="s">
        <v>1657</v>
      </c>
      <c r="P94" t="s">
        <v>1658</v>
      </c>
      <c r="Q94" s="18">
        <v>45463</v>
      </c>
      <c r="S94" t="s">
        <v>634</v>
      </c>
      <c r="T94">
        <v>5</v>
      </c>
      <c r="U94" t="s">
        <v>650</v>
      </c>
      <c r="V94" s="358">
        <v>140000</v>
      </c>
      <c r="X94" t="s">
        <v>317</v>
      </c>
      <c r="Y94" s="18">
        <v>35041</v>
      </c>
      <c r="Z94" t="s">
        <v>1659</v>
      </c>
      <c r="AA94">
        <v>1760224778</v>
      </c>
      <c r="AB94" t="s">
        <v>1660</v>
      </c>
      <c r="AC94" s="18">
        <v>46387</v>
      </c>
      <c r="AD94">
        <v>64196</v>
      </c>
      <c r="AE94" s="18">
        <v>46022</v>
      </c>
      <c r="AF94" t="s">
        <v>1661</v>
      </c>
      <c r="AG94" s="18">
        <v>46387</v>
      </c>
      <c r="AH94" t="s">
        <v>355</v>
      </c>
      <c r="AI94" t="s">
        <v>355</v>
      </c>
      <c r="AJ94" t="s">
        <v>355</v>
      </c>
      <c r="AK94" t="s">
        <v>1330</v>
      </c>
      <c r="AM94" t="b">
        <v>1</v>
      </c>
      <c r="AN94" t="b">
        <v>1</v>
      </c>
      <c r="AO94">
        <v>4534413</v>
      </c>
      <c r="AP94" t="s">
        <v>322</v>
      </c>
      <c r="AQ94" s="169" t="s">
        <v>1662</v>
      </c>
      <c r="AR94" t="s">
        <v>566</v>
      </c>
      <c r="AS94" t="s">
        <v>324</v>
      </c>
      <c r="AT94" t="s">
        <v>1384</v>
      </c>
    </row>
    <row r="95" spans="1:46" x14ac:dyDescent="0.35">
      <c r="A95" t="s">
        <v>1663</v>
      </c>
      <c r="C95" t="s">
        <v>1664</v>
      </c>
      <c r="D95" t="s">
        <v>1665</v>
      </c>
      <c r="E95" t="s">
        <v>1666</v>
      </c>
      <c r="F95" t="s">
        <v>1508</v>
      </c>
      <c r="G95" t="s">
        <v>1509</v>
      </c>
      <c r="H95" t="s">
        <v>136</v>
      </c>
      <c r="I95" t="s">
        <v>345</v>
      </c>
      <c r="J95" t="s">
        <v>1667</v>
      </c>
      <c r="K95" t="s">
        <v>1668</v>
      </c>
      <c r="L95" t="s">
        <v>53</v>
      </c>
      <c r="M95">
        <v>32909</v>
      </c>
      <c r="N95" t="s">
        <v>1669</v>
      </c>
      <c r="O95" t="s">
        <v>1670</v>
      </c>
      <c r="P95" t="s">
        <v>1671</v>
      </c>
      <c r="Q95" s="18">
        <v>45463</v>
      </c>
      <c r="S95" t="s">
        <v>634</v>
      </c>
      <c r="T95">
        <v>2</v>
      </c>
      <c r="U95" t="s">
        <v>1672</v>
      </c>
      <c r="W95">
        <v>495</v>
      </c>
      <c r="X95">
        <v>1099</v>
      </c>
      <c r="Y95" s="18">
        <v>30191</v>
      </c>
      <c r="Z95" t="s">
        <v>1673</v>
      </c>
      <c r="AA95">
        <v>1427618156</v>
      </c>
      <c r="AB95" t="s">
        <v>1674</v>
      </c>
      <c r="AC95" s="18">
        <v>46446</v>
      </c>
      <c r="AD95" t="s">
        <v>1675</v>
      </c>
      <c r="AE95" s="18">
        <v>45777</v>
      </c>
      <c r="AF95" t="s">
        <v>1676</v>
      </c>
      <c r="AG95" s="18">
        <v>47068</v>
      </c>
      <c r="AH95" t="s">
        <v>355</v>
      </c>
      <c r="AI95">
        <v>120684900</v>
      </c>
      <c r="AJ95" t="s">
        <v>1677</v>
      </c>
      <c r="AK95" t="s">
        <v>1677</v>
      </c>
      <c r="AL95" t="s">
        <v>1330</v>
      </c>
      <c r="AM95" t="b">
        <v>1</v>
      </c>
      <c r="AN95" t="b">
        <v>1</v>
      </c>
      <c r="AP95" t="s">
        <v>322</v>
      </c>
      <c r="AQ95" s="169" t="s">
        <v>1678</v>
      </c>
      <c r="AR95" t="s">
        <v>46</v>
      </c>
      <c r="AS95" t="s">
        <v>324</v>
      </c>
    </row>
    <row r="96" spans="1:46" x14ac:dyDescent="0.35">
      <c r="A96" t="s">
        <v>1679</v>
      </c>
      <c r="C96" t="s">
        <v>1680</v>
      </c>
      <c r="D96" t="s">
        <v>1681</v>
      </c>
      <c r="E96" t="s">
        <v>1682</v>
      </c>
      <c r="F96" t="s">
        <v>1683</v>
      </c>
      <c r="G96" t="s">
        <v>612</v>
      </c>
      <c r="H96" t="s">
        <v>136</v>
      </c>
      <c r="I96" t="s">
        <v>345</v>
      </c>
      <c r="J96" t="s">
        <v>1684</v>
      </c>
      <c r="K96" t="s">
        <v>1685</v>
      </c>
      <c r="L96" t="s">
        <v>115</v>
      </c>
      <c r="M96">
        <v>60431</v>
      </c>
      <c r="N96" t="s">
        <v>1686</v>
      </c>
      <c r="O96" t="s">
        <v>1687</v>
      </c>
      <c r="P96" t="s">
        <v>1688</v>
      </c>
      <c r="Q96" s="18">
        <v>45463</v>
      </c>
      <c r="S96" t="s">
        <v>634</v>
      </c>
      <c r="T96">
        <v>5</v>
      </c>
      <c r="U96" t="s">
        <v>1128</v>
      </c>
      <c r="V96" s="358">
        <v>120000</v>
      </c>
      <c r="X96" t="s">
        <v>317</v>
      </c>
      <c r="Y96" s="18">
        <v>34100</v>
      </c>
      <c r="Z96" t="s">
        <v>1689</v>
      </c>
      <c r="AA96">
        <v>1225806094</v>
      </c>
      <c r="AB96" t="s">
        <v>367</v>
      </c>
      <c r="AD96">
        <v>209029279</v>
      </c>
      <c r="AE96" s="18">
        <v>46173</v>
      </c>
      <c r="AF96" t="s">
        <v>1690</v>
      </c>
      <c r="AG96" s="18">
        <v>47071</v>
      </c>
      <c r="AH96" t="s">
        <v>355</v>
      </c>
      <c r="AI96" t="s">
        <v>355</v>
      </c>
      <c r="AJ96" t="s">
        <v>70</v>
      </c>
      <c r="AK96" t="s">
        <v>70</v>
      </c>
      <c r="AM96" t="b">
        <v>1</v>
      </c>
      <c r="AN96" t="b">
        <v>1</v>
      </c>
      <c r="AO96">
        <v>4532235</v>
      </c>
      <c r="AP96" t="s">
        <v>322</v>
      </c>
      <c r="AQ96" s="169" t="s">
        <v>1691</v>
      </c>
      <c r="AR96" t="s">
        <v>46</v>
      </c>
      <c r="AS96" t="s">
        <v>324</v>
      </c>
      <c r="AT96" t="s">
        <v>1384</v>
      </c>
    </row>
    <row r="97" spans="1:46" x14ac:dyDescent="0.35">
      <c r="A97" t="s">
        <v>1692</v>
      </c>
      <c r="C97" t="s">
        <v>1693</v>
      </c>
      <c r="D97" t="s">
        <v>1694</v>
      </c>
      <c r="E97" t="s">
        <v>1695</v>
      </c>
      <c r="F97" t="s">
        <v>1696</v>
      </c>
      <c r="G97" t="s">
        <v>733</v>
      </c>
      <c r="H97" t="s">
        <v>28</v>
      </c>
      <c r="I97" t="s">
        <v>310</v>
      </c>
      <c r="J97" t="s">
        <v>1697</v>
      </c>
      <c r="K97" t="s">
        <v>1405</v>
      </c>
      <c r="L97" t="s">
        <v>25</v>
      </c>
      <c r="M97">
        <v>99216</v>
      </c>
      <c r="N97" t="s">
        <v>1698</v>
      </c>
      <c r="O97" t="s">
        <v>1699</v>
      </c>
      <c r="P97" t="s">
        <v>1700</v>
      </c>
      <c r="Q97" s="18">
        <v>45463</v>
      </c>
      <c r="S97" t="s">
        <v>634</v>
      </c>
      <c r="T97">
        <v>4</v>
      </c>
      <c r="U97" t="s">
        <v>1701</v>
      </c>
      <c r="V97" s="358">
        <v>210000</v>
      </c>
      <c r="X97" t="s">
        <v>317</v>
      </c>
      <c r="Y97" s="18">
        <v>22599</v>
      </c>
      <c r="Z97" t="s">
        <v>1702</v>
      </c>
      <c r="AA97">
        <v>1376637421</v>
      </c>
      <c r="AB97" t="s">
        <v>1703</v>
      </c>
      <c r="AC97" s="18">
        <v>46599</v>
      </c>
      <c r="AD97" t="s">
        <v>1704</v>
      </c>
      <c r="AE97" s="18">
        <v>45975</v>
      </c>
      <c r="AF97" t="s">
        <v>320</v>
      </c>
      <c r="AH97" t="s">
        <v>355</v>
      </c>
      <c r="AI97" t="s">
        <v>355</v>
      </c>
      <c r="AJ97" t="s">
        <v>320</v>
      </c>
      <c r="AK97" t="s">
        <v>70</v>
      </c>
      <c r="AL97" t="s">
        <v>70</v>
      </c>
      <c r="AM97" t="b">
        <v>1</v>
      </c>
      <c r="AN97" t="b">
        <v>1</v>
      </c>
      <c r="AO97">
        <v>4533793</v>
      </c>
      <c r="AP97" t="s">
        <v>322</v>
      </c>
      <c r="AQ97" s="169" t="s">
        <v>1414</v>
      </c>
      <c r="AR97" t="s">
        <v>310</v>
      </c>
      <c r="AS97" t="s">
        <v>324</v>
      </c>
      <c r="AT97" t="s">
        <v>1384</v>
      </c>
    </row>
    <row r="98" spans="1:46" x14ac:dyDescent="0.35">
      <c r="A98" t="s">
        <v>1705</v>
      </c>
      <c r="C98" t="s">
        <v>1706</v>
      </c>
      <c r="D98" t="s">
        <v>1707</v>
      </c>
      <c r="E98" t="s">
        <v>1708</v>
      </c>
      <c r="F98" t="s">
        <v>1709</v>
      </c>
      <c r="G98" t="s">
        <v>515</v>
      </c>
      <c r="H98" t="s">
        <v>136</v>
      </c>
      <c r="I98" t="s">
        <v>345</v>
      </c>
      <c r="J98" t="s">
        <v>1710</v>
      </c>
      <c r="K98" t="s">
        <v>1711</v>
      </c>
      <c r="L98" t="s">
        <v>115</v>
      </c>
      <c r="M98">
        <v>60126</v>
      </c>
      <c r="N98" t="s">
        <v>1712</v>
      </c>
      <c r="O98" t="s">
        <v>1713</v>
      </c>
      <c r="P98" t="s">
        <v>1714</v>
      </c>
      <c r="Q98" s="18">
        <v>45463</v>
      </c>
      <c r="R98" s="18">
        <v>45538</v>
      </c>
      <c r="S98" t="s">
        <v>708</v>
      </c>
      <c r="T98">
        <v>0</v>
      </c>
      <c r="U98" t="s">
        <v>521</v>
      </c>
      <c r="V98" s="358">
        <v>135000</v>
      </c>
      <c r="X98" t="s">
        <v>317</v>
      </c>
      <c r="Y98" s="18">
        <v>30959</v>
      </c>
      <c r="Z98" t="s">
        <v>1715</v>
      </c>
      <c r="AA98">
        <v>1841836558</v>
      </c>
      <c r="AB98" t="s">
        <v>1716</v>
      </c>
      <c r="AC98" s="18">
        <v>46568</v>
      </c>
      <c r="AD98">
        <v>277002295</v>
      </c>
      <c r="AE98" s="18">
        <v>46173</v>
      </c>
      <c r="AF98" t="s">
        <v>1717</v>
      </c>
      <c r="AG98" s="18">
        <v>47198</v>
      </c>
      <c r="AH98" t="s">
        <v>355</v>
      </c>
      <c r="AI98" t="s">
        <v>355</v>
      </c>
      <c r="AJ98" t="s">
        <v>70</v>
      </c>
      <c r="AK98" t="s">
        <v>1718</v>
      </c>
      <c r="AM98" t="b">
        <v>1</v>
      </c>
      <c r="AN98" t="b">
        <v>1</v>
      </c>
      <c r="AO98">
        <v>4365624</v>
      </c>
      <c r="AP98" t="s">
        <v>322</v>
      </c>
      <c r="AQ98" s="169" t="s">
        <v>1719</v>
      </c>
      <c r="AR98" t="s">
        <v>46</v>
      </c>
      <c r="AS98" t="s">
        <v>324</v>
      </c>
      <c r="AT98" t="s">
        <v>1384</v>
      </c>
    </row>
    <row r="99" spans="1:46" x14ac:dyDescent="0.35">
      <c r="A99" t="s">
        <v>1720</v>
      </c>
      <c r="C99" t="s">
        <v>1721</v>
      </c>
      <c r="D99" t="s">
        <v>1722</v>
      </c>
      <c r="E99" t="s">
        <v>1723</v>
      </c>
      <c r="F99" t="s">
        <v>1023</v>
      </c>
      <c r="G99" t="s">
        <v>329</v>
      </c>
      <c r="H99" t="s">
        <v>136</v>
      </c>
      <c r="I99" t="s">
        <v>345</v>
      </c>
      <c r="J99" t="s">
        <v>1724</v>
      </c>
      <c r="K99" t="s">
        <v>1725</v>
      </c>
      <c r="L99" t="s">
        <v>178</v>
      </c>
      <c r="M99">
        <v>63366</v>
      </c>
      <c r="N99" t="s">
        <v>1726</v>
      </c>
      <c r="O99" t="s">
        <v>1727</v>
      </c>
      <c r="P99" t="s">
        <v>1728</v>
      </c>
      <c r="Q99" s="18">
        <v>45463</v>
      </c>
      <c r="S99" t="s">
        <v>634</v>
      </c>
      <c r="T99">
        <v>5</v>
      </c>
      <c r="U99" t="s">
        <v>1729</v>
      </c>
      <c r="V99" s="358">
        <v>132000</v>
      </c>
      <c r="X99" t="s">
        <v>317</v>
      </c>
      <c r="Y99" s="18">
        <v>21116</v>
      </c>
      <c r="Z99" t="s">
        <v>1730</v>
      </c>
      <c r="AA99">
        <v>1205207768</v>
      </c>
      <c r="AB99" t="s">
        <v>1731</v>
      </c>
      <c r="AC99" s="18">
        <v>46538</v>
      </c>
      <c r="AD99">
        <v>2015030542</v>
      </c>
      <c r="AE99" s="18">
        <v>45777</v>
      </c>
      <c r="AF99" t="s">
        <v>1732</v>
      </c>
      <c r="AG99" s="18">
        <v>45887</v>
      </c>
      <c r="AH99" t="s">
        <v>355</v>
      </c>
      <c r="AI99" t="s">
        <v>355</v>
      </c>
      <c r="AJ99" t="s">
        <v>639</v>
      </c>
      <c r="AK99" t="s">
        <v>639</v>
      </c>
      <c r="AM99" t="b">
        <v>1</v>
      </c>
      <c r="AN99" t="b">
        <v>1</v>
      </c>
      <c r="AO99">
        <v>4543216</v>
      </c>
      <c r="AP99" t="s">
        <v>322</v>
      </c>
      <c r="AQ99" s="169" t="s">
        <v>1733</v>
      </c>
      <c r="AR99" t="s">
        <v>46</v>
      </c>
      <c r="AS99" t="s">
        <v>324</v>
      </c>
      <c r="AT99" t="s">
        <v>1384</v>
      </c>
    </row>
    <row r="100" spans="1:46" x14ac:dyDescent="0.35">
      <c r="A100" t="s">
        <v>1734</v>
      </c>
      <c r="C100" t="s">
        <v>1735</v>
      </c>
      <c r="D100" t="s">
        <v>1374</v>
      </c>
      <c r="E100" t="s">
        <v>1736</v>
      </c>
      <c r="F100" t="s">
        <v>1023</v>
      </c>
      <c r="G100" t="s">
        <v>329</v>
      </c>
      <c r="H100" t="s">
        <v>136</v>
      </c>
      <c r="I100" t="s">
        <v>345</v>
      </c>
      <c r="J100" t="s">
        <v>1737</v>
      </c>
      <c r="K100" t="s">
        <v>1738</v>
      </c>
      <c r="L100" t="s">
        <v>178</v>
      </c>
      <c r="M100">
        <v>66062</v>
      </c>
      <c r="N100" t="s">
        <v>1739</v>
      </c>
      <c r="O100" t="s">
        <v>1740</v>
      </c>
      <c r="P100" t="s">
        <v>1741</v>
      </c>
      <c r="Q100" s="18">
        <v>45463</v>
      </c>
      <c r="S100" t="s">
        <v>634</v>
      </c>
      <c r="T100">
        <v>0</v>
      </c>
      <c r="U100" t="s">
        <v>1742</v>
      </c>
      <c r="W100">
        <v>500</v>
      </c>
      <c r="X100">
        <v>1099</v>
      </c>
      <c r="Y100" s="18">
        <v>33823</v>
      </c>
      <c r="Z100" t="s">
        <v>1743</v>
      </c>
      <c r="AA100">
        <v>1154022275</v>
      </c>
      <c r="AB100" t="s">
        <v>355</v>
      </c>
      <c r="AD100">
        <v>2023009843</v>
      </c>
      <c r="AE100" s="18">
        <v>45777</v>
      </c>
      <c r="AF100" t="s">
        <v>1744</v>
      </c>
      <c r="AG100" s="18">
        <v>46814</v>
      </c>
      <c r="AH100" t="s">
        <v>355</v>
      </c>
      <c r="AI100" t="s">
        <v>355</v>
      </c>
      <c r="AJ100" t="s">
        <v>1162</v>
      </c>
      <c r="AK100" t="s">
        <v>639</v>
      </c>
      <c r="AM100" t="b">
        <v>1</v>
      </c>
      <c r="AN100" t="b">
        <v>1</v>
      </c>
      <c r="AP100" t="s">
        <v>322</v>
      </c>
      <c r="AQ100" s="169" t="s">
        <v>177</v>
      </c>
      <c r="AR100" t="s">
        <v>46</v>
      </c>
      <c r="AS100" t="s">
        <v>29</v>
      </c>
    </row>
    <row r="101" spans="1:46" x14ac:dyDescent="0.35">
      <c r="A101" t="s">
        <v>1745</v>
      </c>
      <c r="C101" t="s">
        <v>1746</v>
      </c>
      <c r="D101" t="s">
        <v>1747</v>
      </c>
      <c r="E101" t="s">
        <v>1748</v>
      </c>
      <c r="F101" t="s">
        <v>1749</v>
      </c>
      <c r="G101" t="s">
        <v>733</v>
      </c>
      <c r="H101" t="s">
        <v>27</v>
      </c>
      <c r="I101" t="s">
        <v>447</v>
      </c>
      <c r="J101" t="s">
        <v>1750</v>
      </c>
      <c r="K101" t="s">
        <v>1751</v>
      </c>
      <c r="L101" t="s">
        <v>25</v>
      </c>
      <c r="M101">
        <v>98225</v>
      </c>
      <c r="N101" t="s">
        <v>1752</v>
      </c>
      <c r="O101" t="s">
        <v>1753</v>
      </c>
      <c r="P101" t="s">
        <v>1754</v>
      </c>
      <c r="Q101" s="18">
        <v>45463</v>
      </c>
      <c r="S101" t="s">
        <v>634</v>
      </c>
      <c r="T101">
        <v>2</v>
      </c>
      <c r="U101" t="s">
        <v>1755</v>
      </c>
      <c r="W101" s="358">
        <v>1100</v>
      </c>
      <c r="X101">
        <v>1099</v>
      </c>
      <c r="Y101" s="18">
        <v>34206</v>
      </c>
      <c r="Z101" t="s">
        <v>1756</v>
      </c>
      <c r="AA101">
        <v>1518595412</v>
      </c>
      <c r="AB101" t="s">
        <v>1757</v>
      </c>
      <c r="AC101" s="18">
        <v>46265</v>
      </c>
      <c r="AD101" t="s">
        <v>1758</v>
      </c>
      <c r="AE101" s="18">
        <v>45894</v>
      </c>
      <c r="AF101" t="s">
        <v>320</v>
      </c>
      <c r="AH101" t="s">
        <v>1759</v>
      </c>
      <c r="AI101" t="s">
        <v>355</v>
      </c>
      <c r="AK101" t="s">
        <v>1414</v>
      </c>
      <c r="AL101" t="s">
        <v>70</v>
      </c>
      <c r="AM101" t="b">
        <v>1</v>
      </c>
      <c r="AN101" t="b">
        <v>1</v>
      </c>
      <c r="AP101" t="s">
        <v>322</v>
      </c>
      <c r="AQ101" s="169" t="s">
        <v>204</v>
      </c>
      <c r="AR101" t="s">
        <v>310</v>
      </c>
      <c r="AS101" t="s">
        <v>324</v>
      </c>
    </row>
    <row r="102" spans="1:46" x14ac:dyDescent="0.35">
      <c r="A102" t="s">
        <v>1760</v>
      </c>
      <c r="C102" t="s">
        <v>1761</v>
      </c>
      <c r="D102" t="s">
        <v>1762</v>
      </c>
      <c r="E102" t="s">
        <v>1763</v>
      </c>
      <c r="F102" t="s">
        <v>328</v>
      </c>
      <c r="G102" t="s">
        <v>329</v>
      </c>
      <c r="H102" t="s">
        <v>28</v>
      </c>
      <c r="I102" t="s">
        <v>310</v>
      </c>
      <c r="J102" t="s">
        <v>1764</v>
      </c>
      <c r="K102" t="s">
        <v>630</v>
      </c>
      <c r="L102" t="s">
        <v>178</v>
      </c>
      <c r="M102">
        <v>63131</v>
      </c>
      <c r="N102" t="s">
        <v>1765</v>
      </c>
      <c r="O102" t="s">
        <v>1766</v>
      </c>
      <c r="P102" t="s">
        <v>1767</v>
      </c>
      <c r="Q102" s="18">
        <v>45463</v>
      </c>
      <c r="S102" t="s">
        <v>634</v>
      </c>
      <c r="T102">
        <v>5</v>
      </c>
      <c r="U102" t="s">
        <v>1768</v>
      </c>
      <c r="V102" s="358">
        <v>210000</v>
      </c>
      <c r="X102" t="s">
        <v>317</v>
      </c>
      <c r="Y102" s="18">
        <v>16712</v>
      </c>
      <c r="Z102" t="s">
        <v>1769</v>
      </c>
      <c r="AA102">
        <v>1699705293</v>
      </c>
      <c r="AB102" t="s">
        <v>1770</v>
      </c>
      <c r="AC102" s="18">
        <v>46081</v>
      </c>
      <c r="AD102" t="s">
        <v>1771</v>
      </c>
      <c r="AE102" s="18">
        <v>45688</v>
      </c>
      <c r="AF102" t="s">
        <v>1772</v>
      </c>
      <c r="AH102" t="s">
        <v>355</v>
      </c>
      <c r="AI102" t="s">
        <v>355</v>
      </c>
      <c r="AK102" t="s">
        <v>1330</v>
      </c>
      <c r="AM102" t="b">
        <v>1</v>
      </c>
      <c r="AN102" t="b">
        <v>1</v>
      </c>
      <c r="AP102" t="s">
        <v>322</v>
      </c>
      <c r="AQ102" s="169" t="s">
        <v>639</v>
      </c>
      <c r="AR102" t="s">
        <v>310</v>
      </c>
      <c r="AS102" t="s">
        <v>324</v>
      </c>
    </row>
    <row r="103" spans="1:46" x14ac:dyDescent="0.35">
      <c r="A103" t="s">
        <v>1773</v>
      </c>
      <c r="C103" t="s">
        <v>1774</v>
      </c>
      <c r="D103" t="s">
        <v>1775</v>
      </c>
      <c r="E103" t="s">
        <v>1233</v>
      </c>
      <c r="F103" t="s">
        <v>1023</v>
      </c>
      <c r="G103" t="s">
        <v>329</v>
      </c>
      <c r="H103" t="s">
        <v>136</v>
      </c>
      <c r="I103" t="s">
        <v>345</v>
      </c>
      <c r="J103" t="s">
        <v>1776</v>
      </c>
      <c r="K103" t="s">
        <v>1777</v>
      </c>
      <c r="L103" t="s">
        <v>178</v>
      </c>
      <c r="M103">
        <v>64063</v>
      </c>
      <c r="N103" t="s">
        <v>1778</v>
      </c>
      <c r="O103" t="s">
        <v>1779</v>
      </c>
      <c r="P103" t="s">
        <v>1780</v>
      </c>
      <c r="Q103" s="18">
        <v>45463</v>
      </c>
      <c r="S103" t="s">
        <v>634</v>
      </c>
      <c r="T103">
        <v>0</v>
      </c>
      <c r="U103" t="s">
        <v>1742</v>
      </c>
      <c r="W103">
        <v>500</v>
      </c>
      <c r="X103">
        <v>1099</v>
      </c>
      <c r="Y103" s="18">
        <v>28959</v>
      </c>
      <c r="Z103" t="s">
        <v>1781</v>
      </c>
      <c r="AA103">
        <v>1891449013</v>
      </c>
      <c r="AB103" t="s">
        <v>1782</v>
      </c>
      <c r="AC103" s="18">
        <v>46387</v>
      </c>
      <c r="AD103">
        <v>2021043562</v>
      </c>
      <c r="AE103" s="18">
        <v>45777</v>
      </c>
      <c r="AF103" t="s">
        <v>1783</v>
      </c>
      <c r="AG103" s="18">
        <v>46308</v>
      </c>
      <c r="AH103" t="s">
        <v>355</v>
      </c>
      <c r="AI103" t="s">
        <v>355</v>
      </c>
      <c r="AJ103" t="s">
        <v>639</v>
      </c>
      <c r="AK103" t="s">
        <v>639</v>
      </c>
      <c r="AM103" t="b">
        <v>1</v>
      </c>
      <c r="AN103" t="b">
        <v>1</v>
      </c>
      <c r="AP103" t="s">
        <v>322</v>
      </c>
      <c r="AQ103" s="169" t="s">
        <v>180</v>
      </c>
      <c r="AR103" t="s">
        <v>46</v>
      </c>
      <c r="AS103" t="s">
        <v>29</v>
      </c>
    </row>
    <row r="104" spans="1:46" x14ac:dyDescent="0.35">
      <c r="A104" t="s">
        <v>1784</v>
      </c>
      <c r="C104" t="s">
        <v>1785</v>
      </c>
      <c r="D104" t="s">
        <v>1786</v>
      </c>
      <c r="E104" t="s">
        <v>1787</v>
      </c>
      <c r="F104" t="s">
        <v>1023</v>
      </c>
      <c r="G104" t="s">
        <v>1788</v>
      </c>
      <c r="H104" t="s">
        <v>136</v>
      </c>
      <c r="I104" t="s">
        <v>345</v>
      </c>
      <c r="J104" t="s">
        <v>1789</v>
      </c>
      <c r="K104" t="s">
        <v>1790</v>
      </c>
      <c r="L104" t="s">
        <v>178</v>
      </c>
      <c r="M104">
        <v>65613</v>
      </c>
      <c r="N104" t="s">
        <v>1791</v>
      </c>
      <c r="O104" t="s">
        <v>1792</v>
      </c>
      <c r="P104" t="s">
        <v>1793</v>
      </c>
      <c r="Q104" s="18">
        <v>45463</v>
      </c>
      <c r="S104" t="s">
        <v>634</v>
      </c>
      <c r="T104">
        <v>0</v>
      </c>
      <c r="U104" t="s">
        <v>1742</v>
      </c>
      <c r="W104">
        <v>500</v>
      </c>
      <c r="X104">
        <v>1099</v>
      </c>
      <c r="Y104" s="18">
        <v>27498</v>
      </c>
      <c r="Z104" t="s">
        <v>1794</v>
      </c>
      <c r="AA104">
        <v>1881008498</v>
      </c>
      <c r="AB104" t="s">
        <v>1795</v>
      </c>
      <c r="AC104" s="18">
        <v>46568</v>
      </c>
      <c r="AD104">
        <v>2014000660</v>
      </c>
      <c r="AE104" s="18">
        <v>45777</v>
      </c>
      <c r="AF104" t="s">
        <v>1796</v>
      </c>
      <c r="AG104" s="18">
        <v>47077</v>
      </c>
      <c r="AH104" t="s">
        <v>355</v>
      </c>
      <c r="AI104" t="s">
        <v>355</v>
      </c>
      <c r="AJ104" t="s">
        <v>639</v>
      </c>
      <c r="AK104" t="s">
        <v>639</v>
      </c>
      <c r="AM104" t="b">
        <v>1</v>
      </c>
      <c r="AN104" t="b">
        <v>1</v>
      </c>
      <c r="AP104" t="s">
        <v>322</v>
      </c>
      <c r="AQ104" s="169" t="s">
        <v>182</v>
      </c>
      <c r="AR104" t="s">
        <v>46</v>
      </c>
      <c r="AS104" t="s">
        <v>29</v>
      </c>
    </row>
    <row r="105" spans="1:46" x14ac:dyDescent="0.35">
      <c r="A105" t="s">
        <v>1797</v>
      </c>
      <c r="C105" t="s">
        <v>1798</v>
      </c>
      <c r="D105" t="s">
        <v>1799</v>
      </c>
      <c r="E105" t="s">
        <v>1800</v>
      </c>
      <c r="F105" t="s">
        <v>1023</v>
      </c>
      <c r="G105" t="s">
        <v>329</v>
      </c>
      <c r="H105" t="s">
        <v>136</v>
      </c>
      <c r="I105" t="s">
        <v>345</v>
      </c>
      <c r="J105" t="s">
        <v>1801</v>
      </c>
      <c r="K105" t="s">
        <v>1802</v>
      </c>
      <c r="L105" t="s">
        <v>178</v>
      </c>
      <c r="M105">
        <v>63303</v>
      </c>
      <c r="N105" t="s">
        <v>1803</v>
      </c>
      <c r="O105" t="s">
        <v>1804</v>
      </c>
      <c r="P105" t="s">
        <v>1805</v>
      </c>
      <c r="Q105" s="18">
        <v>45463</v>
      </c>
      <c r="R105" s="18">
        <v>45546</v>
      </c>
      <c r="S105" t="s">
        <v>708</v>
      </c>
      <c r="T105">
        <v>0</v>
      </c>
      <c r="U105" t="s">
        <v>1806</v>
      </c>
      <c r="V105" s="358">
        <v>142000</v>
      </c>
      <c r="X105" t="s">
        <v>317</v>
      </c>
      <c r="Y105" s="18">
        <v>23947</v>
      </c>
      <c r="Z105" t="s">
        <v>1807</v>
      </c>
      <c r="AA105">
        <v>1932663168</v>
      </c>
      <c r="AB105" t="s">
        <v>1808</v>
      </c>
      <c r="AC105" s="18">
        <v>46356</v>
      </c>
      <c r="AD105">
        <v>2018042358</v>
      </c>
      <c r="AE105" s="18">
        <v>45777</v>
      </c>
      <c r="AF105" t="s">
        <v>1809</v>
      </c>
      <c r="AG105" s="18">
        <v>47082</v>
      </c>
      <c r="AH105" t="s">
        <v>355</v>
      </c>
      <c r="AI105" t="s">
        <v>355</v>
      </c>
      <c r="AJ105" t="s">
        <v>639</v>
      </c>
      <c r="AK105" t="s">
        <v>639</v>
      </c>
      <c r="AM105" t="b">
        <v>1</v>
      </c>
      <c r="AN105" t="b">
        <v>1</v>
      </c>
      <c r="AO105">
        <v>4543241</v>
      </c>
      <c r="AP105" t="s">
        <v>322</v>
      </c>
      <c r="AQ105" s="169" t="s">
        <v>1810</v>
      </c>
      <c r="AR105" t="s">
        <v>46</v>
      </c>
      <c r="AS105" t="s">
        <v>324</v>
      </c>
      <c r="AT105" t="s">
        <v>1384</v>
      </c>
    </row>
    <row r="106" spans="1:46" x14ac:dyDescent="0.35">
      <c r="A106" t="s">
        <v>1811</v>
      </c>
      <c r="C106" t="s">
        <v>1812</v>
      </c>
      <c r="D106" t="s">
        <v>1813</v>
      </c>
      <c r="E106" t="s">
        <v>1814</v>
      </c>
      <c r="F106" t="s">
        <v>1023</v>
      </c>
      <c r="G106" t="s">
        <v>329</v>
      </c>
      <c r="H106" t="s">
        <v>136</v>
      </c>
      <c r="I106" t="s">
        <v>345</v>
      </c>
      <c r="J106" t="s">
        <v>1815</v>
      </c>
      <c r="K106" t="s">
        <v>1816</v>
      </c>
      <c r="L106" t="s">
        <v>178</v>
      </c>
      <c r="M106">
        <v>65240</v>
      </c>
      <c r="N106" t="s">
        <v>1817</v>
      </c>
      <c r="O106" t="s">
        <v>1818</v>
      </c>
      <c r="P106" t="s">
        <v>1819</v>
      </c>
      <c r="Q106" s="18">
        <v>45463</v>
      </c>
      <c r="S106" t="s">
        <v>634</v>
      </c>
      <c r="T106">
        <v>0</v>
      </c>
      <c r="U106" t="s">
        <v>1742</v>
      </c>
      <c r="W106">
        <v>500</v>
      </c>
      <c r="X106">
        <v>1099</v>
      </c>
      <c r="Y106" s="18">
        <v>29810</v>
      </c>
      <c r="Z106" t="s">
        <v>1820</v>
      </c>
      <c r="AA106">
        <v>1225342876</v>
      </c>
      <c r="AB106" t="s">
        <v>1821</v>
      </c>
      <c r="AC106" s="18">
        <v>45900</v>
      </c>
      <c r="AD106">
        <v>2010028800</v>
      </c>
      <c r="AE106" s="18">
        <v>45777</v>
      </c>
      <c r="AF106" t="s">
        <v>1822</v>
      </c>
      <c r="AG106" s="18">
        <v>45872</v>
      </c>
      <c r="AH106" t="s">
        <v>355</v>
      </c>
      <c r="AI106" t="s">
        <v>355</v>
      </c>
      <c r="AJ106" t="s">
        <v>1162</v>
      </c>
      <c r="AK106" t="s">
        <v>639</v>
      </c>
      <c r="AM106" t="b">
        <v>1</v>
      </c>
      <c r="AN106" t="b">
        <v>1</v>
      </c>
      <c r="AP106" t="s">
        <v>322</v>
      </c>
      <c r="AQ106" s="169" t="s">
        <v>184</v>
      </c>
      <c r="AR106" t="s">
        <v>46</v>
      </c>
      <c r="AS106" t="s">
        <v>29</v>
      </c>
    </row>
    <row r="107" spans="1:46" x14ac:dyDescent="0.35">
      <c r="A107" t="s">
        <v>1823</v>
      </c>
      <c r="C107" t="s">
        <v>1824</v>
      </c>
      <c r="D107" t="s">
        <v>1825</v>
      </c>
      <c r="E107" t="s">
        <v>1826</v>
      </c>
      <c r="F107" t="s">
        <v>1023</v>
      </c>
      <c r="G107" t="s">
        <v>329</v>
      </c>
      <c r="H107" t="s">
        <v>136</v>
      </c>
      <c r="I107" t="s">
        <v>345</v>
      </c>
      <c r="J107" t="s">
        <v>1827</v>
      </c>
      <c r="K107" t="s">
        <v>1527</v>
      </c>
      <c r="L107" t="s">
        <v>178</v>
      </c>
      <c r="M107">
        <v>63376</v>
      </c>
      <c r="N107" t="s">
        <v>1828</v>
      </c>
      <c r="O107" t="s">
        <v>1829</v>
      </c>
      <c r="P107" t="s">
        <v>1830</v>
      </c>
      <c r="Q107" s="18">
        <v>45463</v>
      </c>
      <c r="S107" t="s">
        <v>634</v>
      </c>
      <c r="T107">
        <v>0</v>
      </c>
      <c r="U107" t="s">
        <v>1742</v>
      </c>
      <c r="W107">
        <v>500</v>
      </c>
      <c r="X107">
        <v>1099</v>
      </c>
      <c r="Y107" s="18">
        <v>27124</v>
      </c>
      <c r="Z107" t="s">
        <v>1831</v>
      </c>
      <c r="AA107">
        <v>1538443072</v>
      </c>
      <c r="AB107" t="s">
        <v>1645</v>
      </c>
      <c r="AD107">
        <v>2016007907</v>
      </c>
      <c r="AE107" s="18">
        <v>45777</v>
      </c>
      <c r="AF107" t="s">
        <v>1832</v>
      </c>
      <c r="AG107" s="18">
        <v>46080</v>
      </c>
      <c r="AJ107" t="s">
        <v>1162</v>
      </c>
      <c r="AK107" t="s">
        <v>639</v>
      </c>
      <c r="AM107" t="b">
        <v>1</v>
      </c>
      <c r="AN107" t="b">
        <v>1</v>
      </c>
      <c r="AP107" t="s">
        <v>322</v>
      </c>
      <c r="AQ107" s="169" t="s">
        <v>186</v>
      </c>
      <c r="AR107" t="s">
        <v>46</v>
      </c>
      <c r="AS107" t="s">
        <v>29</v>
      </c>
    </row>
    <row r="108" spans="1:46" x14ac:dyDescent="0.35">
      <c r="A108" t="s">
        <v>1833</v>
      </c>
      <c r="C108" t="s">
        <v>1834</v>
      </c>
      <c r="D108" t="s">
        <v>1835</v>
      </c>
      <c r="E108" t="s">
        <v>1836</v>
      </c>
      <c r="F108" t="s">
        <v>1837</v>
      </c>
      <c r="G108" t="s">
        <v>309</v>
      </c>
      <c r="H108" t="s">
        <v>27</v>
      </c>
      <c r="I108" t="s">
        <v>310</v>
      </c>
      <c r="J108" t="s">
        <v>1838</v>
      </c>
      <c r="K108" t="s">
        <v>1839</v>
      </c>
      <c r="L108" t="s">
        <v>25</v>
      </c>
      <c r="M108">
        <v>98467</v>
      </c>
      <c r="N108" t="s">
        <v>1840</v>
      </c>
      <c r="O108" t="s">
        <v>1841</v>
      </c>
      <c r="P108" t="s">
        <v>1842</v>
      </c>
      <c r="Q108" s="18">
        <v>45462</v>
      </c>
      <c r="S108" t="s">
        <v>634</v>
      </c>
      <c r="T108">
        <v>1</v>
      </c>
      <c r="U108" t="s">
        <v>1843</v>
      </c>
      <c r="W108" s="358">
        <v>1200</v>
      </c>
      <c r="X108">
        <v>1099</v>
      </c>
      <c r="Y108" s="18">
        <v>24493</v>
      </c>
      <c r="Z108" t="s">
        <v>1844</v>
      </c>
      <c r="AA108">
        <v>1245406677</v>
      </c>
      <c r="AB108" t="s">
        <v>1845</v>
      </c>
      <c r="AC108" s="18">
        <v>45747</v>
      </c>
      <c r="AD108" t="s">
        <v>1846</v>
      </c>
      <c r="AE108" s="18">
        <v>45678</v>
      </c>
      <c r="AF108" t="s">
        <v>1847</v>
      </c>
      <c r="AH108" t="s">
        <v>355</v>
      </c>
      <c r="AI108" t="s">
        <v>355</v>
      </c>
      <c r="AJ108" t="s">
        <v>320</v>
      </c>
      <c r="AK108" t="s">
        <v>778</v>
      </c>
      <c r="AL108" t="s">
        <v>778</v>
      </c>
      <c r="AM108" t="b">
        <v>1</v>
      </c>
      <c r="AN108" t="b">
        <v>1</v>
      </c>
      <c r="AP108" t="s">
        <v>322</v>
      </c>
      <c r="AQ108" s="169" t="s">
        <v>200</v>
      </c>
      <c r="AR108" t="s">
        <v>310</v>
      </c>
      <c r="AS108" t="s">
        <v>324</v>
      </c>
    </row>
    <row r="109" spans="1:46" x14ac:dyDescent="0.35">
      <c r="A109" t="s">
        <v>1848</v>
      </c>
      <c r="C109" t="s">
        <v>1849</v>
      </c>
      <c r="D109" t="s">
        <v>1850</v>
      </c>
      <c r="E109" t="s">
        <v>1851</v>
      </c>
      <c r="F109" t="s">
        <v>814</v>
      </c>
      <c r="G109" t="s">
        <v>1024</v>
      </c>
      <c r="H109" t="s">
        <v>136</v>
      </c>
      <c r="I109" t="s">
        <v>345</v>
      </c>
      <c r="J109" t="s">
        <v>1852</v>
      </c>
      <c r="K109" t="s">
        <v>1853</v>
      </c>
      <c r="L109" t="s">
        <v>81</v>
      </c>
      <c r="M109">
        <v>47905</v>
      </c>
      <c r="N109" t="s">
        <v>1854</v>
      </c>
      <c r="O109" t="s">
        <v>1855</v>
      </c>
      <c r="P109" t="s">
        <v>1856</v>
      </c>
      <c r="Q109" s="18">
        <v>45462</v>
      </c>
      <c r="S109" t="s">
        <v>634</v>
      </c>
      <c r="T109">
        <v>0</v>
      </c>
      <c r="U109" t="s">
        <v>1857</v>
      </c>
      <c r="W109">
        <v>500</v>
      </c>
      <c r="X109">
        <v>1099</v>
      </c>
      <c r="Y109" s="18">
        <v>23912</v>
      </c>
      <c r="Z109" t="s">
        <v>1858</v>
      </c>
      <c r="AA109">
        <v>1457018160</v>
      </c>
      <c r="AB109" t="s">
        <v>1859</v>
      </c>
      <c r="AC109" s="18">
        <v>45596</v>
      </c>
      <c r="AD109" t="s">
        <v>1860</v>
      </c>
      <c r="AE109" s="18">
        <v>45961</v>
      </c>
      <c r="AF109" t="s">
        <v>1861</v>
      </c>
      <c r="AG109" s="18">
        <v>46340</v>
      </c>
      <c r="AH109" t="s">
        <v>355</v>
      </c>
      <c r="AI109" t="s">
        <v>355</v>
      </c>
      <c r="AJ109" t="s">
        <v>355</v>
      </c>
      <c r="AK109" t="s">
        <v>1629</v>
      </c>
      <c r="AM109" t="b">
        <v>1</v>
      </c>
      <c r="AN109" t="b">
        <v>1</v>
      </c>
      <c r="AP109" t="s">
        <v>322</v>
      </c>
      <c r="AQ109" s="169" t="s">
        <v>188</v>
      </c>
      <c r="AR109" t="s">
        <v>46</v>
      </c>
      <c r="AS109" t="s">
        <v>29</v>
      </c>
    </row>
    <row r="110" spans="1:46" x14ac:dyDescent="0.35">
      <c r="A110" t="s">
        <v>1862</v>
      </c>
      <c r="C110" t="s">
        <v>1863</v>
      </c>
      <c r="D110" t="s">
        <v>1864</v>
      </c>
      <c r="E110" t="s">
        <v>1865</v>
      </c>
      <c r="F110" t="s">
        <v>417</v>
      </c>
      <c r="G110" t="s">
        <v>418</v>
      </c>
      <c r="H110" t="s">
        <v>28</v>
      </c>
      <c r="I110" t="s">
        <v>310</v>
      </c>
      <c r="J110" t="s">
        <v>1866</v>
      </c>
      <c r="K110" t="s">
        <v>1867</v>
      </c>
      <c r="L110" t="s">
        <v>81</v>
      </c>
      <c r="M110">
        <v>46037</v>
      </c>
      <c r="N110" t="s">
        <v>1868</v>
      </c>
      <c r="O110" t="s">
        <v>1869</v>
      </c>
      <c r="P110" t="s">
        <v>1870</v>
      </c>
      <c r="Q110" s="18">
        <v>45453</v>
      </c>
      <c r="S110" t="s">
        <v>634</v>
      </c>
      <c r="T110">
        <v>3</v>
      </c>
      <c r="U110" t="s">
        <v>1871</v>
      </c>
      <c r="W110" s="358">
        <v>1550</v>
      </c>
      <c r="X110">
        <v>1099</v>
      </c>
      <c r="Y110" s="18">
        <v>33936</v>
      </c>
      <c r="Z110" t="s">
        <v>1872</v>
      </c>
      <c r="AA110">
        <v>1417454505</v>
      </c>
      <c r="AB110" t="s">
        <v>1873</v>
      </c>
      <c r="AC110" s="18">
        <v>46418</v>
      </c>
      <c r="AD110" t="s">
        <v>1874</v>
      </c>
      <c r="AE110" s="18">
        <v>45961</v>
      </c>
      <c r="AF110">
        <v>1085718637</v>
      </c>
      <c r="AH110" t="s">
        <v>355</v>
      </c>
      <c r="AI110" t="s">
        <v>355</v>
      </c>
      <c r="AK110" t="s">
        <v>1330</v>
      </c>
      <c r="AM110" t="b">
        <v>1</v>
      </c>
      <c r="AN110" t="b">
        <v>1</v>
      </c>
      <c r="AP110" t="s">
        <v>322</v>
      </c>
      <c r="AQ110" s="169" t="s">
        <v>202</v>
      </c>
      <c r="AR110" t="s">
        <v>310</v>
      </c>
      <c r="AS110" t="s">
        <v>324</v>
      </c>
    </row>
    <row r="111" spans="1:46" x14ac:dyDescent="0.35">
      <c r="A111" t="s">
        <v>1875</v>
      </c>
      <c r="C111" t="s">
        <v>1876</v>
      </c>
      <c r="D111" t="s">
        <v>1877</v>
      </c>
      <c r="E111" t="s">
        <v>1207</v>
      </c>
      <c r="F111" t="s">
        <v>1878</v>
      </c>
      <c r="G111" t="s">
        <v>418</v>
      </c>
      <c r="H111" t="s">
        <v>136</v>
      </c>
      <c r="I111" t="s">
        <v>345</v>
      </c>
      <c r="J111" t="s">
        <v>1879</v>
      </c>
      <c r="K111" t="s">
        <v>1110</v>
      </c>
      <c r="L111" t="s">
        <v>81</v>
      </c>
      <c r="M111">
        <v>46143</v>
      </c>
      <c r="N111" t="s">
        <v>1880</v>
      </c>
      <c r="O111" t="s">
        <v>1881</v>
      </c>
      <c r="P111" t="s">
        <v>1882</v>
      </c>
      <c r="Q111" s="18">
        <v>45449</v>
      </c>
      <c r="S111" t="s">
        <v>634</v>
      </c>
      <c r="T111">
        <v>5</v>
      </c>
      <c r="U111" t="s">
        <v>1883</v>
      </c>
      <c r="X111" t="s">
        <v>317</v>
      </c>
      <c r="Y111" s="18">
        <v>24615</v>
      </c>
      <c r="Z111" t="s">
        <v>1884</v>
      </c>
      <c r="AA111">
        <v>1679880876</v>
      </c>
      <c r="AB111" t="s">
        <v>1885</v>
      </c>
      <c r="AC111" s="18">
        <v>46173</v>
      </c>
      <c r="AD111" t="s">
        <v>1886</v>
      </c>
      <c r="AE111" s="18">
        <v>45961</v>
      </c>
      <c r="AF111" t="s">
        <v>1887</v>
      </c>
      <c r="AG111" s="18">
        <v>47146</v>
      </c>
      <c r="AH111" t="s">
        <v>1888</v>
      </c>
      <c r="AI111">
        <v>300048198</v>
      </c>
      <c r="AJ111" t="s">
        <v>1629</v>
      </c>
      <c r="AK111" t="s">
        <v>1629</v>
      </c>
      <c r="AM111" t="b">
        <v>1</v>
      </c>
      <c r="AN111" t="b">
        <v>1</v>
      </c>
      <c r="AO111">
        <v>4516259</v>
      </c>
      <c r="AP111" t="s">
        <v>322</v>
      </c>
      <c r="AQ111" s="169" t="s">
        <v>1889</v>
      </c>
      <c r="AR111" t="s">
        <v>46</v>
      </c>
      <c r="AS111" t="s">
        <v>324</v>
      </c>
      <c r="AT111" t="s">
        <v>1384</v>
      </c>
    </row>
    <row r="112" spans="1:46" x14ac:dyDescent="0.35">
      <c r="A112" t="s">
        <v>1890</v>
      </c>
      <c r="C112" t="s">
        <v>1891</v>
      </c>
      <c r="D112" t="s">
        <v>1892</v>
      </c>
      <c r="E112" t="s">
        <v>1893</v>
      </c>
      <c r="F112" t="s">
        <v>658</v>
      </c>
      <c r="G112" t="s">
        <v>659</v>
      </c>
      <c r="H112" t="s">
        <v>133</v>
      </c>
      <c r="I112" t="s">
        <v>432</v>
      </c>
      <c r="J112" t="s">
        <v>1894</v>
      </c>
      <c r="K112" t="s">
        <v>1751</v>
      </c>
      <c r="L112" t="s">
        <v>25</v>
      </c>
      <c r="M112">
        <v>98225</v>
      </c>
      <c r="N112" t="s">
        <v>1895</v>
      </c>
      <c r="O112" t="s">
        <v>1896</v>
      </c>
      <c r="P112" t="s">
        <v>1897</v>
      </c>
      <c r="Q112" s="18">
        <v>45449</v>
      </c>
      <c r="S112" t="s">
        <v>634</v>
      </c>
      <c r="T112">
        <v>5</v>
      </c>
      <c r="U112" t="s">
        <v>1898</v>
      </c>
      <c r="X112" t="s">
        <v>317</v>
      </c>
      <c r="Y112" s="18">
        <v>25785</v>
      </c>
      <c r="Z112" t="s">
        <v>1899</v>
      </c>
      <c r="AA112">
        <v>1043635519</v>
      </c>
      <c r="AB112" t="s">
        <v>1900</v>
      </c>
      <c r="AC112" s="18">
        <v>46173</v>
      </c>
      <c r="AD112" t="s">
        <v>1901</v>
      </c>
      <c r="AE112" s="18">
        <v>45874</v>
      </c>
      <c r="AF112" t="s">
        <v>1902</v>
      </c>
      <c r="AG112" s="18">
        <v>47154</v>
      </c>
      <c r="AH112" t="s">
        <v>355</v>
      </c>
      <c r="AI112" t="s">
        <v>355</v>
      </c>
      <c r="AJ112" t="s">
        <v>320</v>
      </c>
      <c r="AK112" t="s">
        <v>70</v>
      </c>
      <c r="AL112" t="s">
        <v>70</v>
      </c>
      <c r="AM112" t="b">
        <v>1</v>
      </c>
      <c r="AN112" t="b">
        <v>1</v>
      </c>
      <c r="AO112">
        <v>4516309</v>
      </c>
      <c r="AP112" t="s">
        <v>322</v>
      </c>
      <c r="AQ112" s="169" t="s">
        <v>1903</v>
      </c>
      <c r="AR112" t="s">
        <v>46</v>
      </c>
      <c r="AS112" t="s">
        <v>324</v>
      </c>
      <c r="AT112" t="s">
        <v>1384</v>
      </c>
    </row>
    <row r="113" spans="1:46" x14ac:dyDescent="0.35">
      <c r="A113" t="s">
        <v>1904</v>
      </c>
      <c r="C113" t="s">
        <v>1905</v>
      </c>
      <c r="D113" t="s">
        <v>1906</v>
      </c>
      <c r="E113" t="s">
        <v>372</v>
      </c>
      <c r="F113" t="s">
        <v>676</v>
      </c>
      <c r="G113" t="s">
        <v>515</v>
      </c>
      <c r="H113" t="s">
        <v>136</v>
      </c>
      <c r="I113" t="s">
        <v>345</v>
      </c>
      <c r="J113" t="s">
        <v>1907</v>
      </c>
      <c r="K113" t="s">
        <v>1908</v>
      </c>
      <c r="L113" t="s">
        <v>115</v>
      </c>
      <c r="M113">
        <v>60617</v>
      </c>
      <c r="N113" t="s">
        <v>1909</v>
      </c>
      <c r="O113" t="s">
        <v>1910</v>
      </c>
      <c r="P113" t="s">
        <v>1911</v>
      </c>
      <c r="Q113" s="18">
        <v>45449</v>
      </c>
      <c r="R113" s="18">
        <v>45449</v>
      </c>
      <c r="S113" t="s">
        <v>708</v>
      </c>
      <c r="T113">
        <v>0</v>
      </c>
      <c r="U113" t="s">
        <v>1912</v>
      </c>
      <c r="X113" t="s">
        <v>317</v>
      </c>
      <c r="Y113" s="18">
        <v>30493</v>
      </c>
      <c r="Z113" t="s">
        <v>1913</v>
      </c>
      <c r="AA113">
        <v>1972056109</v>
      </c>
      <c r="AB113" t="s">
        <v>1914</v>
      </c>
      <c r="AC113" s="18">
        <v>45808</v>
      </c>
      <c r="AD113">
        <v>277000623</v>
      </c>
      <c r="AE113" s="18">
        <v>46173</v>
      </c>
      <c r="AF113" t="s">
        <v>1915</v>
      </c>
      <c r="AG113" s="18">
        <v>46189</v>
      </c>
      <c r="AH113" t="s">
        <v>355</v>
      </c>
      <c r="AI113" t="s">
        <v>355</v>
      </c>
      <c r="AM113" t="b">
        <v>0</v>
      </c>
      <c r="AN113" t="b">
        <v>0</v>
      </c>
      <c r="AQ113" s="169" t="s">
        <v>1916</v>
      </c>
      <c r="AR113" t="s">
        <v>46</v>
      </c>
      <c r="AS113" t="s">
        <v>324</v>
      </c>
    </row>
    <row r="114" spans="1:46" x14ac:dyDescent="0.35">
      <c r="A114" t="s">
        <v>1917</v>
      </c>
      <c r="C114" t="s">
        <v>1918</v>
      </c>
      <c r="D114" t="s">
        <v>1919</v>
      </c>
      <c r="E114" t="s">
        <v>1920</v>
      </c>
      <c r="F114" t="s">
        <v>461</v>
      </c>
      <c r="G114" t="s">
        <v>462</v>
      </c>
      <c r="H114" t="s">
        <v>191</v>
      </c>
      <c r="I114" t="s">
        <v>557</v>
      </c>
      <c r="J114" t="s">
        <v>1921</v>
      </c>
      <c r="K114" t="s">
        <v>1922</v>
      </c>
      <c r="L114" t="s">
        <v>25</v>
      </c>
      <c r="M114">
        <v>98204</v>
      </c>
      <c r="N114" t="s">
        <v>1923</v>
      </c>
      <c r="O114" t="s">
        <v>1924</v>
      </c>
      <c r="P114" t="s">
        <v>1925</v>
      </c>
      <c r="Q114" s="18">
        <v>45449</v>
      </c>
      <c r="S114" t="s">
        <v>634</v>
      </c>
      <c r="T114">
        <v>1</v>
      </c>
      <c r="U114" t="s">
        <v>1926</v>
      </c>
      <c r="W114">
        <v>575</v>
      </c>
      <c r="X114" t="s">
        <v>317</v>
      </c>
      <c r="Y114" s="18">
        <v>35620</v>
      </c>
      <c r="Z114" t="s">
        <v>1927</v>
      </c>
      <c r="AA114">
        <v>1053073387</v>
      </c>
      <c r="AB114" t="s">
        <v>1928</v>
      </c>
      <c r="AC114" s="18">
        <v>46568</v>
      </c>
      <c r="AD114" t="s">
        <v>1929</v>
      </c>
      <c r="AE114" s="18">
        <v>46212</v>
      </c>
      <c r="AF114" t="s">
        <v>1930</v>
      </c>
      <c r="AG114" s="18">
        <v>46022</v>
      </c>
      <c r="AH114" t="s">
        <v>355</v>
      </c>
      <c r="AI114" t="s">
        <v>355</v>
      </c>
      <c r="AJ114" t="s">
        <v>792</v>
      </c>
      <c r="AK114" t="s">
        <v>792</v>
      </c>
      <c r="AL114" t="s">
        <v>792</v>
      </c>
      <c r="AM114" t="b">
        <v>1</v>
      </c>
      <c r="AN114" t="b">
        <v>1</v>
      </c>
      <c r="AO114">
        <v>4516325</v>
      </c>
      <c r="AP114" t="s">
        <v>322</v>
      </c>
      <c r="AQ114" s="169" t="s">
        <v>1931</v>
      </c>
      <c r="AR114" t="s">
        <v>566</v>
      </c>
      <c r="AS114" t="s">
        <v>324</v>
      </c>
      <c r="AT114" t="s">
        <v>1384</v>
      </c>
    </row>
    <row r="115" spans="1:46" x14ac:dyDescent="0.35">
      <c r="A115" t="s">
        <v>1932</v>
      </c>
      <c r="C115" t="s">
        <v>1933</v>
      </c>
      <c r="D115" t="s">
        <v>1934</v>
      </c>
      <c r="E115" t="s">
        <v>1935</v>
      </c>
      <c r="F115" t="s">
        <v>1508</v>
      </c>
      <c r="G115" t="s">
        <v>1637</v>
      </c>
      <c r="H115" t="s">
        <v>136</v>
      </c>
      <c r="I115" t="s">
        <v>345</v>
      </c>
      <c r="J115" t="s">
        <v>1936</v>
      </c>
      <c r="K115" t="s">
        <v>1937</v>
      </c>
      <c r="L115" t="s">
        <v>53</v>
      </c>
      <c r="M115">
        <v>33413</v>
      </c>
      <c r="N115" t="s">
        <v>1938</v>
      </c>
      <c r="O115" t="s">
        <v>1939</v>
      </c>
      <c r="P115" t="s">
        <v>1940</v>
      </c>
      <c r="Q115" s="18">
        <v>45449</v>
      </c>
      <c r="R115" s="18">
        <v>45554</v>
      </c>
      <c r="S115" t="s">
        <v>708</v>
      </c>
      <c r="T115">
        <v>0</v>
      </c>
      <c r="U115" t="s">
        <v>1941</v>
      </c>
      <c r="X115" t="s">
        <v>317</v>
      </c>
      <c r="Y115" s="18">
        <v>28095</v>
      </c>
      <c r="Z115" t="s">
        <v>1942</v>
      </c>
      <c r="AA115">
        <v>1386242329</v>
      </c>
      <c r="AB115" t="s">
        <v>1943</v>
      </c>
      <c r="AC115" s="18">
        <v>45869</v>
      </c>
      <c r="AD115" t="s">
        <v>1944</v>
      </c>
      <c r="AE115" s="18">
        <v>45777</v>
      </c>
      <c r="AF115" t="s">
        <v>1945</v>
      </c>
      <c r="AG115" s="18">
        <v>45687</v>
      </c>
      <c r="AH115" t="s">
        <v>355</v>
      </c>
      <c r="AI115">
        <v>113803400</v>
      </c>
      <c r="AJ115" t="s">
        <v>1330</v>
      </c>
      <c r="AK115" t="s">
        <v>1946</v>
      </c>
      <c r="AM115" t="b">
        <v>1</v>
      </c>
      <c r="AN115" t="b">
        <v>1</v>
      </c>
      <c r="AO115">
        <v>4365880</v>
      </c>
      <c r="AP115" t="s">
        <v>322</v>
      </c>
      <c r="AQ115" s="169" t="s">
        <v>1947</v>
      </c>
      <c r="AR115" t="s">
        <v>46</v>
      </c>
      <c r="AS115" t="s">
        <v>324</v>
      </c>
      <c r="AT115" t="s">
        <v>1384</v>
      </c>
    </row>
    <row r="116" spans="1:46" x14ac:dyDescent="0.35">
      <c r="A116" t="s">
        <v>1948</v>
      </c>
      <c r="C116" t="s">
        <v>1949</v>
      </c>
      <c r="D116" t="s">
        <v>1950</v>
      </c>
      <c r="E116" t="s">
        <v>1951</v>
      </c>
      <c r="F116" t="s">
        <v>461</v>
      </c>
      <c r="G116" t="s">
        <v>462</v>
      </c>
      <c r="H116" t="s">
        <v>191</v>
      </c>
      <c r="I116" t="s">
        <v>557</v>
      </c>
      <c r="J116" t="s">
        <v>1952</v>
      </c>
      <c r="K116" t="s">
        <v>1953</v>
      </c>
      <c r="L116" t="s">
        <v>25</v>
      </c>
      <c r="M116">
        <v>98119</v>
      </c>
      <c r="N116" t="s">
        <v>1954</v>
      </c>
      <c r="O116" t="s">
        <v>1955</v>
      </c>
      <c r="P116" t="s">
        <v>1956</v>
      </c>
      <c r="Q116" s="18">
        <v>45449</v>
      </c>
      <c r="R116" s="18">
        <v>45476</v>
      </c>
      <c r="S116" t="s">
        <v>708</v>
      </c>
      <c r="T116">
        <v>0</v>
      </c>
      <c r="U116" t="s">
        <v>1957</v>
      </c>
      <c r="W116">
        <v>650</v>
      </c>
      <c r="X116">
        <v>1099</v>
      </c>
      <c r="Y116" s="18">
        <v>33033</v>
      </c>
      <c r="Z116" t="s">
        <v>1958</v>
      </c>
      <c r="AA116">
        <v>1780098533</v>
      </c>
      <c r="AB116" t="s">
        <v>1959</v>
      </c>
      <c r="AC116" s="18">
        <v>46142</v>
      </c>
      <c r="AD116" t="s">
        <v>1960</v>
      </c>
      <c r="AE116" s="18">
        <v>46182</v>
      </c>
      <c r="AF116" t="s">
        <v>1961</v>
      </c>
      <c r="AG116" s="18">
        <v>45657</v>
      </c>
      <c r="AH116" t="s">
        <v>355</v>
      </c>
      <c r="AI116" t="s">
        <v>355</v>
      </c>
      <c r="AJ116" t="s">
        <v>1962</v>
      </c>
      <c r="AK116" t="s">
        <v>1962</v>
      </c>
      <c r="AL116" t="s">
        <v>1962</v>
      </c>
      <c r="AM116" t="b">
        <v>0</v>
      </c>
      <c r="AN116" t="b">
        <v>1</v>
      </c>
      <c r="AQ116" s="169" t="s">
        <v>190</v>
      </c>
      <c r="AR116" t="s">
        <v>566</v>
      </c>
      <c r="AS116" t="s">
        <v>324</v>
      </c>
    </row>
    <row r="117" spans="1:46" x14ac:dyDescent="0.35">
      <c r="A117" t="s">
        <v>1963</v>
      </c>
      <c r="C117" t="s">
        <v>1964</v>
      </c>
      <c r="D117" t="s">
        <v>1965</v>
      </c>
      <c r="E117" t="s">
        <v>1966</v>
      </c>
      <c r="F117" t="s">
        <v>1967</v>
      </c>
      <c r="G117" t="s">
        <v>659</v>
      </c>
      <c r="H117" t="s">
        <v>28</v>
      </c>
      <c r="I117" t="s">
        <v>310</v>
      </c>
      <c r="J117" t="s">
        <v>1968</v>
      </c>
      <c r="K117" t="s">
        <v>1969</v>
      </c>
      <c r="L117" t="s">
        <v>25</v>
      </c>
      <c r="M117">
        <v>98230</v>
      </c>
      <c r="N117" t="s">
        <v>1970</v>
      </c>
      <c r="O117" t="s">
        <v>1971</v>
      </c>
      <c r="P117" t="s">
        <v>1972</v>
      </c>
      <c r="Q117" s="18">
        <v>45449</v>
      </c>
      <c r="S117" t="s">
        <v>634</v>
      </c>
      <c r="T117">
        <v>4</v>
      </c>
      <c r="U117" t="s">
        <v>1973</v>
      </c>
      <c r="X117" t="s">
        <v>317</v>
      </c>
      <c r="Y117" s="18">
        <v>29448</v>
      </c>
      <c r="Z117" t="s">
        <v>1974</v>
      </c>
      <c r="AA117">
        <v>1710296371</v>
      </c>
      <c r="AB117" t="s">
        <v>1975</v>
      </c>
      <c r="AC117" s="18">
        <v>46234</v>
      </c>
      <c r="AD117" t="s">
        <v>1976</v>
      </c>
      <c r="AE117" s="18">
        <v>46249</v>
      </c>
      <c r="AH117" t="s">
        <v>355</v>
      </c>
      <c r="AI117" t="s">
        <v>355</v>
      </c>
      <c r="AJ117" t="s">
        <v>320</v>
      </c>
      <c r="AK117" t="s">
        <v>70</v>
      </c>
      <c r="AL117" t="s">
        <v>70</v>
      </c>
      <c r="AM117" t="b">
        <v>1</v>
      </c>
      <c r="AN117" t="b">
        <v>1</v>
      </c>
      <c r="AO117">
        <v>4515849</v>
      </c>
      <c r="AP117" t="s">
        <v>322</v>
      </c>
      <c r="AQ117" s="169" t="s">
        <v>1977</v>
      </c>
      <c r="AR117" t="s">
        <v>310</v>
      </c>
      <c r="AS117" t="s">
        <v>324</v>
      </c>
      <c r="AT117" t="s">
        <v>1384</v>
      </c>
    </row>
    <row r="118" spans="1:46" x14ac:dyDescent="0.35">
      <c r="A118" t="s">
        <v>1978</v>
      </c>
      <c r="C118" t="s">
        <v>1979</v>
      </c>
      <c r="D118" t="s">
        <v>1980</v>
      </c>
      <c r="E118" t="s">
        <v>1981</v>
      </c>
      <c r="F118" t="s">
        <v>1982</v>
      </c>
      <c r="G118" t="s">
        <v>542</v>
      </c>
      <c r="H118" t="s">
        <v>133</v>
      </c>
      <c r="I118" t="s">
        <v>432</v>
      </c>
      <c r="J118" t="s">
        <v>1983</v>
      </c>
      <c r="K118" t="s">
        <v>1984</v>
      </c>
      <c r="L118" t="s">
        <v>50</v>
      </c>
      <c r="M118">
        <v>95380</v>
      </c>
      <c r="N118" t="s">
        <v>1985</v>
      </c>
      <c r="O118" t="s">
        <v>1986</v>
      </c>
      <c r="P118" t="s">
        <v>1987</v>
      </c>
      <c r="Q118" s="18">
        <v>45449</v>
      </c>
      <c r="R118" s="18">
        <v>45449</v>
      </c>
      <c r="S118" t="s">
        <v>708</v>
      </c>
      <c r="T118">
        <v>0</v>
      </c>
      <c r="U118" t="s">
        <v>1988</v>
      </c>
      <c r="X118">
        <v>1099</v>
      </c>
      <c r="Y118" s="18">
        <v>27586</v>
      </c>
      <c r="Z118" t="s">
        <v>1989</v>
      </c>
      <c r="AA118">
        <v>1326823915</v>
      </c>
      <c r="AB118" t="s">
        <v>355</v>
      </c>
      <c r="AD118">
        <v>95025141</v>
      </c>
      <c r="AE118" s="18">
        <v>45535</v>
      </c>
      <c r="AF118" t="s">
        <v>1990</v>
      </c>
      <c r="AG118" s="18">
        <v>46942</v>
      </c>
      <c r="AH118" t="s">
        <v>355</v>
      </c>
      <c r="AI118" t="s">
        <v>355</v>
      </c>
      <c r="AM118" t="b">
        <v>0</v>
      </c>
      <c r="AN118" t="b">
        <v>0</v>
      </c>
      <c r="AQ118" s="169" t="s">
        <v>1991</v>
      </c>
      <c r="AR118" t="s">
        <v>46</v>
      </c>
      <c r="AS118" t="s">
        <v>324</v>
      </c>
    </row>
    <row r="119" spans="1:46" x14ac:dyDescent="0.35">
      <c r="A119" t="s">
        <v>1992</v>
      </c>
      <c r="C119" t="s">
        <v>1993</v>
      </c>
      <c r="D119" t="s">
        <v>1994</v>
      </c>
      <c r="E119" t="s">
        <v>1995</v>
      </c>
      <c r="F119" t="s">
        <v>611</v>
      </c>
      <c r="G119" t="s">
        <v>612</v>
      </c>
      <c r="H119" t="s">
        <v>133</v>
      </c>
      <c r="I119" t="s">
        <v>432</v>
      </c>
      <c r="J119" t="s">
        <v>1996</v>
      </c>
      <c r="L119" t="s">
        <v>115</v>
      </c>
      <c r="M119">
        <v>61611</v>
      </c>
      <c r="N119" t="s">
        <v>1997</v>
      </c>
      <c r="O119" t="s">
        <v>1998</v>
      </c>
      <c r="P119" t="s">
        <v>1999</v>
      </c>
      <c r="Q119" s="18">
        <v>45449</v>
      </c>
      <c r="S119" t="s">
        <v>634</v>
      </c>
      <c r="T119">
        <v>5</v>
      </c>
      <c r="U119" t="s">
        <v>2000</v>
      </c>
      <c r="X119" t="s">
        <v>317</v>
      </c>
      <c r="Y119" s="18">
        <v>26554</v>
      </c>
      <c r="Z119" t="s">
        <v>2001</v>
      </c>
      <c r="AA119">
        <v>1801345160</v>
      </c>
      <c r="AB119" t="s">
        <v>2002</v>
      </c>
      <c r="AC119" s="18">
        <v>45961</v>
      </c>
      <c r="AD119">
        <v>209014854</v>
      </c>
      <c r="AE119" s="18">
        <v>46173</v>
      </c>
      <c r="AF119" t="s">
        <v>2003</v>
      </c>
      <c r="AG119" s="18">
        <v>46235</v>
      </c>
      <c r="AH119" t="s">
        <v>355</v>
      </c>
      <c r="AI119" t="s">
        <v>355</v>
      </c>
      <c r="AJ119" t="s">
        <v>70</v>
      </c>
      <c r="AK119" t="s">
        <v>70</v>
      </c>
      <c r="AM119" t="b">
        <v>1</v>
      </c>
      <c r="AN119" t="b">
        <v>1</v>
      </c>
      <c r="AO119">
        <v>4516320</v>
      </c>
      <c r="AP119" t="s">
        <v>322</v>
      </c>
      <c r="AQ119" s="169" t="s">
        <v>2004</v>
      </c>
      <c r="AR119" t="s">
        <v>46</v>
      </c>
      <c r="AS119" t="s">
        <v>324</v>
      </c>
      <c r="AT119" t="s">
        <v>1384</v>
      </c>
    </row>
    <row r="120" spans="1:46" x14ac:dyDescent="0.35">
      <c r="A120" t="s">
        <v>2005</v>
      </c>
      <c r="C120" t="s">
        <v>2006</v>
      </c>
      <c r="D120" t="s">
        <v>2007</v>
      </c>
      <c r="E120" t="s">
        <v>2008</v>
      </c>
      <c r="F120" t="s">
        <v>461</v>
      </c>
      <c r="G120" t="s">
        <v>659</v>
      </c>
      <c r="H120" t="s">
        <v>133</v>
      </c>
      <c r="I120" t="s">
        <v>432</v>
      </c>
      <c r="J120" t="s">
        <v>2009</v>
      </c>
      <c r="K120" t="s">
        <v>2010</v>
      </c>
      <c r="L120" t="s">
        <v>25</v>
      </c>
      <c r="M120">
        <v>98284</v>
      </c>
      <c r="N120" t="s">
        <v>2011</v>
      </c>
      <c r="O120" t="s">
        <v>2012</v>
      </c>
      <c r="P120" t="s">
        <v>2013</v>
      </c>
      <c r="Q120" s="18">
        <v>45449</v>
      </c>
      <c r="R120" s="18">
        <v>45499</v>
      </c>
      <c r="S120" t="s">
        <v>708</v>
      </c>
      <c r="T120">
        <v>0</v>
      </c>
      <c r="U120" t="s">
        <v>2014</v>
      </c>
      <c r="X120" t="s">
        <v>317</v>
      </c>
      <c r="Y120" s="18">
        <v>25654</v>
      </c>
      <c r="Z120" t="s">
        <v>2015</v>
      </c>
      <c r="AA120">
        <v>1609204742</v>
      </c>
      <c r="AB120" t="s">
        <v>2016</v>
      </c>
      <c r="AC120" s="18">
        <v>45747</v>
      </c>
      <c r="AD120" t="s">
        <v>2017</v>
      </c>
      <c r="AE120" s="18">
        <v>46108</v>
      </c>
      <c r="AF120" t="s">
        <v>2018</v>
      </c>
      <c r="AG120" s="18">
        <v>46214</v>
      </c>
      <c r="AH120" t="s">
        <v>355</v>
      </c>
      <c r="AI120" t="s">
        <v>355</v>
      </c>
      <c r="AJ120" t="s">
        <v>320</v>
      </c>
      <c r="AK120" t="s">
        <v>2019</v>
      </c>
      <c r="AL120" t="s">
        <v>2019</v>
      </c>
      <c r="AM120" t="b">
        <v>1</v>
      </c>
      <c r="AN120" t="b">
        <v>1</v>
      </c>
      <c r="AO120">
        <v>4527874</v>
      </c>
      <c r="AP120" t="s">
        <v>322</v>
      </c>
      <c r="AQ120" s="169" t="s">
        <v>2020</v>
      </c>
      <c r="AR120" t="s">
        <v>46</v>
      </c>
      <c r="AS120" t="s">
        <v>324</v>
      </c>
      <c r="AT120" t="s">
        <v>1384</v>
      </c>
    </row>
    <row r="121" spans="1:46" x14ac:dyDescent="0.35">
      <c r="A121" t="s">
        <v>2021</v>
      </c>
      <c r="C121" t="s">
        <v>2022</v>
      </c>
      <c r="D121" t="s">
        <v>2023</v>
      </c>
      <c r="E121" t="s">
        <v>2024</v>
      </c>
      <c r="F121" t="s">
        <v>2025</v>
      </c>
      <c r="G121" t="s">
        <v>542</v>
      </c>
      <c r="H121" t="s">
        <v>130</v>
      </c>
      <c r="I121" t="s">
        <v>432</v>
      </c>
      <c r="J121" t="s">
        <v>2026</v>
      </c>
      <c r="K121" t="s">
        <v>2027</v>
      </c>
      <c r="L121" t="s">
        <v>50</v>
      </c>
      <c r="M121">
        <v>95337</v>
      </c>
      <c r="N121" t="s">
        <v>2028</v>
      </c>
      <c r="O121" t="s">
        <v>2029</v>
      </c>
      <c r="P121" t="s">
        <v>2030</v>
      </c>
      <c r="Q121" s="18">
        <v>45449</v>
      </c>
      <c r="S121" t="s">
        <v>634</v>
      </c>
      <c r="T121">
        <v>2</v>
      </c>
      <c r="U121" t="s">
        <v>1988</v>
      </c>
      <c r="W121">
        <v>575</v>
      </c>
      <c r="X121">
        <v>1099</v>
      </c>
      <c r="Y121" s="18">
        <v>28542</v>
      </c>
      <c r="Z121" t="s">
        <v>2031</v>
      </c>
      <c r="AA121">
        <v>1245014273</v>
      </c>
      <c r="AB121" t="s">
        <v>355</v>
      </c>
      <c r="AD121">
        <v>95025109</v>
      </c>
      <c r="AE121" s="18">
        <v>46112</v>
      </c>
      <c r="AF121" t="s">
        <v>2032</v>
      </c>
      <c r="AG121" s="18">
        <v>46768</v>
      </c>
      <c r="AH121" t="s">
        <v>355</v>
      </c>
      <c r="AI121" t="s">
        <v>355</v>
      </c>
      <c r="AJ121" t="s">
        <v>142</v>
      </c>
      <c r="AK121" t="s">
        <v>142</v>
      </c>
      <c r="AM121" t="b">
        <v>1</v>
      </c>
      <c r="AN121" t="b">
        <v>1</v>
      </c>
      <c r="AP121" t="s">
        <v>322</v>
      </c>
      <c r="AQ121" s="169" t="s">
        <v>193</v>
      </c>
      <c r="AR121" t="s">
        <v>46</v>
      </c>
      <c r="AS121" t="s">
        <v>324</v>
      </c>
    </row>
    <row r="122" spans="1:46" x14ac:dyDescent="0.35">
      <c r="A122" t="s">
        <v>2033</v>
      </c>
      <c r="C122" t="s">
        <v>2034</v>
      </c>
      <c r="D122" t="s">
        <v>2035</v>
      </c>
      <c r="E122" t="s">
        <v>2036</v>
      </c>
      <c r="F122" t="s">
        <v>1837</v>
      </c>
      <c r="G122" t="s">
        <v>309</v>
      </c>
      <c r="H122" t="s">
        <v>28</v>
      </c>
      <c r="I122" t="s">
        <v>447</v>
      </c>
      <c r="J122" t="s">
        <v>2037</v>
      </c>
      <c r="K122" t="s">
        <v>1378</v>
      </c>
      <c r="L122" t="s">
        <v>25</v>
      </c>
      <c r="M122">
        <v>98584</v>
      </c>
      <c r="N122" t="s">
        <v>2038</v>
      </c>
      <c r="O122" t="s">
        <v>2039</v>
      </c>
      <c r="P122" t="s">
        <v>2040</v>
      </c>
      <c r="Q122" s="18">
        <v>45449</v>
      </c>
      <c r="S122" t="s">
        <v>634</v>
      </c>
      <c r="T122">
        <v>5</v>
      </c>
      <c r="U122" t="s">
        <v>2041</v>
      </c>
      <c r="X122" t="s">
        <v>317</v>
      </c>
      <c r="Y122" s="18">
        <v>29905</v>
      </c>
      <c r="Z122" t="s">
        <v>2042</v>
      </c>
      <c r="AA122">
        <v>1477998599</v>
      </c>
      <c r="AB122" t="s">
        <v>2043</v>
      </c>
      <c r="AC122" s="18">
        <v>46477</v>
      </c>
      <c r="AD122" t="s">
        <v>2044</v>
      </c>
      <c r="AE122" s="18">
        <v>45611</v>
      </c>
      <c r="AF122" t="s">
        <v>2045</v>
      </c>
      <c r="AH122" t="s">
        <v>355</v>
      </c>
      <c r="AI122" t="s">
        <v>355</v>
      </c>
      <c r="AJ122" t="s">
        <v>320</v>
      </c>
      <c r="AK122" t="s">
        <v>778</v>
      </c>
      <c r="AL122" t="s">
        <v>778</v>
      </c>
      <c r="AM122" t="b">
        <v>1</v>
      </c>
      <c r="AN122" t="b">
        <v>1</v>
      </c>
      <c r="AO122">
        <v>4527477</v>
      </c>
      <c r="AP122" t="s">
        <v>322</v>
      </c>
      <c r="AQ122" s="169" t="s">
        <v>777</v>
      </c>
      <c r="AR122" t="s">
        <v>310</v>
      </c>
      <c r="AS122" t="s">
        <v>324</v>
      </c>
      <c r="AT122" t="s">
        <v>1384</v>
      </c>
    </row>
    <row r="123" spans="1:46" x14ac:dyDescent="0.35">
      <c r="A123" t="s">
        <v>2046</v>
      </c>
      <c r="C123" t="s">
        <v>2047</v>
      </c>
      <c r="D123" t="s">
        <v>2048</v>
      </c>
      <c r="E123" t="s">
        <v>2049</v>
      </c>
      <c r="F123" t="s">
        <v>732</v>
      </c>
      <c r="G123" t="s">
        <v>733</v>
      </c>
      <c r="H123" t="s">
        <v>133</v>
      </c>
      <c r="I123" t="s">
        <v>432</v>
      </c>
      <c r="J123" t="s">
        <v>2050</v>
      </c>
      <c r="K123" t="s">
        <v>2051</v>
      </c>
      <c r="L123" t="s">
        <v>25</v>
      </c>
      <c r="M123">
        <v>99004</v>
      </c>
      <c r="N123" t="s">
        <v>2052</v>
      </c>
      <c r="O123" t="s">
        <v>2053</v>
      </c>
      <c r="P123" t="s">
        <v>2054</v>
      </c>
      <c r="Q123" s="18">
        <v>45442</v>
      </c>
      <c r="S123" t="s">
        <v>634</v>
      </c>
      <c r="T123">
        <v>1</v>
      </c>
      <c r="U123" t="s">
        <v>2055</v>
      </c>
      <c r="W123">
        <v>650</v>
      </c>
      <c r="X123">
        <v>1099</v>
      </c>
      <c r="Y123" s="18">
        <v>25696</v>
      </c>
      <c r="Z123" t="s">
        <v>2056</v>
      </c>
      <c r="AA123">
        <v>1942777230</v>
      </c>
      <c r="AB123" t="s">
        <v>2057</v>
      </c>
      <c r="AC123" s="18">
        <v>46538</v>
      </c>
      <c r="AD123" t="s">
        <v>2058</v>
      </c>
      <c r="AE123" s="18">
        <v>46160</v>
      </c>
      <c r="AF123" t="s">
        <v>2059</v>
      </c>
      <c r="AG123" s="18">
        <v>46984</v>
      </c>
      <c r="AH123" t="s">
        <v>355</v>
      </c>
      <c r="AI123">
        <v>2274259</v>
      </c>
      <c r="AJ123" t="s">
        <v>320</v>
      </c>
      <c r="AK123" t="s">
        <v>70</v>
      </c>
      <c r="AL123" t="s">
        <v>70</v>
      </c>
      <c r="AM123" t="b">
        <v>1</v>
      </c>
      <c r="AN123" t="b">
        <v>1</v>
      </c>
      <c r="AP123" t="s">
        <v>322</v>
      </c>
      <c r="AQ123" s="169" t="s">
        <v>167</v>
      </c>
      <c r="AR123" t="s">
        <v>46</v>
      </c>
      <c r="AS123" t="s">
        <v>324</v>
      </c>
    </row>
    <row r="124" spans="1:46" x14ac:dyDescent="0.35">
      <c r="A124" t="s">
        <v>2060</v>
      </c>
      <c r="B124" t="s">
        <v>169</v>
      </c>
      <c r="C124" t="s">
        <v>2061</v>
      </c>
      <c r="D124" t="s">
        <v>2062</v>
      </c>
      <c r="E124" t="s">
        <v>2063</v>
      </c>
      <c r="F124" t="s">
        <v>2064</v>
      </c>
      <c r="G124" t="s">
        <v>733</v>
      </c>
      <c r="H124" t="s">
        <v>28</v>
      </c>
      <c r="I124" t="s">
        <v>310</v>
      </c>
      <c r="J124" t="s">
        <v>2065</v>
      </c>
      <c r="K124" t="s">
        <v>1405</v>
      </c>
      <c r="L124" t="s">
        <v>25</v>
      </c>
      <c r="M124">
        <v>99201</v>
      </c>
      <c r="N124" t="s">
        <v>2066</v>
      </c>
      <c r="O124" t="s">
        <v>2067</v>
      </c>
      <c r="P124" t="s">
        <v>2068</v>
      </c>
      <c r="Q124" s="18">
        <v>45440</v>
      </c>
      <c r="S124" t="s">
        <v>634</v>
      </c>
      <c r="T124">
        <v>3</v>
      </c>
      <c r="U124" t="s">
        <v>2069</v>
      </c>
      <c r="W124" s="358">
        <v>1500</v>
      </c>
      <c r="X124">
        <v>1099</v>
      </c>
      <c r="Y124" s="18">
        <v>27373</v>
      </c>
      <c r="Z124" t="s">
        <v>2070</v>
      </c>
      <c r="AA124">
        <v>1881606408</v>
      </c>
      <c r="AB124" t="s">
        <v>2071</v>
      </c>
      <c r="AC124" s="18">
        <v>45991</v>
      </c>
      <c r="AD124" t="s">
        <v>2072</v>
      </c>
      <c r="AE124" s="18">
        <v>46001</v>
      </c>
      <c r="AH124" t="s">
        <v>2073</v>
      </c>
      <c r="AI124">
        <v>2075210</v>
      </c>
      <c r="AJ124" t="s">
        <v>338</v>
      </c>
      <c r="AK124" t="s">
        <v>70</v>
      </c>
      <c r="AL124" t="s">
        <v>70</v>
      </c>
      <c r="AM124" t="b">
        <v>1</v>
      </c>
      <c r="AN124" t="b">
        <v>1</v>
      </c>
      <c r="AP124" t="s">
        <v>322</v>
      </c>
      <c r="AQ124" s="169" t="s">
        <v>169</v>
      </c>
      <c r="AR124" t="s">
        <v>310</v>
      </c>
      <c r="AS124" t="s">
        <v>324</v>
      </c>
    </row>
    <row r="125" spans="1:46" x14ac:dyDescent="0.35">
      <c r="A125" t="s">
        <v>2074</v>
      </c>
      <c r="B125" t="s">
        <v>2075</v>
      </c>
      <c r="C125" t="s">
        <v>2076</v>
      </c>
      <c r="D125" t="s">
        <v>2077</v>
      </c>
      <c r="E125" t="s">
        <v>1233</v>
      </c>
      <c r="F125" t="s">
        <v>1878</v>
      </c>
      <c r="G125" t="s">
        <v>418</v>
      </c>
      <c r="H125" t="s">
        <v>191</v>
      </c>
      <c r="I125" t="s">
        <v>557</v>
      </c>
      <c r="J125" t="s">
        <v>2078</v>
      </c>
      <c r="K125" t="s">
        <v>2079</v>
      </c>
      <c r="L125" t="s">
        <v>81</v>
      </c>
      <c r="M125">
        <v>46123</v>
      </c>
      <c r="N125" t="s">
        <v>2080</v>
      </c>
      <c r="O125" t="s">
        <v>2081</v>
      </c>
      <c r="P125" t="s">
        <v>2082</v>
      </c>
      <c r="Q125" s="18">
        <v>45435</v>
      </c>
      <c r="S125" t="s">
        <v>634</v>
      </c>
      <c r="T125">
        <v>5</v>
      </c>
      <c r="U125" t="s">
        <v>2083</v>
      </c>
      <c r="X125" t="s">
        <v>317</v>
      </c>
      <c r="Y125" s="18">
        <v>24457</v>
      </c>
      <c r="Z125" t="s">
        <v>2084</v>
      </c>
      <c r="AA125">
        <v>1154361202</v>
      </c>
      <c r="AB125" t="s">
        <v>2085</v>
      </c>
      <c r="AC125" s="18">
        <v>45657</v>
      </c>
      <c r="AD125" t="s">
        <v>2086</v>
      </c>
      <c r="AE125" s="18">
        <v>46203</v>
      </c>
      <c r="AF125" t="s">
        <v>2087</v>
      </c>
      <c r="AG125" s="18">
        <v>45657</v>
      </c>
      <c r="AH125" t="s">
        <v>2088</v>
      </c>
      <c r="AI125" t="s">
        <v>355</v>
      </c>
      <c r="AJ125" t="s">
        <v>1162</v>
      </c>
      <c r="AK125" t="s">
        <v>1162</v>
      </c>
      <c r="AM125" t="b">
        <v>1</v>
      </c>
      <c r="AN125" t="b">
        <v>1</v>
      </c>
      <c r="AO125">
        <v>4514948</v>
      </c>
      <c r="AP125" t="s">
        <v>322</v>
      </c>
      <c r="AQ125" s="169" t="s">
        <v>2075</v>
      </c>
      <c r="AR125" t="s">
        <v>566</v>
      </c>
      <c r="AS125" t="s">
        <v>324</v>
      </c>
      <c r="AT125" t="s">
        <v>1384</v>
      </c>
    </row>
    <row r="126" spans="1:46" x14ac:dyDescent="0.35">
      <c r="A126" t="s">
        <v>2089</v>
      </c>
      <c r="C126" t="s">
        <v>2090</v>
      </c>
      <c r="D126" t="s">
        <v>2091</v>
      </c>
      <c r="E126" t="s">
        <v>2092</v>
      </c>
      <c r="F126" t="s">
        <v>611</v>
      </c>
      <c r="G126" t="s">
        <v>612</v>
      </c>
      <c r="H126" t="s">
        <v>136</v>
      </c>
      <c r="I126" t="s">
        <v>345</v>
      </c>
      <c r="J126" t="s">
        <v>2093</v>
      </c>
      <c r="K126" t="s">
        <v>2094</v>
      </c>
      <c r="L126" t="s">
        <v>115</v>
      </c>
      <c r="M126">
        <v>61341</v>
      </c>
      <c r="N126" t="s">
        <v>2095</v>
      </c>
      <c r="O126" t="s">
        <v>2096</v>
      </c>
      <c r="P126" t="s">
        <v>2097</v>
      </c>
      <c r="Q126" s="18">
        <v>45435</v>
      </c>
      <c r="S126" t="s">
        <v>634</v>
      </c>
      <c r="T126">
        <v>5</v>
      </c>
      <c r="U126" t="s">
        <v>2098</v>
      </c>
      <c r="V126" s="358">
        <v>145000</v>
      </c>
      <c r="X126" t="s">
        <v>317</v>
      </c>
      <c r="Y126" s="18">
        <v>22334</v>
      </c>
      <c r="Z126" t="s">
        <v>2099</v>
      </c>
      <c r="AA126">
        <v>1376505479</v>
      </c>
      <c r="AB126" t="s">
        <v>2100</v>
      </c>
      <c r="AC126" s="18">
        <v>45869</v>
      </c>
      <c r="AD126">
        <v>277000114</v>
      </c>
      <c r="AE126" s="18">
        <v>46173</v>
      </c>
      <c r="AF126" t="s">
        <v>2101</v>
      </c>
      <c r="AG126" s="18">
        <v>46203</v>
      </c>
      <c r="AI126">
        <v>331606488001</v>
      </c>
      <c r="AJ126" t="s">
        <v>2102</v>
      </c>
      <c r="AK126" t="s">
        <v>70</v>
      </c>
      <c r="AM126" t="b">
        <v>1</v>
      </c>
      <c r="AN126" t="b">
        <v>1</v>
      </c>
      <c r="AO126">
        <v>4514991</v>
      </c>
      <c r="AP126" t="s">
        <v>322</v>
      </c>
      <c r="AQ126" s="169" t="s">
        <v>2103</v>
      </c>
      <c r="AR126" t="s">
        <v>46</v>
      </c>
      <c r="AS126" t="s">
        <v>324</v>
      </c>
      <c r="AT126" t="s">
        <v>1384</v>
      </c>
    </row>
    <row r="127" spans="1:46" x14ac:dyDescent="0.35">
      <c r="A127" t="s">
        <v>2104</v>
      </c>
      <c r="B127" t="s">
        <v>2105</v>
      </c>
      <c r="C127" t="s">
        <v>2106</v>
      </c>
      <c r="D127" t="s">
        <v>2107</v>
      </c>
      <c r="E127" t="s">
        <v>2108</v>
      </c>
      <c r="F127" t="s">
        <v>2109</v>
      </c>
      <c r="G127" t="s">
        <v>1509</v>
      </c>
      <c r="H127" t="s">
        <v>28</v>
      </c>
      <c r="I127" t="s">
        <v>310</v>
      </c>
      <c r="J127" t="s">
        <v>2110</v>
      </c>
      <c r="K127" t="s">
        <v>2111</v>
      </c>
      <c r="L127" t="s">
        <v>53</v>
      </c>
      <c r="M127">
        <v>32246</v>
      </c>
      <c r="N127" t="s">
        <v>2112</v>
      </c>
      <c r="O127" t="s">
        <v>2113</v>
      </c>
      <c r="P127" t="s">
        <v>2114</v>
      </c>
      <c r="Q127" s="18">
        <v>45435</v>
      </c>
      <c r="S127" t="s">
        <v>634</v>
      </c>
      <c r="T127">
        <v>5</v>
      </c>
      <c r="U127" t="s">
        <v>2115</v>
      </c>
      <c r="X127" t="s">
        <v>317</v>
      </c>
      <c r="Y127" s="18">
        <v>33832</v>
      </c>
      <c r="Z127" t="s">
        <v>2116</v>
      </c>
      <c r="AA127">
        <v>1598261984</v>
      </c>
      <c r="AB127" t="s">
        <v>2117</v>
      </c>
      <c r="AC127" s="18">
        <v>46568</v>
      </c>
      <c r="AD127" t="s">
        <v>2118</v>
      </c>
      <c r="AE127" s="18">
        <v>45688</v>
      </c>
      <c r="AF127" t="s">
        <v>320</v>
      </c>
      <c r="AH127" t="s">
        <v>2119</v>
      </c>
      <c r="AI127">
        <v>111482700</v>
      </c>
      <c r="AJ127" t="s">
        <v>320</v>
      </c>
      <c r="AK127" t="s">
        <v>1330</v>
      </c>
      <c r="AL127" t="s">
        <v>1330</v>
      </c>
      <c r="AM127" t="b">
        <v>1</v>
      </c>
      <c r="AN127" t="b">
        <v>1</v>
      </c>
      <c r="AO127">
        <v>4515016</v>
      </c>
      <c r="AP127" t="s">
        <v>322</v>
      </c>
      <c r="AQ127" s="169" t="s">
        <v>2105</v>
      </c>
      <c r="AR127" t="s">
        <v>310</v>
      </c>
      <c r="AS127" t="s">
        <v>324</v>
      </c>
      <c r="AT127" t="s">
        <v>1384</v>
      </c>
    </row>
    <row r="128" spans="1:46" x14ac:dyDescent="0.35">
      <c r="C128" t="s">
        <v>2120</v>
      </c>
      <c r="D128" t="s">
        <v>1506</v>
      </c>
      <c r="E128" t="s">
        <v>2121</v>
      </c>
      <c r="F128" t="s">
        <v>1696</v>
      </c>
      <c r="G128" t="s">
        <v>733</v>
      </c>
      <c r="H128" t="s">
        <v>28</v>
      </c>
      <c r="I128" t="s">
        <v>310</v>
      </c>
      <c r="J128" t="s">
        <v>2122</v>
      </c>
      <c r="K128" t="s">
        <v>1405</v>
      </c>
      <c r="L128" t="s">
        <v>25</v>
      </c>
      <c r="M128">
        <v>99208</v>
      </c>
      <c r="N128" t="s">
        <v>2123</v>
      </c>
      <c r="O128" t="s">
        <v>2124</v>
      </c>
      <c r="P128" t="s">
        <v>2125</v>
      </c>
      <c r="Q128" s="18">
        <v>45435</v>
      </c>
      <c r="R128" s="18">
        <v>45428</v>
      </c>
      <c r="S128" t="s">
        <v>708</v>
      </c>
      <c r="T128">
        <v>0</v>
      </c>
      <c r="U128" t="s">
        <v>2069</v>
      </c>
      <c r="X128">
        <v>1099</v>
      </c>
      <c r="Y128" s="18">
        <v>23736</v>
      </c>
      <c r="Z128" t="s">
        <v>2126</v>
      </c>
      <c r="AA128">
        <v>1942262118</v>
      </c>
      <c r="AB128" t="s">
        <v>2127</v>
      </c>
      <c r="AC128" s="18">
        <v>46022</v>
      </c>
      <c r="AD128" t="s">
        <v>2128</v>
      </c>
      <c r="AE128" s="18">
        <v>46016</v>
      </c>
      <c r="AF128" t="s">
        <v>320</v>
      </c>
      <c r="AH128" t="s">
        <v>355</v>
      </c>
      <c r="AI128" t="s">
        <v>355</v>
      </c>
      <c r="AJ128" t="s">
        <v>320</v>
      </c>
      <c r="AK128" t="s">
        <v>320</v>
      </c>
      <c r="AL128" t="s">
        <v>2019</v>
      </c>
      <c r="AM128" t="b">
        <v>0</v>
      </c>
      <c r="AN128" t="b">
        <v>1</v>
      </c>
      <c r="AQ128" s="169" t="s">
        <v>2129</v>
      </c>
      <c r="AR128" t="s">
        <v>310</v>
      </c>
      <c r="AS128" t="s">
        <v>324</v>
      </c>
    </row>
    <row r="129" spans="1:46" x14ac:dyDescent="0.35">
      <c r="A129" t="s">
        <v>2130</v>
      </c>
      <c r="B129" t="s">
        <v>2131</v>
      </c>
      <c r="C129" t="s">
        <v>2132</v>
      </c>
      <c r="D129" t="s">
        <v>766</v>
      </c>
      <c r="E129" t="s">
        <v>1826</v>
      </c>
      <c r="F129" t="s">
        <v>2133</v>
      </c>
      <c r="G129" t="s">
        <v>1305</v>
      </c>
      <c r="H129" t="s">
        <v>133</v>
      </c>
      <c r="I129" t="s">
        <v>432</v>
      </c>
      <c r="J129" t="s">
        <v>2134</v>
      </c>
      <c r="K129" t="s">
        <v>2135</v>
      </c>
      <c r="L129" t="s">
        <v>25</v>
      </c>
      <c r="M129">
        <v>98258</v>
      </c>
      <c r="N129" t="s">
        <v>2136</v>
      </c>
      <c r="O129" t="s">
        <v>2137</v>
      </c>
      <c r="P129" t="s">
        <v>2138</v>
      </c>
      <c r="Q129" s="18">
        <v>45435</v>
      </c>
      <c r="S129" t="s">
        <v>634</v>
      </c>
      <c r="T129">
        <v>5</v>
      </c>
      <c r="U129" t="s">
        <v>2139</v>
      </c>
      <c r="X129" t="s">
        <v>317</v>
      </c>
      <c r="Y129" s="18">
        <v>28666</v>
      </c>
      <c r="Z129" t="s">
        <v>2140</v>
      </c>
      <c r="AA129">
        <v>1083178743</v>
      </c>
      <c r="AB129" t="s">
        <v>2141</v>
      </c>
      <c r="AC129" s="18">
        <v>45596</v>
      </c>
      <c r="AD129" t="s">
        <v>2142</v>
      </c>
      <c r="AE129" s="18">
        <v>45833</v>
      </c>
      <c r="AF129" t="s">
        <v>2143</v>
      </c>
      <c r="AG129" s="18">
        <v>47093</v>
      </c>
      <c r="AH129" t="s">
        <v>355</v>
      </c>
      <c r="AI129">
        <v>2135787</v>
      </c>
      <c r="AJ129" t="s">
        <v>320</v>
      </c>
      <c r="AK129" t="s">
        <v>792</v>
      </c>
      <c r="AL129" t="s">
        <v>792</v>
      </c>
      <c r="AM129" t="b">
        <v>1</v>
      </c>
      <c r="AN129" t="b">
        <v>1</v>
      </c>
      <c r="AO129">
        <v>4515066</v>
      </c>
      <c r="AP129" t="s">
        <v>322</v>
      </c>
      <c r="AQ129" s="169" t="s">
        <v>2131</v>
      </c>
      <c r="AR129" t="s">
        <v>46</v>
      </c>
      <c r="AS129" t="s">
        <v>324</v>
      </c>
      <c r="AT129" t="s">
        <v>1384</v>
      </c>
    </row>
    <row r="130" spans="1:46" x14ac:dyDescent="0.35">
      <c r="A130" t="s">
        <v>2144</v>
      </c>
      <c r="B130" t="s">
        <v>165</v>
      </c>
      <c r="C130" t="s">
        <v>2145</v>
      </c>
      <c r="D130" t="s">
        <v>2146</v>
      </c>
      <c r="E130" t="s">
        <v>2147</v>
      </c>
      <c r="F130" t="s">
        <v>2148</v>
      </c>
      <c r="G130" t="s">
        <v>1637</v>
      </c>
      <c r="H130" t="s">
        <v>136</v>
      </c>
      <c r="I130" t="s">
        <v>345</v>
      </c>
      <c r="J130" t="s">
        <v>2149</v>
      </c>
      <c r="K130" t="s">
        <v>2150</v>
      </c>
      <c r="L130" t="s">
        <v>53</v>
      </c>
      <c r="M130">
        <v>31820</v>
      </c>
      <c r="N130" t="s">
        <v>2151</v>
      </c>
      <c r="O130" t="s">
        <v>2152</v>
      </c>
      <c r="P130" t="s">
        <v>2153</v>
      </c>
      <c r="Q130" s="18">
        <v>45435</v>
      </c>
      <c r="S130" t="s">
        <v>634</v>
      </c>
      <c r="T130">
        <v>2</v>
      </c>
      <c r="U130" t="s">
        <v>2154</v>
      </c>
      <c r="W130">
        <v>550</v>
      </c>
      <c r="X130">
        <v>1099</v>
      </c>
      <c r="Y130" s="18">
        <v>22401</v>
      </c>
      <c r="Z130" t="s">
        <v>2155</v>
      </c>
      <c r="AA130">
        <v>1205370178</v>
      </c>
      <c r="AB130" t="s">
        <v>2156</v>
      </c>
      <c r="AC130" s="18">
        <v>46446</v>
      </c>
      <c r="AD130" t="s">
        <v>2157</v>
      </c>
      <c r="AE130" s="18">
        <v>46234</v>
      </c>
      <c r="AF130" t="s">
        <v>2158</v>
      </c>
      <c r="AG130" s="18">
        <v>46284</v>
      </c>
      <c r="AH130" t="s">
        <v>2159</v>
      </c>
      <c r="AI130" t="s">
        <v>355</v>
      </c>
      <c r="AJ130" t="s">
        <v>2105</v>
      </c>
      <c r="AK130" t="s">
        <v>2105</v>
      </c>
      <c r="AL130" t="s">
        <v>61</v>
      </c>
      <c r="AM130" t="b">
        <v>1</v>
      </c>
      <c r="AN130" t="b">
        <v>1</v>
      </c>
      <c r="AP130" t="s">
        <v>322</v>
      </c>
      <c r="AQ130" s="169" t="s">
        <v>165</v>
      </c>
      <c r="AR130" t="s">
        <v>46</v>
      </c>
      <c r="AS130" t="s">
        <v>324</v>
      </c>
    </row>
    <row r="131" spans="1:46" x14ac:dyDescent="0.35">
      <c r="A131" t="s">
        <v>2160</v>
      </c>
      <c r="B131" t="s">
        <v>2161</v>
      </c>
      <c r="C131" t="s">
        <v>2162</v>
      </c>
      <c r="D131" t="s">
        <v>2163</v>
      </c>
      <c r="E131" t="s">
        <v>2164</v>
      </c>
      <c r="F131" t="s">
        <v>1878</v>
      </c>
      <c r="G131" t="s">
        <v>418</v>
      </c>
      <c r="H131" t="s">
        <v>136</v>
      </c>
      <c r="I131" t="s">
        <v>345</v>
      </c>
      <c r="J131" t="s">
        <v>2165</v>
      </c>
      <c r="K131" t="s">
        <v>2166</v>
      </c>
      <c r="L131" t="s">
        <v>81</v>
      </c>
      <c r="M131">
        <v>46815</v>
      </c>
      <c r="N131" t="s">
        <v>2167</v>
      </c>
      <c r="O131" t="s">
        <v>2168</v>
      </c>
      <c r="P131" t="s">
        <v>2169</v>
      </c>
      <c r="Q131" s="18">
        <v>45435</v>
      </c>
      <c r="S131" t="s">
        <v>634</v>
      </c>
      <c r="T131">
        <v>5</v>
      </c>
      <c r="U131" t="s">
        <v>2170</v>
      </c>
      <c r="X131" t="s">
        <v>317</v>
      </c>
      <c r="Y131" s="18">
        <v>26901</v>
      </c>
      <c r="Z131" t="s">
        <v>2171</v>
      </c>
      <c r="AA131">
        <v>1396151197</v>
      </c>
      <c r="AB131" t="s">
        <v>2172</v>
      </c>
      <c r="AC131" s="18">
        <v>46203</v>
      </c>
      <c r="AD131" t="s">
        <v>2173</v>
      </c>
      <c r="AE131" s="18">
        <v>45961</v>
      </c>
      <c r="AF131" t="s">
        <v>2174</v>
      </c>
      <c r="AG131" s="18">
        <v>47314</v>
      </c>
      <c r="AH131" t="s">
        <v>355</v>
      </c>
      <c r="AI131" t="s">
        <v>355</v>
      </c>
      <c r="AJ131" t="s">
        <v>1162</v>
      </c>
      <c r="AK131" t="s">
        <v>1330</v>
      </c>
      <c r="AM131" t="b">
        <v>1</v>
      </c>
      <c r="AN131" t="b">
        <v>1</v>
      </c>
      <c r="AO131">
        <v>4515106</v>
      </c>
      <c r="AP131" t="s">
        <v>322</v>
      </c>
      <c r="AQ131" s="169" t="s">
        <v>2161</v>
      </c>
      <c r="AR131" t="s">
        <v>46</v>
      </c>
      <c r="AS131" t="s">
        <v>324</v>
      </c>
      <c r="AT131" t="s">
        <v>1384</v>
      </c>
    </row>
    <row r="132" spans="1:46" x14ac:dyDescent="0.35">
      <c r="A132" t="s">
        <v>2175</v>
      </c>
      <c r="B132" t="s">
        <v>2176</v>
      </c>
      <c r="C132" t="s">
        <v>2177</v>
      </c>
      <c r="D132" t="s">
        <v>2178</v>
      </c>
      <c r="E132" t="s">
        <v>2179</v>
      </c>
      <c r="F132" t="s">
        <v>1878</v>
      </c>
      <c r="G132" t="s">
        <v>418</v>
      </c>
      <c r="H132" t="s">
        <v>136</v>
      </c>
      <c r="I132" t="s">
        <v>345</v>
      </c>
      <c r="J132" t="s">
        <v>2180</v>
      </c>
      <c r="K132" t="s">
        <v>2181</v>
      </c>
      <c r="L132" t="s">
        <v>81</v>
      </c>
      <c r="M132">
        <v>46350</v>
      </c>
      <c r="N132" t="s">
        <v>2182</v>
      </c>
      <c r="O132" t="s">
        <v>2183</v>
      </c>
      <c r="P132" t="s">
        <v>2184</v>
      </c>
      <c r="Q132" s="18">
        <v>45435</v>
      </c>
      <c r="S132" t="s">
        <v>634</v>
      </c>
      <c r="T132">
        <v>5</v>
      </c>
      <c r="U132" t="s">
        <v>2185</v>
      </c>
      <c r="X132" t="s">
        <v>317</v>
      </c>
      <c r="Y132" s="18">
        <v>30139</v>
      </c>
      <c r="Z132" t="s">
        <v>2186</v>
      </c>
      <c r="AA132">
        <v>1891211058</v>
      </c>
      <c r="AB132" t="s">
        <v>2187</v>
      </c>
      <c r="AC132" s="18">
        <v>46660</v>
      </c>
      <c r="AD132" t="s">
        <v>2188</v>
      </c>
      <c r="AE132" s="18">
        <v>45961</v>
      </c>
      <c r="AF132" t="s">
        <v>2189</v>
      </c>
      <c r="AG132" s="18">
        <v>46798</v>
      </c>
      <c r="AH132" t="s">
        <v>355</v>
      </c>
      <c r="AI132">
        <v>300090495</v>
      </c>
      <c r="AJ132" t="s">
        <v>1162</v>
      </c>
      <c r="AK132" t="s">
        <v>1330</v>
      </c>
      <c r="AM132" t="b">
        <v>1</v>
      </c>
      <c r="AN132" t="b">
        <v>1</v>
      </c>
      <c r="AO132">
        <v>4514996</v>
      </c>
      <c r="AP132" t="s">
        <v>322</v>
      </c>
      <c r="AQ132" s="169" t="s">
        <v>2176</v>
      </c>
      <c r="AR132" t="s">
        <v>46</v>
      </c>
      <c r="AS132" t="s">
        <v>324</v>
      </c>
      <c r="AT132" t="s">
        <v>1384</v>
      </c>
    </row>
    <row r="133" spans="1:46" x14ac:dyDescent="0.35">
      <c r="A133" t="s">
        <v>2190</v>
      </c>
      <c r="B133" t="s">
        <v>2191</v>
      </c>
      <c r="C133" t="s">
        <v>2192</v>
      </c>
      <c r="D133" t="s">
        <v>871</v>
      </c>
      <c r="E133" t="s">
        <v>2193</v>
      </c>
      <c r="F133" t="s">
        <v>514</v>
      </c>
      <c r="G133" t="s">
        <v>515</v>
      </c>
      <c r="H133" t="s">
        <v>136</v>
      </c>
      <c r="I133" t="s">
        <v>345</v>
      </c>
      <c r="J133" t="s">
        <v>2194</v>
      </c>
      <c r="K133" t="s">
        <v>1908</v>
      </c>
      <c r="L133" t="s">
        <v>115</v>
      </c>
      <c r="M133">
        <v>60612</v>
      </c>
      <c r="N133" t="s">
        <v>2195</v>
      </c>
      <c r="O133" t="s">
        <v>2196</v>
      </c>
      <c r="P133" t="s">
        <v>2197</v>
      </c>
      <c r="Q133" s="18">
        <v>45435</v>
      </c>
      <c r="S133" t="s">
        <v>634</v>
      </c>
      <c r="T133">
        <v>5</v>
      </c>
      <c r="U133" t="s">
        <v>2198</v>
      </c>
      <c r="V133" s="358">
        <v>126000</v>
      </c>
      <c r="X133" t="s">
        <v>317</v>
      </c>
      <c r="Y133" s="18">
        <v>33398</v>
      </c>
      <c r="Z133" t="s">
        <v>2199</v>
      </c>
      <c r="AA133">
        <v>1710736640</v>
      </c>
      <c r="AB133" t="s">
        <v>2200</v>
      </c>
      <c r="AC133" s="18">
        <v>46752</v>
      </c>
      <c r="AD133">
        <v>209029655</v>
      </c>
      <c r="AE133" s="18">
        <v>46173</v>
      </c>
      <c r="AF133" t="s">
        <v>2201</v>
      </c>
      <c r="AG133" s="18">
        <v>47143</v>
      </c>
      <c r="AI133">
        <v>332865766001</v>
      </c>
      <c r="AJ133" t="s">
        <v>70</v>
      </c>
      <c r="AK133" t="s">
        <v>70</v>
      </c>
      <c r="AM133" t="b">
        <v>1</v>
      </c>
      <c r="AN133" t="b">
        <v>1</v>
      </c>
      <c r="AO133">
        <v>4515234</v>
      </c>
      <c r="AP133" t="s">
        <v>322</v>
      </c>
      <c r="AQ133" s="169" t="s">
        <v>2191</v>
      </c>
      <c r="AR133" t="s">
        <v>46</v>
      </c>
      <c r="AS133" t="s">
        <v>324</v>
      </c>
      <c r="AT133" t="s">
        <v>1384</v>
      </c>
    </row>
    <row r="134" spans="1:46" x14ac:dyDescent="0.35">
      <c r="A134" t="s">
        <v>355</v>
      </c>
      <c r="C134" t="s">
        <v>2202</v>
      </c>
      <c r="D134" t="s">
        <v>2203</v>
      </c>
      <c r="E134" t="s">
        <v>2204</v>
      </c>
      <c r="F134" t="s">
        <v>403</v>
      </c>
      <c r="G134" t="s">
        <v>404</v>
      </c>
      <c r="H134" t="s">
        <v>130</v>
      </c>
      <c r="I134" t="s">
        <v>432</v>
      </c>
      <c r="J134" t="s">
        <v>2205</v>
      </c>
      <c r="K134" t="s">
        <v>2206</v>
      </c>
      <c r="L134" t="s">
        <v>50</v>
      </c>
      <c r="M134">
        <v>91913</v>
      </c>
      <c r="N134" t="s">
        <v>2207</v>
      </c>
      <c r="O134" t="s">
        <v>2208</v>
      </c>
      <c r="P134" t="s">
        <v>2209</v>
      </c>
      <c r="Q134" s="18">
        <v>45435</v>
      </c>
      <c r="R134" s="18">
        <v>45435</v>
      </c>
      <c r="S134" t="s">
        <v>708</v>
      </c>
      <c r="T134">
        <v>0</v>
      </c>
      <c r="U134" t="s">
        <v>2210</v>
      </c>
      <c r="X134" t="s">
        <v>317</v>
      </c>
      <c r="Y134" s="18">
        <v>30784</v>
      </c>
      <c r="Z134" t="s">
        <v>2211</v>
      </c>
      <c r="AA134">
        <v>1043067242</v>
      </c>
      <c r="AB134" t="s">
        <v>2212</v>
      </c>
      <c r="AC134" s="18">
        <v>46630</v>
      </c>
      <c r="AD134">
        <v>95029514</v>
      </c>
      <c r="AE134" s="18">
        <v>45808</v>
      </c>
      <c r="AF134" t="s">
        <v>2213</v>
      </c>
      <c r="AG134" s="18">
        <v>47184</v>
      </c>
      <c r="AH134" t="s">
        <v>355</v>
      </c>
      <c r="AI134" t="s">
        <v>355</v>
      </c>
      <c r="AM134" t="b">
        <v>0</v>
      </c>
      <c r="AN134" t="b">
        <v>1</v>
      </c>
      <c r="AQ134" s="169" t="s">
        <v>2214</v>
      </c>
      <c r="AR134" t="s">
        <v>46</v>
      </c>
      <c r="AS134" t="s">
        <v>324</v>
      </c>
    </row>
    <row r="135" spans="1:46" x14ac:dyDescent="0.35">
      <c r="A135" t="s">
        <v>355</v>
      </c>
      <c r="C135" t="s">
        <v>2215</v>
      </c>
      <c r="D135" t="s">
        <v>2216</v>
      </c>
      <c r="E135" t="s">
        <v>2217</v>
      </c>
      <c r="F135" t="s">
        <v>403</v>
      </c>
      <c r="G135" t="s">
        <v>404</v>
      </c>
      <c r="H135" t="s">
        <v>130</v>
      </c>
      <c r="I135" t="s">
        <v>432</v>
      </c>
      <c r="J135" t="s">
        <v>355</v>
      </c>
      <c r="K135" t="s">
        <v>355</v>
      </c>
      <c r="L135" t="s">
        <v>50</v>
      </c>
      <c r="N135" t="s">
        <v>2218</v>
      </c>
      <c r="O135" t="s">
        <v>2219</v>
      </c>
      <c r="P135" t="s">
        <v>2220</v>
      </c>
      <c r="Q135" s="18">
        <v>45435</v>
      </c>
      <c r="R135" s="18">
        <v>45427</v>
      </c>
      <c r="S135" t="s">
        <v>708</v>
      </c>
      <c r="T135">
        <v>0</v>
      </c>
      <c r="U135" t="s">
        <v>2221</v>
      </c>
      <c r="X135" t="s">
        <v>317</v>
      </c>
      <c r="Y135" t="s">
        <v>355</v>
      </c>
      <c r="Z135" t="s">
        <v>355</v>
      </c>
      <c r="AA135">
        <v>1619415528</v>
      </c>
      <c r="AB135" t="s">
        <v>355</v>
      </c>
      <c r="AD135">
        <v>95006150</v>
      </c>
      <c r="AE135" s="18">
        <v>45716</v>
      </c>
      <c r="AF135" t="s">
        <v>355</v>
      </c>
      <c r="AH135" t="s">
        <v>355</v>
      </c>
      <c r="AI135" t="s">
        <v>355</v>
      </c>
      <c r="AM135" t="b">
        <v>0</v>
      </c>
      <c r="AN135" t="b">
        <v>1</v>
      </c>
      <c r="AQ135" s="169" t="s">
        <v>2222</v>
      </c>
      <c r="AR135" t="s">
        <v>46</v>
      </c>
      <c r="AS135" t="s">
        <v>324</v>
      </c>
    </row>
    <row r="136" spans="1:46" x14ac:dyDescent="0.35">
      <c r="A136" t="s">
        <v>2223</v>
      </c>
      <c r="C136" t="s">
        <v>2224</v>
      </c>
      <c r="D136" t="s">
        <v>2225</v>
      </c>
      <c r="E136" t="s">
        <v>2226</v>
      </c>
      <c r="F136" t="s">
        <v>514</v>
      </c>
      <c r="G136" t="s">
        <v>515</v>
      </c>
      <c r="H136" t="s">
        <v>133</v>
      </c>
      <c r="I136" t="s">
        <v>432</v>
      </c>
      <c r="J136" t="s">
        <v>2227</v>
      </c>
      <c r="K136" t="s">
        <v>2228</v>
      </c>
      <c r="L136" t="s">
        <v>115</v>
      </c>
      <c r="M136">
        <v>60471</v>
      </c>
      <c r="N136" t="s">
        <v>2229</v>
      </c>
      <c r="O136" t="s">
        <v>2230</v>
      </c>
      <c r="P136" t="s">
        <v>2231</v>
      </c>
      <c r="Q136" s="18">
        <v>45435</v>
      </c>
      <c r="R136" s="18">
        <v>45484</v>
      </c>
      <c r="S136" t="s">
        <v>708</v>
      </c>
      <c r="T136">
        <v>0</v>
      </c>
      <c r="U136" t="s">
        <v>2232</v>
      </c>
      <c r="X136" t="s">
        <v>317</v>
      </c>
      <c r="Y136" s="18">
        <v>25491</v>
      </c>
      <c r="Z136" t="s">
        <v>2233</v>
      </c>
      <c r="AA136">
        <v>1518524032</v>
      </c>
      <c r="AB136" t="s">
        <v>2234</v>
      </c>
      <c r="AC136" s="18">
        <v>45869</v>
      </c>
      <c r="AD136">
        <v>209018982</v>
      </c>
      <c r="AE136" s="18">
        <v>46173</v>
      </c>
      <c r="AF136" t="s">
        <v>2235</v>
      </c>
      <c r="AG136" s="18">
        <v>47141</v>
      </c>
      <c r="AH136" t="s">
        <v>355</v>
      </c>
      <c r="AI136" t="s">
        <v>355</v>
      </c>
      <c r="AJ136" t="s">
        <v>368</v>
      </c>
      <c r="AM136" t="b">
        <v>1</v>
      </c>
      <c r="AN136" t="b">
        <v>1</v>
      </c>
      <c r="AO136">
        <v>4515007</v>
      </c>
      <c r="AP136" t="s">
        <v>322</v>
      </c>
      <c r="AQ136" s="169" t="s">
        <v>2236</v>
      </c>
      <c r="AR136" t="s">
        <v>46</v>
      </c>
      <c r="AS136" t="s">
        <v>324</v>
      </c>
      <c r="AT136" t="s">
        <v>1384</v>
      </c>
    </row>
    <row r="137" spans="1:46" x14ac:dyDescent="0.35">
      <c r="A137" t="s">
        <v>2237</v>
      </c>
      <c r="B137" t="s">
        <v>2238</v>
      </c>
      <c r="C137" t="s">
        <v>2239</v>
      </c>
      <c r="D137" t="s">
        <v>2240</v>
      </c>
      <c r="E137" t="s">
        <v>2241</v>
      </c>
      <c r="F137" t="s">
        <v>514</v>
      </c>
      <c r="G137" t="s">
        <v>515</v>
      </c>
      <c r="H137" t="s">
        <v>136</v>
      </c>
      <c r="I137" t="s">
        <v>345</v>
      </c>
      <c r="J137" t="s">
        <v>2242</v>
      </c>
      <c r="K137" t="s">
        <v>1908</v>
      </c>
      <c r="L137" t="s">
        <v>115</v>
      </c>
      <c r="M137">
        <v>60646</v>
      </c>
      <c r="N137" t="s">
        <v>2243</v>
      </c>
      <c r="O137" t="s">
        <v>2244</v>
      </c>
      <c r="P137" t="s">
        <v>2245</v>
      </c>
      <c r="Q137" s="18">
        <v>45435</v>
      </c>
      <c r="S137" t="s">
        <v>634</v>
      </c>
      <c r="T137">
        <v>5</v>
      </c>
      <c r="U137" t="s">
        <v>2246</v>
      </c>
      <c r="V137" s="358">
        <v>120000</v>
      </c>
      <c r="X137" t="s">
        <v>317</v>
      </c>
      <c r="Y137" s="18">
        <v>34761</v>
      </c>
      <c r="Z137" t="s">
        <v>2247</v>
      </c>
      <c r="AA137">
        <v>1184473431</v>
      </c>
      <c r="AB137" t="s">
        <v>2248</v>
      </c>
      <c r="AC137" s="18">
        <v>46691</v>
      </c>
      <c r="AD137">
        <v>209029557</v>
      </c>
      <c r="AE137" s="18">
        <v>46173</v>
      </c>
      <c r="AF137" t="s">
        <v>2249</v>
      </c>
      <c r="AG137" s="18">
        <v>47162</v>
      </c>
      <c r="AH137" t="s">
        <v>355</v>
      </c>
      <c r="AI137">
        <v>355904177001</v>
      </c>
      <c r="AJ137" t="s">
        <v>70</v>
      </c>
      <c r="AK137" t="s">
        <v>70</v>
      </c>
      <c r="AM137" t="b">
        <v>1</v>
      </c>
      <c r="AN137" t="b">
        <v>1</v>
      </c>
      <c r="AO137">
        <v>4515018</v>
      </c>
      <c r="AP137" t="s">
        <v>322</v>
      </c>
      <c r="AQ137" s="169" t="s">
        <v>2238</v>
      </c>
      <c r="AR137" t="s">
        <v>46</v>
      </c>
      <c r="AS137" t="s">
        <v>324</v>
      </c>
      <c r="AT137" t="s">
        <v>1384</v>
      </c>
    </row>
    <row r="138" spans="1:46" x14ac:dyDescent="0.35">
      <c r="A138" t="s">
        <v>355</v>
      </c>
      <c r="C138" t="s">
        <v>2250</v>
      </c>
      <c r="D138" t="s">
        <v>2251</v>
      </c>
      <c r="E138" t="s">
        <v>2252</v>
      </c>
      <c r="F138" t="s">
        <v>514</v>
      </c>
      <c r="G138" t="s">
        <v>515</v>
      </c>
      <c r="H138" t="s">
        <v>191</v>
      </c>
      <c r="I138" t="s">
        <v>557</v>
      </c>
      <c r="J138" t="s">
        <v>2253</v>
      </c>
      <c r="K138" t="s">
        <v>2254</v>
      </c>
      <c r="L138" t="s">
        <v>115</v>
      </c>
      <c r="M138">
        <v>62670</v>
      </c>
      <c r="N138" t="s">
        <v>2255</v>
      </c>
      <c r="O138" t="s">
        <v>2256</v>
      </c>
      <c r="P138" t="s">
        <v>2257</v>
      </c>
      <c r="Q138" s="18">
        <v>45421</v>
      </c>
      <c r="R138" s="18">
        <v>45411</v>
      </c>
      <c r="S138" t="s">
        <v>708</v>
      </c>
      <c r="T138">
        <v>0</v>
      </c>
      <c r="U138" t="s">
        <v>2258</v>
      </c>
      <c r="X138" t="s">
        <v>317</v>
      </c>
      <c r="Y138" s="18">
        <v>30515</v>
      </c>
      <c r="Z138" t="s">
        <v>2259</v>
      </c>
      <c r="AA138">
        <v>1609181056</v>
      </c>
      <c r="AB138" t="s">
        <v>2260</v>
      </c>
      <c r="AD138">
        <v>85003807</v>
      </c>
      <c r="AE138" s="18">
        <v>46082</v>
      </c>
      <c r="AF138" t="s">
        <v>2261</v>
      </c>
      <c r="AG138" s="18">
        <v>45657</v>
      </c>
      <c r="AH138" t="s">
        <v>355</v>
      </c>
      <c r="AI138" t="s">
        <v>355</v>
      </c>
      <c r="AJ138" t="s">
        <v>2262</v>
      </c>
      <c r="AK138" t="s">
        <v>2262</v>
      </c>
      <c r="AL138" t="s">
        <v>338</v>
      </c>
      <c r="AM138" t="b">
        <v>0</v>
      </c>
      <c r="AN138" t="b">
        <v>1</v>
      </c>
      <c r="AO138" t="s">
        <v>355</v>
      </c>
      <c r="AQ138" s="169" t="s">
        <v>2263</v>
      </c>
      <c r="AR138" t="s">
        <v>566</v>
      </c>
      <c r="AS138" t="s">
        <v>324</v>
      </c>
    </row>
    <row r="139" spans="1:46" x14ac:dyDescent="0.35">
      <c r="A139" t="s">
        <v>2264</v>
      </c>
      <c r="B139" t="s">
        <v>155</v>
      </c>
      <c r="C139" t="s">
        <v>2265</v>
      </c>
      <c r="D139" t="s">
        <v>766</v>
      </c>
      <c r="E139" t="s">
        <v>703</v>
      </c>
      <c r="F139" t="s">
        <v>599</v>
      </c>
      <c r="G139" t="s">
        <v>1509</v>
      </c>
      <c r="H139" t="s">
        <v>136</v>
      </c>
      <c r="I139" t="s">
        <v>345</v>
      </c>
      <c r="J139" t="s">
        <v>2266</v>
      </c>
      <c r="K139" t="s">
        <v>2267</v>
      </c>
      <c r="L139" t="s">
        <v>53</v>
      </c>
      <c r="M139">
        <v>32456</v>
      </c>
      <c r="N139" t="s">
        <v>2268</v>
      </c>
      <c r="O139" t="s">
        <v>2269</v>
      </c>
      <c r="P139" t="s">
        <v>2270</v>
      </c>
      <c r="Q139" s="18">
        <v>45421</v>
      </c>
      <c r="S139" t="s">
        <v>634</v>
      </c>
      <c r="T139">
        <v>3</v>
      </c>
      <c r="U139" t="s">
        <v>2271</v>
      </c>
      <c r="W139">
        <v>595</v>
      </c>
      <c r="X139">
        <v>1099</v>
      </c>
      <c r="Y139" s="18">
        <v>25108</v>
      </c>
      <c r="Z139" t="s">
        <v>2272</v>
      </c>
      <c r="AA139">
        <v>1265984900</v>
      </c>
      <c r="AB139" t="s">
        <v>2273</v>
      </c>
      <c r="AC139" s="18">
        <v>45688</v>
      </c>
      <c r="AD139" t="s">
        <v>2274</v>
      </c>
      <c r="AE139" s="18">
        <v>45777</v>
      </c>
      <c r="AF139" t="s">
        <v>2275</v>
      </c>
      <c r="AG139" s="18">
        <v>46291</v>
      </c>
      <c r="AH139" t="s">
        <v>2276</v>
      </c>
      <c r="AI139" t="s">
        <v>355</v>
      </c>
      <c r="AJ139" t="s">
        <v>61</v>
      </c>
      <c r="AK139" t="s">
        <v>61</v>
      </c>
      <c r="AL139" t="s">
        <v>1330</v>
      </c>
      <c r="AM139" t="b">
        <v>1</v>
      </c>
      <c r="AN139" t="b">
        <v>1</v>
      </c>
      <c r="AP139" t="s">
        <v>322</v>
      </c>
      <c r="AQ139" s="169" t="s">
        <v>155</v>
      </c>
      <c r="AR139" t="s">
        <v>46</v>
      </c>
      <c r="AS139" t="s">
        <v>324</v>
      </c>
    </row>
    <row r="140" spans="1:46" x14ac:dyDescent="0.35">
      <c r="A140" t="s">
        <v>2277</v>
      </c>
      <c r="B140" t="s">
        <v>2278</v>
      </c>
      <c r="C140" t="s">
        <v>2279</v>
      </c>
      <c r="D140" t="s">
        <v>2280</v>
      </c>
      <c r="E140" t="s">
        <v>1981</v>
      </c>
      <c r="F140" t="s">
        <v>461</v>
      </c>
      <c r="G140" t="s">
        <v>462</v>
      </c>
      <c r="H140" t="s">
        <v>133</v>
      </c>
      <c r="I140" t="s">
        <v>432</v>
      </c>
      <c r="J140" t="s">
        <v>2281</v>
      </c>
      <c r="K140" t="s">
        <v>1042</v>
      </c>
      <c r="L140" t="s">
        <v>25</v>
      </c>
      <c r="M140">
        <v>98004</v>
      </c>
      <c r="N140" t="s">
        <v>2282</v>
      </c>
      <c r="O140" t="s">
        <v>2283</v>
      </c>
      <c r="P140" t="s">
        <v>2284</v>
      </c>
      <c r="Q140" s="18">
        <v>45421</v>
      </c>
      <c r="R140" s="18">
        <v>45483</v>
      </c>
      <c r="S140" t="s">
        <v>708</v>
      </c>
      <c r="T140">
        <v>0</v>
      </c>
      <c r="U140" t="s">
        <v>2285</v>
      </c>
      <c r="X140" t="s">
        <v>317</v>
      </c>
      <c r="Y140" s="18">
        <v>29881</v>
      </c>
      <c r="Z140" t="s">
        <v>2286</v>
      </c>
      <c r="AA140">
        <v>1639734700</v>
      </c>
      <c r="AB140" t="s">
        <v>2287</v>
      </c>
      <c r="AC140" s="18">
        <v>45657</v>
      </c>
      <c r="AD140" t="s">
        <v>2288</v>
      </c>
      <c r="AE140" s="18">
        <v>45952</v>
      </c>
      <c r="AF140" t="s">
        <v>2289</v>
      </c>
      <c r="AG140" s="18">
        <v>46651</v>
      </c>
      <c r="AH140" t="s">
        <v>355</v>
      </c>
      <c r="AI140">
        <v>2274953</v>
      </c>
      <c r="AJ140" t="s">
        <v>1962</v>
      </c>
      <c r="AK140" t="s">
        <v>1962</v>
      </c>
      <c r="AL140" t="s">
        <v>1962</v>
      </c>
      <c r="AM140" t="b">
        <v>0</v>
      </c>
      <c r="AN140" t="b">
        <v>1</v>
      </c>
      <c r="AO140">
        <v>4504811</v>
      </c>
      <c r="AQ140" s="169" t="s">
        <v>2278</v>
      </c>
      <c r="AR140" t="s">
        <v>46</v>
      </c>
      <c r="AS140" t="s">
        <v>324</v>
      </c>
      <c r="AT140" t="s">
        <v>1384</v>
      </c>
    </row>
    <row r="141" spans="1:46" x14ac:dyDescent="0.35">
      <c r="A141" t="s">
        <v>2290</v>
      </c>
      <c r="B141" t="s">
        <v>161</v>
      </c>
      <c r="C141" t="s">
        <v>2291</v>
      </c>
      <c r="D141" t="s">
        <v>2292</v>
      </c>
      <c r="E141" t="s">
        <v>1981</v>
      </c>
      <c r="F141" t="s">
        <v>541</v>
      </c>
      <c r="G141" t="s">
        <v>542</v>
      </c>
      <c r="H141" t="s">
        <v>130</v>
      </c>
      <c r="I141" t="s">
        <v>432</v>
      </c>
      <c r="J141" t="s">
        <v>2293</v>
      </c>
      <c r="K141" t="s">
        <v>2294</v>
      </c>
      <c r="L141" t="s">
        <v>50</v>
      </c>
      <c r="M141">
        <v>95334</v>
      </c>
      <c r="N141" t="s">
        <v>2295</v>
      </c>
      <c r="O141" t="s">
        <v>2296</v>
      </c>
      <c r="P141" t="s">
        <v>2297</v>
      </c>
      <c r="Q141" s="18">
        <v>45421</v>
      </c>
      <c r="R141" s="18">
        <v>45516</v>
      </c>
      <c r="S141" t="s">
        <v>708</v>
      </c>
      <c r="T141">
        <v>0</v>
      </c>
      <c r="U141" t="s">
        <v>1988</v>
      </c>
      <c r="W141">
        <v>575</v>
      </c>
      <c r="X141">
        <v>1099</v>
      </c>
      <c r="Y141" s="18">
        <v>30465</v>
      </c>
      <c r="Z141">
        <v>615577226</v>
      </c>
      <c r="AA141">
        <v>1962183004</v>
      </c>
      <c r="AB141" t="s">
        <v>2298</v>
      </c>
      <c r="AC141" s="18">
        <v>46387</v>
      </c>
      <c r="AD141">
        <v>95024585</v>
      </c>
      <c r="AE141" s="18">
        <v>46203</v>
      </c>
      <c r="AF141" t="s">
        <v>2299</v>
      </c>
      <c r="AG141" s="18">
        <v>46861</v>
      </c>
      <c r="AH141" t="s">
        <v>2300</v>
      </c>
      <c r="AI141" t="s">
        <v>355</v>
      </c>
      <c r="AJ141" t="s">
        <v>142</v>
      </c>
      <c r="AK141" t="s">
        <v>142</v>
      </c>
      <c r="AM141" t="b">
        <v>1</v>
      </c>
      <c r="AN141" t="b">
        <v>1</v>
      </c>
      <c r="AO141">
        <v>4504838</v>
      </c>
      <c r="AP141" t="s">
        <v>322</v>
      </c>
      <c r="AQ141" s="169" t="s">
        <v>161</v>
      </c>
      <c r="AR141" t="s">
        <v>46</v>
      </c>
      <c r="AS141" t="s">
        <v>324</v>
      </c>
      <c r="AT141" t="s">
        <v>1384</v>
      </c>
    </row>
    <row r="142" spans="1:46" x14ac:dyDescent="0.35">
      <c r="A142" t="s">
        <v>2301</v>
      </c>
      <c r="B142" t="s">
        <v>2302</v>
      </c>
      <c r="C142" t="s">
        <v>2303</v>
      </c>
      <c r="D142" t="s">
        <v>2304</v>
      </c>
      <c r="E142" t="s">
        <v>2305</v>
      </c>
      <c r="F142" t="s">
        <v>403</v>
      </c>
      <c r="G142" t="s">
        <v>404</v>
      </c>
      <c r="H142" t="s">
        <v>191</v>
      </c>
      <c r="I142" t="s">
        <v>557</v>
      </c>
      <c r="J142" t="s">
        <v>2306</v>
      </c>
      <c r="K142" t="s">
        <v>2307</v>
      </c>
      <c r="L142" t="s">
        <v>50</v>
      </c>
      <c r="M142">
        <v>92130</v>
      </c>
      <c r="N142" t="s">
        <v>2308</v>
      </c>
      <c r="O142" t="s">
        <v>2309</v>
      </c>
      <c r="P142" t="s">
        <v>2310</v>
      </c>
      <c r="Q142" s="18">
        <v>45421</v>
      </c>
      <c r="S142" t="s">
        <v>634</v>
      </c>
      <c r="T142">
        <v>5</v>
      </c>
      <c r="U142" t="s">
        <v>2311</v>
      </c>
      <c r="V142" s="358">
        <v>150000</v>
      </c>
      <c r="X142" t="s">
        <v>317</v>
      </c>
      <c r="Y142" s="18">
        <v>24534</v>
      </c>
      <c r="Z142">
        <v>571755309</v>
      </c>
      <c r="AA142">
        <v>1841428042</v>
      </c>
      <c r="AB142" t="s">
        <v>2312</v>
      </c>
      <c r="AC142" s="18">
        <v>46507</v>
      </c>
      <c r="AD142">
        <v>20138</v>
      </c>
      <c r="AE142" s="18">
        <v>46112</v>
      </c>
      <c r="AF142" t="s">
        <v>2313</v>
      </c>
      <c r="AH142" t="s">
        <v>355</v>
      </c>
      <c r="AI142" t="s">
        <v>355</v>
      </c>
      <c r="AK142" t="s">
        <v>1330</v>
      </c>
      <c r="AM142" t="b">
        <v>1</v>
      </c>
      <c r="AN142" t="b">
        <v>1</v>
      </c>
      <c r="AO142">
        <v>4504853</v>
      </c>
      <c r="AP142" t="s">
        <v>322</v>
      </c>
      <c r="AQ142" s="169" t="s">
        <v>2302</v>
      </c>
      <c r="AR142" t="s">
        <v>566</v>
      </c>
      <c r="AS142" t="s">
        <v>324</v>
      </c>
      <c r="AT142" t="s">
        <v>1384</v>
      </c>
    </row>
    <row r="143" spans="1:46" x14ac:dyDescent="0.35">
      <c r="A143" t="s">
        <v>2314</v>
      </c>
      <c r="C143" t="s">
        <v>2315</v>
      </c>
      <c r="D143" t="s">
        <v>2316</v>
      </c>
      <c r="E143" t="s">
        <v>2317</v>
      </c>
      <c r="F143" t="s">
        <v>1878</v>
      </c>
      <c r="G143" t="s">
        <v>418</v>
      </c>
      <c r="H143" t="s">
        <v>136</v>
      </c>
      <c r="I143" t="s">
        <v>345</v>
      </c>
      <c r="J143" t="s">
        <v>2318</v>
      </c>
      <c r="K143" t="s">
        <v>874</v>
      </c>
      <c r="L143" t="s">
        <v>81</v>
      </c>
      <c r="M143">
        <v>46234</v>
      </c>
      <c r="N143" t="s">
        <v>2319</v>
      </c>
      <c r="O143" t="s">
        <v>2320</v>
      </c>
      <c r="P143" t="s">
        <v>2321</v>
      </c>
      <c r="Q143" s="18">
        <v>45421</v>
      </c>
      <c r="S143" t="s">
        <v>634</v>
      </c>
      <c r="T143">
        <v>2</v>
      </c>
      <c r="U143" t="s">
        <v>2322</v>
      </c>
      <c r="W143">
        <v>450</v>
      </c>
      <c r="X143">
        <v>1099</v>
      </c>
      <c r="Y143" s="18">
        <v>27688</v>
      </c>
      <c r="Z143" t="s">
        <v>2323</v>
      </c>
      <c r="AA143">
        <v>1023619947</v>
      </c>
      <c r="AB143" t="s">
        <v>2324</v>
      </c>
      <c r="AC143" s="18">
        <v>46265</v>
      </c>
      <c r="AD143" t="s">
        <v>2325</v>
      </c>
      <c r="AE143" s="18">
        <v>45961</v>
      </c>
      <c r="AF143" t="s">
        <v>2326</v>
      </c>
      <c r="AG143" s="18">
        <v>47116</v>
      </c>
      <c r="AH143" t="s">
        <v>355</v>
      </c>
      <c r="AI143">
        <v>300087644</v>
      </c>
      <c r="AJ143" t="s">
        <v>2327</v>
      </c>
      <c r="AK143" t="s">
        <v>2327</v>
      </c>
      <c r="AM143" t="b">
        <v>1</v>
      </c>
      <c r="AN143" t="b">
        <v>1</v>
      </c>
      <c r="AP143" t="s">
        <v>322</v>
      </c>
      <c r="AQ143" s="169" t="s">
        <v>163</v>
      </c>
      <c r="AR143" t="s">
        <v>46</v>
      </c>
      <c r="AS143" t="s">
        <v>324</v>
      </c>
    </row>
    <row r="144" spans="1:46" x14ac:dyDescent="0.35">
      <c r="A144" t="s">
        <v>2328</v>
      </c>
      <c r="C144" t="s">
        <v>2329</v>
      </c>
      <c r="D144" t="s">
        <v>2330</v>
      </c>
      <c r="E144" t="s">
        <v>2331</v>
      </c>
      <c r="F144" t="s">
        <v>2332</v>
      </c>
      <c r="G144" t="s">
        <v>515</v>
      </c>
      <c r="H144" t="s">
        <v>28</v>
      </c>
      <c r="I144" t="s">
        <v>310</v>
      </c>
      <c r="J144" t="s">
        <v>2333</v>
      </c>
      <c r="K144" t="s">
        <v>2334</v>
      </c>
      <c r="L144" t="s">
        <v>115</v>
      </c>
      <c r="M144">
        <v>60585</v>
      </c>
      <c r="N144" t="s">
        <v>2335</v>
      </c>
      <c r="O144" t="s">
        <v>2336</v>
      </c>
      <c r="P144" t="s">
        <v>2337</v>
      </c>
      <c r="Q144" s="18">
        <v>45413</v>
      </c>
      <c r="R144" s="18">
        <v>45413</v>
      </c>
      <c r="S144" t="s">
        <v>708</v>
      </c>
      <c r="T144">
        <v>0</v>
      </c>
      <c r="U144" t="s">
        <v>2338</v>
      </c>
      <c r="X144" t="s">
        <v>317</v>
      </c>
      <c r="Y144" s="18">
        <v>26885</v>
      </c>
      <c r="Z144" t="s">
        <v>2339</v>
      </c>
      <c r="AA144">
        <v>1083683700</v>
      </c>
      <c r="AB144" t="s">
        <v>2340</v>
      </c>
      <c r="AC144" s="18">
        <v>46203</v>
      </c>
      <c r="AD144">
        <v>36113201</v>
      </c>
      <c r="AE144" s="18">
        <v>46234</v>
      </c>
      <c r="AF144" t="s">
        <v>2341</v>
      </c>
      <c r="AH144" t="s">
        <v>2342</v>
      </c>
      <c r="AI144" t="s">
        <v>355</v>
      </c>
      <c r="AK144" t="s">
        <v>368</v>
      </c>
      <c r="AL144" t="s">
        <v>338</v>
      </c>
      <c r="AM144" t="b">
        <v>1</v>
      </c>
      <c r="AN144" t="b">
        <v>1</v>
      </c>
      <c r="AP144" t="s">
        <v>322</v>
      </c>
      <c r="AQ144" s="169" t="s">
        <v>2343</v>
      </c>
      <c r="AR144" t="s">
        <v>310</v>
      </c>
      <c r="AS144" t="s">
        <v>324</v>
      </c>
    </row>
    <row r="145" spans="1:46" x14ac:dyDescent="0.35">
      <c r="A145" t="s">
        <v>2344</v>
      </c>
      <c r="C145" t="s">
        <v>2345</v>
      </c>
      <c r="D145" t="s">
        <v>2346</v>
      </c>
      <c r="E145" t="s">
        <v>2347</v>
      </c>
      <c r="F145" t="s">
        <v>1289</v>
      </c>
      <c r="G145" t="s">
        <v>1345</v>
      </c>
      <c r="H145" t="s">
        <v>191</v>
      </c>
      <c r="I145" t="s">
        <v>557</v>
      </c>
      <c r="J145" t="s">
        <v>2348</v>
      </c>
      <c r="K145" t="s">
        <v>2349</v>
      </c>
      <c r="L145" t="s">
        <v>238</v>
      </c>
      <c r="M145">
        <v>44256</v>
      </c>
      <c r="N145" t="s">
        <v>2350</v>
      </c>
      <c r="O145" t="s">
        <v>2351</v>
      </c>
      <c r="P145" t="s">
        <v>2352</v>
      </c>
      <c r="Q145" s="18">
        <v>45413</v>
      </c>
      <c r="S145" t="s">
        <v>634</v>
      </c>
      <c r="T145">
        <v>5</v>
      </c>
      <c r="U145" t="s">
        <v>2353</v>
      </c>
      <c r="X145" t="s">
        <v>317</v>
      </c>
      <c r="Y145" s="18">
        <v>26402</v>
      </c>
      <c r="Z145" t="s">
        <v>2354</v>
      </c>
      <c r="AA145">
        <v>1881786598</v>
      </c>
      <c r="AB145" t="s">
        <v>2355</v>
      </c>
      <c r="AC145" s="18">
        <v>46446</v>
      </c>
      <c r="AD145">
        <v>50.008130000000001</v>
      </c>
      <c r="AE145" s="18">
        <v>46022</v>
      </c>
      <c r="AF145" t="s">
        <v>2356</v>
      </c>
      <c r="AG145" s="18">
        <v>46022</v>
      </c>
      <c r="AJ145" t="s">
        <v>2357</v>
      </c>
      <c r="AK145" t="s">
        <v>2358</v>
      </c>
      <c r="AM145" t="b">
        <v>1</v>
      </c>
      <c r="AN145" t="b">
        <v>1</v>
      </c>
      <c r="AP145" t="s">
        <v>492</v>
      </c>
      <c r="AQ145" s="169" t="s">
        <v>2359</v>
      </c>
      <c r="AR145" t="s">
        <v>566</v>
      </c>
      <c r="AS145" t="s">
        <v>324</v>
      </c>
    </row>
    <row r="146" spans="1:46" x14ac:dyDescent="0.35">
      <c r="A146" t="s">
        <v>2360</v>
      </c>
      <c r="C146" t="s">
        <v>2361</v>
      </c>
      <c r="D146" t="s">
        <v>2362</v>
      </c>
      <c r="E146" t="s">
        <v>2363</v>
      </c>
      <c r="F146" t="s">
        <v>1289</v>
      </c>
      <c r="G146" t="s">
        <v>751</v>
      </c>
      <c r="H146" t="s">
        <v>130</v>
      </c>
      <c r="I146" t="s">
        <v>345</v>
      </c>
      <c r="J146" t="s">
        <v>2364</v>
      </c>
      <c r="K146" t="s">
        <v>2365</v>
      </c>
      <c r="L146" t="s">
        <v>245</v>
      </c>
      <c r="M146">
        <v>84701</v>
      </c>
      <c r="N146" t="s">
        <v>2366</v>
      </c>
      <c r="O146" t="s">
        <v>2367</v>
      </c>
      <c r="P146" t="s">
        <v>2368</v>
      </c>
      <c r="Q146" s="18">
        <v>45413</v>
      </c>
      <c r="S146" t="s">
        <v>634</v>
      </c>
      <c r="T146">
        <v>3</v>
      </c>
      <c r="U146" t="s">
        <v>2369</v>
      </c>
      <c r="X146" t="s">
        <v>317</v>
      </c>
      <c r="Y146" s="18">
        <v>33759</v>
      </c>
      <c r="Z146" t="s">
        <v>2370</v>
      </c>
      <c r="AA146">
        <v>1104508357</v>
      </c>
      <c r="AB146" t="s">
        <v>2371</v>
      </c>
      <c r="AC146" s="18">
        <v>46203</v>
      </c>
      <c r="AD146" t="s">
        <v>2372</v>
      </c>
      <c r="AE146" s="18">
        <v>46053</v>
      </c>
      <c r="AF146" t="s">
        <v>2373</v>
      </c>
      <c r="AG146" s="18">
        <v>46951</v>
      </c>
      <c r="AJ146" t="s">
        <v>2374</v>
      </c>
      <c r="AK146" t="s">
        <v>2375</v>
      </c>
      <c r="AM146" t="b">
        <v>1</v>
      </c>
      <c r="AN146" t="b">
        <v>1</v>
      </c>
      <c r="AP146" t="s">
        <v>492</v>
      </c>
      <c r="AQ146" s="169" t="s">
        <v>2376</v>
      </c>
      <c r="AR146" t="s">
        <v>46</v>
      </c>
      <c r="AS146" t="s">
        <v>324</v>
      </c>
    </row>
    <row r="147" spans="1:46" x14ac:dyDescent="0.35">
      <c r="A147" t="s">
        <v>2377</v>
      </c>
      <c r="C147" t="s">
        <v>2378</v>
      </c>
      <c r="D147" t="s">
        <v>766</v>
      </c>
      <c r="E147" t="s">
        <v>2379</v>
      </c>
      <c r="F147" t="s">
        <v>1289</v>
      </c>
      <c r="G147" t="s">
        <v>751</v>
      </c>
      <c r="H147" t="s">
        <v>130</v>
      </c>
      <c r="I147" t="s">
        <v>345</v>
      </c>
      <c r="J147" t="s">
        <v>2380</v>
      </c>
      <c r="K147" t="s">
        <v>2381</v>
      </c>
      <c r="L147" t="s">
        <v>245</v>
      </c>
      <c r="M147">
        <v>84037</v>
      </c>
      <c r="N147" t="s">
        <v>2382</v>
      </c>
      <c r="O147" t="s">
        <v>2383</v>
      </c>
      <c r="P147" t="s">
        <v>2384</v>
      </c>
      <c r="Q147" s="18">
        <v>45413</v>
      </c>
      <c r="S147" t="s">
        <v>634</v>
      </c>
      <c r="T147">
        <v>4</v>
      </c>
      <c r="U147" t="s">
        <v>2385</v>
      </c>
      <c r="X147" t="s">
        <v>317</v>
      </c>
      <c r="Y147" s="18">
        <v>25711</v>
      </c>
      <c r="Z147" t="s">
        <v>2386</v>
      </c>
      <c r="AA147">
        <v>1144889940</v>
      </c>
      <c r="AB147" t="s">
        <v>2387</v>
      </c>
      <c r="AC147" s="18">
        <v>45930</v>
      </c>
      <c r="AD147" t="s">
        <v>2388</v>
      </c>
      <c r="AE147" s="18">
        <v>46053</v>
      </c>
      <c r="AF147" t="s">
        <v>2389</v>
      </c>
      <c r="AG147" s="18">
        <v>47273</v>
      </c>
      <c r="AJ147" t="s">
        <v>2374</v>
      </c>
      <c r="AK147" t="s">
        <v>2375</v>
      </c>
      <c r="AM147" t="b">
        <v>1</v>
      </c>
      <c r="AN147" t="b">
        <v>1</v>
      </c>
      <c r="AP147" t="s">
        <v>492</v>
      </c>
      <c r="AQ147" s="169" t="s">
        <v>2390</v>
      </c>
      <c r="AR147" t="s">
        <v>46</v>
      </c>
      <c r="AS147" t="s">
        <v>324</v>
      </c>
    </row>
    <row r="148" spans="1:46" x14ac:dyDescent="0.35">
      <c r="A148" t="s">
        <v>2391</v>
      </c>
      <c r="C148" t="s">
        <v>2392</v>
      </c>
      <c r="D148" t="s">
        <v>2393</v>
      </c>
      <c r="E148" t="s">
        <v>2394</v>
      </c>
      <c r="F148" t="s">
        <v>1289</v>
      </c>
      <c r="G148" t="s">
        <v>751</v>
      </c>
      <c r="H148" t="s">
        <v>27</v>
      </c>
      <c r="I148" t="s">
        <v>310</v>
      </c>
      <c r="J148" t="s">
        <v>2395</v>
      </c>
      <c r="K148" t="s">
        <v>753</v>
      </c>
      <c r="L148" t="s">
        <v>245</v>
      </c>
      <c r="M148">
        <v>84106</v>
      </c>
      <c r="N148" t="s">
        <v>2396</v>
      </c>
      <c r="O148" t="s">
        <v>2397</v>
      </c>
      <c r="P148" t="s">
        <v>2398</v>
      </c>
      <c r="Q148" s="18">
        <v>45413</v>
      </c>
      <c r="S148" t="s">
        <v>634</v>
      </c>
      <c r="U148" t="s">
        <v>2399</v>
      </c>
      <c r="X148">
        <v>1099</v>
      </c>
      <c r="Y148" s="18">
        <v>26981</v>
      </c>
      <c r="Z148" t="s">
        <v>2400</v>
      </c>
      <c r="AA148">
        <v>1902830243</v>
      </c>
      <c r="AB148" t="s">
        <v>2401</v>
      </c>
      <c r="AC148" s="18">
        <v>45688</v>
      </c>
      <c r="AD148" t="s">
        <v>2402</v>
      </c>
      <c r="AE148" s="18">
        <v>46053</v>
      </c>
      <c r="AH148" t="s">
        <v>2403</v>
      </c>
      <c r="AI148">
        <v>1902830243</v>
      </c>
      <c r="AK148" t="s">
        <v>1330</v>
      </c>
      <c r="AM148" t="b">
        <v>1</v>
      </c>
      <c r="AN148" t="b">
        <v>1</v>
      </c>
      <c r="AP148" t="s">
        <v>492</v>
      </c>
      <c r="AQ148" s="169" t="s">
        <v>244</v>
      </c>
      <c r="AR148" t="s">
        <v>310</v>
      </c>
      <c r="AS148" t="s">
        <v>324</v>
      </c>
    </row>
    <row r="149" spans="1:46" x14ac:dyDescent="0.35">
      <c r="A149" t="s">
        <v>2404</v>
      </c>
      <c r="C149" t="s">
        <v>2405</v>
      </c>
      <c r="D149" t="s">
        <v>2406</v>
      </c>
      <c r="E149" t="s">
        <v>2407</v>
      </c>
      <c r="F149" t="s">
        <v>1878</v>
      </c>
      <c r="G149" t="s">
        <v>1024</v>
      </c>
      <c r="H149" t="s">
        <v>136</v>
      </c>
      <c r="I149" t="s">
        <v>345</v>
      </c>
      <c r="J149" t="s">
        <v>2408</v>
      </c>
      <c r="K149" t="s">
        <v>2409</v>
      </c>
      <c r="L149" t="s">
        <v>81</v>
      </c>
      <c r="M149">
        <v>47273</v>
      </c>
      <c r="N149" t="s">
        <v>2410</v>
      </c>
      <c r="O149" t="s">
        <v>2411</v>
      </c>
      <c r="P149" t="s">
        <v>2412</v>
      </c>
      <c r="Q149" s="18">
        <v>45412</v>
      </c>
      <c r="S149" t="s">
        <v>634</v>
      </c>
      <c r="T149">
        <v>0</v>
      </c>
      <c r="U149" t="s">
        <v>2413</v>
      </c>
      <c r="W149">
        <v>500</v>
      </c>
      <c r="X149">
        <v>1099</v>
      </c>
      <c r="Y149" s="18">
        <v>32363</v>
      </c>
      <c r="Z149" t="s">
        <v>2414</v>
      </c>
      <c r="AA149">
        <v>1972107019</v>
      </c>
      <c r="AB149" t="s">
        <v>2415</v>
      </c>
      <c r="AC149" s="18">
        <v>46326</v>
      </c>
      <c r="AD149" t="s">
        <v>2416</v>
      </c>
      <c r="AE149" s="18">
        <v>45961</v>
      </c>
      <c r="AF149" t="s">
        <v>2417</v>
      </c>
      <c r="AG149" s="18">
        <v>45945</v>
      </c>
      <c r="AH149" t="s">
        <v>2418</v>
      </c>
      <c r="AI149">
        <v>300061626</v>
      </c>
      <c r="AJ149" t="s">
        <v>1162</v>
      </c>
      <c r="AK149" t="s">
        <v>1330</v>
      </c>
      <c r="AM149" t="b">
        <v>1</v>
      </c>
      <c r="AN149" t="b">
        <v>1</v>
      </c>
      <c r="AO149" t="s">
        <v>355</v>
      </c>
      <c r="AP149" t="s">
        <v>322</v>
      </c>
      <c r="AQ149" s="169" t="s">
        <v>135</v>
      </c>
      <c r="AR149" t="s">
        <v>46</v>
      </c>
      <c r="AS149" t="s">
        <v>29</v>
      </c>
    </row>
    <row r="150" spans="1:46" x14ac:dyDescent="0.35">
      <c r="A150" t="s">
        <v>2419</v>
      </c>
      <c r="B150" t="s">
        <v>2420</v>
      </c>
      <c r="C150" t="s">
        <v>2421</v>
      </c>
      <c r="D150" t="s">
        <v>2422</v>
      </c>
      <c r="E150" t="s">
        <v>2423</v>
      </c>
      <c r="F150" t="s">
        <v>497</v>
      </c>
      <c r="G150" t="s">
        <v>309</v>
      </c>
      <c r="H150" t="s">
        <v>133</v>
      </c>
      <c r="I150" t="s">
        <v>432</v>
      </c>
      <c r="J150" t="s">
        <v>2424</v>
      </c>
      <c r="K150" t="s">
        <v>2425</v>
      </c>
      <c r="L150" t="s">
        <v>25</v>
      </c>
      <c r="M150">
        <v>98382</v>
      </c>
      <c r="N150" t="s">
        <v>2426</v>
      </c>
      <c r="O150" t="s">
        <v>2427</v>
      </c>
      <c r="P150" t="s">
        <v>2428</v>
      </c>
      <c r="Q150" s="18">
        <v>45407</v>
      </c>
      <c r="S150" t="s">
        <v>634</v>
      </c>
      <c r="T150">
        <v>5</v>
      </c>
      <c r="U150" t="s">
        <v>2429</v>
      </c>
      <c r="V150" s="358">
        <v>145000</v>
      </c>
      <c r="X150" t="s">
        <v>317</v>
      </c>
      <c r="Y150" s="18">
        <v>24552</v>
      </c>
      <c r="Z150" t="s">
        <v>2430</v>
      </c>
      <c r="AA150">
        <v>1730133638</v>
      </c>
      <c r="AB150" t="s">
        <v>2431</v>
      </c>
      <c r="AC150" s="18">
        <v>45777</v>
      </c>
      <c r="AD150" t="s">
        <v>2432</v>
      </c>
      <c r="AE150" s="18">
        <v>46102</v>
      </c>
      <c r="AF150" t="s">
        <v>2433</v>
      </c>
      <c r="AG150" s="18">
        <v>45936</v>
      </c>
      <c r="AH150" t="s">
        <v>2434</v>
      </c>
      <c r="AI150">
        <v>2181415</v>
      </c>
      <c r="AK150" t="s">
        <v>778</v>
      </c>
      <c r="AL150" t="s">
        <v>778</v>
      </c>
      <c r="AM150" t="b">
        <v>1</v>
      </c>
      <c r="AN150" t="b">
        <v>1</v>
      </c>
      <c r="AO150">
        <v>4495469</v>
      </c>
      <c r="AP150" t="s">
        <v>322</v>
      </c>
      <c r="AQ150" s="169" t="s">
        <v>2420</v>
      </c>
      <c r="AR150" t="s">
        <v>46</v>
      </c>
      <c r="AS150" t="s">
        <v>324</v>
      </c>
      <c r="AT150" t="s">
        <v>1384</v>
      </c>
    </row>
    <row r="151" spans="1:46" x14ac:dyDescent="0.35">
      <c r="A151" t="s">
        <v>2435</v>
      </c>
      <c r="B151" t="s">
        <v>2436</v>
      </c>
      <c r="C151" t="s">
        <v>2437</v>
      </c>
      <c r="D151" t="s">
        <v>2438</v>
      </c>
      <c r="E151" t="s">
        <v>2439</v>
      </c>
      <c r="F151" t="s">
        <v>2440</v>
      </c>
      <c r="G151" t="s">
        <v>462</v>
      </c>
      <c r="H151" t="s">
        <v>191</v>
      </c>
      <c r="I151" t="s">
        <v>557</v>
      </c>
      <c r="J151" t="s">
        <v>2441</v>
      </c>
      <c r="K151" t="s">
        <v>434</v>
      </c>
      <c r="L151" t="s">
        <v>25</v>
      </c>
      <c r="M151">
        <v>98059</v>
      </c>
      <c r="N151" t="s">
        <v>2442</v>
      </c>
      <c r="O151" t="s">
        <v>2443</v>
      </c>
      <c r="P151" t="s">
        <v>2444</v>
      </c>
      <c r="Q151" s="18">
        <v>45407</v>
      </c>
      <c r="S151" t="s">
        <v>634</v>
      </c>
      <c r="T151">
        <v>5</v>
      </c>
      <c r="U151" t="s">
        <v>2445</v>
      </c>
      <c r="X151" t="s">
        <v>317</v>
      </c>
      <c r="Y151" s="18">
        <v>30789</v>
      </c>
      <c r="Z151">
        <v>534064842</v>
      </c>
      <c r="AA151">
        <v>1396040770</v>
      </c>
      <c r="AB151" t="s">
        <v>2446</v>
      </c>
      <c r="AC151" s="18">
        <v>46660</v>
      </c>
      <c r="AD151" t="s">
        <v>2447</v>
      </c>
      <c r="AE151" s="18">
        <v>45764</v>
      </c>
      <c r="AF151" t="s">
        <v>2448</v>
      </c>
      <c r="AG151" s="18">
        <v>45657</v>
      </c>
      <c r="AH151" t="s">
        <v>355</v>
      </c>
      <c r="AI151">
        <v>2025154</v>
      </c>
      <c r="AJ151" t="s">
        <v>1368</v>
      </c>
      <c r="AK151" t="s">
        <v>1368</v>
      </c>
      <c r="AL151" t="s">
        <v>792</v>
      </c>
      <c r="AM151" t="b">
        <v>1</v>
      </c>
      <c r="AN151" t="b">
        <v>1</v>
      </c>
      <c r="AO151">
        <v>4495488</v>
      </c>
      <c r="AP151" t="s">
        <v>322</v>
      </c>
      <c r="AQ151" s="169" t="s">
        <v>2436</v>
      </c>
      <c r="AR151" t="s">
        <v>566</v>
      </c>
      <c r="AS151" t="s">
        <v>324</v>
      </c>
      <c r="AT151" t="s">
        <v>1384</v>
      </c>
    </row>
    <row r="152" spans="1:46" x14ac:dyDescent="0.35">
      <c r="A152" t="s">
        <v>2449</v>
      </c>
      <c r="B152" t="s">
        <v>2450</v>
      </c>
      <c r="C152" t="s">
        <v>2451</v>
      </c>
      <c r="D152" t="s">
        <v>2452</v>
      </c>
      <c r="E152" t="s">
        <v>2226</v>
      </c>
      <c r="F152" t="s">
        <v>514</v>
      </c>
      <c r="G152" t="s">
        <v>515</v>
      </c>
      <c r="H152" t="s">
        <v>136</v>
      </c>
      <c r="I152" t="s">
        <v>345</v>
      </c>
      <c r="J152" t="s">
        <v>2453</v>
      </c>
      <c r="K152" t="s">
        <v>2454</v>
      </c>
      <c r="L152" t="s">
        <v>115</v>
      </c>
      <c r="M152">
        <v>60406</v>
      </c>
      <c r="N152" t="s">
        <v>2455</v>
      </c>
      <c r="O152" t="s">
        <v>2456</v>
      </c>
      <c r="P152" t="s">
        <v>2457</v>
      </c>
      <c r="Q152" s="18">
        <v>45407</v>
      </c>
      <c r="S152" t="s">
        <v>634</v>
      </c>
      <c r="T152">
        <v>5</v>
      </c>
      <c r="U152" t="s">
        <v>2458</v>
      </c>
      <c r="X152" t="s">
        <v>317</v>
      </c>
      <c r="Y152" s="18">
        <v>33957</v>
      </c>
      <c r="Z152" t="s">
        <v>2459</v>
      </c>
      <c r="AA152">
        <v>1700642923</v>
      </c>
      <c r="AB152" t="s">
        <v>2460</v>
      </c>
      <c r="AC152" s="18">
        <v>46599</v>
      </c>
      <c r="AD152">
        <v>209029313</v>
      </c>
      <c r="AE152" s="18">
        <v>46173</v>
      </c>
      <c r="AF152" t="s">
        <v>2461</v>
      </c>
      <c r="AG152" s="18">
        <v>47153</v>
      </c>
      <c r="AH152" t="s">
        <v>355</v>
      </c>
      <c r="AI152">
        <v>342880897001</v>
      </c>
      <c r="AJ152" t="s">
        <v>368</v>
      </c>
      <c r="AK152" t="s">
        <v>70</v>
      </c>
      <c r="AM152" t="b">
        <v>1</v>
      </c>
      <c r="AN152" t="b">
        <v>1</v>
      </c>
      <c r="AO152">
        <v>4495493</v>
      </c>
      <c r="AP152" t="s">
        <v>322</v>
      </c>
      <c r="AQ152" s="169" t="s">
        <v>2450</v>
      </c>
      <c r="AR152" t="s">
        <v>46</v>
      </c>
      <c r="AS152" t="s">
        <v>324</v>
      </c>
      <c r="AT152" t="s">
        <v>1384</v>
      </c>
    </row>
    <row r="153" spans="1:46" x14ac:dyDescent="0.35">
      <c r="A153" t="s">
        <v>2462</v>
      </c>
      <c r="B153" t="s">
        <v>2463</v>
      </c>
      <c r="C153" t="s">
        <v>2464</v>
      </c>
      <c r="D153" t="s">
        <v>2465</v>
      </c>
      <c r="E153" t="s">
        <v>1981</v>
      </c>
      <c r="F153" t="s">
        <v>541</v>
      </c>
      <c r="G153" t="s">
        <v>542</v>
      </c>
      <c r="H153" t="s">
        <v>130</v>
      </c>
      <c r="I153" t="s">
        <v>432</v>
      </c>
      <c r="J153" t="s">
        <v>2466</v>
      </c>
      <c r="K153" t="s">
        <v>2467</v>
      </c>
      <c r="L153" t="s">
        <v>50</v>
      </c>
      <c r="M153">
        <v>93723</v>
      </c>
      <c r="N153" t="s">
        <v>2468</v>
      </c>
      <c r="O153" t="s">
        <v>2469</v>
      </c>
      <c r="P153" t="s">
        <v>2470</v>
      </c>
      <c r="Q153" s="18">
        <v>45407</v>
      </c>
      <c r="S153" t="s">
        <v>634</v>
      </c>
      <c r="T153">
        <v>5</v>
      </c>
      <c r="U153" t="s">
        <v>548</v>
      </c>
      <c r="X153" t="s">
        <v>317</v>
      </c>
      <c r="Y153" s="18">
        <v>30203</v>
      </c>
      <c r="Z153">
        <v>613790637</v>
      </c>
      <c r="AA153">
        <v>1629782974</v>
      </c>
      <c r="AB153" t="s">
        <v>2471</v>
      </c>
      <c r="AC153" s="18">
        <v>46387</v>
      </c>
      <c r="AD153">
        <v>95023198</v>
      </c>
      <c r="AE153" s="18">
        <v>45961</v>
      </c>
      <c r="AF153" t="s">
        <v>2472</v>
      </c>
      <c r="AG153" s="18">
        <v>46649</v>
      </c>
      <c r="AH153" t="s">
        <v>2473</v>
      </c>
      <c r="AI153" t="s">
        <v>355</v>
      </c>
      <c r="AJ153" t="s">
        <v>142</v>
      </c>
      <c r="AK153" t="s">
        <v>142</v>
      </c>
      <c r="AM153" t="b">
        <v>1</v>
      </c>
      <c r="AN153" t="b">
        <v>1</v>
      </c>
      <c r="AO153">
        <v>4495507</v>
      </c>
      <c r="AP153" t="s">
        <v>322</v>
      </c>
      <c r="AQ153" s="169" t="s">
        <v>2463</v>
      </c>
      <c r="AR153" t="s">
        <v>46</v>
      </c>
      <c r="AS153" t="s">
        <v>324</v>
      </c>
      <c r="AT153" t="s">
        <v>1384</v>
      </c>
    </row>
    <row r="154" spans="1:46" x14ac:dyDescent="0.35">
      <c r="A154" t="s">
        <v>2474</v>
      </c>
      <c r="B154" t="s">
        <v>2475</v>
      </c>
      <c r="C154" t="s">
        <v>2476</v>
      </c>
      <c r="D154" t="s">
        <v>2477</v>
      </c>
      <c r="E154" t="s">
        <v>2478</v>
      </c>
      <c r="F154" t="s">
        <v>497</v>
      </c>
      <c r="G154" t="s">
        <v>309</v>
      </c>
      <c r="H154" t="s">
        <v>191</v>
      </c>
      <c r="I154" t="s">
        <v>557</v>
      </c>
      <c r="J154" t="s">
        <v>2479</v>
      </c>
      <c r="K154" t="s">
        <v>2480</v>
      </c>
      <c r="L154" t="s">
        <v>25</v>
      </c>
      <c r="M154">
        <v>98362</v>
      </c>
      <c r="N154" t="s">
        <v>2481</v>
      </c>
      <c r="O154" t="s">
        <v>2482</v>
      </c>
      <c r="P154" t="s">
        <v>2483</v>
      </c>
      <c r="Q154" s="18">
        <v>45407</v>
      </c>
      <c r="S154" t="s">
        <v>634</v>
      </c>
      <c r="T154">
        <v>5</v>
      </c>
      <c r="U154" t="s">
        <v>2484</v>
      </c>
      <c r="X154" t="s">
        <v>317</v>
      </c>
      <c r="Y154" s="18">
        <v>25014</v>
      </c>
      <c r="Z154">
        <v>539828771</v>
      </c>
      <c r="AA154">
        <v>1215906334</v>
      </c>
      <c r="AB154" t="s">
        <v>2485</v>
      </c>
      <c r="AC154" s="18">
        <v>46477</v>
      </c>
      <c r="AD154" t="s">
        <v>2486</v>
      </c>
      <c r="AE154" s="18">
        <v>46198</v>
      </c>
      <c r="AF154" t="s">
        <v>2487</v>
      </c>
      <c r="AG154" s="18">
        <v>46022</v>
      </c>
      <c r="AH154" t="s">
        <v>355</v>
      </c>
      <c r="AI154">
        <v>1088126</v>
      </c>
      <c r="AJ154" t="s">
        <v>138</v>
      </c>
      <c r="AK154" t="s">
        <v>138</v>
      </c>
      <c r="AL154" t="s">
        <v>778</v>
      </c>
      <c r="AM154" t="b">
        <v>1</v>
      </c>
      <c r="AN154" t="b">
        <v>1</v>
      </c>
      <c r="AO154">
        <v>4495518</v>
      </c>
      <c r="AP154" t="s">
        <v>322</v>
      </c>
      <c r="AQ154" s="169" t="s">
        <v>2475</v>
      </c>
      <c r="AR154" t="s">
        <v>566</v>
      </c>
      <c r="AS154" t="s">
        <v>324</v>
      </c>
      <c r="AT154" t="s">
        <v>1384</v>
      </c>
    </row>
    <row r="155" spans="1:46" x14ac:dyDescent="0.35">
      <c r="A155" t="s">
        <v>2488</v>
      </c>
      <c r="B155" t="s">
        <v>2489</v>
      </c>
      <c r="C155" t="s">
        <v>2490</v>
      </c>
      <c r="D155" t="s">
        <v>2491</v>
      </c>
      <c r="E155" t="s">
        <v>2492</v>
      </c>
      <c r="F155" t="s">
        <v>497</v>
      </c>
      <c r="G155" t="s">
        <v>309</v>
      </c>
      <c r="H155" t="s">
        <v>191</v>
      </c>
      <c r="I155" t="s">
        <v>557</v>
      </c>
      <c r="J155" t="s">
        <v>2425</v>
      </c>
      <c r="K155" t="s">
        <v>2493</v>
      </c>
      <c r="L155" t="s">
        <v>25</v>
      </c>
      <c r="M155">
        <v>98382</v>
      </c>
      <c r="N155" t="s">
        <v>2494</v>
      </c>
      <c r="O155" t="s">
        <v>2495</v>
      </c>
      <c r="P155" t="s">
        <v>2496</v>
      </c>
      <c r="Q155" s="18">
        <v>45407</v>
      </c>
      <c r="S155" t="s">
        <v>634</v>
      </c>
      <c r="T155">
        <v>5</v>
      </c>
      <c r="U155" t="s">
        <v>2497</v>
      </c>
      <c r="X155" t="s">
        <v>317</v>
      </c>
      <c r="Y155" s="18">
        <v>22802</v>
      </c>
      <c r="Z155" t="s">
        <v>2498</v>
      </c>
      <c r="AA155">
        <v>1306923610</v>
      </c>
      <c r="AB155" t="s">
        <v>2499</v>
      </c>
      <c r="AC155" s="18">
        <v>45838</v>
      </c>
      <c r="AD155" t="s">
        <v>2500</v>
      </c>
      <c r="AE155" s="18">
        <v>46178</v>
      </c>
      <c r="AF155" t="s">
        <v>2501</v>
      </c>
      <c r="AG155" s="18">
        <v>44561</v>
      </c>
      <c r="AH155" t="s">
        <v>2502</v>
      </c>
      <c r="AI155">
        <v>2086226</v>
      </c>
      <c r="AJ155" t="s">
        <v>138</v>
      </c>
      <c r="AK155" t="s">
        <v>138</v>
      </c>
      <c r="AL155" t="s">
        <v>778</v>
      </c>
      <c r="AM155" t="b">
        <v>1</v>
      </c>
      <c r="AN155" t="b">
        <v>1</v>
      </c>
      <c r="AO155">
        <v>4495526</v>
      </c>
      <c r="AP155" t="s">
        <v>322</v>
      </c>
      <c r="AQ155" s="169" t="s">
        <v>2489</v>
      </c>
      <c r="AR155" t="s">
        <v>566</v>
      </c>
      <c r="AS155" t="s">
        <v>324</v>
      </c>
      <c r="AT155" t="s">
        <v>1384</v>
      </c>
    </row>
    <row r="156" spans="1:46" x14ac:dyDescent="0.35">
      <c r="A156" t="s">
        <v>2503</v>
      </c>
      <c r="B156" t="s">
        <v>2504</v>
      </c>
      <c r="C156" t="s">
        <v>2505</v>
      </c>
      <c r="D156" t="s">
        <v>2506</v>
      </c>
      <c r="E156" t="s">
        <v>1682</v>
      </c>
      <c r="F156" t="s">
        <v>676</v>
      </c>
      <c r="G156" t="s">
        <v>515</v>
      </c>
      <c r="H156" t="s">
        <v>136</v>
      </c>
      <c r="I156" t="s">
        <v>345</v>
      </c>
      <c r="J156" t="s">
        <v>2507</v>
      </c>
      <c r="K156" t="s">
        <v>2508</v>
      </c>
      <c r="L156" t="s">
        <v>115</v>
      </c>
      <c r="M156">
        <v>60446</v>
      </c>
      <c r="N156" t="s">
        <v>2509</v>
      </c>
      <c r="O156" t="s">
        <v>2510</v>
      </c>
      <c r="P156" t="s">
        <v>2511</v>
      </c>
      <c r="Q156" s="18">
        <v>45407</v>
      </c>
      <c r="S156" t="s">
        <v>634</v>
      </c>
      <c r="T156">
        <v>5</v>
      </c>
      <c r="U156" t="s">
        <v>2512</v>
      </c>
      <c r="X156" t="s">
        <v>317</v>
      </c>
      <c r="Y156" s="18">
        <v>35569</v>
      </c>
      <c r="Z156">
        <v>322946908</v>
      </c>
      <c r="AA156">
        <v>1811612179</v>
      </c>
      <c r="AB156" t="s">
        <v>2513</v>
      </c>
      <c r="AC156" s="18">
        <v>46630</v>
      </c>
      <c r="AD156">
        <v>209026409</v>
      </c>
      <c r="AE156" s="18">
        <v>46173</v>
      </c>
      <c r="AF156" t="s">
        <v>2514</v>
      </c>
      <c r="AG156" s="18">
        <v>46662</v>
      </c>
      <c r="AH156" t="s">
        <v>2515</v>
      </c>
      <c r="AI156">
        <v>322946908001</v>
      </c>
      <c r="AJ156" t="s">
        <v>70</v>
      </c>
      <c r="AK156" t="s">
        <v>70</v>
      </c>
      <c r="AM156" t="b">
        <v>1</v>
      </c>
      <c r="AN156" t="b">
        <v>1</v>
      </c>
      <c r="AO156">
        <v>4495545</v>
      </c>
      <c r="AP156" t="s">
        <v>322</v>
      </c>
      <c r="AQ156" s="169" t="s">
        <v>2504</v>
      </c>
      <c r="AR156" t="s">
        <v>46</v>
      </c>
      <c r="AS156" t="s">
        <v>324</v>
      </c>
      <c r="AT156" t="s">
        <v>1384</v>
      </c>
    </row>
    <row r="157" spans="1:46" x14ac:dyDescent="0.35">
      <c r="A157" t="s">
        <v>2516</v>
      </c>
      <c r="B157" t="s">
        <v>153</v>
      </c>
      <c r="C157" t="s">
        <v>2517</v>
      </c>
      <c r="D157" t="s">
        <v>2518</v>
      </c>
      <c r="E157" t="s">
        <v>2519</v>
      </c>
      <c r="F157" t="s">
        <v>2520</v>
      </c>
      <c r="G157" t="s">
        <v>659</v>
      </c>
      <c r="H157" t="s">
        <v>27</v>
      </c>
      <c r="I157" t="s">
        <v>310</v>
      </c>
      <c r="J157" t="s">
        <v>2521</v>
      </c>
      <c r="K157" t="s">
        <v>2522</v>
      </c>
      <c r="L157" t="s">
        <v>25</v>
      </c>
      <c r="M157">
        <v>98274</v>
      </c>
      <c r="N157" t="s">
        <v>2523</v>
      </c>
      <c r="O157" t="s">
        <v>2524</v>
      </c>
      <c r="P157" t="s">
        <v>2525</v>
      </c>
      <c r="Q157" s="18">
        <v>45407</v>
      </c>
      <c r="S157" t="s">
        <v>634</v>
      </c>
      <c r="T157">
        <v>2</v>
      </c>
      <c r="U157" t="s">
        <v>2526</v>
      </c>
      <c r="W157" s="358">
        <v>1100</v>
      </c>
      <c r="X157">
        <v>1099</v>
      </c>
      <c r="Y157" s="18">
        <v>29838</v>
      </c>
      <c r="Z157" t="s">
        <v>2527</v>
      </c>
      <c r="AA157">
        <v>1891040572</v>
      </c>
      <c r="AB157" t="s">
        <v>2528</v>
      </c>
      <c r="AC157" s="18">
        <v>46538</v>
      </c>
      <c r="AD157" t="s">
        <v>2529</v>
      </c>
      <c r="AE157" s="18">
        <v>46274</v>
      </c>
      <c r="AF157" t="s">
        <v>338</v>
      </c>
      <c r="AH157" t="s">
        <v>2530</v>
      </c>
      <c r="AI157">
        <v>2048607</v>
      </c>
      <c r="AJ157" t="s">
        <v>338</v>
      </c>
      <c r="AK157" t="s">
        <v>70</v>
      </c>
      <c r="AL157" t="s">
        <v>70</v>
      </c>
      <c r="AM157" t="b">
        <v>1</v>
      </c>
      <c r="AN157" t="b">
        <v>1</v>
      </c>
      <c r="AP157" t="s">
        <v>322</v>
      </c>
      <c r="AQ157" s="169" t="s">
        <v>153</v>
      </c>
      <c r="AR157" t="s">
        <v>310</v>
      </c>
      <c r="AS157" t="s">
        <v>324</v>
      </c>
    </row>
    <row r="158" spans="1:46" x14ac:dyDescent="0.35">
      <c r="A158" t="s">
        <v>2531</v>
      </c>
      <c r="B158" t="s">
        <v>138</v>
      </c>
      <c r="C158" t="s">
        <v>2532</v>
      </c>
      <c r="D158" t="s">
        <v>2533</v>
      </c>
      <c r="E158" t="s">
        <v>2534</v>
      </c>
      <c r="F158" t="s">
        <v>308</v>
      </c>
      <c r="G158" t="s">
        <v>309</v>
      </c>
      <c r="H158" t="s">
        <v>28</v>
      </c>
      <c r="I158" t="s">
        <v>447</v>
      </c>
      <c r="J158" t="s">
        <v>2535</v>
      </c>
      <c r="K158" t="s">
        <v>2480</v>
      </c>
      <c r="L158" t="s">
        <v>25</v>
      </c>
      <c r="M158">
        <v>98362</v>
      </c>
      <c r="N158" t="s">
        <v>2536</v>
      </c>
      <c r="O158" t="s">
        <v>2537</v>
      </c>
      <c r="P158" t="s">
        <v>2538</v>
      </c>
      <c r="Q158" s="18">
        <v>45407</v>
      </c>
      <c r="S158" t="s">
        <v>634</v>
      </c>
      <c r="T158">
        <v>2</v>
      </c>
      <c r="U158" t="s">
        <v>2484</v>
      </c>
      <c r="W158" s="358">
        <v>1600</v>
      </c>
      <c r="X158">
        <v>1099</v>
      </c>
      <c r="Y158" s="18">
        <v>28672</v>
      </c>
      <c r="Z158" t="s">
        <v>2539</v>
      </c>
      <c r="AA158">
        <v>1972731628</v>
      </c>
      <c r="AB158" t="s">
        <v>2540</v>
      </c>
      <c r="AC158" s="18">
        <v>45716</v>
      </c>
      <c r="AD158" t="s">
        <v>2541</v>
      </c>
      <c r="AE158" s="18">
        <v>45839</v>
      </c>
      <c r="AF158" t="s">
        <v>2542</v>
      </c>
      <c r="AG158" s="18">
        <v>47118</v>
      </c>
      <c r="AH158" t="s">
        <v>2543</v>
      </c>
      <c r="AI158">
        <v>2029428</v>
      </c>
      <c r="AK158" t="s">
        <v>778</v>
      </c>
      <c r="AL158" t="s">
        <v>778</v>
      </c>
      <c r="AM158" t="b">
        <v>1</v>
      </c>
      <c r="AN158" t="b">
        <v>1</v>
      </c>
      <c r="AO158" t="s">
        <v>355</v>
      </c>
      <c r="AP158" t="s">
        <v>322</v>
      </c>
      <c r="AQ158" s="169" t="s">
        <v>138</v>
      </c>
      <c r="AR158" t="s">
        <v>310</v>
      </c>
      <c r="AS158" t="s">
        <v>324</v>
      </c>
    </row>
    <row r="159" spans="1:46" x14ac:dyDescent="0.35">
      <c r="A159" t="s">
        <v>2544</v>
      </c>
      <c r="B159" t="s">
        <v>2545</v>
      </c>
      <c r="C159" t="s">
        <v>2546</v>
      </c>
      <c r="D159" t="s">
        <v>2547</v>
      </c>
      <c r="E159" t="s">
        <v>2548</v>
      </c>
      <c r="F159" t="s">
        <v>2549</v>
      </c>
      <c r="G159" t="s">
        <v>462</v>
      </c>
      <c r="H159" t="s">
        <v>27</v>
      </c>
      <c r="I159" t="s">
        <v>310</v>
      </c>
      <c r="J159" t="s">
        <v>2550</v>
      </c>
      <c r="K159" t="s">
        <v>2551</v>
      </c>
      <c r="L159" t="s">
        <v>25</v>
      </c>
      <c r="M159">
        <v>98014</v>
      </c>
      <c r="N159" t="s">
        <v>2552</v>
      </c>
      <c r="O159" t="s">
        <v>2553</v>
      </c>
      <c r="P159" t="s">
        <v>2554</v>
      </c>
      <c r="Q159" s="18">
        <v>45407</v>
      </c>
      <c r="S159" t="s">
        <v>634</v>
      </c>
      <c r="T159">
        <v>5</v>
      </c>
      <c r="U159" t="s">
        <v>2555</v>
      </c>
      <c r="X159" t="s">
        <v>317</v>
      </c>
      <c r="Y159" s="18">
        <v>29090</v>
      </c>
      <c r="Z159" t="s">
        <v>2556</v>
      </c>
      <c r="AA159">
        <v>1932360070</v>
      </c>
      <c r="AB159" t="s">
        <v>2557</v>
      </c>
      <c r="AC159" s="18">
        <v>46112</v>
      </c>
      <c r="AD159" t="s">
        <v>2558</v>
      </c>
      <c r="AE159" s="18">
        <v>45892</v>
      </c>
      <c r="AF159" t="s">
        <v>2559</v>
      </c>
      <c r="AG159" s="18">
        <v>47118</v>
      </c>
      <c r="AI159">
        <v>2074247</v>
      </c>
      <c r="AJ159" t="s">
        <v>338</v>
      </c>
      <c r="AK159" t="s">
        <v>792</v>
      </c>
      <c r="AL159" t="s">
        <v>792</v>
      </c>
      <c r="AM159" t="b">
        <v>1</v>
      </c>
      <c r="AN159" t="b">
        <v>1</v>
      </c>
      <c r="AO159">
        <v>4495551</v>
      </c>
      <c r="AP159" t="s">
        <v>322</v>
      </c>
      <c r="AQ159" s="169" t="s">
        <v>2545</v>
      </c>
      <c r="AR159" t="s">
        <v>310</v>
      </c>
      <c r="AS159" t="s">
        <v>324</v>
      </c>
      <c r="AT159" t="s">
        <v>1384</v>
      </c>
    </row>
    <row r="160" spans="1:46" x14ac:dyDescent="0.35">
      <c r="A160" t="s">
        <v>2560</v>
      </c>
      <c r="B160" t="s">
        <v>140</v>
      </c>
      <c r="C160" t="s">
        <v>2561</v>
      </c>
      <c r="D160" t="s">
        <v>2562</v>
      </c>
      <c r="E160" t="s">
        <v>2563</v>
      </c>
      <c r="F160" t="s">
        <v>599</v>
      </c>
      <c r="G160" t="s">
        <v>1509</v>
      </c>
      <c r="H160" t="s">
        <v>136</v>
      </c>
      <c r="I160" t="s">
        <v>345</v>
      </c>
      <c r="J160" t="s">
        <v>2564</v>
      </c>
      <c r="K160" t="s">
        <v>2565</v>
      </c>
      <c r="L160" t="s">
        <v>53</v>
      </c>
      <c r="M160">
        <v>32177</v>
      </c>
      <c r="N160" t="s">
        <v>2566</v>
      </c>
      <c r="O160" t="s">
        <v>2567</v>
      </c>
      <c r="P160" t="s">
        <v>2568</v>
      </c>
      <c r="Q160" s="18">
        <v>45407</v>
      </c>
      <c r="R160" s="18">
        <v>45497</v>
      </c>
      <c r="S160" t="s">
        <v>708</v>
      </c>
      <c r="T160">
        <v>0</v>
      </c>
      <c r="U160" t="s">
        <v>2569</v>
      </c>
      <c r="W160">
        <v>575</v>
      </c>
      <c r="X160">
        <v>1099</v>
      </c>
      <c r="Y160" s="18">
        <v>29625</v>
      </c>
      <c r="Z160" t="s">
        <v>2570</v>
      </c>
      <c r="AA160">
        <v>1306531389</v>
      </c>
      <c r="AB160" t="s">
        <v>2571</v>
      </c>
      <c r="AC160" s="18">
        <v>46599</v>
      </c>
      <c r="AD160" t="s">
        <v>2572</v>
      </c>
      <c r="AE160" s="18">
        <v>46234</v>
      </c>
      <c r="AF160" t="s">
        <v>2573</v>
      </c>
      <c r="AG160" s="18">
        <v>46843</v>
      </c>
      <c r="AH160" t="s">
        <v>2574</v>
      </c>
      <c r="AI160">
        <v>122187100</v>
      </c>
      <c r="AJ160" t="s">
        <v>355</v>
      </c>
      <c r="AK160" t="s">
        <v>355</v>
      </c>
      <c r="AL160" t="s">
        <v>2575</v>
      </c>
      <c r="AM160" t="b">
        <v>1</v>
      </c>
      <c r="AN160" t="b">
        <v>1</v>
      </c>
      <c r="AP160" t="s">
        <v>322</v>
      </c>
      <c r="AQ160" s="169" t="s">
        <v>140</v>
      </c>
      <c r="AR160" t="s">
        <v>46</v>
      </c>
      <c r="AS160" t="s">
        <v>324</v>
      </c>
    </row>
    <row r="161" spans="1:46" x14ac:dyDescent="0.35">
      <c r="A161" t="s">
        <v>2576</v>
      </c>
      <c r="B161" t="s">
        <v>144</v>
      </c>
      <c r="C161" t="s">
        <v>2577</v>
      </c>
      <c r="D161" t="s">
        <v>2578</v>
      </c>
      <c r="E161" t="s">
        <v>2579</v>
      </c>
      <c r="F161" t="s">
        <v>461</v>
      </c>
      <c r="G161" t="s">
        <v>462</v>
      </c>
      <c r="H161" t="s">
        <v>133</v>
      </c>
      <c r="I161" t="s">
        <v>432</v>
      </c>
      <c r="J161" t="s">
        <v>2580</v>
      </c>
      <c r="K161" t="s">
        <v>1922</v>
      </c>
      <c r="L161" t="s">
        <v>25</v>
      </c>
      <c r="M161">
        <v>98203</v>
      </c>
      <c r="N161" t="s">
        <v>2581</v>
      </c>
      <c r="O161" t="s">
        <v>2582</v>
      </c>
      <c r="P161" t="s">
        <v>2583</v>
      </c>
      <c r="Q161" s="18">
        <v>45407</v>
      </c>
      <c r="S161" t="s">
        <v>634</v>
      </c>
      <c r="T161">
        <v>2</v>
      </c>
      <c r="U161" t="s">
        <v>2584</v>
      </c>
      <c r="W161">
        <v>600</v>
      </c>
      <c r="X161">
        <v>1099</v>
      </c>
      <c r="Y161" s="18">
        <v>28475</v>
      </c>
      <c r="Z161" t="s">
        <v>2585</v>
      </c>
      <c r="AA161">
        <v>1558007930</v>
      </c>
      <c r="AB161" t="s">
        <v>2586</v>
      </c>
      <c r="AC161" s="18">
        <v>45808</v>
      </c>
      <c r="AD161" t="s">
        <v>2587</v>
      </c>
      <c r="AE161" s="18">
        <v>45642</v>
      </c>
      <c r="AF161" t="s">
        <v>2588</v>
      </c>
      <c r="AG161" s="18">
        <v>46498</v>
      </c>
      <c r="AH161" t="s">
        <v>2589</v>
      </c>
      <c r="AI161">
        <v>2213223</v>
      </c>
      <c r="AJ161" t="s">
        <v>338</v>
      </c>
      <c r="AK161" t="s">
        <v>792</v>
      </c>
      <c r="AL161" t="s">
        <v>792</v>
      </c>
      <c r="AM161" t="b">
        <v>1</v>
      </c>
      <c r="AN161" t="b">
        <v>1</v>
      </c>
      <c r="AP161" t="s">
        <v>322</v>
      </c>
      <c r="AQ161" s="169" t="s">
        <v>144</v>
      </c>
      <c r="AR161" t="s">
        <v>46</v>
      </c>
      <c r="AS161" t="s">
        <v>324</v>
      </c>
    </row>
    <row r="162" spans="1:46" x14ac:dyDescent="0.35">
      <c r="A162" t="s">
        <v>2590</v>
      </c>
      <c r="B162" t="s">
        <v>2591</v>
      </c>
      <c r="C162" t="s">
        <v>2592</v>
      </c>
      <c r="D162" t="s">
        <v>2593</v>
      </c>
      <c r="E162" t="s">
        <v>2594</v>
      </c>
      <c r="F162" t="s">
        <v>2595</v>
      </c>
      <c r="G162" t="s">
        <v>344</v>
      </c>
      <c r="H162" t="s">
        <v>136</v>
      </c>
      <c r="I162" t="s">
        <v>345</v>
      </c>
      <c r="J162" t="s">
        <v>2596</v>
      </c>
      <c r="K162" t="s">
        <v>2597</v>
      </c>
      <c r="L162" t="s">
        <v>115</v>
      </c>
      <c r="M162">
        <v>62254</v>
      </c>
      <c r="N162" t="s">
        <v>2598</v>
      </c>
      <c r="O162" t="s">
        <v>2599</v>
      </c>
      <c r="P162" t="s">
        <v>2600</v>
      </c>
      <c r="Q162" s="18">
        <v>45407</v>
      </c>
      <c r="S162" t="s">
        <v>634</v>
      </c>
      <c r="T162">
        <v>5</v>
      </c>
      <c r="U162" t="s">
        <v>2601</v>
      </c>
      <c r="X162" t="s">
        <v>317</v>
      </c>
      <c r="Y162" s="18">
        <v>24028</v>
      </c>
      <c r="Z162">
        <v>326684370</v>
      </c>
      <c r="AA162">
        <v>1659563203</v>
      </c>
      <c r="AB162" t="s">
        <v>2602</v>
      </c>
      <c r="AC162" s="18">
        <v>46295</v>
      </c>
      <c r="AD162">
        <v>209004483</v>
      </c>
      <c r="AE162" s="18">
        <v>46173</v>
      </c>
      <c r="AF162" t="s">
        <v>2603</v>
      </c>
      <c r="AG162" s="18">
        <v>47009</v>
      </c>
      <c r="AH162" t="s">
        <v>2604</v>
      </c>
      <c r="AI162" t="s">
        <v>355</v>
      </c>
      <c r="AJ162" t="s">
        <v>70</v>
      </c>
      <c r="AK162" t="s">
        <v>70</v>
      </c>
      <c r="AM162" t="b">
        <v>1</v>
      </c>
      <c r="AN162" t="b">
        <v>1</v>
      </c>
      <c r="AO162">
        <v>4495556</v>
      </c>
      <c r="AP162" t="s">
        <v>322</v>
      </c>
      <c r="AQ162" s="169" t="s">
        <v>2591</v>
      </c>
      <c r="AR162" t="s">
        <v>46</v>
      </c>
      <c r="AS162" t="s">
        <v>324</v>
      </c>
      <c r="AT162" t="s">
        <v>1384</v>
      </c>
    </row>
    <row r="163" spans="1:46" x14ac:dyDescent="0.35">
      <c r="A163" t="s">
        <v>2605</v>
      </c>
      <c r="B163" t="s">
        <v>2606</v>
      </c>
      <c r="C163" t="s">
        <v>2607</v>
      </c>
      <c r="D163" t="s">
        <v>2608</v>
      </c>
      <c r="E163" t="s">
        <v>2609</v>
      </c>
      <c r="F163" t="s">
        <v>1508</v>
      </c>
      <c r="G163" t="s">
        <v>1509</v>
      </c>
      <c r="H163" t="s">
        <v>136</v>
      </c>
      <c r="I163" t="s">
        <v>345</v>
      </c>
      <c r="J163" t="s">
        <v>2610</v>
      </c>
      <c r="K163" t="s">
        <v>2611</v>
      </c>
      <c r="L163" t="s">
        <v>53</v>
      </c>
      <c r="M163">
        <v>32937</v>
      </c>
      <c r="N163" t="s">
        <v>2612</v>
      </c>
      <c r="O163" t="s">
        <v>2613</v>
      </c>
      <c r="P163" t="s">
        <v>2614</v>
      </c>
      <c r="Q163" s="18">
        <v>45407</v>
      </c>
      <c r="R163" s="18">
        <v>45555</v>
      </c>
      <c r="S163" t="s">
        <v>708</v>
      </c>
      <c r="T163">
        <v>0</v>
      </c>
      <c r="U163" t="s">
        <v>2615</v>
      </c>
      <c r="X163" t="s">
        <v>317</v>
      </c>
      <c r="Y163" s="18">
        <v>28538</v>
      </c>
      <c r="Z163" t="s">
        <v>2616</v>
      </c>
      <c r="AA163">
        <v>1164019618</v>
      </c>
      <c r="AB163" t="s">
        <v>2617</v>
      </c>
      <c r="AC163" s="18">
        <v>46630</v>
      </c>
      <c r="AD163" t="s">
        <v>2618</v>
      </c>
      <c r="AE163" s="18">
        <v>46234</v>
      </c>
      <c r="AF163" t="s">
        <v>2619</v>
      </c>
      <c r="AG163" s="18">
        <v>46007</v>
      </c>
      <c r="AH163" t="s">
        <v>2620</v>
      </c>
      <c r="AI163" t="s">
        <v>355</v>
      </c>
      <c r="AJ163" t="s">
        <v>55</v>
      </c>
      <c r="AK163" t="s">
        <v>55</v>
      </c>
      <c r="AL163" t="s">
        <v>1330</v>
      </c>
      <c r="AM163" t="b">
        <v>1</v>
      </c>
      <c r="AN163" t="b">
        <v>1</v>
      </c>
      <c r="AO163">
        <v>4495558</v>
      </c>
      <c r="AP163" t="s">
        <v>322</v>
      </c>
      <c r="AQ163" s="169" t="s">
        <v>2606</v>
      </c>
      <c r="AR163" t="s">
        <v>46</v>
      </c>
      <c r="AS163" t="s">
        <v>324</v>
      </c>
      <c r="AT163" t="s">
        <v>1384</v>
      </c>
    </row>
    <row r="164" spans="1:46" x14ac:dyDescent="0.35">
      <c r="A164" t="s">
        <v>2621</v>
      </c>
      <c r="B164" t="s">
        <v>2622</v>
      </c>
      <c r="C164" t="s">
        <v>2623</v>
      </c>
      <c r="D164" t="s">
        <v>2624</v>
      </c>
      <c r="E164" t="s">
        <v>2625</v>
      </c>
      <c r="F164" t="s">
        <v>403</v>
      </c>
      <c r="G164" t="s">
        <v>404</v>
      </c>
      <c r="H164" t="s">
        <v>130</v>
      </c>
      <c r="I164" t="s">
        <v>345</v>
      </c>
      <c r="J164" t="s">
        <v>2626</v>
      </c>
      <c r="K164" t="s">
        <v>2627</v>
      </c>
      <c r="L164" t="s">
        <v>50</v>
      </c>
      <c r="M164">
        <v>91741</v>
      </c>
      <c r="N164" t="s">
        <v>2628</v>
      </c>
      <c r="O164" t="s">
        <v>2629</v>
      </c>
      <c r="P164" t="s">
        <v>2630</v>
      </c>
      <c r="Q164" s="18">
        <v>45407</v>
      </c>
      <c r="S164" t="s">
        <v>634</v>
      </c>
      <c r="T164">
        <v>5</v>
      </c>
      <c r="U164" t="s">
        <v>2631</v>
      </c>
      <c r="V164" s="358">
        <v>150000</v>
      </c>
      <c r="X164" t="s">
        <v>317</v>
      </c>
      <c r="Y164" s="18">
        <v>27454</v>
      </c>
      <c r="Z164" t="s">
        <v>2632</v>
      </c>
      <c r="AA164">
        <v>1639651995</v>
      </c>
      <c r="AB164" t="s">
        <v>2633</v>
      </c>
      <c r="AC164" s="18">
        <v>46660</v>
      </c>
      <c r="AD164">
        <v>95009589</v>
      </c>
      <c r="AE164" s="18">
        <v>45777</v>
      </c>
      <c r="AF164" t="s">
        <v>2634</v>
      </c>
      <c r="AG164" s="18">
        <v>46987</v>
      </c>
      <c r="AH164" t="s">
        <v>2635</v>
      </c>
      <c r="AI164" t="s">
        <v>355</v>
      </c>
      <c r="AM164" t="b">
        <v>1</v>
      </c>
      <c r="AN164" t="b">
        <v>1</v>
      </c>
      <c r="AO164">
        <v>4208513</v>
      </c>
      <c r="AP164" t="s">
        <v>322</v>
      </c>
      <c r="AQ164" s="169" t="s">
        <v>2622</v>
      </c>
      <c r="AR164" t="s">
        <v>46</v>
      </c>
      <c r="AS164" t="s">
        <v>324</v>
      </c>
      <c r="AT164" t="s">
        <v>1384</v>
      </c>
    </row>
    <row r="165" spans="1:46" x14ac:dyDescent="0.35">
      <c r="A165" t="s">
        <v>2636</v>
      </c>
      <c r="B165" t="s">
        <v>2637</v>
      </c>
      <c r="C165" t="s">
        <v>2638</v>
      </c>
      <c r="D165" t="s">
        <v>2639</v>
      </c>
      <c r="E165" t="s">
        <v>2640</v>
      </c>
      <c r="F165" t="s">
        <v>497</v>
      </c>
      <c r="G165" t="s">
        <v>309</v>
      </c>
      <c r="H165" t="s">
        <v>133</v>
      </c>
      <c r="I165" t="s">
        <v>432</v>
      </c>
      <c r="J165" t="s">
        <v>2641</v>
      </c>
      <c r="K165" t="s">
        <v>1057</v>
      </c>
      <c r="L165" t="s">
        <v>25</v>
      </c>
      <c r="M165">
        <v>99408</v>
      </c>
      <c r="N165" t="s">
        <v>2642</v>
      </c>
      <c r="O165" t="s">
        <v>2643</v>
      </c>
      <c r="P165" t="s">
        <v>2644</v>
      </c>
      <c r="Q165" s="18">
        <v>45407</v>
      </c>
      <c r="R165" s="18">
        <v>45497</v>
      </c>
      <c r="S165" t="s">
        <v>708</v>
      </c>
      <c r="T165">
        <v>0</v>
      </c>
      <c r="U165" t="s">
        <v>2645</v>
      </c>
      <c r="X165" t="s">
        <v>317</v>
      </c>
      <c r="Y165" s="18">
        <v>27656</v>
      </c>
      <c r="Z165" t="s">
        <v>2646</v>
      </c>
      <c r="AA165">
        <v>1316487549</v>
      </c>
      <c r="AB165" t="s">
        <v>355</v>
      </c>
      <c r="AD165" t="s">
        <v>2647</v>
      </c>
      <c r="AE165" s="18">
        <v>45554</v>
      </c>
      <c r="AF165" t="s">
        <v>2648</v>
      </c>
      <c r="AG165" s="18">
        <v>47114</v>
      </c>
      <c r="AH165" t="s">
        <v>2649</v>
      </c>
      <c r="AI165" t="s">
        <v>355</v>
      </c>
      <c r="AM165" t="b">
        <v>1</v>
      </c>
      <c r="AN165" t="b">
        <v>1</v>
      </c>
      <c r="AO165">
        <v>4495568</v>
      </c>
      <c r="AP165" t="s">
        <v>322</v>
      </c>
      <c r="AQ165" s="169" t="s">
        <v>2637</v>
      </c>
      <c r="AR165" t="s">
        <v>46</v>
      </c>
      <c r="AS165" t="s">
        <v>324</v>
      </c>
      <c r="AT165" t="s">
        <v>1384</v>
      </c>
    </row>
    <row r="166" spans="1:46" x14ac:dyDescent="0.35">
      <c r="A166" t="s">
        <v>2650</v>
      </c>
      <c r="B166" t="s">
        <v>2651</v>
      </c>
      <c r="C166" t="s">
        <v>2652</v>
      </c>
      <c r="D166" t="s">
        <v>2653</v>
      </c>
      <c r="E166" t="s">
        <v>2654</v>
      </c>
      <c r="F166" t="s">
        <v>461</v>
      </c>
      <c r="G166" t="s">
        <v>462</v>
      </c>
      <c r="H166" t="s">
        <v>133</v>
      </c>
      <c r="I166" t="s">
        <v>432</v>
      </c>
      <c r="J166" t="s">
        <v>2655</v>
      </c>
      <c r="K166" t="s">
        <v>1922</v>
      </c>
      <c r="L166" t="s">
        <v>25</v>
      </c>
      <c r="M166">
        <v>98204</v>
      </c>
      <c r="N166" t="s">
        <v>2656</v>
      </c>
      <c r="O166" t="s">
        <v>2657</v>
      </c>
      <c r="P166" t="s">
        <v>2658</v>
      </c>
      <c r="Q166" s="18">
        <v>45407</v>
      </c>
      <c r="R166" s="18">
        <v>45483</v>
      </c>
      <c r="S166" t="s">
        <v>708</v>
      </c>
      <c r="T166">
        <v>0</v>
      </c>
      <c r="U166" t="s">
        <v>2659</v>
      </c>
      <c r="X166" t="s">
        <v>317</v>
      </c>
      <c r="Y166" s="18">
        <v>26225</v>
      </c>
      <c r="Z166" t="s">
        <v>2660</v>
      </c>
      <c r="AA166">
        <v>1578123824</v>
      </c>
      <c r="AB166" t="s">
        <v>2661</v>
      </c>
      <c r="AC166" s="18">
        <v>46418</v>
      </c>
      <c r="AD166" t="s">
        <v>2662</v>
      </c>
      <c r="AE166" s="18">
        <v>45584</v>
      </c>
      <c r="AF166" t="s">
        <v>2663</v>
      </c>
      <c r="AG166" s="18">
        <v>47252</v>
      </c>
      <c r="AH166" t="s">
        <v>2664</v>
      </c>
      <c r="AI166">
        <v>2154298</v>
      </c>
      <c r="AJ166" t="s">
        <v>320</v>
      </c>
      <c r="AK166" t="s">
        <v>2665</v>
      </c>
      <c r="AL166" t="s">
        <v>2665</v>
      </c>
      <c r="AM166" t="b">
        <v>0</v>
      </c>
      <c r="AN166" t="b">
        <v>1</v>
      </c>
      <c r="AO166">
        <v>4495577</v>
      </c>
      <c r="AQ166" s="169" t="s">
        <v>2651</v>
      </c>
      <c r="AR166" t="s">
        <v>46</v>
      </c>
      <c r="AS166" t="s">
        <v>324</v>
      </c>
      <c r="AT166" t="s">
        <v>1384</v>
      </c>
    </row>
    <row r="167" spans="1:46" x14ac:dyDescent="0.35">
      <c r="A167" t="s">
        <v>2666</v>
      </c>
      <c r="C167" t="s">
        <v>2667</v>
      </c>
      <c r="D167" t="s">
        <v>2668</v>
      </c>
      <c r="E167" t="s">
        <v>2669</v>
      </c>
      <c r="F167" t="s">
        <v>403</v>
      </c>
      <c r="G167" t="s">
        <v>404</v>
      </c>
      <c r="H167" t="s">
        <v>130</v>
      </c>
      <c r="I167" t="s">
        <v>345</v>
      </c>
      <c r="J167" t="s">
        <v>2670</v>
      </c>
      <c r="K167" t="s">
        <v>2671</v>
      </c>
      <c r="L167" t="s">
        <v>50</v>
      </c>
      <c r="M167">
        <v>92677</v>
      </c>
      <c r="N167" t="s">
        <v>2672</v>
      </c>
      <c r="O167" t="s">
        <v>2673</v>
      </c>
      <c r="P167" t="s">
        <v>2674</v>
      </c>
      <c r="Q167" s="18">
        <v>45407</v>
      </c>
      <c r="R167" s="18">
        <v>45407</v>
      </c>
      <c r="S167" t="s">
        <v>708</v>
      </c>
      <c r="T167">
        <v>0</v>
      </c>
      <c r="U167" t="s">
        <v>406</v>
      </c>
      <c r="X167">
        <v>1099</v>
      </c>
      <c r="Y167" s="18">
        <v>22810</v>
      </c>
      <c r="Z167" t="s">
        <v>2675</v>
      </c>
      <c r="AA167">
        <v>1760626675</v>
      </c>
      <c r="AB167" t="s">
        <v>2676</v>
      </c>
      <c r="AD167">
        <v>17935</v>
      </c>
      <c r="AE167" s="18">
        <v>45504</v>
      </c>
      <c r="AF167" t="s">
        <v>355</v>
      </c>
      <c r="AH167" t="s">
        <v>355</v>
      </c>
      <c r="AI167" t="s">
        <v>355</v>
      </c>
      <c r="AM167" t="b">
        <v>0</v>
      </c>
      <c r="AN167" t="b">
        <v>0</v>
      </c>
      <c r="AQ167" s="169" t="s">
        <v>2677</v>
      </c>
      <c r="AR167" t="s">
        <v>46</v>
      </c>
      <c r="AS167" t="s">
        <v>324</v>
      </c>
    </row>
    <row r="168" spans="1:46" x14ac:dyDescent="0.35">
      <c r="A168" t="s">
        <v>2678</v>
      </c>
      <c r="B168" t="s">
        <v>132</v>
      </c>
      <c r="C168" t="s">
        <v>2679</v>
      </c>
      <c r="D168" t="s">
        <v>2680</v>
      </c>
      <c r="E168" t="s">
        <v>2681</v>
      </c>
      <c r="F168" t="s">
        <v>2682</v>
      </c>
      <c r="G168" t="s">
        <v>2683</v>
      </c>
      <c r="H168" t="s">
        <v>133</v>
      </c>
      <c r="I168" t="s">
        <v>432</v>
      </c>
      <c r="J168" t="s">
        <v>2684</v>
      </c>
      <c r="K168" t="s">
        <v>390</v>
      </c>
      <c r="L168" t="s">
        <v>391</v>
      </c>
      <c r="M168">
        <v>97401</v>
      </c>
      <c r="N168" t="s">
        <v>2685</v>
      </c>
      <c r="O168" t="s">
        <v>2686</v>
      </c>
      <c r="P168" t="s">
        <v>2687</v>
      </c>
      <c r="Q168" s="18">
        <v>45407</v>
      </c>
      <c r="S168" t="s">
        <v>634</v>
      </c>
      <c r="T168">
        <v>0</v>
      </c>
      <c r="U168" t="s">
        <v>303</v>
      </c>
      <c r="W168">
        <v>550</v>
      </c>
      <c r="X168">
        <v>1099</v>
      </c>
      <c r="Y168" s="18">
        <v>29585</v>
      </c>
      <c r="Z168" t="s">
        <v>2688</v>
      </c>
      <c r="AA168">
        <v>1205307881</v>
      </c>
      <c r="AB168" t="s">
        <v>2689</v>
      </c>
      <c r="AC168" s="18">
        <v>46446</v>
      </c>
      <c r="AD168" t="s">
        <v>2690</v>
      </c>
      <c r="AE168" s="18">
        <v>45656</v>
      </c>
      <c r="AF168" t="s">
        <v>2691</v>
      </c>
      <c r="AG168" s="18">
        <v>47280</v>
      </c>
      <c r="AH168" t="s">
        <v>355</v>
      </c>
      <c r="AI168">
        <v>2284832</v>
      </c>
      <c r="AJ168" t="s">
        <v>320</v>
      </c>
      <c r="AK168" t="s">
        <v>70</v>
      </c>
      <c r="AL168" t="s">
        <v>70</v>
      </c>
      <c r="AM168" t="b">
        <v>1</v>
      </c>
      <c r="AN168" t="b">
        <v>1</v>
      </c>
      <c r="AP168" t="s">
        <v>322</v>
      </c>
      <c r="AQ168" s="169" t="s">
        <v>132</v>
      </c>
      <c r="AR168" t="s">
        <v>46</v>
      </c>
      <c r="AS168" t="s">
        <v>29</v>
      </c>
    </row>
    <row r="169" spans="1:46" x14ac:dyDescent="0.35">
      <c r="A169" s="359" t="s">
        <v>2692</v>
      </c>
      <c r="B169" t="s">
        <v>148</v>
      </c>
      <c r="C169" t="s">
        <v>2693</v>
      </c>
      <c r="D169" t="s">
        <v>2694</v>
      </c>
      <c r="E169" t="s">
        <v>2695</v>
      </c>
      <c r="F169" t="s">
        <v>2696</v>
      </c>
      <c r="G169" t="s">
        <v>344</v>
      </c>
      <c r="H169" t="s">
        <v>28</v>
      </c>
      <c r="I169" t="s">
        <v>310</v>
      </c>
      <c r="J169" t="s">
        <v>2697</v>
      </c>
      <c r="K169" t="s">
        <v>2698</v>
      </c>
      <c r="L169" t="s">
        <v>115</v>
      </c>
      <c r="M169">
        <v>62232</v>
      </c>
      <c r="N169" t="s">
        <v>2699</v>
      </c>
      <c r="O169" t="s">
        <v>2700</v>
      </c>
      <c r="P169" t="s">
        <v>2701</v>
      </c>
      <c r="Q169" s="18">
        <v>45394</v>
      </c>
      <c r="R169" s="18">
        <v>45462</v>
      </c>
      <c r="S169" t="s">
        <v>708</v>
      </c>
      <c r="T169">
        <v>0</v>
      </c>
      <c r="U169" t="s">
        <v>2702</v>
      </c>
      <c r="W169" s="358">
        <v>1100</v>
      </c>
      <c r="X169">
        <v>1099</v>
      </c>
      <c r="Y169" s="18">
        <v>30309</v>
      </c>
      <c r="Z169">
        <v>884674141</v>
      </c>
      <c r="AA169">
        <v>1245593201</v>
      </c>
      <c r="AB169" t="s">
        <v>2703</v>
      </c>
      <c r="AC169" s="18">
        <v>46446</v>
      </c>
      <c r="AD169">
        <v>36137622</v>
      </c>
      <c r="AE169" s="18">
        <v>46234</v>
      </c>
      <c r="AF169" t="s">
        <v>2704</v>
      </c>
      <c r="AH169" t="s">
        <v>2705</v>
      </c>
      <c r="AI169">
        <v>884674141001</v>
      </c>
      <c r="AK169" t="s">
        <v>368</v>
      </c>
      <c r="AM169" t="b">
        <v>0</v>
      </c>
      <c r="AN169" t="b">
        <v>1</v>
      </c>
      <c r="AQ169" s="169" t="s">
        <v>148</v>
      </c>
      <c r="AR169" t="s">
        <v>310</v>
      </c>
      <c r="AS169" t="s">
        <v>324</v>
      </c>
    </row>
    <row r="170" spans="1:46" x14ac:dyDescent="0.35">
      <c r="A170" t="s">
        <v>2706</v>
      </c>
      <c r="B170" t="s">
        <v>2707</v>
      </c>
      <c r="C170" t="s">
        <v>2708</v>
      </c>
      <c r="D170" t="s">
        <v>2709</v>
      </c>
      <c r="E170" t="s">
        <v>2710</v>
      </c>
      <c r="F170" t="s">
        <v>1878</v>
      </c>
      <c r="G170" t="s">
        <v>418</v>
      </c>
      <c r="H170" t="s">
        <v>130</v>
      </c>
      <c r="I170" t="s">
        <v>345</v>
      </c>
      <c r="J170" t="s">
        <v>2711</v>
      </c>
      <c r="K170" t="s">
        <v>2712</v>
      </c>
      <c r="L170" t="s">
        <v>81</v>
      </c>
      <c r="M170">
        <v>46074</v>
      </c>
      <c r="N170" t="s">
        <v>2713</v>
      </c>
      <c r="O170" t="s">
        <v>2714</v>
      </c>
      <c r="P170" t="s">
        <v>2715</v>
      </c>
      <c r="Q170" s="18">
        <v>45393</v>
      </c>
      <c r="S170" t="s">
        <v>634</v>
      </c>
      <c r="T170">
        <v>5</v>
      </c>
      <c r="U170" t="s">
        <v>2716</v>
      </c>
      <c r="X170" t="s">
        <v>317</v>
      </c>
      <c r="Y170" s="18">
        <v>34421</v>
      </c>
      <c r="Z170" t="s">
        <v>2717</v>
      </c>
      <c r="AA170">
        <v>1538759733</v>
      </c>
      <c r="AB170" t="s">
        <v>2718</v>
      </c>
      <c r="AC170" s="18">
        <v>45657</v>
      </c>
      <c r="AD170" t="s">
        <v>2719</v>
      </c>
      <c r="AE170" s="18">
        <v>45961</v>
      </c>
      <c r="AF170" t="s">
        <v>2720</v>
      </c>
      <c r="AG170" s="18">
        <v>45958</v>
      </c>
      <c r="AH170" t="s">
        <v>2721</v>
      </c>
      <c r="AI170">
        <v>300088034</v>
      </c>
      <c r="AJ170" t="s">
        <v>2722</v>
      </c>
      <c r="AK170" t="s">
        <v>2722</v>
      </c>
      <c r="AM170" t="b">
        <v>1</v>
      </c>
      <c r="AN170" t="b">
        <v>1</v>
      </c>
      <c r="AO170">
        <v>4486141</v>
      </c>
      <c r="AP170" t="s">
        <v>322</v>
      </c>
      <c r="AQ170" s="169" t="s">
        <v>2707</v>
      </c>
      <c r="AR170" t="s">
        <v>46</v>
      </c>
      <c r="AS170" t="s">
        <v>324</v>
      </c>
      <c r="AT170" t="s">
        <v>1384</v>
      </c>
    </row>
    <row r="171" spans="1:46" x14ac:dyDescent="0.35">
      <c r="A171" t="s">
        <v>2723</v>
      </c>
      <c r="B171" t="s">
        <v>2724</v>
      </c>
      <c r="C171" t="s">
        <v>2725</v>
      </c>
      <c r="D171" t="s">
        <v>2726</v>
      </c>
      <c r="E171" t="s">
        <v>2727</v>
      </c>
      <c r="F171" t="s">
        <v>611</v>
      </c>
      <c r="G171" t="s">
        <v>612</v>
      </c>
      <c r="H171" t="s">
        <v>136</v>
      </c>
      <c r="I171" t="s">
        <v>345</v>
      </c>
      <c r="J171" t="s">
        <v>2728</v>
      </c>
      <c r="K171" t="s">
        <v>2729</v>
      </c>
      <c r="L171" t="s">
        <v>115</v>
      </c>
      <c r="M171">
        <v>60922</v>
      </c>
      <c r="N171" t="s">
        <v>2730</v>
      </c>
      <c r="O171" t="s">
        <v>2731</v>
      </c>
      <c r="P171" t="s">
        <v>2732</v>
      </c>
      <c r="Q171" s="18">
        <v>45393</v>
      </c>
      <c r="S171" t="s">
        <v>634</v>
      </c>
      <c r="T171">
        <v>5</v>
      </c>
      <c r="U171" t="s">
        <v>2733</v>
      </c>
      <c r="X171" t="s">
        <v>317</v>
      </c>
      <c r="Y171" s="18">
        <v>26798</v>
      </c>
      <c r="Z171" t="s">
        <v>2734</v>
      </c>
      <c r="AA171">
        <v>1740615145</v>
      </c>
      <c r="AB171" t="s">
        <v>2735</v>
      </c>
      <c r="AC171" s="18">
        <v>45961</v>
      </c>
      <c r="AD171">
        <v>277001634</v>
      </c>
      <c r="AE171" s="18">
        <v>46173</v>
      </c>
      <c r="AF171" t="s">
        <v>2736</v>
      </c>
      <c r="AG171" s="18">
        <v>46934</v>
      </c>
      <c r="AH171" t="s">
        <v>355</v>
      </c>
      <c r="AI171" t="s">
        <v>355</v>
      </c>
      <c r="AJ171" t="s">
        <v>2102</v>
      </c>
      <c r="AK171" t="s">
        <v>70</v>
      </c>
      <c r="AM171" t="b">
        <v>1</v>
      </c>
      <c r="AN171" t="b">
        <v>1</v>
      </c>
      <c r="AO171">
        <v>4486134</v>
      </c>
      <c r="AP171" t="s">
        <v>322</v>
      </c>
      <c r="AQ171" s="169" t="s">
        <v>2724</v>
      </c>
      <c r="AR171" t="s">
        <v>46</v>
      </c>
      <c r="AS171" t="s">
        <v>324</v>
      </c>
      <c r="AT171" t="s">
        <v>1384</v>
      </c>
    </row>
    <row r="172" spans="1:46" x14ac:dyDescent="0.35">
      <c r="A172" t="s">
        <v>2737</v>
      </c>
      <c r="B172" t="s">
        <v>2738</v>
      </c>
      <c r="C172" t="s">
        <v>2739</v>
      </c>
      <c r="D172" t="s">
        <v>2740</v>
      </c>
      <c r="E172" t="s">
        <v>2741</v>
      </c>
      <c r="F172" t="s">
        <v>541</v>
      </c>
      <c r="G172" t="s">
        <v>542</v>
      </c>
      <c r="H172" t="s">
        <v>133</v>
      </c>
      <c r="I172" t="s">
        <v>432</v>
      </c>
      <c r="J172" t="s">
        <v>2742</v>
      </c>
      <c r="K172" t="s">
        <v>2467</v>
      </c>
      <c r="L172" t="s">
        <v>50</v>
      </c>
      <c r="M172">
        <v>93723</v>
      </c>
      <c r="N172" t="s">
        <v>2743</v>
      </c>
      <c r="O172" t="s">
        <v>2744</v>
      </c>
      <c r="P172" t="s">
        <v>2745</v>
      </c>
      <c r="Q172" s="18">
        <v>45393</v>
      </c>
      <c r="S172" t="s">
        <v>634</v>
      </c>
      <c r="T172">
        <v>5</v>
      </c>
      <c r="U172" t="s">
        <v>2746</v>
      </c>
      <c r="X172" t="s">
        <v>317</v>
      </c>
      <c r="Y172" s="18">
        <v>34525</v>
      </c>
      <c r="Z172" t="s">
        <v>2747</v>
      </c>
      <c r="AA172">
        <v>1548011729</v>
      </c>
      <c r="AB172" t="s">
        <v>2748</v>
      </c>
      <c r="AC172" s="18">
        <v>46446</v>
      </c>
      <c r="AD172">
        <v>95028917</v>
      </c>
      <c r="AE172" s="18">
        <v>45900</v>
      </c>
      <c r="AF172" t="s">
        <v>2749</v>
      </c>
      <c r="AG172" s="18">
        <v>47051</v>
      </c>
      <c r="AH172" t="s">
        <v>2750</v>
      </c>
      <c r="AI172" t="s">
        <v>355</v>
      </c>
      <c r="AJ172" t="s">
        <v>1398</v>
      </c>
      <c r="AK172" t="s">
        <v>1398</v>
      </c>
      <c r="AM172" t="b">
        <v>1</v>
      </c>
      <c r="AN172" t="b">
        <v>1</v>
      </c>
      <c r="AO172">
        <v>4486168</v>
      </c>
      <c r="AP172" t="s">
        <v>322</v>
      </c>
      <c r="AQ172" s="169" t="s">
        <v>2738</v>
      </c>
      <c r="AR172" t="s">
        <v>46</v>
      </c>
      <c r="AS172" t="s">
        <v>324</v>
      </c>
      <c r="AT172" t="s">
        <v>1384</v>
      </c>
    </row>
    <row r="173" spans="1:46" x14ac:dyDescent="0.35">
      <c r="A173" t="s">
        <v>2751</v>
      </c>
      <c r="B173" t="s">
        <v>2752</v>
      </c>
      <c r="C173" t="s">
        <v>2753</v>
      </c>
      <c r="D173" t="s">
        <v>2754</v>
      </c>
      <c r="E173" t="s">
        <v>2755</v>
      </c>
      <c r="F173" t="s">
        <v>2756</v>
      </c>
      <c r="G173" t="s">
        <v>515</v>
      </c>
      <c r="H173" t="s">
        <v>130</v>
      </c>
      <c r="I173" t="s">
        <v>432</v>
      </c>
      <c r="J173" t="s">
        <v>2757</v>
      </c>
      <c r="K173" t="s">
        <v>2758</v>
      </c>
      <c r="L173" t="s">
        <v>115</v>
      </c>
      <c r="M173">
        <v>60423</v>
      </c>
      <c r="N173" t="s">
        <v>2759</v>
      </c>
      <c r="O173" t="s">
        <v>2760</v>
      </c>
      <c r="P173" t="s">
        <v>2761</v>
      </c>
      <c r="Q173" s="18">
        <v>45393</v>
      </c>
      <c r="R173" s="18">
        <v>45402</v>
      </c>
      <c r="S173" t="s">
        <v>708</v>
      </c>
      <c r="T173">
        <v>0</v>
      </c>
      <c r="U173" t="s">
        <v>2762</v>
      </c>
      <c r="X173" t="s">
        <v>317</v>
      </c>
      <c r="Y173" s="18">
        <v>31154</v>
      </c>
      <c r="Z173" t="s">
        <v>2763</v>
      </c>
      <c r="AA173">
        <v>1508139023</v>
      </c>
      <c r="AB173" t="s">
        <v>2764</v>
      </c>
      <c r="AD173">
        <v>209017053</v>
      </c>
      <c r="AE173" s="18">
        <v>46173</v>
      </c>
      <c r="AF173" t="s">
        <v>2765</v>
      </c>
      <c r="AG173" s="18">
        <v>46387</v>
      </c>
      <c r="AH173" t="s">
        <v>2766</v>
      </c>
      <c r="AI173" t="s">
        <v>355</v>
      </c>
      <c r="AM173" t="b">
        <v>0</v>
      </c>
      <c r="AN173" t="b">
        <v>1</v>
      </c>
      <c r="AO173">
        <v>4486187</v>
      </c>
      <c r="AQ173" s="169" t="s">
        <v>2752</v>
      </c>
      <c r="AR173" t="s">
        <v>46</v>
      </c>
      <c r="AS173" t="s">
        <v>324</v>
      </c>
      <c r="AT173" t="s">
        <v>1384</v>
      </c>
    </row>
    <row r="174" spans="1:46" x14ac:dyDescent="0.35">
      <c r="A174" t="s">
        <v>2767</v>
      </c>
      <c r="B174" t="s">
        <v>129</v>
      </c>
      <c r="C174" t="s">
        <v>2768</v>
      </c>
      <c r="D174" t="s">
        <v>1934</v>
      </c>
      <c r="E174" t="s">
        <v>2769</v>
      </c>
      <c r="F174" t="s">
        <v>2770</v>
      </c>
      <c r="G174" t="s">
        <v>404</v>
      </c>
      <c r="H174" t="s">
        <v>130</v>
      </c>
      <c r="I174" t="s">
        <v>432</v>
      </c>
      <c r="J174" t="s">
        <v>2771</v>
      </c>
      <c r="K174" t="s">
        <v>2772</v>
      </c>
      <c r="L174" t="s">
        <v>50</v>
      </c>
      <c r="M174">
        <v>92688</v>
      </c>
      <c r="N174" t="s">
        <v>2773</v>
      </c>
      <c r="O174" t="s">
        <v>2774</v>
      </c>
      <c r="P174" t="s">
        <v>2775</v>
      </c>
      <c r="Q174" s="18">
        <v>45393</v>
      </c>
      <c r="S174" t="s">
        <v>634</v>
      </c>
      <c r="T174">
        <v>2</v>
      </c>
      <c r="U174" t="s">
        <v>2776</v>
      </c>
      <c r="W174">
        <v>575</v>
      </c>
      <c r="X174">
        <v>1099</v>
      </c>
      <c r="Y174" s="18">
        <v>32581</v>
      </c>
      <c r="Z174" t="s">
        <v>2777</v>
      </c>
      <c r="AA174">
        <v>1134831944</v>
      </c>
      <c r="AB174" t="s">
        <v>2778</v>
      </c>
      <c r="AC174" s="18">
        <v>45900</v>
      </c>
      <c r="AD174">
        <v>95022418</v>
      </c>
      <c r="AE174" s="18">
        <v>45777</v>
      </c>
      <c r="AF174" t="s">
        <v>2779</v>
      </c>
      <c r="AG174" s="18">
        <v>46602</v>
      </c>
      <c r="AH174" t="s">
        <v>2780</v>
      </c>
      <c r="AI174" t="s">
        <v>355</v>
      </c>
      <c r="AK174" t="s">
        <v>1330</v>
      </c>
      <c r="AM174" t="b">
        <v>1</v>
      </c>
      <c r="AN174" t="b">
        <v>1</v>
      </c>
      <c r="AO174" t="s">
        <v>355</v>
      </c>
      <c r="AP174" t="s">
        <v>322</v>
      </c>
      <c r="AQ174" s="169" t="s">
        <v>129</v>
      </c>
      <c r="AR174" t="s">
        <v>46</v>
      </c>
      <c r="AS174" t="s">
        <v>324</v>
      </c>
    </row>
    <row r="175" spans="1:46" x14ac:dyDescent="0.35">
      <c r="A175" t="s">
        <v>2781</v>
      </c>
      <c r="B175" t="s">
        <v>142</v>
      </c>
      <c r="C175" t="s">
        <v>2782</v>
      </c>
      <c r="D175" t="s">
        <v>2783</v>
      </c>
      <c r="E175" t="s">
        <v>2695</v>
      </c>
      <c r="F175" t="s">
        <v>2784</v>
      </c>
      <c r="G175" t="s">
        <v>542</v>
      </c>
      <c r="H175" t="s">
        <v>28</v>
      </c>
      <c r="I175" t="s">
        <v>310</v>
      </c>
      <c r="J175" t="s">
        <v>2785</v>
      </c>
      <c r="K175" t="s">
        <v>2467</v>
      </c>
      <c r="L175" t="s">
        <v>50</v>
      </c>
      <c r="M175">
        <v>93722</v>
      </c>
      <c r="N175" t="s">
        <v>2786</v>
      </c>
      <c r="O175" t="s">
        <v>2787</v>
      </c>
      <c r="P175" t="s">
        <v>2788</v>
      </c>
      <c r="Q175" s="18">
        <v>45393</v>
      </c>
      <c r="S175" t="s">
        <v>634</v>
      </c>
      <c r="T175">
        <v>2</v>
      </c>
      <c r="U175" t="s">
        <v>2789</v>
      </c>
      <c r="W175" s="358">
        <v>1100</v>
      </c>
      <c r="X175">
        <v>1099</v>
      </c>
      <c r="Y175" s="18">
        <v>30043</v>
      </c>
      <c r="Z175" t="s">
        <v>2790</v>
      </c>
      <c r="AA175">
        <v>1093134751</v>
      </c>
      <c r="AB175" t="s">
        <v>2791</v>
      </c>
      <c r="AC175" s="18">
        <v>46446</v>
      </c>
      <c r="AD175" t="s">
        <v>2792</v>
      </c>
      <c r="AE175" s="18">
        <v>45777</v>
      </c>
      <c r="AH175" t="s">
        <v>2793</v>
      </c>
      <c r="AK175" t="s">
        <v>1330</v>
      </c>
      <c r="AM175" t="b">
        <v>1</v>
      </c>
      <c r="AN175" t="b">
        <v>1</v>
      </c>
      <c r="AP175" t="s">
        <v>322</v>
      </c>
      <c r="AQ175" s="169" t="s">
        <v>142</v>
      </c>
      <c r="AR175" t="s">
        <v>310</v>
      </c>
      <c r="AS175" t="s">
        <v>324</v>
      </c>
    </row>
    <row r="176" spans="1:46" x14ac:dyDescent="0.35">
      <c r="A176" t="s">
        <v>2794</v>
      </c>
      <c r="B176" t="s">
        <v>2795</v>
      </c>
      <c r="C176" t="s">
        <v>2796</v>
      </c>
      <c r="D176" t="s">
        <v>2797</v>
      </c>
      <c r="E176" t="s">
        <v>2798</v>
      </c>
      <c r="F176" t="s">
        <v>2799</v>
      </c>
      <c r="G176" t="s">
        <v>1509</v>
      </c>
      <c r="H176" t="s">
        <v>136</v>
      </c>
      <c r="I176" t="s">
        <v>345</v>
      </c>
      <c r="J176" t="s">
        <v>2800</v>
      </c>
      <c r="K176" t="s">
        <v>2801</v>
      </c>
      <c r="L176" t="s">
        <v>53</v>
      </c>
      <c r="M176">
        <v>32924</v>
      </c>
      <c r="N176" t="s">
        <v>2802</v>
      </c>
      <c r="O176" t="s">
        <v>2803</v>
      </c>
      <c r="P176" t="s">
        <v>2804</v>
      </c>
      <c r="Q176" s="18">
        <v>45393</v>
      </c>
      <c r="S176" t="s">
        <v>634</v>
      </c>
      <c r="T176">
        <v>5</v>
      </c>
      <c r="U176" t="s">
        <v>2805</v>
      </c>
      <c r="X176" t="s">
        <v>317</v>
      </c>
      <c r="Y176" s="18">
        <v>29818</v>
      </c>
      <c r="Z176" t="s">
        <v>2806</v>
      </c>
      <c r="AA176">
        <v>1912305020</v>
      </c>
      <c r="AB176" t="s">
        <v>2807</v>
      </c>
      <c r="AC176" s="18">
        <v>46446</v>
      </c>
      <c r="AD176" t="s">
        <v>2808</v>
      </c>
      <c r="AE176" s="18">
        <v>46142</v>
      </c>
      <c r="AF176" t="s">
        <v>2809</v>
      </c>
      <c r="AG176" s="18">
        <v>45571</v>
      </c>
      <c r="AH176" t="s">
        <v>2810</v>
      </c>
      <c r="AI176">
        <v>22857900</v>
      </c>
      <c r="AJ176" t="s">
        <v>55</v>
      </c>
      <c r="AK176" t="s">
        <v>55</v>
      </c>
      <c r="AL176" t="s">
        <v>1330</v>
      </c>
      <c r="AM176" t="b">
        <v>1</v>
      </c>
      <c r="AN176" t="b">
        <v>1</v>
      </c>
      <c r="AO176">
        <v>4486939</v>
      </c>
      <c r="AP176" t="s">
        <v>322</v>
      </c>
      <c r="AQ176" s="169" t="s">
        <v>2795</v>
      </c>
      <c r="AR176" t="s">
        <v>46</v>
      </c>
      <c r="AS176" t="s">
        <v>324</v>
      </c>
      <c r="AT176" t="s">
        <v>1384</v>
      </c>
    </row>
    <row r="177" spans="1:46" x14ac:dyDescent="0.35">
      <c r="A177" t="s">
        <v>2811</v>
      </c>
      <c r="B177" t="s">
        <v>2812</v>
      </c>
      <c r="C177" t="s">
        <v>2813</v>
      </c>
      <c r="D177" t="s">
        <v>2814</v>
      </c>
      <c r="E177" t="s">
        <v>2815</v>
      </c>
      <c r="F177" t="s">
        <v>2816</v>
      </c>
      <c r="G177" t="s">
        <v>404</v>
      </c>
      <c r="H177" t="s">
        <v>130</v>
      </c>
      <c r="I177" t="s">
        <v>432</v>
      </c>
      <c r="J177" t="s">
        <v>2817</v>
      </c>
      <c r="K177" t="s">
        <v>2671</v>
      </c>
      <c r="L177" t="s">
        <v>50</v>
      </c>
      <c r="M177">
        <v>92677</v>
      </c>
      <c r="N177" t="s">
        <v>2818</v>
      </c>
      <c r="O177" t="s">
        <v>2819</v>
      </c>
      <c r="P177" t="s">
        <v>2820</v>
      </c>
      <c r="Q177" s="18">
        <v>45393</v>
      </c>
      <c r="S177" t="s">
        <v>634</v>
      </c>
      <c r="T177">
        <v>0</v>
      </c>
      <c r="U177" t="s">
        <v>2821</v>
      </c>
      <c r="X177" t="s">
        <v>317</v>
      </c>
      <c r="Y177" s="18">
        <v>18659</v>
      </c>
      <c r="Z177">
        <v>433231950</v>
      </c>
      <c r="AA177">
        <v>1083675821</v>
      </c>
      <c r="AB177" t="s">
        <v>2822</v>
      </c>
      <c r="AC177" s="18">
        <v>46599</v>
      </c>
      <c r="AD177">
        <v>11375</v>
      </c>
      <c r="AE177" s="18">
        <v>46081</v>
      </c>
      <c r="AF177" t="s">
        <v>2823</v>
      </c>
      <c r="AG177" s="18">
        <v>45688</v>
      </c>
      <c r="AH177" t="s">
        <v>355</v>
      </c>
      <c r="AI177" t="s">
        <v>355</v>
      </c>
      <c r="AM177" t="b">
        <v>1</v>
      </c>
      <c r="AN177" t="b">
        <v>1</v>
      </c>
      <c r="AO177">
        <v>4486941</v>
      </c>
      <c r="AP177" t="s">
        <v>322</v>
      </c>
      <c r="AQ177" s="169" t="s">
        <v>2812</v>
      </c>
      <c r="AR177" t="s">
        <v>46</v>
      </c>
      <c r="AS177" t="s">
        <v>324</v>
      </c>
      <c r="AT177" t="s">
        <v>1384</v>
      </c>
    </row>
    <row r="178" spans="1:46" x14ac:dyDescent="0.35">
      <c r="A178" t="s">
        <v>2824</v>
      </c>
      <c r="B178" t="s">
        <v>151</v>
      </c>
      <c r="C178" t="s">
        <v>2825</v>
      </c>
      <c r="D178" t="s">
        <v>2826</v>
      </c>
      <c r="E178" t="s">
        <v>2827</v>
      </c>
      <c r="F178" t="s">
        <v>2828</v>
      </c>
      <c r="G178" t="s">
        <v>2829</v>
      </c>
      <c r="H178" t="s">
        <v>130</v>
      </c>
      <c r="I178" t="s">
        <v>345</v>
      </c>
      <c r="J178" t="s">
        <v>2830</v>
      </c>
      <c r="K178" t="s">
        <v>2831</v>
      </c>
      <c r="L178" t="s">
        <v>50</v>
      </c>
      <c r="M178">
        <v>92673</v>
      </c>
      <c r="N178" t="s">
        <v>2832</v>
      </c>
      <c r="O178" t="s">
        <v>2833</v>
      </c>
      <c r="P178" t="s">
        <v>2834</v>
      </c>
      <c r="Q178" s="18">
        <v>45393</v>
      </c>
      <c r="S178" t="s">
        <v>634</v>
      </c>
      <c r="T178">
        <v>0</v>
      </c>
      <c r="U178" t="s">
        <v>2413</v>
      </c>
      <c r="W178">
        <v>575</v>
      </c>
      <c r="X178">
        <v>1099</v>
      </c>
      <c r="Y178" s="18">
        <v>26211</v>
      </c>
      <c r="Z178">
        <v>619112450</v>
      </c>
      <c r="AA178">
        <v>1811695349</v>
      </c>
      <c r="AB178" t="s">
        <v>2835</v>
      </c>
      <c r="AC178" s="18">
        <v>46053</v>
      </c>
      <c r="AD178">
        <v>95024694</v>
      </c>
      <c r="AE178" s="18">
        <v>45626</v>
      </c>
      <c r="AF178" t="s">
        <v>2836</v>
      </c>
      <c r="AG178" s="18">
        <v>46793</v>
      </c>
      <c r="AH178" t="s">
        <v>2837</v>
      </c>
      <c r="AI178" t="s">
        <v>355</v>
      </c>
      <c r="AJ178" t="s">
        <v>1330</v>
      </c>
      <c r="AK178" t="s">
        <v>1330</v>
      </c>
      <c r="AM178" t="b">
        <v>1</v>
      </c>
      <c r="AN178" t="b">
        <v>1</v>
      </c>
      <c r="AO178" t="s">
        <v>355</v>
      </c>
      <c r="AP178" t="s">
        <v>322</v>
      </c>
      <c r="AQ178" s="169" t="s">
        <v>151</v>
      </c>
      <c r="AR178" t="s">
        <v>46</v>
      </c>
      <c r="AS178" t="s">
        <v>29</v>
      </c>
    </row>
    <row r="179" spans="1:46" x14ac:dyDescent="0.35">
      <c r="A179" t="s">
        <v>2838</v>
      </c>
      <c r="B179" t="s">
        <v>2839</v>
      </c>
      <c r="C179" t="s">
        <v>2840</v>
      </c>
      <c r="D179" t="s">
        <v>2726</v>
      </c>
      <c r="E179" t="s">
        <v>2841</v>
      </c>
      <c r="F179" t="s">
        <v>658</v>
      </c>
      <c r="G179" t="s">
        <v>659</v>
      </c>
      <c r="H179" t="s">
        <v>133</v>
      </c>
      <c r="I179" t="s">
        <v>432</v>
      </c>
      <c r="J179" t="s">
        <v>2842</v>
      </c>
      <c r="K179" t="s">
        <v>2135</v>
      </c>
      <c r="L179" t="s">
        <v>25</v>
      </c>
      <c r="M179">
        <v>98258</v>
      </c>
      <c r="N179" t="s">
        <v>2843</v>
      </c>
      <c r="O179" t="s">
        <v>2844</v>
      </c>
      <c r="P179" t="s">
        <v>2845</v>
      </c>
      <c r="Q179" s="18">
        <v>45393</v>
      </c>
      <c r="S179" t="s">
        <v>634</v>
      </c>
      <c r="T179">
        <v>5</v>
      </c>
      <c r="U179" t="s">
        <v>2846</v>
      </c>
      <c r="X179" t="s">
        <v>317</v>
      </c>
      <c r="Y179" s="18">
        <v>33327</v>
      </c>
      <c r="Z179" t="s">
        <v>2847</v>
      </c>
      <c r="AA179">
        <v>1528667144</v>
      </c>
      <c r="AB179" t="s">
        <v>2848</v>
      </c>
      <c r="AC179" s="18">
        <v>45838</v>
      </c>
      <c r="AD179" t="s">
        <v>2849</v>
      </c>
      <c r="AE179" s="18">
        <v>46111</v>
      </c>
      <c r="AF179" t="s">
        <v>2850</v>
      </c>
      <c r="AG179" s="18">
        <v>45983</v>
      </c>
      <c r="AH179" t="s">
        <v>2851</v>
      </c>
      <c r="AI179">
        <v>2284964</v>
      </c>
      <c r="AJ179" t="s">
        <v>320</v>
      </c>
      <c r="AK179" t="s">
        <v>70</v>
      </c>
      <c r="AL179" t="s">
        <v>70</v>
      </c>
      <c r="AM179" t="b">
        <v>1</v>
      </c>
      <c r="AN179" t="b">
        <v>1</v>
      </c>
      <c r="AO179">
        <v>4486940</v>
      </c>
      <c r="AP179" t="s">
        <v>322</v>
      </c>
      <c r="AQ179" s="169" t="s">
        <v>2839</v>
      </c>
      <c r="AR179" t="s">
        <v>46</v>
      </c>
      <c r="AS179" t="s">
        <v>324</v>
      </c>
      <c r="AT179" t="s">
        <v>1384</v>
      </c>
    </row>
    <row r="180" spans="1:46" x14ac:dyDescent="0.35">
      <c r="A180" t="s">
        <v>2852</v>
      </c>
      <c r="B180" t="s">
        <v>146</v>
      </c>
      <c r="C180" t="s">
        <v>2853</v>
      </c>
      <c r="D180" t="s">
        <v>2854</v>
      </c>
      <c r="E180" t="s">
        <v>2855</v>
      </c>
      <c r="F180" t="s">
        <v>658</v>
      </c>
      <c r="G180" t="s">
        <v>659</v>
      </c>
      <c r="H180" t="s">
        <v>133</v>
      </c>
      <c r="I180" t="s">
        <v>432</v>
      </c>
      <c r="J180" t="s">
        <v>2856</v>
      </c>
      <c r="K180" t="s">
        <v>1751</v>
      </c>
      <c r="L180" t="s">
        <v>25</v>
      </c>
      <c r="M180">
        <v>98226</v>
      </c>
      <c r="N180" t="s">
        <v>2857</v>
      </c>
      <c r="O180" t="s">
        <v>2858</v>
      </c>
      <c r="P180" t="s">
        <v>2859</v>
      </c>
      <c r="Q180" s="18">
        <v>45387</v>
      </c>
      <c r="R180" s="18">
        <v>45428</v>
      </c>
      <c r="S180" t="s">
        <v>708</v>
      </c>
      <c r="T180">
        <v>0</v>
      </c>
      <c r="U180" t="s">
        <v>2860</v>
      </c>
      <c r="X180">
        <v>1099</v>
      </c>
      <c r="Y180" s="18">
        <v>31398</v>
      </c>
      <c r="Z180" t="s">
        <v>2861</v>
      </c>
      <c r="AA180">
        <v>1639564172</v>
      </c>
      <c r="AB180" t="s">
        <v>2862</v>
      </c>
      <c r="AC180" s="18">
        <v>45869</v>
      </c>
      <c r="AD180" t="s">
        <v>2863</v>
      </c>
      <c r="AE180" s="18">
        <v>46008</v>
      </c>
      <c r="AF180" t="s">
        <v>2864</v>
      </c>
      <c r="AG180" s="18">
        <v>45698</v>
      </c>
      <c r="AH180" t="s">
        <v>355</v>
      </c>
      <c r="AI180" t="s">
        <v>355</v>
      </c>
      <c r="AJ180" t="s">
        <v>320</v>
      </c>
      <c r="AK180" t="s">
        <v>368</v>
      </c>
      <c r="AL180" t="s">
        <v>368</v>
      </c>
      <c r="AM180" t="b">
        <v>1</v>
      </c>
      <c r="AN180" t="b">
        <v>1</v>
      </c>
      <c r="AQ180" s="169" t="s">
        <v>146</v>
      </c>
      <c r="AR180" t="s">
        <v>46</v>
      </c>
      <c r="AS180" t="s">
        <v>324</v>
      </c>
    </row>
    <row r="181" spans="1:46" x14ac:dyDescent="0.35">
      <c r="A181" t="s">
        <v>2865</v>
      </c>
      <c r="B181" t="s">
        <v>2866</v>
      </c>
      <c r="C181" t="s">
        <v>2867</v>
      </c>
      <c r="D181" t="s">
        <v>2868</v>
      </c>
      <c r="E181" t="s">
        <v>2869</v>
      </c>
      <c r="F181" t="s">
        <v>514</v>
      </c>
      <c r="G181" t="s">
        <v>515</v>
      </c>
      <c r="H181" t="s">
        <v>136</v>
      </c>
      <c r="I181" t="s">
        <v>345</v>
      </c>
      <c r="J181" t="s">
        <v>2870</v>
      </c>
      <c r="K181" t="s">
        <v>1908</v>
      </c>
      <c r="L181" t="s">
        <v>115</v>
      </c>
      <c r="M181">
        <v>60649</v>
      </c>
      <c r="N181" t="s">
        <v>2871</v>
      </c>
      <c r="O181" t="s">
        <v>2872</v>
      </c>
      <c r="P181" t="s">
        <v>2873</v>
      </c>
      <c r="Q181" s="18">
        <v>45379</v>
      </c>
      <c r="S181" t="s">
        <v>634</v>
      </c>
      <c r="T181">
        <v>5</v>
      </c>
      <c r="U181" t="s">
        <v>2458</v>
      </c>
      <c r="X181" t="s">
        <v>317</v>
      </c>
      <c r="Y181" s="18">
        <v>26417</v>
      </c>
      <c r="Z181" t="s">
        <v>2874</v>
      </c>
      <c r="AA181">
        <v>1548614431</v>
      </c>
      <c r="AB181" t="s">
        <v>2875</v>
      </c>
      <c r="AC181" s="18">
        <v>46387</v>
      </c>
      <c r="AD181">
        <v>277001223</v>
      </c>
      <c r="AE181" s="18">
        <v>46173</v>
      </c>
      <c r="AF181" t="s">
        <v>2876</v>
      </c>
      <c r="AG181" s="18">
        <v>46013</v>
      </c>
      <c r="AH181" t="s">
        <v>2877</v>
      </c>
      <c r="AJ181" t="s">
        <v>2878</v>
      </c>
      <c r="AK181" t="s">
        <v>70</v>
      </c>
      <c r="AM181" t="b">
        <v>1</v>
      </c>
      <c r="AN181" t="b">
        <v>1</v>
      </c>
      <c r="AO181">
        <v>4477624</v>
      </c>
      <c r="AP181" t="s">
        <v>322</v>
      </c>
      <c r="AQ181" s="169" t="s">
        <v>2866</v>
      </c>
      <c r="AR181" t="s">
        <v>46</v>
      </c>
      <c r="AS181" t="s">
        <v>324</v>
      </c>
      <c r="AT181" t="s">
        <v>1384</v>
      </c>
    </row>
    <row r="182" spans="1:46" x14ac:dyDescent="0.35">
      <c r="A182" t="s">
        <v>2879</v>
      </c>
      <c r="B182" t="s">
        <v>117</v>
      </c>
      <c r="C182" t="s">
        <v>2880</v>
      </c>
      <c r="D182" t="s">
        <v>2881</v>
      </c>
      <c r="E182" t="s">
        <v>2882</v>
      </c>
      <c r="F182" t="s">
        <v>514</v>
      </c>
      <c r="G182" t="s">
        <v>515</v>
      </c>
      <c r="H182" t="s">
        <v>136</v>
      </c>
      <c r="I182" t="s">
        <v>345</v>
      </c>
      <c r="J182" t="s">
        <v>2883</v>
      </c>
      <c r="K182" t="s">
        <v>2884</v>
      </c>
      <c r="L182" t="s">
        <v>115</v>
      </c>
      <c r="M182">
        <v>60565</v>
      </c>
      <c r="N182" t="s">
        <v>2885</v>
      </c>
      <c r="O182" t="s">
        <v>2886</v>
      </c>
      <c r="P182" t="s">
        <v>2887</v>
      </c>
      <c r="Q182" s="18">
        <v>45379</v>
      </c>
      <c r="S182" t="s">
        <v>634</v>
      </c>
      <c r="T182">
        <v>3</v>
      </c>
      <c r="U182" t="s">
        <v>2888</v>
      </c>
      <c r="W182">
        <v>500</v>
      </c>
      <c r="X182">
        <v>1099</v>
      </c>
      <c r="Y182" s="18">
        <v>26954</v>
      </c>
      <c r="Z182" t="s">
        <v>2889</v>
      </c>
      <c r="AA182">
        <v>1740053800</v>
      </c>
      <c r="AB182" t="s">
        <v>2890</v>
      </c>
      <c r="AC182" s="18">
        <v>46387</v>
      </c>
      <c r="AD182">
        <v>209.028177</v>
      </c>
      <c r="AE182" s="18">
        <v>46173</v>
      </c>
      <c r="AF182" t="s">
        <v>2891</v>
      </c>
      <c r="AG182" s="18">
        <v>46861</v>
      </c>
      <c r="AH182" t="s">
        <v>2892</v>
      </c>
      <c r="AI182">
        <v>31821432001</v>
      </c>
      <c r="AJ182" t="s">
        <v>1162</v>
      </c>
      <c r="AK182" t="s">
        <v>1162</v>
      </c>
      <c r="AM182" t="b">
        <v>1</v>
      </c>
      <c r="AN182" t="b">
        <v>1</v>
      </c>
      <c r="AP182" t="s">
        <v>322</v>
      </c>
      <c r="AQ182" s="169" t="s">
        <v>117</v>
      </c>
      <c r="AR182" t="s">
        <v>46</v>
      </c>
      <c r="AS182" t="s">
        <v>324</v>
      </c>
    </row>
    <row r="183" spans="1:46" x14ac:dyDescent="0.35">
      <c r="A183" s="359" t="s">
        <v>2893</v>
      </c>
      <c r="B183" t="s">
        <v>2894</v>
      </c>
      <c r="C183" t="s">
        <v>2895</v>
      </c>
      <c r="D183" t="s">
        <v>2896</v>
      </c>
      <c r="E183" t="s">
        <v>2897</v>
      </c>
      <c r="F183" t="s">
        <v>2898</v>
      </c>
      <c r="G183" t="s">
        <v>2899</v>
      </c>
      <c r="H183" t="s">
        <v>136</v>
      </c>
      <c r="I183" t="s">
        <v>345</v>
      </c>
      <c r="J183" t="s">
        <v>2900</v>
      </c>
      <c r="K183" t="s">
        <v>2901</v>
      </c>
      <c r="L183" t="s">
        <v>108</v>
      </c>
      <c r="M183">
        <v>78148</v>
      </c>
      <c r="N183" t="s">
        <v>2902</v>
      </c>
      <c r="O183" t="s">
        <v>2903</v>
      </c>
      <c r="P183" t="s">
        <v>2904</v>
      </c>
      <c r="Q183" s="18">
        <v>45379</v>
      </c>
      <c r="R183" s="18">
        <v>45373</v>
      </c>
      <c r="S183" t="s">
        <v>708</v>
      </c>
      <c r="T183">
        <v>0</v>
      </c>
      <c r="U183" t="s">
        <v>2905</v>
      </c>
      <c r="X183" t="s">
        <v>317</v>
      </c>
      <c r="Y183" s="18">
        <v>28663</v>
      </c>
      <c r="Z183" t="s">
        <v>2906</v>
      </c>
      <c r="AA183">
        <v>1427664135</v>
      </c>
      <c r="AB183" t="s">
        <v>2907</v>
      </c>
      <c r="AD183">
        <v>1012067</v>
      </c>
      <c r="AE183" s="18">
        <v>45473</v>
      </c>
      <c r="AF183" t="s">
        <v>2908</v>
      </c>
      <c r="AG183" s="18">
        <v>45850</v>
      </c>
      <c r="AJ183" t="s">
        <v>355</v>
      </c>
      <c r="AK183" t="s">
        <v>2909</v>
      </c>
      <c r="AL183" t="s">
        <v>338</v>
      </c>
      <c r="AM183" t="b">
        <v>0</v>
      </c>
      <c r="AN183" t="b">
        <v>1</v>
      </c>
      <c r="AQ183" s="169" t="s">
        <v>2894</v>
      </c>
      <c r="AR183" t="s">
        <v>46</v>
      </c>
      <c r="AS183" t="s">
        <v>324</v>
      </c>
    </row>
    <row r="184" spans="1:46" x14ac:dyDescent="0.35">
      <c r="A184" t="s">
        <v>2910</v>
      </c>
      <c r="B184" t="s">
        <v>2911</v>
      </c>
      <c r="C184" t="s">
        <v>2912</v>
      </c>
      <c r="D184" t="s">
        <v>2913</v>
      </c>
      <c r="E184" t="s">
        <v>2914</v>
      </c>
      <c r="F184" t="s">
        <v>2915</v>
      </c>
      <c r="G184" t="s">
        <v>309</v>
      </c>
      <c r="H184" t="s">
        <v>191</v>
      </c>
      <c r="I184" t="s">
        <v>557</v>
      </c>
      <c r="J184" t="s">
        <v>2916</v>
      </c>
      <c r="K184" t="s">
        <v>2917</v>
      </c>
      <c r="L184" t="s">
        <v>25</v>
      </c>
      <c r="M184">
        <v>98359</v>
      </c>
      <c r="N184" t="s">
        <v>2918</v>
      </c>
      <c r="O184" t="s">
        <v>2919</v>
      </c>
      <c r="P184" t="s">
        <v>2920</v>
      </c>
      <c r="Q184" s="18">
        <v>45379</v>
      </c>
      <c r="R184" s="18">
        <v>45513</v>
      </c>
      <c r="S184" t="s">
        <v>708</v>
      </c>
      <c r="T184">
        <v>0</v>
      </c>
      <c r="U184" t="s">
        <v>2921</v>
      </c>
      <c r="X184" t="s">
        <v>317</v>
      </c>
      <c r="Y184" s="18">
        <v>25345</v>
      </c>
      <c r="Z184" t="s">
        <v>2922</v>
      </c>
      <c r="AA184">
        <v>1497158992</v>
      </c>
      <c r="AB184" t="s">
        <v>2923</v>
      </c>
      <c r="AC184" s="18">
        <v>46234</v>
      </c>
      <c r="AD184" t="s">
        <v>2924</v>
      </c>
      <c r="AE184" s="18">
        <v>45799</v>
      </c>
      <c r="AF184" t="s">
        <v>2925</v>
      </c>
      <c r="AG184" s="18">
        <v>45657</v>
      </c>
      <c r="AH184" t="s">
        <v>2926</v>
      </c>
      <c r="AI184">
        <v>2040429</v>
      </c>
      <c r="AJ184" t="s">
        <v>2927</v>
      </c>
      <c r="AK184" t="s">
        <v>2927</v>
      </c>
      <c r="AM184" t="b">
        <v>1</v>
      </c>
      <c r="AN184" t="b">
        <v>1</v>
      </c>
      <c r="AO184">
        <v>4477637</v>
      </c>
      <c r="AP184" t="s">
        <v>322</v>
      </c>
      <c r="AQ184" s="169" t="s">
        <v>2911</v>
      </c>
      <c r="AR184" t="s">
        <v>566</v>
      </c>
      <c r="AS184" t="s">
        <v>324</v>
      </c>
      <c r="AT184" t="s">
        <v>1384</v>
      </c>
    </row>
    <row r="185" spans="1:46" x14ac:dyDescent="0.35">
      <c r="A185" t="s">
        <v>2928</v>
      </c>
      <c r="B185" t="s">
        <v>2929</v>
      </c>
      <c r="C185" t="s">
        <v>2930</v>
      </c>
      <c r="D185" t="s">
        <v>2931</v>
      </c>
      <c r="E185" t="s">
        <v>2932</v>
      </c>
      <c r="F185" t="s">
        <v>1878</v>
      </c>
      <c r="G185" t="s">
        <v>418</v>
      </c>
      <c r="H185" t="s">
        <v>136</v>
      </c>
      <c r="I185" t="s">
        <v>345</v>
      </c>
      <c r="J185" t="s">
        <v>2933</v>
      </c>
      <c r="K185" t="s">
        <v>874</v>
      </c>
      <c r="L185" t="s">
        <v>81</v>
      </c>
      <c r="M185">
        <v>46254</v>
      </c>
      <c r="N185" t="s">
        <v>2934</v>
      </c>
      <c r="O185" t="s">
        <v>2935</v>
      </c>
      <c r="P185" t="s">
        <v>2936</v>
      </c>
      <c r="Q185" s="18">
        <v>45379</v>
      </c>
      <c r="S185" t="s">
        <v>634</v>
      </c>
      <c r="T185">
        <v>5</v>
      </c>
      <c r="U185" t="s">
        <v>2937</v>
      </c>
      <c r="X185" t="s">
        <v>317</v>
      </c>
      <c r="Y185" s="18">
        <v>26548</v>
      </c>
      <c r="Z185" t="s">
        <v>2938</v>
      </c>
      <c r="AA185">
        <v>1700440823</v>
      </c>
      <c r="AB185" t="s">
        <v>2939</v>
      </c>
      <c r="AC185" s="18">
        <v>45657</v>
      </c>
      <c r="AD185" t="s">
        <v>2940</v>
      </c>
      <c r="AE185" s="18">
        <v>45961</v>
      </c>
      <c r="AF185" t="s">
        <v>2941</v>
      </c>
      <c r="AG185" s="18">
        <v>47217</v>
      </c>
      <c r="AH185" t="s">
        <v>2942</v>
      </c>
      <c r="AJ185" t="s">
        <v>2327</v>
      </c>
      <c r="AK185" t="s">
        <v>2327</v>
      </c>
      <c r="AM185" t="b">
        <v>1</v>
      </c>
      <c r="AN185" t="b">
        <v>1</v>
      </c>
      <c r="AO185">
        <v>4477611</v>
      </c>
      <c r="AP185" t="s">
        <v>322</v>
      </c>
      <c r="AQ185" s="169" t="s">
        <v>2929</v>
      </c>
      <c r="AR185" t="s">
        <v>46</v>
      </c>
      <c r="AS185" t="s">
        <v>324</v>
      </c>
      <c r="AT185" t="s">
        <v>1631</v>
      </c>
    </row>
    <row r="186" spans="1:46" x14ac:dyDescent="0.35">
      <c r="A186" t="s">
        <v>2943</v>
      </c>
      <c r="B186" t="s">
        <v>2944</v>
      </c>
      <c r="C186" t="s">
        <v>2945</v>
      </c>
      <c r="D186" t="s">
        <v>2946</v>
      </c>
      <c r="E186" t="s">
        <v>2947</v>
      </c>
      <c r="F186" t="s">
        <v>343</v>
      </c>
      <c r="G186" t="s">
        <v>344</v>
      </c>
      <c r="H186" t="s">
        <v>136</v>
      </c>
      <c r="I186" t="s">
        <v>345</v>
      </c>
      <c r="J186" t="s">
        <v>2948</v>
      </c>
      <c r="K186" t="s">
        <v>2949</v>
      </c>
      <c r="L186" t="s">
        <v>115</v>
      </c>
      <c r="M186">
        <v>62052</v>
      </c>
      <c r="N186" t="s">
        <v>2950</v>
      </c>
      <c r="O186" t="s">
        <v>2951</v>
      </c>
      <c r="P186" t="s">
        <v>2952</v>
      </c>
      <c r="Q186" s="18">
        <v>45379</v>
      </c>
      <c r="R186" s="18">
        <v>45555</v>
      </c>
      <c r="S186" t="s">
        <v>708</v>
      </c>
      <c r="T186">
        <v>0</v>
      </c>
      <c r="U186" t="s">
        <v>2953</v>
      </c>
      <c r="X186" t="s">
        <v>317</v>
      </c>
      <c r="Y186" s="18">
        <v>25423</v>
      </c>
      <c r="Z186" t="s">
        <v>2954</v>
      </c>
      <c r="AA186">
        <v>1619442555</v>
      </c>
      <c r="AB186" t="s">
        <v>2955</v>
      </c>
      <c r="AC186" s="18">
        <v>45657</v>
      </c>
      <c r="AD186">
        <v>209018336</v>
      </c>
      <c r="AE186" s="18">
        <v>46173</v>
      </c>
      <c r="AF186" t="s">
        <v>2956</v>
      </c>
      <c r="AG186" s="18">
        <v>46979</v>
      </c>
      <c r="AH186" t="s">
        <v>2957</v>
      </c>
      <c r="AI186">
        <v>361568569001</v>
      </c>
      <c r="AJ186" t="s">
        <v>70</v>
      </c>
      <c r="AK186" t="s">
        <v>70</v>
      </c>
      <c r="AM186" t="b">
        <v>1</v>
      </c>
      <c r="AN186" t="b">
        <v>1</v>
      </c>
      <c r="AO186">
        <v>4477633</v>
      </c>
      <c r="AP186" t="s">
        <v>322</v>
      </c>
      <c r="AQ186" s="169" t="s">
        <v>2944</v>
      </c>
      <c r="AR186" t="s">
        <v>46</v>
      </c>
      <c r="AS186" t="s">
        <v>324</v>
      </c>
      <c r="AT186" t="s">
        <v>1384</v>
      </c>
    </row>
    <row r="187" spans="1:46" x14ac:dyDescent="0.35">
      <c r="A187" t="s">
        <v>2958</v>
      </c>
      <c r="B187" t="s">
        <v>2959</v>
      </c>
      <c r="C187" t="s">
        <v>2960</v>
      </c>
      <c r="D187" t="s">
        <v>2961</v>
      </c>
      <c r="E187" t="s">
        <v>2962</v>
      </c>
      <c r="F187" t="s">
        <v>403</v>
      </c>
      <c r="G187" t="s">
        <v>404</v>
      </c>
      <c r="H187" t="s">
        <v>133</v>
      </c>
      <c r="I187" t="s">
        <v>432</v>
      </c>
      <c r="J187" t="s">
        <v>2963</v>
      </c>
      <c r="K187" t="s">
        <v>2964</v>
      </c>
      <c r="L187" t="s">
        <v>50</v>
      </c>
      <c r="M187">
        <v>92692</v>
      </c>
      <c r="N187" t="s">
        <v>2965</v>
      </c>
      <c r="O187" t="s">
        <v>2966</v>
      </c>
      <c r="P187" t="s">
        <v>2967</v>
      </c>
      <c r="Q187" s="18">
        <v>45379</v>
      </c>
      <c r="S187" t="s">
        <v>634</v>
      </c>
      <c r="T187">
        <v>5</v>
      </c>
      <c r="U187" t="s">
        <v>2968</v>
      </c>
      <c r="X187" t="s">
        <v>317</v>
      </c>
      <c r="Y187" s="18">
        <v>32934</v>
      </c>
      <c r="Z187" t="s">
        <v>2969</v>
      </c>
      <c r="AA187">
        <v>1669082095</v>
      </c>
      <c r="AB187" t="s">
        <v>2970</v>
      </c>
      <c r="AC187" s="18">
        <v>46112</v>
      </c>
      <c r="AD187">
        <v>95015065</v>
      </c>
      <c r="AE187" s="18">
        <v>46142</v>
      </c>
      <c r="AF187" t="s">
        <v>2971</v>
      </c>
      <c r="AG187" s="18">
        <v>45853</v>
      </c>
      <c r="AH187" t="s">
        <v>2972</v>
      </c>
      <c r="AI187" t="s">
        <v>355</v>
      </c>
      <c r="AJ187" t="s">
        <v>355</v>
      </c>
      <c r="AK187" t="s">
        <v>1330</v>
      </c>
      <c r="AM187" t="b">
        <v>1</v>
      </c>
      <c r="AN187" t="b">
        <v>1</v>
      </c>
      <c r="AO187">
        <v>4477671</v>
      </c>
      <c r="AP187" t="s">
        <v>322</v>
      </c>
      <c r="AQ187" s="169" t="s">
        <v>2959</v>
      </c>
      <c r="AR187" t="s">
        <v>46</v>
      </c>
      <c r="AS187" t="s">
        <v>324</v>
      </c>
      <c r="AT187" t="s">
        <v>1384</v>
      </c>
    </row>
    <row r="188" spans="1:46" x14ac:dyDescent="0.35">
      <c r="A188" t="s">
        <v>2973</v>
      </c>
      <c r="B188" t="s">
        <v>2974</v>
      </c>
      <c r="C188" t="s">
        <v>2975</v>
      </c>
      <c r="D188" t="s">
        <v>2976</v>
      </c>
      <c r="E188" t="s">
        <v>2977</v>
      </c>
      <c r="F188" t="s">
        <v>514</v>
      </c>
      <c r="G188" t="s">
        <v>515</v>
      </c>
      <c r="H188" t="s">
        <v>130</v>
      </c>
      <c r="I188" t="s">
        <v>345</v>
      </c>
      <c r="J188" t="s">
        <v>2978</v>
      </c>
      <c r="K188" t="s">
        <v>2979</v>
      </c>
      <c r="L188" t="s">
        <v>115</v>
      </c>
      <c r="M188">
        <v>60409</v>
      </c>
      <c r="N188" t="s">
        <v>2980</v>
      </c>
      <c r="O188" t="s">
        <v>2981</v>
      </c>
      <c r="P188" t="s">
        <v>2982</v>
      </c>
      <c r="Q188" s="18">
        <v>45379</v>
      </c>
      <c r="S188" t="s">
        <v>634</v>
      </c>
      <c r="T188">
        <v>5</v>
      </c>
      <c r="U188" t="s">
        <v>2983</v>
      </c>
      <c r="X188" t="s">
        <v>317</v>
      </c>
      <c r="Y188" s="18">
        <v>28301</v>
      </c>
      <c r="Z188" t="s">
        <v>2984</v>
      </c>
      <c r="AA188">
        <v>1295137842</v>
      </c>
      <c r="AB188" t="s">
        <v>2985</v>
      </c>
      <c r="AC188" s="18">
        <v>46326</v>
      </c>
      <c r="AD188">
        <v>209011582</v>
      </c>
      <c r="AE188" s="18">
        <v>46173</v>
      </c>
      <c r="AF188" t="s">
        <v>2986</v>
      </c>
      <c r="AG188" s="18">
        <v>47172</v>
      </c>
      <c r="AH188" t="s">
        <v>2987</v>
      </c>
      <c r="AI188">
        <v>428130176001</v>
      </c>
      <c r="AJ188" t="s">
        <v>70</v>
      </c>
      <c r="AK188" t="s">
        <v>70</v>
      </c>
      <c r="AM188" t="b">
        <v>1</v>
      </c>
      <c r="AN188" t="b">
        <v>1</v>
      </c>
      <c r="AO188">
        <v>4477692</v>
      </c>
      <c r="AP188" t="s">
        <v>322</v>
      </c>
      <c r="AQ188" s="169" t="s">
        <v>2974</v>
      </c>
      <c r="AR188" t="s">
        <v>46</v>
      </c>
      <c r="AS188" t="s">
        <v>324</v>
      </c>
      <c r="AT188" t="s">
        <v>1384</v>
      </c>
    </row>
    <row r="189" spans="1:46" x14ac:dyDescent="0.35">
      <c r="A189" t="s">
        <v>2988</v>
      </c>
      <c r="B189" t="s">
        <v>2989</v>
      </c>
      <c r="C189" t="s">
        <v>2990</v>
      </c>
      <c r="D189" t="s">
        <v>2991</v>
      </c>
      <c r="E189" t="s">
        <v>2992</v>
      </c>
      <c r="F189" t="s">
        <v>2993</v>
      </c>
      <c r="G189" t="s">
        <v>404</v>
      </c>
      <c r="H189" t="s">
        <v>130</v>
      </c>
      <c r="I189" t="s">
        <v>432</v>
      </c>
      <c r="J189" t="s">
        <v>2994</v>
      </c>
      <c r="K189" t="s">
        <v>2995</v>
      </c>
      <c r="L189" t="s">
        <v>2996</v>
      </c>
      <c r="M189">
        <v>48377</v>
      </c>
      <c r="N189" t="s">
        <v>2997</v>
      </c>
      <c r="O189" t="s">
        <v>2998</v>
      </c>
      <c r="P189" t="s">
        <v>2999</v>
      </c>
      <c r="Q189" s="18">
        <v>45379</v>
      </c>
      <c r="R189" s="18">
        <v>45383</v>
      </c>
      <c r="S189" t="s">
        <v>708</v>
      </c>
      <c r="T189">
        <v>0</v>
      </c>
      <c r="U189" t="s">
        <v>2821</v>
      </c>
      <c r="X189" t="s">
        <v>317</v>
      </c>
      <c r="Y189" s="18">
        <v>27842</v>
      </c>
      <c r="Z189" t="s">
        <v>3000</v>
      </c>
      <c r="AA189">
        <v>1801528690</v>
      </c>
      <c r="AB189" t="s">
        <v>355</v>
      </c>
      <c r="AD189">
        <v>95029379</v>
      </c>
      <c r="AE189" s="18">
        <v>45777</v>
      </c>
      <c r="AF189" t="s">
        <v>3001</v>
      </c>
      <c r="AG189" s="18">
        <v>47104</v>
      </c>
      <c r="AH189" t="s">
        <v>355</v>
      </c>
      <c r="AI189" t="s">
        <v>355</v>
      </c>
      <c r="AJ189" t="s">
        <v>355</v>
      </c>
      <c r="AK189" t="s">
        <v>355</v>
      </c>
      <c r="AL189" t="s">
        <v>355</v>
      </c>
      <c r="AM189" t="b">
        <v>0</v>
      </c>
      <c r="AN189" t="b">
        <v>1</v>
      </c>
      <c r="AQ189" s="169" t="s">
        <v>2989</v>
      </c>
      <c r="AR189" t="s">
        <v>46</v>
      </c>
      <c r="AS189" t="s">
        <v>324</v>
      </c>
    </row>
    <row r="190" spans="1:46" x14ac:dyDescent="0.35">
      <c r="A190" t="s">
        <v>3002</v>
      </c>
      <c r="B190" t="s">
        <v>3003</v>
      </c>
      <c r="C190" t="s">
        <v>3004</v>
      </c>
      <c r="D190" t="s">
        <v>3005</v>
      </c>
      <c r="E190" t="s">
        <v>3006</v>
      </c>
      <c r="F190" t="s">
        <v>2816</v>
      </c>
      <c r="G190" t="s">
        <v>404</v>
      </c>
      <c r="H190" t="s">
        <v>130</v>
      </c>
      <c r="I190" t="s">
        <v>432</v>
      </c>
      <c r="J190" t="s">
        <v>3007</v>
      </c>
      <c r="K190" t="s">
        <v>3008</v>
      </c>
      <c r="L190" t="s">
        <v>50</v>
      </c>
      <c r="M190">
        <v>90701</v>
      </c>
      <c r="N190" t="s">
        <v>3009</v>
      </c>
      <c r="O190" t="s">
        <v>3010</v>
      </c>
      <c r="P190" t="s">
        <v>3011</v>
      </c>
      <c r="Q190" s="18">
        <v>45379</v>
      </c>
      <c r="S190" t="s">
        <v>634</v>
      </c>
      <c r="T190">
        <v>5</v>
      </c>
      <c r="U190" t="s">
        <v>3012</v>
      </c>
      <c r="V190" s="358">
        <v>145000</v>
      </c>
      <c r="X190" t="s">
        <v>317</v>
      </c>
      <c r="Y190" s="18">
        <v>30775</v>
      </c>
      <c r="Z190" t="s">
        <v>3013</v>
      </c>
      <c r="AA190">
        <v>1790217735</v>
      </c>
      <c r="AB190" t="s">
        <v>3014</v>
      </c>
      <c r="AC190" s="18">
        <v>46203</v>
      </c>
      <c r="AD190">
        <v>95006146</v>
      </c>
      <c r="AE190" s="18">
        <v>46173</v>
      </c>
      <c r="AF190" t="s">
        <v>3015</v>
      </c>
      <c r="AG190" s="18">
        <v>46417</v>
      </c>
      <c r="AH190" t="s">
        <v>3016</v>
      </c>
      <c r="AI190" t="s">
        <v>355</v>
      </c>
      <c r="AJ190" t="s">
        <v>355</v>
      </c>
      <c r="AK190" t="s">
        <v>1330</v>
      </c>
      <c r="AM190" t="b">
        <v>1</v>
      </c>
      <c r="AN190" t="b">
        <v>1</v>
      </c>
      <c r="AO190">
        <v>4477798</v>
      </c>
      <c r="AP190" t="s">
        <v>322</v>
      </c>
      <c r="AQ190" s="169" t="s">
        <v>3003</v>
      </c>
      <c r="AR190" t="s">
        <v>46</v>
      </c>
      <c r="AS190" t="s">
        <v>324</v>
      </c>
      <c r="AT190" t="s">
        <v>1384</v>
      </c>
    </row>
    <row r="191" spans="1:46" x14ac:dyDescent="0.35">
      <c r="A191" t="s">
        <v>3017</v>
      </c>
      <c r="B191" t="s">
        <v>3018</v>
      </c>
      <c r="C191" t="s">
        <v>3019</v>
      </c>
      <c r="D191" t="s">
        <v>3020</v>
      </c>
      <c r="E191" t="s">
        <v>3021</v>
      </c>
      <c r="F191" t="s">
        <v>403</v>
      </c>
      <c r="G191" t="s">
        <v>404</v>
      </c>
      <c r="H191" t="s">
        <v>136</v>
      </c>
      <c r="I191" t="s">
        <v>345</v>
      </c>
      <c r="J191" t="s">
        <v>3022</v>
      </c>
      <c r="K191" t="s">
        <v>3023</v>
      </c>
      <c r="L191" t="s">
        <v>50</v>
      </c>
      <c r="M191">
        <v>91731</v>
      </c>
      <c r="N191" t="s">
        <v>3024</v>
      </c>
      <c r="O191" t="s">
        <v>3025</v>
      </c>
      <c r="P191" t="s">
        <v>3026</v>
      </c>
      <c r="Q191" s="18">
        <v>45379</v>
      </c>
      <c r="S191" t="s">
        <v>634</v>
      </c>
      <c r="T191">
        <v>5</v>
      </c>
      <c r="U191" t="s">
        <v>3027</v>
      </c>
      <c r="X191" t="s">
        <v>317</v>
      </c>
      <c r="Y191" s="18">
        <v>30117</v>
      </c>
      <c r="Z191" t="s">
        <v>3028</v>
      </c>
      <c r="AA191">
        <v>1609498120</v>
      </c>
      <c r="AB191" t="s">
        <v>3029</v>
      </c>
      <c r="AC191" s="18">
        <v>46387</v>
      </c>
      <c r="AD191">
        <v>95014530</v>
      </c>
      <c r="AE191" s="18">
        <v>45869</v>
      </c>
      <c r="AF191" t="s">
        <v>3030</v>
      </c>
      <c r="AG191" s="18">
        <v>45582</v>
      </c>
      <c r="AH191" t="s">
        <v>3031</v>
      </c>
      <c r="AI191" t="s">
        <v>355</v>
      </c>
      <c r="AJ191" t="s">
        <v>355</v>
      </c>
      <c r="AK191" t="s">
        <v>1330</v>
      </c>
      <c r="AM191" t="b">
        <v>1</v>
      </c>
      <c r="AN191" t="b">
        <v>1</v>
      </c>
      <c r="AO191">
        <v>4477688</v>
      </c>
      <c r="AP191" t="s">
        <v>322</v>
      </c>
      <c r="AQ191" s="169" t="s">
        <v>3018</v>
      </c>
      <c r="AR191" t="s">
        <v>46</v>
      </c>
      <c r="AS191" t="s">
        <v>324</v>
      </c>
      <c r="AT191" t="s">
        <v>1384</v>
      </c>
    </row>
    <row r="192" spans="1:46" x14ac:dyDescent="0.35">
      <c r="A192" t="s">
        <v>3032</v>
      </c>
      <c r="B192" t="s">
        <v>114</v>
      </c>
      <c r="C192" t="s">
        <v>3033</v>
      </c>
      <c r="D192" t="s">
        <v>3034</v>
      </c>
      <c r="E192" t="s">
        <v>3035</v>
      </c>
      <c r="F192" t="s">
        <v>343</v>
      </c>
      <c r="G192" t="s">
        <v>344</v>
      </c>
      <c r="H192" t="s">
        <v>136</v>
      </c>
      <c r="I192" t="s">
        <v>345</v>
      </c>
      <c r="J192" t="s">
        <v>3036</v>
      </c>
      <c r="K192" t="s">
        <v>3037</v>
      </c>
      <c r="L192" t="s">
        <v>115</v>
      </c>
      <c r="M192">
        <v>62269</v>
      </c>
      <c r="N192" t="s">
        <v>3038</v>
      </c>
      <c r="O192" t="s">
        <v>3039</v>
      </c>
      <c r="P192" t="s">
        <v>3040</v>
      </c>
      <c r="Q192" s="18">
        <v>45379</v>
      </c>
      <c r="R192" s="18">
        <v>45439</v>
      </c>
      <c r="S192" t="s">
        <v>708</v>
      </c>
      <c r="T192">
        <v>0</v>
      </c>
      <c r="U192" t="s">
        <v>3041</v>
      </c>
      <c r="X192">
        <v>1099</v>
      </c>
      <c r="Y192" s="18">
        <v>24341</v>
      </c>
      <c r="Z192" t="s">
        <v>3042</v>
      </c>
      <c r="AA192">
        <v>1619361078</v>
      </c>
      <c r="AB192" t="s">
        <v>867</v>
      </c>
      <c r="AD192">
        <v>209020918</v>
      </c>
      <c r="AE192" s="18">
        <v>45473</v>
      </c>
      <c r="AF192" t="s">
        <v>3043</v>
      </c>
      <c r="AG192" s="18">
        <v>45648</v>
      </c>
      <c r="AH192" t="s">
        <v>3044</v>
      </c>
      <c r="AJ192" t="s">
        <v>3045</v>
      </c>
      <c r="AK192" t="s">
        <v>368</v>
      </c>
      <c r="AM192" t="b">
        <v>0</v>
      </c>
      <c r="AN192" t="b">
        <v>1</v>
      </c>
      <c r="AQ192" s="169" t="s">
        <v>114</v>
      </c>
      <c r="AR192" t="s">
        <v>46</v>
      </c>
      <c r="AS192" t="s">
        <v>324</v>
      </c>
    </row>
    <row r="193" spans="1:46" x14ac:dyDescent="0.35">
      <c r="A193" t="s">
        <v>3046</v>
      </c>
      <c r="B193" t="s">
        <v>3047</v>
      </c>
      <c r="C193" t="s">
        <v>3048</v>
      </c>
      <c r="D193" t="s">
        <v>3049</v>
      </c>
      <c r="E193" t="s">
        <v>3050</v>
      </c>
      <c r="F193" t="s">
        <v>3051</v>
      </c>
      <c r="G193" t="s">
        <v>374</v>
      </c>
      <c r="H193" t="s">
        <v>136</v>
      </c>
      <c r="I193" t="s">
        <v>345</v>
      </c>
      <c r="J193" t="s">
        <v>3052</v>
      </c>
      <c r="K193" t="s">
        <v>3053</v>
      </c>
      <c r="L193" t="s">
        <v>53</v>
      </c>
      <c r="M193">
        <v>33472</v>
      </c>
      <c r="N193" t="s">
        <v>3054</v>
      </c>
      <c r="O193" t="s">
        <v>3055</v>
      </c>
      <c r="P193" t="s">
        <v>3056</v>
      </c>
      <c r="Q193" s="18">
        <v>45379</v>
      </c>
      <c r="S193" t="s">
        <v>634</v>
      </c>
      <c r="T193">
        <v>3</v>
      </c>
      <c r="U193" t="s">
        <v>3057</v>
      </c>
      <c r="W193">
        <v>500</v>
      </c>
      <c r="X193" t="s">
        <v>317</v>
      </c>
      <c r="Y193" s="18">
        <v>28618</v>
      </c>
      <c r="Z193" t="s">
        <v>3058</v>
      </c>
      <c r="AA193">
        <v>1386301299</v>
      </c>
      <c r="AB193" t="s">
        <v>3059</v>
      </c>
      <c r="AC193" s="18">
        <v>46630</v>
      </c>
      <c r="AD193" t="s">
        <v>3060</v>
      </c>
      <c r="AE193" s="18">
        <v>45777</v>
      </c>
      <c r="AF193" t="s">
        <v>3061</v>
      </c>
      <c r="AG193" s="18">
        <v>46329</v>
      </c>
      <c r="AH193" t="s">
        <v>355</v>
      </c>
      <c r="AI193">
        <v>1386301299</v>
      </c>
      <c r="AK193" t="s">
        <v>110</v>
      </c>
      <c r="AL193" t="s">
        <v>61</v>
      </c>
      <c r="AM193" t="b">
        <v>1</v>
      </c>
      <c r="AN193" t="b">
        <v>1</v>
      </c>
      <c r="AO193">
        <v>4477826</v>
      </c>
      <c r="AP193" t="s">
        <v>322</v>
      </c>
      <c r="AQ193" s="169" t="s">
        <v>3047</v>
      </c>
      <c r="AR193" t="s">
        <v>46</v>
      </c>
      <c r="AS193" t="s">
        <v>324</v>
      </c>
      <c r="AT193" t="s">
        <v>1384</v>
      </c>
    </row>
    <row r="194" spans="1:46" x14ac:dyDescent="0.35">
      <c r="A194" t="s">
        <v>3062</v>
      </c>
      <c r="B194" t="s">
        <v>3063</v>
      </c>
      <c r="C194" t="s">
        <v>3064</v>
      </c>
      <c r="D194" t="s">
        <v>3065</v>
      </c>
      <c r="E194" t="s">
        <v>3066</v>
      </c>
      <c r="F194" t="s">
        <v>1878</v>
      </c>
      <c r="G194" t="s">
        <v>3067</v>
      </c>
      <c r="H194" t="s">
        <v>130</v>
      </c>
      <c r="I194" t="s">
        <v>345</v>
      </c>
      <c r="J194" t="s">
        <v>3068</v>
      </c>
      <c r="K194" t="s">
        <v>3069</v>
      </c>
      <c r="L194" t="s">
        <v>81</v>
      </c>
      <c r="M194">
        <v>47240</v>
      </c>
      <c r="N194" t="s">
        <v>3070</v>
      </c>
      <c r="O194" t="s">
        <v>3071</v>
      </c>
      <c r="P194" t="s">
        <v>3072</v>
      </c>
      <c r="Q194" s="18">
        <v>45379</v>
      </c>
      <c r="R194" s="18">
        <v>45449</v>
      </c>
      <c r="S194" t="s">
        <v>708</v>
      </c>
      <c r="T194">
        <v>0</v>
      </c>
      <c r="U194" t="s">
        <v>2413</v>
      </c>
      <c r="X194" t="s">
        <v>317</v>
      </c>
      <c r="Y194" s="18">
        <v>32268</v>
      </c>
      <c r="Z194" t="s">
        <v>3073</v>
      </c>
      <c r="AA194">
        <v>1124567326</v>
      </c>
      <c r="AB194" t="s">
        <v>3074</v>
      </c>
      <c r="AC194" s="18">
        <v>46387</v>
      </c>
      <c r="AD194" t="s">
        <v>3075</v>
      </c>
      <c r="AE194" s="18">
        <v>45961</v>
      </c>
      <c r="AF194" t="s">
        <v>3076</v>
      </c>
      <c r="AG194" s="18">
        <v>46410</v>
      </c>
      <c r="AH194" t="s">
        <v>3077</v>
      </c>
      <c r="AI194">
        <v>300031555</v>
      </c>
      <c r="AK194" t="s">
        <v>355</v>
      </c>
      <c r="AM194" t="b">
        <v>0</v>
      </c>
      <c r="AN194" t="b">
        <v>1</v>
      </c>
      <c r="AO194">
        <v>4477902</v>
      </c>
      <c r="AQ194" s="169" t="s">
        <v>3063</v>
      </c>
      <c r="AR194" t="s">
        <v>46</v>
      </c>
      <c r="AS194" t="s">
        <v>29</v>
      </c>
      <c r="AT194" t="s">
        <v>1384</v>
      </c>
    </row>
    <row r="195" spans="1:46" x14ac:dyDescent="0.35">
      <c r="A195" t="s">
        <v>3078</v>
      </c>
      <c r="B195" t="s">
        <v>3079</v>
      </c>
      <c r="C195" t="s">
        <v>3080</v>
      </c>
      <c r="D195" t="s">
        <v>3081</v>
      </c>
      <c r="E195" t="s">
        <v>3082</v>
      </c>
      <c r="F195" t="s">
        <v>3083</v>
      </c>
      <c r="G195" t="s">
        <v>404</v>
      </c>
      <c r="H195" t="s">
        <v>133</v>
      </c>
      <c r="I195" t="s">
        <v>432</v>
      </c>
      <c r="J195" t="s">
        <v>3084</v>
      </c>
      <c r="K195" t="s">
        <v>3085</v>
      </c>
      <c r="L195" t="s">
        <v>50</v>
      </c>
      <c r="M195">
        <v>91030</v>
      </c>
      <c r="N195" t="s">
        <v>3086</v>
      </c>
      <c r="O195" t="s">
        <v>3087</v>
      </c>
      <c r="P195" t="s">
        <v>3088</v>
      </c>
      <c r="Q195" s="18">
        <v>45379</v>
      </c>
      <c r="S195" t="s">
        <v>634</v>
      </c>
      <c r="T195">
        <v>5</v>
      </c>
      <c r="U195" t="s">
        <v>3089</v>
      </c>
      <c r="X195" t="s">
        <v>317</v>
      </c>
      <c r="Y195" s="18">
        <v>30730</v>
      </c>
      <c r="Z195" t="s">
        <v>3090</v>
      </c>
      <c r="AA195">
        <v>1205542834</v>
      </c>
      <c r="AB195" t="s">
        <v>3091</v>
      </c>
      <c r="AC195" s="18">
        <v>46538</v>
      </c>
      <c r="AD195">
        <v>95021116</v>
      </c>
      <c r="AE195" s="18">
        <v>45747</v>
      </c>
      <c r="AF195" t="s">
        <v>3092</v>
      </c>
      <c r="AG195" s="18">
        <v>46515</v>
      </c>
      <c r="AH195" t="s">
        <v>3093</v>
      </c>
      <c r="AI195" t="s">
        <v>355</v>
      </c>
      <c r="AJ195" t="s">
        <v>355</v>
      </c>
      <c r="AK195" t="s">
        <v>1330</v>
      </c>
      <c r="AM195" t="b">
        <v>1</v>
      </c>
      <c r="AN195" t="b">
        <v>1</v>
      </c>
      <c r="AO195">
        <v>4477803</v>
      </c>
      <c r="AP195" t="s">
        <v>322</v>
      </c>
      <c r="AQ195" s="169" t="s">
        <v>3079</v>
      </c>
      <c r="AR195" t="s">
        <v>46</v>
      </c>
      <c r="AS195" t="s">
        <v>324</v>
      </c>
      <c r="AT195" t="s">
        <v>1384</v>
      </c>
    </row>
    <row r="196" spans="1:46" x14ac:dyDescent="0.35">
      <c r="A196" t="s">
        <v>3094</v>
      </c>
      <c r="B196" t="s">
        <v>123</v>
      </c>
      <c r="C196" t="s">
        <v>3095</v>
      </c>
      <c r="D196" t="s">
        <v>3096</v>
      </c>
      <c r="E196" t="s">
        <v>3097</v>
      </c>
      <c r="F196" t="s">
        <v>3098</v>
      </c>
      <c r="G196" t="s">
        <v>344</v>
      </c>
      <c r="H196" t="s">
        <v>28</v>
      </c>
      <c r="I196" t="s">
        <v>310</v>
      </c>
      <c r="J196" t="s">
        <v>3099</v>
      </c>
      <c r="K196" t="s">
        <v>2698</v>
      </c>
      <c r="L196" t="s">
        <v>115</v>
      </c>
      <c r="M196">
        <v>62232</v>
      </c>
      <c r="N196" t="s">
        <v>3100</v>
      </c>
      <c r="O196" t="s">
        <v>3101</v>
      </c>
      <c r="P196" t="s">
        <v>3102</v>
      </c>
      <c r="Q196" s="18">
        <v>45376</v>
      </c>
      <c r="R196" s="18">
        <v>45474</v>
      </c>
      <c r="S196" t="s">
        <v>708</v>
      </c>
      <c r="T196">
        <v>0</v>
      </c>
      <c r="U196" t="s">
        <v>3103</v>
      </c>
      <c r="W196" s="358">
        <v>1100</v>
      </c>
      <c r="X196">
        <v>1099</v>
      </c>
      <c r="Y196" s="18">
        <v>27660</v>
      </c>
      <c r="Z196" t="s">
        <v>3104</v>
      </c>
      <c r="AA196">
        <v>1093975419</v>
      </c>
      <c r="AB196" t="s">
        <v>3105</v>
      </c>
      <c r="AD196">
        <v>36125834</v>
      </c>
      <c r="AE196" s="18">
        <v>46234</v>
      </c>
      <c r="AF196" t="s">
        <v>355</v>
      </c>
      <c r="AH196" t="s">
        <v>3106</v>
      </c>
      <c r="AI196">
        <v>36125834</v>
      </c>
      <c r="AK196" t="s">
        <v>368</v>
      </c>
      <c r="AM196" t="b">
        <v>1</v>
      </c>
      <c r="AN196" t="b">
        <v>1</v>
      </c>
      <c r="AP196" t="s">
        <v>322</v>
      </c>
      <c r="AQ196" s="169" t="s">
        <v>123</v>
      </c>
      <c r="AR196" t="s">
        <v>310</v>
      </c>
      <c r="AS196" t="s">
        <v>324</v>
      </c>
    </row>
    <row r="197" spans="1:46" x14ac:dyDescent="0.35">
      <c r="A197" t="s">
        <v>3107</v>
      </c>
      <c r="B197" t="s">
        <v>121</v>
      </c>
      <c r="C197" t="s">
        <v>3108</v>
      </c>
      <c r="D197" t="s">
        <v>1549</v>
      </c>
      <c r="E197" t="s">
        <v>3109</v>
      </c>
      <c r="F197" t="s">
        <v>2148</v>
      </c>
      <c r="G197" t="s">
        <v>1637</v>
      </c>
      <c r="H197" t="s">
        <v>136</v>
      </c>
      <c r="I197" t="s">
        <v>345</v>
      </c>
      <c r="J197" t="s">
        <v>3110</v>
      </c>
      <c r="K197" t="s">
        <v>3111</v>
      </c>
      <c r="L197" t="s">
        <v>53</v>
      </c>
      <c r="M197">
        <v>32456</v>
      </c>
      <c r="N197" t="s">
        <v>3112</v>
      </c>
      <c r="O197" t="s">
        <v>3113</v>
      </c>
      <c r="P197" t="s">
        <v>3114</v>
      </c>
      <c r="Q197" s="18">
        <v>45371</v>
      </c>
      <c r="S197" t="s">
        <v>634</v>
      </c>
      <c r="T197">
        <v>2</v>
      </c>
      <c r="U197" t="s">
        <v>2271</v>
      </c>
      <c r="W197">
        <v>600</v>
      </c>
      <c r="X197">
        <v>1099</v>
      </c>
      <c r="Y197" s="18">
        <v>28480</v>
      </c>
      <c r="Z197" t="s">
        <v>3115</v>
      </c>
      <c r="AA197">
        <v>1174389415</v>
      </c>
      <c r="AB197" t="s">
        <v>3116</v>
      </c>
      <c r="AC197" s="18">
        <v>46418</v>
      </c>
      <c r="AD197" t="s">
        <v>3117</v>
      </c>
      <c r="AE197" s="18">
        <v>45777</v>
      </c>
      <c r="AF197" t="s">
        <v>3118</v>
      </c>
      <c r="AG197" s="18">
        <v>47115</v>
      </c>
      <c r="AH197" t="s">
        <v>3119</v>
      </c>
      <c r="AI197">
        <v>121782500</v>
      </c>
      <c r="AJ197" t="s">
        <v>61</v>
      </c>
      <c r="AK197" t="s">
        <v>61</v>
      </c>
      <c r="AL197" t="s">
        <v>61</v>
      </c>
      <c r="AM197" t="b">
        <v>1</v>
      </c>
      <c r="AN197" t="b">
        <v>1</v>
      </c>
      <c r="AP197" t="s">
        <v>322</v>
      </c>
      <c r="AQ197" s="169" t="s">
        <v>121</v>
      </c>
      <c r="AR197" t="s">
        <v>46</v>
      </c>
      <c r="AS197" t="s">
        <v>324</v>
      </c>
    </row>
    <row r="198" spans="1:46" x14ac:dyDescent="0.35">
      <c r="A198" t="s">
        <v>3120</v>
      </c>
      <c r="B198" t="s">
        <v>3121</v>
      </c>
      <c r="C198" t="s">
        <v>3122</v>
      </c>
      <c r="D198" t="s">
        <v>3123</v>
      </c>
      <c r="E198" t="s">
        <v>3124</v>
      </c>
      <c r="F198" t="s">
        <v>3125</v>
      </c>
      <c r="G198" t="s">
        <v>515</v>
      </c>
      <c r="H198" t="s">
        <v>3126</v>
      </c>
      <c r="I198" t="s">
        <v>3126</v>
      </c>
      <c r="J198" t="s">
        <v>3127</v>
      </c>
      <c r="K198" t="s">
        <v>2979</v>
      </c>
      <c r="L198" t="s">
        <v>115</v>
      </c>
      <c r="M198">
        <v>60409</v>
      </c>
      <c r="N198" t="s">
        <v>3128</v>
      </c>
      <c r="O198" t="s">
        <v>3129</v>
      </c>
      <c r="P198" t="s">
        <v>3130</v>
      </c>
      <c r="Q198" s="18">
        <v>45365</v>
      </c>
      <c r="S198" t="s">
        <v>634</v>
      </c>
      <c r="T198">
        <v>5</v>
      </c>
      <c r="U198" t="s">
        <v>3131</v>
      </c>
      <c r="V198" s="358">
        <v>85000</v>
      </c>
      <c r="X198" t="s">
        <v>317</v>
      </c>
      <c r="Y198" s="18">
        <v>30745</v>
      </c>
      <c r="Z198" t="s">
        <v>3132</v>
      </c>
      <c r="AA198">
        <v>1316474448</v>
      </c>
      <c r="AB198" t="s">
        <v>338</v>
      </c>
      <c r="AD198">
        <v>149.01920899999999</v>
      </c>
      <c r="AE198" s="18">
        <v>45991</v>
      </c>
      <c r="AF198" t="s">
        <v>338</v>
      </c>
      <c r="AH198" t="s">
        <v>3133</v>
      </c>
      <c r="AI198" t="s">
        <v>355</v>
      </c>
      <c r="AJ198" t="s">
        <v>338</v>
      </c>
      <c r="AK198" t="s">
        <v>70</v>
      </c>
      <c r="AM198" t="b">
        <v>0</v>
      </c>
      <c r="AN198" t="b">
        <v>1</v>
      </c>
      <c r="AO198">
        <v>4460418</v>
      </c>
      <c r="AP198" t="s">
        <v>322</v>
      </c>
      <c r="AQ198" s="169" t="s">
        <v>3121</v>
      </c>
      <c r="AR198" t="s">
        <v>3126</v>
      </c>
      <c r="AS198" t="s">
        <v>324</v>
      </c>
      <c r="AT198" t="s">
        <v>1631</v>
      </c>
    </row>
    <row r="199" spans="1:46" x14ac:dyDescent="0.35">
      <c r="C199" t="s">
        <v>3134</v>
      </c>
      <c r="D199" t="s">
        <v>3135</v>
      </c>
      <c r="E199" t="s">
        <v>3136</v>
      </c>
      <c r="G199" t="s">
        <v>404</v>
      </c>
      <c r="H199" t="s">
        <v>133</v>
      </c>
      <c r="I199" t="s">
        <v>432</v>
      </c>
      <c r="L199" t="s">
        <v>50</v>
      </c>
      <c r="N199" t="s">
        <v>3137</v>
      </c>
      <c r="O199" t="s">
        <v>3138</v>
      </c>
      <c r="P199" t="s">
        <v>3139</v>
      </c>
      <c r="Q199" s="18">
        <v>45365</v>
      </c>
      <c r="R199" s="18">
        <v>45352</v>
      </c>
      <c r="S199" t="s">
        <v>708</v>
      </c>
      <c r="T199">
        <v>0</v>
      </c>
      <c r="U199" t="s">
        <v>3140</v>
      </c>
      <c r="X199" t="s">
        <v>317</v>
      </c>
      <c r="AA199">
        <v>1265969497</v>
      </c>
      <c r="AK199" t="s">
        <v>338</v>
      </c>
      <c r="AL199" t="s">
        <v>338</v>
      </c>
      <c r="AM199" t="b">
        <v>0</v>
      </c>
      <c r="AN199" t="b">
        <v>1</v>
      </c>
      <c r="AQ199" s="169" t="s">
        <v>3141</v>
      </c>
      <c r="AR199" t="s">
        <v>46</v>
      </c>
      <c r="AS199" t="s">
        <v>324</v>
      </c>
    </row>
    <row r="200" spans="1:46" x14ac:dyDescent="0.35">
      <c r="A200" t="s">
        <v>3142</v>
      </c>
      <c r="B200" t="s">
        <v>119</v>
      </c>
      <c r="C200" t="s">
        <v>3143</v>
      </c>
      <c r="D200" t="s">
        <v>2709</v>
      </c>
      <c r="E200" t="s">
        <v>3144</v>
      </c>
      <c r="F200" t="s">
        <v>497</v>
      </c>
      <c r="G200" t="s">
        <v>309</v>
      </c>
      <c r="H200" t="s">
        <v>133</v>
      </c>
      <c r="I200" t="s">
        <v>432</v>
      </c>
      <c r="J200" t="s">
        <v>3145</v>
      </c>
      <c r="K200" t="s">
        <v>499</v>
      </c>
      <c r="L200" t="s">
        <v>25</v>
      </c>
      <c r="M200">
        <v>98520</v>
      </c>
      <c r="N200" t="s">
        <v>3146</v>
      </c>
      <c r="O200" t="s">
        <v>3147</v>
      </c>
      <c r="P200" t="s">
        <v>3148</v>
      </c>
      <c r="Q200" s="18">
        <v>45365</v>
      </c>
      <c r="R200" s="18">
        <v>45436</v>
      </c>
      <c r="S200" t="s">
        <v>708</v>
      </c>
      <c r="T200">
        <v>0</v>
      </c>
      <c r="U200" t="s">
        <v>3149</v>
      </c>
      <c r="X200">
        <v>1099</v>
      </c>
      <c r="Y200" s="18">
        <v>27943</v>
      </c>
      <c r="Z200" t="s">
        <v>3150</v>
      </c>
      <c r="AA200">
        <v>1629849666</v>
      </c>
      <c r="AB200" t="s">
        <v>3151</v>
      </c>
      <c r="AC200" s="18">
        <v>46446</v>
      </c>
      <c r="AD200" t="s">
        <v>3152</v>
      </c>
      <c r="AE200" s="18">
        <v>45475</v>
      </c>
      <c r="AF200" t="s">
        <v>3153</v>
      </c>
      <c r="AG200" s="18">
        <v>47126</v>
      </c>
      <c r="AH200" t="s">
        <v>3154</v>
      </c>
      <c r="AI200">
        <v>2281470</v>
      </c>
      <c r="AJ200" t="s">
        <v>338</v>
      </c>
      <c r="AK200" t="s">
        <v>3155</v>
      </c>
      <c r="AL200" t="s">
        <v>3156</v>
      </c>
      <c r="AM200" t="b">
        <v>0</v>
      </c>
      <c r="AN200" t="b">
        <v>1</v>
      </c>
      <c r="AQ200" s="169" t="s">
        <v>119</v>
      </c>
      <c r="AR200" t="s">
        <v>46</v>
      </c>
      <c r="AS200" t="s">
        <v>324</v>
      </c>
    </row>
    <row r="201" spans="1:46" x14ac:dyDescent="0.35">
      <c r="A201" t="s">
        <v>3157</v>
      </c>
      <c r="B201" t="s">
        <v>112</v>
      </c>
      <c r="C201" t="s">
        <v>3158</v>
      </c>
      <c r="D201" t="s">
        <v>3159</v>
      </c>
      <c r="E201" t="s">
        <v>3160</v>
      </c>
      <c r="F201" t="s">
        <v>2828</v>
      </c>
      <c r="G201" t="s">
        <v>3161</v>
      </c>
      <c r="H201" t="s">
        <v>133</v>
      </c>
      <c r="I201" t="s">
        <v>432</v>
      </c>
      <c r="J201" t="s">
        <v>3162</v>
      </c>
      <c r="K201" t="s">
        <v>3163</v>
      </c>
      <c r="L201" t="s">
        <v>50</v>
      </c>
      <c r="M201">
        <v>93422</v>
      </c>
      <c r="N201" t="s">
        <v>3164</v>
      </c>
      <c r="O201" t="s">
        <v>3165</v>
      </c>
      <c r="P201" t="s">
        <v>3166</v>
      </c>
      <c r="Q201" s="18">
        <v>45365</v>
      </c>
      <c r="S201" t="s">
        <v>634</v>
      </c>
      <c r="T201">
        <v>0</v>
      </c>
      <c r="U201" t="s">
        <v>2413</v>
      </c>
      <c r="W201">
        <v>575</v>
      </c>
      <c r="X201">
        <v>1099</v>
      </c>
      <c r="Y201" s="18">
        <v>27276</v>
      </c>
      <c r="Z201" t="s">
        <v>3167</v>
      </c>
      <c r="AA201">
        <v>1346773306</v>
      </c>
      <c r="AB201" t="s">
        <v>3168</v>
      </c>
      <c r="AC201" s="18">
        <v>45838</v>
      </c>
      <c r="AD201">
        <v>95005513</v>
      </c>
      <c r="AE201" s="18">
        <v>45961</v>
      </c>
      <c r="AF201" t="s">
        <v>3169</v>
      </c>
      <c r="AG201" s="18">
        <v>46221</v>
      </c>
      <c r="AH201" t="s">
        <v>3170</v>
      </c>
      <c r="AI201" t="s">
        <v>355</v>
      </c>
      <c r="AJ201" t="s">
        <v>355</v>
      </c>
      <c r="AK201" t="s">
        <v>1330</v>
      </c>
      <c r="AM201" t="b">
        <v>1</v>
      </c>
      <c r="AN201" t="b">
        <v>1</v>
      </c>
      <c r="AP201" t="s">
        <v>322</v>
      </c>
      <c r="AQ201" s="169" t="s">
        <v>112</v>
      </c>
      <c r="AR201" t="s">
        <v>46</v>
      </c>
      <c r="AS201" t="s">
        <v>29</v>
      </c>
    </row>
    <row r="202" spans="1:46" x14ac:dyDescent="0.35">
      <c r="A202" t="s">
        <v>3171</v>
      </c>
      <c r="B202" t="s">
        <v>127</v>
      </c>
      <c r="C202" t="s">
        <v>3172</v>
      </c>
      <c r="D202" t="s">
        <v>3173</v>
      </c>
      <c r="E202" t="s">
        <v>3174</v>
      </c>
      <c r="F202" t="s">
        <v>3175</v>
      </c>
      <c r="G202" t="s">
        <v>344</v>
      </c>
      <c r="H202" t="s">
        <v>28</v>
      </c>
      <c r="I202" t="s">
        <v>310</v>
      </c>
      <c r="J202" t="s">
        <v>3176</v>
      </c>
      <c r="K202" t="s">
        <v>3177</v>
      </c>
      <c r="L202" t="s">
        <v>115</v>
      </c>
      <c r="M202">
        <v>62704</v>
      </c>
      <c r="N202" t="s">
        <v>3178</v>
      </c>
      <c r="O202" t="s">
        <v>3179</v>
      </c>
      <c r="P202" t="s">
        <v>3180</v>
      </c>
      <c r="Q202" s="18">
        <v>45358</v>
      </c>
      <c r="R202" s="18">
        <v>45453</v>
      </c>
      <c r="S202" t="s">
        <v>708</v>
      </c>
      <c r="T202">
        <v>0</v>
      </c>
      <c r="U202" t="s">
        <v>3181</v>
      </c>
      <c r="W202" s="358">
        <v>1100</v>
      </c>
      <c r="X202">
        <v>1099</v>
      </c>
      <c r="Y202" s="18">
        <v>28253</v>
      </c>
      <c r="Z202" t="s">
        <v>3182</v>
      </c>
      <c r="AA202">
        <v>1063670362</v>
      </c>
      <c r="AB202" t="s">
        <v>3183</v>
      </c>
      <c r="AC202" s="18">
        <v>45688</v>
      </c>
      <c r="AD202">
        <v>36131668</v>
      </c>
      <c r="AE202" s="18">
        <v>46234</v>
      </c>
      <c r="AF202" t="s">
        <v>338</v>
      </c>
      <c r="AH202" t="s">
        <v>3184</v>
      </c>
      <c r="AI202">
        <v>36131668</v>
      </c>
      <c r="AJ202" t="s">
        <v>338</v>
      </c>
      <c r="AK202" t="s">
        <v>368</v>
      </c>
      <c r="AL202" t="s">
        <v>338</v>
      </c>
      <c r="AM202" t="b">
        <v>0</v>
      </c>
      <c r="AN202" t="b">
        <v>1</v>
      </c>
      <c r="AQ202" s="169" t="s">
        <v>127</v>
      </c>
      <c r="AR202" t="s">
        <v>310</v>
      </c>
      <c r="AS202" t="s">
        <v>324</v>
      </c>
    </row>
    <row r="203" spans="1:46" x14ac:dyDescent="0.35">
      <c r="A203" t="s">
        <v>3185</v>
      </c>
      <c r="B203" t="s">
        <v>1398</v>
      </c>
      <c r="C203" t="s">
        <v>3186</v>
      </c>
      <c r="D203" t="s">
        <v>3187</v>
      </c>
      <c r="E203" t="s">
        <v>3188</v>
      </c>
      <c r="F203" t="s">
        <v>3189</v>
      </c>
      <c r="G203" t="s">
        <v>542</v>
      </c>
      <c r="H203" t="s">
        <v>27</v>
      </c>
      <c r="I203" t="s">
        <v>310</v>
      </c>
      <c r="J203" t="s">
        <v>3190</v>
      </c>
      <c r="K203" t="s">
        <v>3191</v>
      </c>
      <c r="L203" t="s">
        <v>50</v>
      </c>
      <c r="M203">
        <v>94550</v>
      </c>
      <c r="N203" t="s">
        <v>3192</v>
      </c>
      <c r="O203" t="s">
        <v>3193</v>
      </c>
      <c r="P203" t="s">
        <v>3194</v>
      </c>
      <c r="Q203" s="18">
        <v>45352</v>
      </c>
      <c r="S203" t="s">
        <v>634</v>
      </c>
      <c r="T203">
        <v>5</v>
      </c>
      <c r="U203" t="s">
        <v>3195</v>
      </c>
      <c r="V203" s="358">
        <v>210000</v>
      </c>
      <c r="X203" t="s">
        <v>317</v>
      </c>
      <c r="Y203" s="18">
        <v>27797</v>
      </c>
      <c r="Z203" t="s">
        <v>3196</v>
      </c>
      <c r="AA203">
        <v>1730393836</v>
      </c>
      <c r="AB203" t="s">
        <v>3197</v>
      </c>
      <c r="AC203" s="18">
        <v>45688</v>
      </c>
      <c r="AD203">
        <v>119158</v>
      </c>
      <c r="AE203" s="18">
        <v>45716</v>
      </c>
      <c r="AF203" t="s">
        <v>338</v>
      </c>
      <c r="AH203" t="s">
        <v>3198</v>
      </c>
      <c r="AK203" t="s">
        <v>1330</v>
      </c>
      <c r="AM203" t="b">
        <v>1</v>
      </c>
      <c r="AN203" t="b">
        <v>1</v>
      </c>
      <c r="AO203">
        <v>4457404</v>
      </c>
      <c r="AP203" t="s">
        <v>322</v>
      </c>
      <c r="AQ203" s="169" t="s">
        <v>1398</v>
      </c>
      <c r="AR203" t="s">
        <v>310</v>
      </c>
      <c r="AS203" t="s">
        <v>324</v>
      </c>
      <c r="AT203" t="s">
        <v>1384</v>
      </c>
    </row>
    <row r="204" spans="1:46" x14ac:dyDescent="0.35">
      <c r="A204" t="s">
        <v>3199</v>
      </c>
      <c r="B204" t="s">
        <v>3200</v>
      </c>
      <c r="C204" t="s">
        <v>3201</v>
      </c>
      <c r="D204" t="s">
        <v>3202</v>
      </c>
      <c r="E204" t="s">
        <v>3203</v>
      </c>
      <c r="F204" t="s">
        <v>3204</v>
      </c>
      <c r="G204" t="s">
        <v>462</v>
      </c>
      <c r="H204" t="s">
        <v>133</v>
      </c>
      <c r="I204" t="s">
        <v>432</v>
      </c>
      <c r="J204" t="s">
        <v>3205</v>
      </c>
      <c r="K204" t="s">
        <v>1922</v>
      </c>
      <c r="L204" t="s">
        <v>25</v>
      </c>
      <c r="M204">
        <v>98201</v>
      </c>
      <c r="N204" t="s">
        <v>3206</v>
      </c>
      <c r="O204" t="s">
        <v>3207</v>
      </c>
      <c r="P204" t="s">
        <v>3208</v>
      </c>
      <c r="Q204" s="18">
        <v>45351</v>
      </c>
      <c r="S204" t="s">
        <v>634</v>
      </c>
      <c r="T204">
        <v>5</v>
      </c>
      <c r="U204" t="s">
        <v>3209</v>
      </c>
      <c r="X204" t="s">
        <v>317</v>
      </c>
      <c r="Y204" s="18">
        <v>33973</v>
      </c>
      <c r="Z204" t="s">
        <v>3210</v>
      </c>
      <c r="AA204">
        <v>1538940069</v>
      </c>
      <c r="AB204" t="s">
        <v>3211</v>
      </c>
      <c r="AC204" s="18">
        <v>46418</v>
      </c>
      <c r="AD204" t="s">
        <v>3212</v>
      </c>
      <c r="AE204" s="18">
        <v>45661</v>
      </c>
      <c r="AF204" t="s">
        <v>3213</v>
      </c>
      <c r="AG204" s="18">
        <v>47029</v>
      </c>
      <c r="AH204" t="s">
        <v>3214</v>
      </c>
      <c r="AI204">
        <v>2281459</v>
      </c>
      <c r="AJ204" t="s">
        <v>338</v>
      </c>
      <c r="AK204" t="s">
        <v>778</v>
      </c>
      <c r="AL204" t="s">
        <v>792</v>
      </c>
      <c r="AM204" t="b">
        <v>1</v>
      </c>
      <c r="AN204" t="b">
        <v>1</v>
      </c>
      <c r="AO204">
        <v>4460105</v>
      </c>
      <c r="AP204" t="s">
        <v>322</v>
      </c>
      <c r="AQ204" s="169" t="s">
        <v>3200</v>
      </c>
      <c r="AR204" t="s">
        <v>46</v>
      </c>
      <c r="AS204" t="s">
        <v>324</v>
      </c>
      <c r="AT204" t="s">
        <v>1384</v>
      </c>
    </row>
    <row r="205" spans="1:46" x14ac:dyDescent="0.35">
      <c r="A205" t="s">
        <v>3215</v>
      </c>
      <c r="B205" t="s">
        <v>105</v>
      </c>
      <c r="C205" t="s">
        <v>3216</v>
      </c>
      <c r="D205" t="s">
        <v>3217</v>
      </c>
      <c r="E205" t="s">
        <v>3218</v>
      </c>
      <c r="F205" t="s">
        <v>3219</v>
      </c>
      <c r="G205" t="s">
        <v>3220</v>
      </c>
      <c r="H205" t="s">
        <v>133</v>
      </c>
      <c r="I205" t="s">
        <v>432</v>
      </c>
      <c r="J205" t="s">
        <v>3221</v>
      </c>
      <c r="K205" t="s">
        <v>3222</v>
      </c>
      <c r="L205" t="s">
        <v>25</v>
      </c>
      <c r="M205">
        <v>98275</v>
      </c>
      <c r="N205" t="s">
        <v>3223</v>
      </c>
      <c r="O205" t="s">
        <v>3224</v>
      </c>
      <c r="P205" t="s">
        <v>3225</v>
      </c>
      <c r="Q205" s="18">
        <v>45351</v>
      </c>
      <c r="S205" t="s">
        <v>634</v>
      </c>
      <c r="T205">
        <v>3</v>
      </c>
      <c r="U205" t="s">
        <v>3226</v>
      </c>
      <c r="W205">
        <v>575</v>
      </c>
      <c r="X205">
        <v>1099</v>
      </c>
      <c r="Y205" s="18">
        <v>29395</v>
      </c>
      <c r="Z205" t="s">
        <v>3227</v>
      </c>
      <c r="AA205">
        <v>1871838797</v>
      </c>
      <c r="AB205" t="s">
        <v>3228</v>
      </c>
      <c r="AC205" s="18">
        <v>46234</v>
      </c>
      <c r="AD205" t="s">
        <v>3229</v>
      </c>
      <c r="AE205" s="18">
        <v>45831</v>
      </c>
      <c r="AF205" t="s">
        <v>3230</v>
      </c>
      <c r="AG205" s="18">
        <v>46669</v>
      </c>
      <c r="AH205" t="s">
        <v>3231</v>
      </c>
      <c r="AI205">
        <v>2258370</v>
      </c>
      <c r="AK205" t="s">
        <v>792</v>
      </c>
      <c r="AL205" t="s">
        <v>792</v>
      </c>
      <c r="AM205" t="b">
        <v>1</v>
      </c>
      <c r="AN205" t="b">
        <v>1</v>
      </c>
      <c r="AP205" t="s">
        <v>322</v>
      </c>
      <c r="AQ205" s="169" t="s">
        <v>105</v>
      </c>
      <c r="AR205" t="s">
        <v>46</v>
      </c>
      <c r="AS205" t="s">
        <v>29</v>
      </c>
    </row>
    <row r="206" spans="1:46" x14ac:dyDescent="0.35">
      <c r="A206" t="s">
        <v>3232</v>
      </c>
      <c r="B206" t="s">
        <v>3233</v>
      </c>
      <c r="C206" t="s">
        <v>3234</v>
      </c>
      <c r="D206" t="s">
        <v>781</v>
      </c>
      <c r="E206" t="s">
        <v>3235</v>
      </c>
      <c r="F206" t="s">
        <v>611</v>
      </c>
      <c r="G206" t="s">
        <v>344</v>
      </c>
      <c r="H206" t="s">
        <v>136</v>
      </c>
      <c r="I206" t="s">
        <v>345</v>
      </c>
      <c r="J206" t="s">
        <v>3236</v>
      </c>
      <c r="K206" t="s">
        <v>3237</v>
      </c>
      <c r="L206" t="s">
        <v>115</v>
      </c>
      <c r="M206">
        <v>62535</v>
      </c>
      <c r="N206" t="s">
        <v>3238</v>
      </c>
      <c r="O206" t="s">
        <v>3239</v>
      </c>
      <c r="P206" t="s">
        <v>3240</v>
      </c>
      <c r="Q206" s="18">
        <v>45351</v>
      </c>
      <c r="S206" t="s">
        <v>634</v>
      </c>
      <c r="T206">
        <v>5</v>
      </c>
      <c r="U206" t="s">
        <v>3241</v>
      </c>
      <c r="X206" t="s">
        <v>317</v>
      </c>
      <c r="Y206" s="18">
        <v>31500</v>
      </c>
      <c r="Z206" t="s">
        <v>3242</v>
      </c>
      <c r="AA206">
        <v>1922862804</v>
      </c>
      <c r="AB206" t="s">
        <v>3243</v>
      </c>
      <c r="AC206" s="18">
        <v>46326</v>
      </c>
      <c r="AD206">
        <v>209029165</v>
      </c>
      <c r="AE206" s="18">
        <v>46173</v>
      </c>
      <c r="AF206" t="s">
        <v>3244</v>
      </c>
      <c r="AG206" s="18">
        <v>46747</v>
      </c>
      <c r="AH206" t="s">
        <v>3245</v>
      </c>
      <c r="AI206">
        <v>68398356001</v>
      </c>
      <c r="AJ206" t="s">
        <v>70</v>
      </c>
      <c r="AK206" t="s">
        <v>70</v>
      </c>
      <c r="AM206" t="b">
        <v>1</v>
      </c>
      <c r="AN206" t="b">
        <v>1</v>
      </c>
      <c r="AO206">
        <v>4460109</v>
      </c>
      <c r="AP206" t="s">
        <v>322</v>
      </c>
      <c r="AQ206" s="169" t="s">
        <v>3233</v>
      </c>
      <c r="AR206" t="s">
        <v>46</v>
      </c>
      <c r="AS206" t="s">
        <v>324</v>
      </c>
      <c r="AT206" t="s">
        <v>1384</v>
      </c>
    </row>
    <row r="207" spans="1:46" x14ac:dyDescent="0.35">
      <c r="A207" t="s">
        <v>3246</v>
      </c>
      <c r="B207" t="s">
        <v>103</v>
      </c>
      <c r="C207" t="s">
        <v>3247</v>
      </c>
      <c r="D207" t="s">
        <v>3248</v>
      </c>
      <c r="E207" t="s">
        <v>3249</v>
      </c>
      <c r="F207" t="s">
        <v>658</v>
      </c>
      <c r="G207" t="s">
        <v>659</v>
      </c>
      <c r="H207" t="s">
        <v>133</v>
      </c>
      <c r="I207" t="s">
        <v>432</v>
      </c>
      <c r="J207" t="s">
        <v>3250</v>
      </c>
      <c r="K207" t="s">
        <v>1969</v>
      </c>
      <c r="L207" t="s">
        <v>25</v>
      </c>
      <c r="M207">
        <v>98230</v>
      </c>
      <c r="N207" t="s">
        <v>3251</v>
      </c>
      <c r="O207" t="s">
        <v>3252</v>
      </c>
      <c r="P207" t="s">
        <v>3253</v>
      </c>
      <c r="Q207" s="18">
        <v>45351</v>
      </c>
      <c r="S207" t="s">
        <v>634</v>
      </c>
      <c r="T207">
        <v>2</v>
      </c>
      <c r="U207" t="s">
        <v>3254</v>
      </c>
      <c r="W207">
        <v>600</v>
      </c>
      <c r="X207">
        <v>1099</v>
      </c>
      <c r="Y207" s="18">
        <v>20737</v>
      </c>
      <c r="Z207" t="s">
        <v>3255</v>
      </c>
      <c r="AA207">
        <v>1326078411</v>
      </c>
      <c r="AB207" t="s">
        <v>3256</v>
      </c>
      <c r="AC207" s="18">
        <v>45596</v>
      </c>
      <c r="AD207" t="s">
        <v>3257</v>
      </c>
      <c r="AE207" s="18">
        <v>45939</v>
      </c>
      <c r="AF207" t="s">
        <v>3258</v>
      </c>
      <c r="AG207" s="18">
        <v>46203</v>
      </c>
      <c r="AH207" t="s">
        <v>3259</v>
      </c>
      <c r="AI207">
        <v>2001703</v>
      </c>
      <c r="AJ207" t="s">
        <v>338</v>
      </c>
      <c r="AK207" t="s">
        <v>70</v>
      </c>
      <c r="AL207" t="s">
        <v>70</v>
      </c>
      <c r="AM207" t="b">
        <v>1</v>
      </c>
      <c r="AN207" t="b">
        <v>1</v>
      </c>
      <c r="AP207" t="s">
        <v>322</v>
      </c>
      <c r="AQ207" s="169" t="s">
        <v>103</v>
      </c>
      <c r="AR207" t="s">
        <v>46</v>
      </c>
      <c r="AS207" t="s">
        <v>324</v>
      </c>
    </row>
    <row r="208" spans="1:46" x14ac:dyDescent="0.35">
      <c r="A208" t="s">
        <v>3260</v>
      </c>
      <c r="B208" t="s">
        <v>101</v>
      </c>
      <c r="C208" t="s">
        <v>3261</v>
      </c>
      <c r="D208" t="s">
        <v>3262</v>
      </c>
      <c r="E208" t="s">
        <v>1981</v>
      </c>
      <c r="F208" t="s">
        <v>497</v>
      </c>
      <c r="G208" t="s">
        <v>309</v>
      </c>
      <c r="H208" t="s">
        <v>133</v>
      </c>
      <c r="I208" t="s">
        <v>432</v>
      </c>
      <c r="J208" t="s">
        <v>3263</v>
      </c>
      <c r="K208" t="s">
        <v>3264</v>
      </c>
      <c r="L208" t="s">
        <v>25</v>
      </c>
      <c r="M208">
        <v>98391</v>
      </c>
      <c r="N208" t="s">
        <v>3265</v>
      </c>
      <c r="O208" t="s">
        <v>3266</v>
      </c>
      <c r="P208" t="s">
        <v>3267</v>
      </c>
      <c r="Q208" s="18">
        <v>45351</v>
      </c>
      <c r="S208" t="s">
        <v>634</v>
      </c>
      <c r="T208">
        <v>3</v>
      </c>
      <c r="U208" t="s">
        <v>3268</v>
      </c>
      <c r="W208">
        <v>575</v>
      </c>
      <c r="X208">
        <v>1099</v>
      </c>
      <c r="Y208" s="18">
        <v>29871</v>
      </c>
      <c r="Z208" t="s">
        <v>3269</v>
      </c>
      <c r="AA208">
        <v>1922604057</v>
      </c>
      <c r="AB208" t="s">
        <v>3270</v>
      </c>
      <c r="AC208" s="18">
        <v>46387</v>
      </c>
      <c r="AD208" t="s">
        <v>3271</v>
      </c>
      <c r="AE208" s="18">
        <v>45942</v>
      </c>
      <c r="AF208" t="s">
        <v>3272</v>
      </c>
      <c r="AG208" s="18">
        <v>45900</v>
      </c>
      <c r="AH208" t="s">
        <v>355</v>
      </c>
      <c r="AI208">
        <v>2215092</v>
      </c>
      <c r="AJ208" t="s">
        <v>338</v>
      </c>
      <c r="AK208" t="s">
        <v>778</v>
      </c>
      <c r="AL208" t="s">
        <v>778</v>
      </c>
      <c r="AM208" t="b">
        <v>1</v>
      </c>
      <c r="AN208" t="b">
        <v>1</v>
      </c>
      <c r="AP208" t="s">
        <v>322</v>
      </c>
      <c r="AQ208" s="169" t="s">
        <v>101</v>
      </c>
      <c r="AR208" t="s">
        <v>46</v>
      </c>
      <c r="AS208" t="s">
        <v>324</v>
      </c>
    </row>
    <row r="209" spans="1:46" x14ac:dyDescent="0.35">
      <c r="A209" t="s">
        <v>3273</v>
      </c>
      <c r="B209" t="s">
        <v>3274</v>
      </c>
      <c r="C209" t="s">
        <v>3275</v>
      </c>
      <c r="D209" t="s">
        <v>3276</v>
      </c>
      <c r="E209" t="s">
        <v>3277</v>
      </c>
      <c r="F209" t="s">
        <v>3278</v>
      </c>
      <c r="G209" t="s">
        <v>718</v>
      </c>
      <c r="H209" t="s">
        <v>130</v>
      </c>
      <c r="I209" t="s">
        <v>432</v>
      </c>
      <c r="J209" t="s">
        <v>3279</v>
      </c>
      <c r="K209" t="s">
        <v>3280</v>
      </c>
      <c r="L209" t="s">
        <v>50</v>
      </c>
      <c r="M209">
        <v>94949</v>
      </c>
      <c r="N209" t="s">
        <v>3281</v>
      </c>
      <c r="O209" t="s">
        <v>3282</v>
      </c>
      <c r="P209" t="s">
        <v>3283</v>
      </c>
      <c r="Q209" s="18">
        <v>45351</v>
      </c>
      <c r="S209" t="s">
        <v>634</v>
      </c>
      <c r="T209">
        <v>5</v>
      </c>
      <c r="U209" t="s">
        <v>3284</v>
      </c>
      <c r="X209" t="s">
        <v>317</v>
      </c>
      <c r="Y209" s="18">
        <v>27212</v>
      </c>
      <c r="Z209" t="s">
        <v>3285</v>
      </c>
      <c r="AA209">
        <v>1790048767</v>
      </c>
      <c r="AB209" t="s">
        <v>3286</v>
      </c>
      <c r="AC209" s="18">
        <v>45688</v>
      </c>
      <c r="AD209">
        <v>21343</v>
      </c>
      <c r="AE209" s="18">
        <v>46265</v>
      </c>
      <c r="AF209" t="s">
        <v>3287</v>
      </c>
      <c r="AG209" s="18">
        <v>46362</v>
      </c>
      <c r="AH209" t="s">
        <v>3288</v>
      </c>
      <c r="AJ209" t="s">
        <v>1398</v>
      </c>
      <c r="AK209" t="s">
        <v>1398</v>
      </c>
      <c r="AM209" t="b">
        <v>1</v>
      </c>
      <c r="AN209" t="b">
        <v>1</v>
      </c>
      <c r="AO209">
        <v>4457408</v>
      </c>
      <c r="AP209" t="s">
        <v>322</v>
      </c>
      <c r="AQ209" s="169" t="s">
        <v>3274</v>
      </c>
      <c r="AR209" t="s">
        <v>46</v>
      </c>
      <c r="AS209" t="s">
        <v>324</v>
      </c>
      <c r="AT209" t="s">
        <v>1384</v>
      </c>
    </row>
    <row r="210" spans="1:46" x14ac:dyDescent="0.35">
      <c r="A210" t="s">
        <v>3289</v>
      </c>
      <c r="B210" t="s">
        <v>3290</v>
      </c>
      <c r="C210" t="s">
        <v>3291</v>
      </c>
      <c r="D210" t="s">
        <v>3292</v>
      </c>
      <c r="E210" t="s">
        <v>3293</v>
      </c>
      <c r="F210" t="s">
        <v>514</v>
      </c>
      <c r="G210" t="s">
        <v>515</v>
      </c>
      <c r="H210" t="s">
        <v>133</v>
      </c>
      <c r="I210" t="s">
        <v>345</v>
      </c>
      <c r="J210" t="s">
        <v>3294</v>
      </c>
      <c r="K210" t="s">
        <v>2979</v>
      </c>
      <c r="L210" t="s">
        <v>3295</v>
      </c>
      <c r="M210">
        <v>60409</v>
      </c>
      <c r="N210" t="s">
        <v>3296</v>
      </c>
      <c r="O210" t="s">
        <v>3297</v>
      </c>
      <c r="P210" t="s">
        <v>3298</v>
      </c>
      <c r="Q210" s="18">
        <v>45351</v>
      </c>
      <c r="S210" t="s">
        <v>634</v>
      </c>
      <c r="T210">
        <v>5</v>
      </c>
      <c r="U210" t="s">
        <v>3299</v>
      </c>
      <c r="X210" t="s">
        <v>317</v>
      </c>
      <c r="Y210" s="18">
        <v>22756</v>
      </c>
      <c r="Z210" t="s">
        <v>3300</v>
      </c>
      <c r="AA210">
        <v>1013163765</v>
      </c>
      <c r="AB210" t="s">
        <v>3301</v>
      </c>
      <c r="AC210" s="18">
        <v>45930</v>
      </c>
      <c r="AD210">
        <v>209022296</v>
      </c>
      <c r="AE210" s="18">
        <v>46173</v>
      </c>
      <c r="AF210" t="s">
        <v>3302</v>
      </c>
      <c r="AG210" s="18">
        <v>45907</v>
      </c>
      <c r="AH210" t="s">
        <v>3303</v>
      </c>
      <c r="AI210">
        <v>329062045002</v>
      </c>
      <c r="AJ210" t="s">
        <v>70</v>
      </c>
      <c r="AK210" t="s">
        <v>70</v>
      </c>
      <c r="AM210" t="b">
        <v>1</v>
      </c>
      <c r="AN210" t="b">
        <v>1</v>
      </c>
      <c r="AO210">
        <v>4460059</v>
      </c>
      <c r="AP210" t="s">
        <v>322</v>
      </c>
      <c r="AQ210" s="169" t="s">
        <v>3290</v>
      </c>
      <c r="AR210" t="s">
        <v>46</v>
      </c>
      <c r="AS210" t="s">
        <v>324</v>
      </c>
      <c r="AT210" t="s">
        <v>1384</v>
      </c>
    </row>
    <row r="211" spans="1:46" x14ac:dyDescent="0.35">
      <c r="A211" t="s">
        <v>3304</v>
      </c>
      <c r="B211" t="s">
        <v>3305</v>
      </c>
      <c r="C211" t="s">
        <v>3306</v>
      </c>
      <c r="D211" t="s">
        <v>3307</v>
      </c>
      <c r="E211" t="s">
        <v>3308</v>
      </c>
      <c r="F211" t="s">
        <v>2828</v>
      </c>
      <c r="G211" t="s">
        <v>2829</v>
      </c>
      <c r="H211" t="s">
        <v>133</v>
      </c>
      <c r="I211" t="s">
        <v>432</v>
      </c>
      <c r="J211" t="s">
        <v>3309</v>
      </c>
      <c r="K211" t="s">
        <v>3310</v>
      </c>
      <c r="L211" t="s">
        <v>50</v>
      </c>
      <c r="M211">
        <v>95618</v>
      </c>
      <c r="N211" t="s">
        <v>3311</v>
      </c>
      <c r="O211" t="s">
        <v>3312</v>
      </c>
      <c r="P211" t="s">
        <v>3313</v>
      </c>
      <c r="Q211" s="18">
        <v>45351</v>
      </c>
      <c r="S211" t="s">
        <v>634</v>
      </c>
      <c r="T211">
        <v>0</v>
      </c>
      <c r="U211" t="s">
        <v>2413</v>
      </c>
      <c r="X211" t="s">
        <v>317</v>
      </c>
      <c r="Y211" s="18">
        <v>33586</v>
      </c>
      <c r="Z211" t="s">
        <v>3314</v>
      </c>
      <c r="AA211">
        <v>1740970383</v>
      </c>
      <c r="AB211" t="s">
        <v>3315</v>
      </c>
      <c r="AC211" s="18">
        <v>46053</v>
      </c>
      <c r="AD211">
        <v>95025178</v>
      </c>
      <c r="AE211" s="18">
        <v>45688</v>
      </c>
      <c r="AF211" t="s">
        <v>3316</v>
      </c>
      <c r="AG211" s="18">
        <v>46875</v>
      </c>
      <c r="AH211" t="s">
        <v>3317</v>
      </c>
      <c r="AI211" t="s">
        <v>355</v>
      </c>
      <c r="AJ211" t="s">
        <v>1330</v>
      </c>
      <c r="AK211" t="s">
        <v>1330</v>
      </c>
      <c r="AM211" t="b">
        <v>1</v>
      </c>
      <c r="AN211" t="b">
        <v>1</v>
      </c>
      <c r="AO211">
        <v>4460110</v>
      </c>
      <c r="AP211" t="s">
        <v>322</v>
      </c>
      <c r="AQ211" s="169" t="s">
        <v>3305</v>
      </c>
      <c r="AR211" t="s">
        <v>46</v>
      </c>
      <c r="AS211" t="s">
        <v>29</v>
      </c>
      <c r="AT211" t="s">
        <v>1384</v>
      </c>
    </row>
    <row r="212" spans="1:46" x14ac:dyDescent="0.35">
      <c r="A212" t="s">
        <v>3318</v>
      </c>
      <c r="B212" t="s">
        <v>3319</v>
      </c>
      <c r="C212" t="s">
        <v>3320</v>
      </c>
      <c r="D212" t="s">
        <v>1475</v>
      </c>
      <c r="E212" t="s">
        <v>3321</v>
      </c>
      <c r="F212" t="s">
        <v>732</v>
      </c>
      <c r="G212" t="s">
        <v>733</v>
      </c>
      <c r="H212" t="s">
        <v>133</v>
      </c>
      <c r="I212" t="s">
        <v>432</v>
      </c>
      <c r="J212" t="s">
        <v>3322</v>
      </c>
      <c r="K212" t="s">
        <v>1405</v>
      </c>
      <c r="L212" t="s">
        <v>25</v>
      </c>
      <c r="M212">
        <v>99203</v>
      </c>
      <c r="N212" t="s">
        <v>3323</v>
      </c>
      <c r="O212" t="s">
        <v>3324</v>
      </c>
      <c r="P212" t="s">
        <v>3325</v>
      </c>
      <c r="Q212" s="18">
        <v>45351</v>
      </c>
      <c r="S212" t="s">
        <v>634</v>
      </c>
      <c r="T212">
        <v>4</v>
      </c>
      <c r="U212" t="s">
        <v>3326</v>
      </c>
      <c r="X212" t="s">
        <v>317</v>
      </c>
      <c r="Y212" s="18">
        <v>30169</v>
      </c>
      <c r="Z212" t="s">
        <v>3327</v>
      </c>
      <c r="AA212">
        <v>1861727356</v>
      </c>
      <c r="AB212" t="s">
        <v>3328</v>
      </c>
      <c r="AC212" s="18">
        <v>46326</v>
      </c>
      <c r="AD212" t="s">
        <v>3329</v>
      </c>
      <c r="AE212" s="18">
        <v>46240</v>
      </c>
      <c r="AF212" t="s">
        <v>3330</v>
      </c>
      <c r="AG212" s="18">
        <v>46265</v>
      </c>
      <c r="AH212" t="s">
        <v>3331</v>
      </c>
      <c r="AI212">
        <v>2022730</v>
      </c>
      <c r="AJ212" t="s">
        <v>338</v>
      </c>
      <c r="AK212" t="s">
        <v>1414</v>
      </c>
      <c r="AL212" t="s">
        <v>70</v>
      </c>
      <c r="AM212" t="b">
        <v>1</v>
      </c>
      <c r="AN212" t="b">
        <v>1</v>
      </c>
      <c r="AO212">
        <v>4460445</v>
      </c>
      <c r="AP212" t="s">
        <v>322</v>
      </c>
      <c r="AQ212" s="169" t="s">
        <v>3319</v>
      </c>
      <c r="AR212" t="s">
        <v>46</v>
      </c>
      <c r="AS212" t="s">
        <v>324</v>
      </c>
      <c r="AT212" t="s">
        <v>1384</v>
      </c>
    </row>
    <row r="213" spans="1:46" x14ac:dyDescent="0.35">
      <c r="A213" t="s">
        <v>3332</v>
      </c>
      <c r="B213" t="s">
        <v>3333</v>
      </c>
      <c r="C213" t="s">
        <v>3334</v>
      </c>
      <c r="D213" t="s">
        <v>3335</v>
      </c>
      <c r="E213" t="s">
        <v>3336</v>
      </c>
      <c r="F213" t="s">
        <v>599</v>
      </c>
      <c r="G213" t="s">
        <v>1509</v>
      </c>
      <c r="H213" t="s">
        <v>136</v>
      </c>
      <c r="I213" t="s">
        <v>345</v>
      </c>
      <c r="J213" t="s">
        <v>3337</v>
      </c>
      <c r="K213" t="s">
        <v>3338</v>
      </c>
      <c r="L213" t="s">
        <v>53</v>
      </c>
      <c r="M213">
        <v>34951</v>
      </c>
      <c r="N213" t="s">
        <v>3339</v>
      </c>
      <c r="O213" t="s">
        <v>3340</v>
      </c>
      <c r="P213" t="s">
        <v>3341</v>
      </c>
      <c r="Q213" s="18">
        <v>45344</v>
      </c>
      <c r="S213" t="s">
        <v>634</v>
      </c>
      <c r="T213">
        <v>5</v>
      </c>
      <c r="U213" t="s">
        <v>3342</v>
      </c>
      <c r="X213" t="s">
        <v>317</v>
      </c>
      <c r="Y213" s="18">
        <v>31859</v>
      </c>
      <c r="Z213" t="s">
        <v>3343</v>
      </c>
      <c r="AA213">
        <v>1528692795</v>
      </c>
      <c r="AB213" t="s">
        <v>3344</v>
      </c>
      <c r="AC213" s="18">
        <v>46507</v>
      </c>
      <c r="AD213" t="s">
        <v>3345</v>
      </c>
      <c r="AE213" s="18">
        <v>45777</v>
      </c>
      <c r="AF213" t="s">
        <v>3346</v>
      </c>
      <c r="AG213" s="18">
        <v>45707</v>
      </c>
      <c r="AH213" t="s">
        <v>3347</v>
      </c>
      <c r="AI213">
        <v>114362500</v>
      </c>
      <c r="AJ213" t="s">
        <v>110</v>
      </c>
      <c r="AK213" t="s">
        <v>110</v>
      </c>
      <c r="AL213" t="s">
        <v>1330</v>
      </c>
      <c r="AM213" t="b">
        <v>1</v>
      </c>
      <c r="AN213" t="b">
        <v>1</v>
      </c>
      <c r="AO213">
        <v>4456303</v>
      </c>
      <c r="AP213" t="s">
        <v>322</v>
      </c>
      <c r="AQ213" s="169" t="s">
        <v>3333</v>
      </c>
      <c r="AR213" t="s">
        <v>46</v>
      </c>
      <c r="AS213" t="s">
        <v>324</v>
      </c>
      <c r="AT213" t="s">
        <v>1384</v>
      </c>
    </row>
    <row r="214" spans="1:46" x14ac:dyDescent="0.35">
      <c r="A214" t="s">
        <v>3348</v>
      </c>
      <c r="B214" t="s">
        <v>110</v>
      </c>
      <c r="C214" t="s">
        <v>3349</v>
      </c>
      <c r="D214" t="s">
        <v>3350</v>
      </c>
      <c r="E214" t="s">
        <v>3351</v>
      </c>
      <c r="F214" t="s">
        <v>328</v>
      </c>
      <c r="G214" t="s">
        <v>374</v>
      </c>
      <c r="H214" t="s">
        <v>28</v>
      </c>
      <c r="I214" t="s">
        <v>310</v>
      </c>
      <c r="J214" t="s">
        <v>3352</v>
      </c>
      <c r="K214" t="s">
        <v>3353</v>
      </c>
      <c r="L214" t="s">
        <v>3354</v>
      </c>
      <c r="M214">
        <v>27519</v>
      </c>
      <c r="N214" t="s">
        <v>3355</v>
      </c>
      <c r="O214" t="s">
        <v>3356</v>
      </c>
      <c r="P214" t="s">
        <v>3357</v>
      </c>
      <c r="Q214" s="18">
        <v>45344</v>
      </c>
      <c r="R214" s="18">
        <v>45572</v>
      </c>
      <c r="S214" t="s">
        <v>634</v>
      </c>
      <c r="T214">
        <v>3</v>
      </c>
      <c r="U214" t="s">
        <v>3358</v>
      </c>
      <c r="W214" s="358">
        <v>1100</v>
      </c>
      <c r="X214">
        <v>1099</v>
      </c>
      <c r="Y214" s="18">
        <v>23614</v>
      </c>
      <c r="Z214" t="s">
        <v>3359</v>
      </c>
      <c r="AA214">
        <v>1558471615</v>
      </c>
      <c r="AB214" t="s">
        <v>3360</v>
      </c>
      <c r="AC214" s="18">
        <v>46477</v>
      </c>
      <c r="AD214" t="s">
        <v>3361</v>
      </c>
      <c r="AE214" s="18">
        <v>45688</v>
      </c>
      <c r="AF214" t="s">
        <v>338</v>
      </c>
      <c r="AH214" t="s">
        <v>3362</v>
      </c>
      <c r="AI214">
        <v>108665800</v>
      </c>
      <c r="AJ214" t="s">
        <v>338</v>
      </c>
      <c r="AK214" t="s">
        <v>1330</v>
      </c>
      <c r="AL214" t="s">
        <v>61</v>
      </c>
      <c r="AM214" t="b">
        <v>1</v>
      </c>
      <c r="AN214" t="b">
        <v>1</v>
      </c>
      <c r="AP214" t="s">
        <v>322</v>
      </c>
      <c r="AQ214" s="169" t="s">
        <v>110</v>
      </c>
      <c r="AR214" t="s">
        <v>310</v>
      </c>
      <c r="AS214" t="s">
        <v>324</v>
      </c>
    </row>
    <row r="215" spans="1:46" x14ac:dyDescent="0.35">
      <c r="A215" t="s">
        <v>3363</v>
      </c>
      <c r="B215" t="s">
        <v>3364</v>
      </c>
      <c r="C215" t="s">
        <v>3365</v>
      </c>
      <c r="D215" t="s">
        <v>3366</v>
      </c>
      <c r="E215" t="s">
        <v>3367</v>
      </c>
      <c r="F215" t="s">
        <v>3368</v>
      </c>
      <c r="G215" t="s">
        <v>344</v>
      </c>
      <c r="H215" t="s">
        <v>136</v>
      </c>
      <c r="I215" t="s">
        <v>345</v>
      </c>
      <c r="J215" t="s">
        <v>3369</v>
      </c>
      <c r="K215" t="s">
        <v>3370</v>
      </c>
      <c r="L215" t="s">
        <v>178</v>
      </c>
      <c r="M215">
        <v>63034</v>
      </c>
      <c r="N215" t="s">
        <v>3371</v>
      </c>
      <c r="O215" t="s">
        <v>3372</v>
      </c>
      <c r="P215" t="s">
        <v>3373</v>
      </c>
      <c r="Q215" s="18">
        <v>45344</v>
      </c>
      <c r="R215" s="18">
        <v>45350</v>
      </c>
      <c r="S215" t="s">
        <v>708</v>
      </c>
      <c r="T215">
        <v>0</v>
      </c>
      <c r="U215" t="s">
        <v>3374</v>
      </c>
      <c r="X215" t="s">
        <v>317</v>
      </c>
      <c r="Y215" s="18">
        <v>32007</v>
      </c>
      <c r="Z215" t="s">
        <v>3375</v>
      </c>
      <c r="AA215">
        <v>1477338291</v>
      </c>
      <c r="AB215" t="s">
        <v>367</v>
      </c>
      <c r="AD215">
        <v>209028727</v>
      </c>
      <c r="AE215" s="18">
        <v>45443</v>
      </c>
      <c r="AF215" t="s">
        <v>3376</v>
      </c>
      <c r="AG215" s="18">
        <v>46979</v>
      </c>
      <c r="AJ215" t="s">
        <v>338</v>
      </c>
      <c r="AL215" t="s">
        <v>338</v>
      </c>
      <c r="AM215" t="b">
        <v>1</v>
      </c>
      <c r="AN215" t="b">
        <v>1</v>
      </c>
      <c r="AQ215" s="169" t="s">
        <v>3364</v>
      </c>
      <c r="AR215" t="s">
        <v>46</v>
      </c>
      <c r="AS215" t="s">
        <v>324</v>
      </c>
    </row>
    <row r="216" spans="1:46" x14ac:dyDescent="0.35">
      <c r="A216" t="s">
        <v>3377</v>
      </c>
      <c r="B216" t="s">
        <v>97</v>
      </c>
      <c r="C216" t="s">
        <v>3378</v>
      </c>
      <c r="D216" t="s">
        <v>3379</v>
      </c>
      <c r="E216" t="s">
        <v>3380</v>
      </c>
      <c r="F216" t="s">
        <v>732</v>
      </c>
      <c r="G216" t="s">
        <v>733</v>
      </c>
      <c r="H216" t="s">
        <v>133</v>
      </c>
      <c r="I216" t="s">
        <v>432</v>
      </c>
      <c r="J216" t="s">
        <v>3381</v>
      </c>
      <c r="K216" t="s">
        <v>3382</v>
      </c>
      <c r="L216" t="s">
        <v>25</v>
      </c>
      <c r="M216">
        <v>99037</v>
      </c>
      <c r="N216" t="s">
        <v>3383</v>
      </c>
      <c r="O216" t="s">
        <v>3384</v>
      </c>
      <c r="P216" t="s">
        <v>3385</v>
      </c>
      <c r="Q216" s="18">
        <v>45344</v>
      </c>
      <c r="R216" s="18">
        <v>45563</v>
      </c>
      <c r="S216" t="s">
        <v>708</v>
      </c>
      <c r="T216">
        <v>0</v>
      </c>
      <c r="U216" t="s">
        <v>3386</v>
      </c>
      <c r="W216">
        <v>550</v>
      </c>
      <c r="X216">
        <v>1099</v>
      </c>
      <c r="Y216" s="18">
        <v>26418</v>
      </c>
      <c r="Z216" t="s">
        <v>3387</v>
      </c>
      <c r="AA216">
        <v>1831181510</v>
      </c>
      <c r="AB216" t="s">
        <v>3388</v>
      </c>
      <c r="AC216" s="18">
        <v>45777</v>
      </c>
      <c r="AD216" t="s">
        <v>3389</v>
      </c>
      <c r="AE216" s="18">
        <v>45776</v>
      </c>
      <c r="AF216" t="s">
        <v>3390</v>
      </c>
      <c r="AG216" s="18">
        <v>46006</v>
      </c>
      <c r="AH216" t="s">
        <v>3391</v>
      </c>
      <c r="AI216">
        <v>1087186</v>
      </c>
      <c r="AJ216" t="s">
        <v>338</v>
      </c>
      <c r="AK216" t="s">
        <v>1414</v>
      </c>
      <c r="AL216" t="s">
        <v>70</v>
      </c>
      <c r="AM216" t="b">
        <v>1</v>
      </c>
      <c r="AN216" t="b">
        <v>1</v>
      </c>
      <c r="AP216" t="s">
        <v>322</v>
      </c>
      <c r="AQ216" s="169" t="s">
        <v>97</v>
      </c>
      <c r="AR216" t="s">
        <v>46</v>
      </c>
      <c r="AS216" t="s">
        <v>324</v>
      </c>
    </row>
    <row r="217" spans="1:46" x14ac:dyDescent="0.35">
      <c r="A217" t="s">
        <v>3392</v>
      </c>
      <c r="B217" t="s">
        <v>3393</v>
      </c>
      <c r="C217" t="s">
        <v>3394</v>
      </c>
      <c r="D217" t="s">
        <v>1524</v>
      </c>
      <c r="E217" t="s">
        <v>3395</v>
      </c>
      <c r="F217" t="s">
        <v>3396</v>
      </c>
      <c r="G217" t="s">
        <v>404</v>
      </c>
      <c r="H217" t="s">
        <v>133</v>
      </c>
      <c r="I217" t="s">
        <v>432</v>
      </c>
      <c r="J217" t="s">
        <v>3397</v>
      </c>
      <c r="K217" t="s">
        <v>3398</v>
      </c>
      <c r="L217" t="s">
        <v>50</v>
      </c>
      <c r="M217">
        <v>90621</v>
      </c>
      <c r="N217" t="s">
        <v>3399</v>
      </c>
      <c r="O217" t="s">
        <v>3400</v>
      </c>
      <c r="P217" t="s">
        <v>3401</v>
      </c>
      <c r="Q217" s="18">
        <v>45344</v>
      </c>
      <c r="S217" t="s">
        <v>634</v>
      </c>
      <c r="T217">
        <v>5</v>
      </c>
      <c r="U217" t="s">
        <v>3402</v>
      </c>
      <c r="X217" t="s">
        <v>317</v>
      </c>
      <c r="Y217" s="18">
        <v>35061</v>
      </c>
      <c r="Z217" t="s">
        <v>3403</v>
      </c>
      <c r="AA217">
        <v>1821869231</v>
      </c>
      <c r="AB217" t="s">
        <v>3404</v>
      </c>
      <c r="AC217" s="18">
        <v>46265</v>
      </c>
      <c r="AD217">
        <v>95023232</v>
      </c>
      <c r="AE217" s="18">
        <v>45991</v>
      </c>
      <c r="AF217" t="s">
        <v>3405</v>
      </c>
      <c r="AG217" s="18">
        <v>47093</v>
      </c>
      <c r="AH217" t="s">
        <v>3406</v>
      </c>
      <c r="AI217" t="s">
        <v>355</v>
      </c>
      <c r="AJ217" t="s">
        <v>1162</v>
      </c>
      <c r="AK217" t="s">
        <v>1330</v>
      </c>
      <c r="AM217" t="b">
        <v>1</v>
      </c>
      <c r="AN217" t="b">
        <v>1</v>
      </c>
      <c r="AO217">
        <v>4462261</v>
      </c>
      <c r="AP217" t="s">
        <v>322</v>
      </c>
      <c r="AQ217" s="169" t="s">
        <v>3393</v>
      </c>
      <c r="AR217" t="s">
        <v>46</v>
      </c>
      <c r="AS217" t="s">
        <v>324</v>
      </c>
      <c r="AT217" t="s">
        <v>1384</v>
      </c>
    </row>
    <row r="218" spans="1:46" x14ac:dyDescent="0.35">
      <c r="A218" t="s">
        <v>3407</v>
      </c>
      <c r="B218" t="s">
        <v>3408</v>
      </c>
      <c r="C218" t="s">
        <v>3409</v>
      </c>
      <c r="D218" t="s">
        <v>445</v>
      </c>
      <c r="E218" t="s">
        <v>2347</v>
      </c>
      <c r="F218" t="s">
        <v>3125</v>
      </c>
      <c r="G218" t="s">
        <v>515</v>
      </c>
      <c r="H218" t="s">
        <v>3126</v>
      </c>
      <c r="I218" t="s">
        <v>3126</v>
      </c>
      <c r="J218" t="s">
        <v>3410</v>
      </c>
      <c r="K218" t="s">
        <v>3411</v>
      </c>
      <c r="L218" t="s">
        <v>115</v>
      </c>
      <c r="M218">
        <v>60617</v>
      </c>
      <c r="N218" t="s">
        <v>3412</v>
      </c>
      <c r="O218" t="s">
        <v>3413</v>
      </c>
      <c r="P218" t="s">
        <v>3414</v>
      </c>
      <c r="Q218" s="18">
        <v>45344</v>
      </c>
      <c r="S218" t="s">
        <v>634</v>
      </c>
      <c r="T218">
        <v>5</v>
      </c>
      <c r="U218" t="s">
        <v>3415</v>
      </c>
      <c r="X218" t="s">
        <v>317</v>
      </c>
      <c r="Y218" s="18">
        <v>20238</v>
      </c>
      <c r="Z218" t="s">
        <v>3416</v>
      </c>
      <c r="AA218">
        <v>1801366802</v>
      </c>
      <c r="AB218" t="s">
        <v>338</v>
      </c>
      <c r="AD218">
        <v>149.02640199999999</v>
      </c>
      <c r="AE218" s="18">
        <v>45991</v>
      </c>
      <c r="AF218" t="s">
        <v>338</v>
      </c>
      <c r="AH218" t="s">
        <v>355</v>
      </c>
      <c r="AI218">
        <v>351483555001</v>
      </c>
      <c r="AJ218" t="s">
        <v>338</v>
      </c>
      <c r="AK218" t="s">
        <v>70</v>
      </c>
      <c r="AM218" t="b">
        <v>0</v>
      </c>
      <c r="AN218" t="b">
        <v>1</v>
      </c>
      <c r="AO218">
        <v>4456294</v>
      </c>
      <c r="AP218" t="s">
        <v>322</v>
      </c>
      <c r="AQ218" s="169" t="s">
        <v>3408</v>
      </c>
      <c r="AR218" t="s">
        <v>3126</v>
      </c>
      <c r="AS218" t="s">
        <v>324</v>
      </c>
      <c r="AT218" t="s">
        <v>1384</v>
      </c>
    </row>
    <row r="219" spans="1:46" x14ac:dyDescent="0.35">
      <c r="A219" t="s">
        <v>3417</v>
      </c>
      <c r="C219" t="s">
        <v>3418</v>
      </c>
      <c r="D219" t="s">
        <v>3419</v>
      </c>
      <c r="E219" t="s">
        <v>3420</v>
      </c>
      <c r="F219" t="s">
        <v>1289</v>
      </c>
      <c r="G219" t="s">
        <v>751</v>
      </c>
      <c r="H219" t="s">
        <v>136</v>
      </c>
      <c r="I219" t="s">
        <v>345</v>
      </c>
      <c r="J219" t="s">
        <v>3421</v>
      </c>
      <c r="K219" t="s">
        <v>3422</v>
      </c>
      <c r="L219" t="s">
        <v>245</v>
      </c>
      <c r="M219">
        <v>84010</v>
      </c>
      <c r="N219" t="s">
        <v>3423</v>
      </c>
      <c r="O219" t="s">
        <v>3424</v>
      </c>
      <c r="P219" t="s">
        <v>3425</v>
      </c>
      <c r="Q219" s="18">
        <v>45337</v>
      </c>
      <c r="S219" t="s">
        <v>634</v>
      </c>
      <c r="T219">
        <v>5</v>
      </c>
      <c r="U219" t="s">
        <v>3426</v>
      </c>
      <c r="X219" t="s">
        <v>317</v>
      </c>
      <c r="Y219" s="18">
        <v>29807</v>
      </c>
      <c r="Z219" t="s">
        <v>3427</v>
      </c>
      <c r="AA219">
        <v>1871251926</v>
      </c>
      <c r="AB219" t="s">
        <v>3428</v>
      </c>
      <c r="AC219" s="18">
        <v>45716</v>
      </c>
      <c r="AD219" t="s">
        <v>3429</v>
      </c>
      <c r="AE219" s="18">
        <v>46053</v>
      </c>
      <c r="AF219" t="s">
        <v>3430</v>
      </c>
      <c r="AG219" s="18">
        <v>46292</v>
      </c>
      <c r="AH219" t="s">
        <v>3431</v>
      </c>
      <c r="AI219">
        <v>1871251926</v>
      </c>
      <c r="AJ219" t="s">
        <v>3432</v>
      </c>
      <c r="AK219" t="s">
        <v>1546</v>
      </c>
      <c r="AM219" t="b">
        <v>1</v>
      </c>
      <c r="AN219" t="b">
        <v>1</v>
      </c>
      <c r="AP219" t="s">
        <v>492</v>
      </c>
      <c r="AQ219" s="169" t="s">
        <v>3433</v>
      </c>
      <c r="AR219" t="s">
        <v>46</v>
      </c>
      <c r="AS219" t="s">
        <v>324</v>
      </c>
    </row>
    <row r="220" spans="1:46" x14ac:dyDescent="0.35">
      <c r="A220" t="s">
        <v>3434</v>
      </c>
      <c r="B220" t="s">
        <v>87</v>
      </c>
      <c r="C220" t="s">
        <v>3435</v>
      </c>
      <c r="D220" t="s">
        <v>3436</v>
      </c>
      <c r="E220" t="s">
        <v>3437</v>
      </c>
      <c r="F220" t="s">
        <v>3438</v>
      </c>
      <c r="G220" t="s">
        <v>374</v>
      </c>
      <c r="H220" t="s">
        <v>136</v>
      </c>
      <c r="I220" t="s">
        <v>345</v>
      </c>
      <c r="J220" t="s">
        <v>3439</v>
      </c>
      <c r="K220" t="s">
        <v>3440</v>
      </c>
      <c r="L220" t="s">
        <v>53</v>
      </c>
      <c r="M220">
        <v>33125</v>
      </c>
      <c r="N220" t="s">
        <v>3441</v>
      </c>
      <c r="O220" t="s">
        <v>3442</v>
      </c>
      <c r="P220" t="s">
        <v>3443</v>
      </c>
      <c r="Q220" s="18">
        <v>45330</v>
      </c>
      <c r="S220" t="s">
        <v>634</v>
      </c>
      <c r="T220">
        <v>3</v>
      </c>
      <c r="U220" t="s">
        <v>3444</v>
      </c>
      <c r="W220">
        <v>500</v>
      </c>
      <c r="X220">
        <v>1099</v>
      </c>
      <c r="Y220" s="18">
        <v>31706</v>
      </c>
      <c r="Z220" t="s">
        <v>3445</v>
      </c>
      <c r="AA220">
        <v>1245978345</v>
      </c>
      <c r="AB220" t="s">
        <v>3446</v>
      </c>
      <c r="AC220" s="18">
        <v>46295</v>
      </c>
      <c r="AD220" t="s">
        <v>3447</v>
      </c>
      <c r="AE220" s="18">
        <v>45777</v>
      </c>
      <c r="AF220" t="s">
        <v>3448</v>
      </c>
      <c r="AG220" s="18">
        <v>46890</v>
      </c>
      <c r="AH220" t="s">
        <v>3449</v>
      </c>
      <c r="AI220">
        <v>121317600</v>
      </c>
      <c r="AJ220" t="s">
        <v>110</v>
      </c>
      <c r="AK220" t="s">
        <v>110</v>
      </c>
      <c r="AL220" t="s">
        <v>3450</v>
      </c>
      <c r="AM220" t="b">
        <v>1</v>
      </c>
      <c r="AN220" t="b">
        <v>1</v>
      </c>
      <c r="AP220" t="s">
        <v>322</v>
      </c>
      <c r="AQ220" s="169" t="s">
        <v>87</v>
      </c>
      <c r="AR220" t="s">
        <v>46</v>
      </c>
      <c r="AS220" t="s">
        <v>324</v>
      </c>
    </row>
    <row r="221" spans="1:46" x14ac:dyDescent="0.35">
      <c r="A221" t="s">
        <v>3451</v>
      </c>
      <c r="B221" t="s">
        <v>3452</v>
      </c>
      <c r="C221" t="s">
        <v>3453</v>
      </c>
      <c r="D221" t="s">
        <v>3454</v>
      </c>
      <c r="E221" t="s">
        <v>3455</v>
      </c>
      <c r="F221" t="s">
        <v>3456</v>
      </c>
      <c r="G221" t="s">
        <v>515</v>
      </c>
      <c r="H221" t="s">
        <v>133</v>
      </c>
      <c r="I221" t="s">
        <v>345</v>
      </c>
      <c r="J221" t="s">
        <v>3457</v>
      </c>
      <c r="K221" t="s">
        <v>2884</v>
      </c>
      <c r="L221" t="s">
        <v>115</v>
      </c>
      <c r="M221">
        <v>60564</v>
      </c>
      <c r="N221" t="s">
        <v>3458</v>
      </c>
      <c r="O221" t="s">
        <v>3459</v>
      </c>
      <c r="P221" t="s">
        <v>3460</v>
      </c>
      <c r="Q221" s="18">
        <v>45330</v>
      </c>
      <c r="S221" t="s">
        <v>634</v>
      </c>
      <c r="T221">
        <v>5</v>
      </c>
      <c r="U221" t="s">
        <v>3461</v>
      </c>
      <c r="X221" t="s">
        <v>317</v>
      </c>
      <c r="Y221" s="18">
        <v>25671</v>
      </c>
      <c r="Z221" t="s">
        <v>3462</v>
      </c>
      <c r="AA221">
        <v>1205346467</v>
      </c>
      <c r="AB221" t="s">
        <v>3463</v>
      </c>
      <c r="AC221" s="18">
        <v>46295</v>
      </c>
      <c r="AD221">
        <v>209.01597799999999</v>
      </c>
      <c r="AE221" s="18">
        <v>46173</v>
      </c>
      <c r="AF221" t="s">
        <v>3464</v>
      </c>
      <c r="AG221" s="18">
        <v>46452</v>
      </c>
      <c r="AH221" t="s">
        <v>3465</v>
      </c>
      <c r="AI221">
        <v>548957573001</v>
      </c>
      <c r="AJ221" t="s">
        <v>70</v>
      </c>
      <c r="AK221" t="s">
        <v>70</v>
      </c>
      <c r="AM221" t="b">
        <v>1</v>
      </c>
      <c r="AN221" t="b">
        <v>1</v>
      </c>
      <c r="AO221">
        <v>4445932</v>
      </c>
      <c r="AP221" t="s">
        <v>322</v>
      </c>
      <c r="AQ221" s="169" t="s">
        <v>3452</v>
      </c>
      <c r="AR221" t="s">
        <v>46</v>
      </c>
      <c r="AS221" t="s">
        <v>324</v>
      </c>
      <c r="AT221" t="s">
        <v>1384</v>
      </c>
    </row>
    <row r="222" spans="1:46" x14ac:dyDescent="0.35">
      <c r="A222" t="s">
        <v>3466</v>
      </c>
      <c r="B222" t="s">
        <v>95</v>
      </c>
      <c r="C222" t="s">
        <v>3467</v>
      </c>
      <c r="D222" t="s">
        <v>3468</v>
      </c>
      <c r="E222" t="s">
        <v>3469</v>
      </c>
      <c r="F222" t="s">
        <v>1508</v>
      </c>
      <c r="G222" t="s">
        <v>1637</v>
      </c>
      <c r="H222" t="s">
        <v>136</v>
      </c>
      <c r="I222" t="s">
        <v>345</v>
      </c>
      <c r="J222" t="s">
        <v>3470</v>
      </c>
      <c r="K222" t="s">
        <v>2111</v>
      </c>
      <c r="L222" t="s">
        <v>53</v>
      </c>
      <c r="M222">
        <v>32258</v>
      </c>
      <c r="N222" t="s">
        <v>3471</v>
      </c>
      <c r="O222" t="s">
        <v>3472</v>
      </c>
      <c r="P222" t="s">
        <v>3473</v>
      </c>
      <c r="Q222" s="18">
        <v>45330</v>
      </c>
      <c r="S222" t="s">
        <v>634</v>
      </c>
      <c r="T222">
        <v>2</v>
      </c>
      <c r="U222" t="s">
        <v>3474</v>
      </c>
      <c r="W222">
        <v>500</v>
      </c>
      <c r="X222">
        <v>1099</v>
      </c>
      <c r="Y222" s="18">
        <v>31301</v>
      </c>
      <c r="Z222" t="s">
        <v>3475</v>
      </c>
      <c r="AA222">
        <v>1407458193</v>
      </c>
      <c r="AB222" t="s">
        <v>3476</v>
      </c>
      <c r="AC222" s="18">
        <v>46387</v>
      </c>
      <c r="AD222" t="s">
        <v>3477</v>
      </c>
      <c r="AE222" s="18">
        <v>45777</v>
      </c>
      <c r="AF222" t="s">
        <v>3478</v>
      </c>
      <c r="AG222" s="18">
        <v>46918</v>
      </c>
      <c r="AH222" t="s">
        <v>3479</v>
      </c>
      <c r="AI222">
        <v>120029000</v>
      </c>
      <c r="AJ222" t="s">
        <v>1677</v>
      </c>
      <c r="AK222" t="s">
        <v>1677</v>
      </c>
      <c r="AL222" t="s">
        <v>61</v>
      </c>
      <c r="AM222" t="b">
        <v>1</v>
      </c>
      <c r="AN222" t="b">
        <v>1</v>
      </c>
      <c r="AP222" t="s">
        <v>322</v>
      </c>
      <c r="AQ222" s="169" t="s">
        <v>95</v>
      </c>
      <c r="AR222" t="s">
        <v>46</v>
      </c>
      <c r="AS222" t="s">
        <v>324</v>
      </c>
    </row>
    <row r="223" spans="1:46" x14ac:dyDescent="0.35">
      <c r="A223" t="s">
        <v>3480</v>
      </c>
      <c r="B223" t="s">
        <v>3481</v>
      </c>
      <c r="C223" t="s">
        <v>3482</v>
      </c>
      <c r="D223" t="s">
        <v>1906</v>
      </c>
      <c r="E223" t="s">
        <v>3483</v>
      </c>
      <c r="F223" t="s">
        <v>859</v>
      </c>
      <c r="G223" t="s">
        <v>515</v>
      </c>
      <c r="H223" t="s">
        <v>136</v>
      </c>
      <c r="I223" t="s">
        <v>345</v>
      </c>
      <c r="J223" t="s">
        <v>3484</v>
      </c>
      <c r="K223" t="s">
        <v>3485</v>
      </c>
      <c r="L223" t="s">
        <v>115</v>
      </c>
      <c r="M223">
        <v>60914</v>
      </c>
      <c r="N223" t="s">
        <v>3486</v>
      </c>
      <c r="O223" t="s">
        <v>3487</v>
      </c>
      <c r="P223" t="s">
        <v>3488</v>
      </c>
      <c r="Q223" s="18">
        <v>45330</v>
      </c>
      <c r="R223" s="18">
        <v>45418</v>
      </c>
      <c r="S223" t="s">
        <v>708</v>
      </c>
      <c r="T223">
        <v>0</v>
      </c>
      <c r="U223" t="s">
        <v>3489</v>
      </c>
      <c r="X223" t="s">
        <v>317</v>
      </c>
      <c r="Y223" s="18">
        <v>27460</v>
      </c>
      <c r="Z223" t="s">
        <v>3490</v>
      </c>
      <c r="AA223">
        <v>1609926088</v>
      </c>
      <c r="AB223" t="s">
        <v>3491</v>
      </c>
      <c r="AD223">
        <v>209026246</v>
      </c>
      <c r="AE223" s="18">
        <v>46173</v>
      </c>
      <c r="AF223" t="s">
        <v>3492</v>
      </c>
      <c r="AG223" s="18">
        <v>46593</v>
      </c>
      <c r="AH223" t="s">
        <v>3493</v>
      </c>
      <c r="AI223">
        <v>346605727001</v>
      </c>
      <c r="AJ223" t="s">
        <v>368</v>
      </c>
      <c r="AK223" t="s">
        <v>368</v>
      </c>
      <c r="AL223" t="s">
        <v>338</v>
      </c>
      <c r="AM223" t="b">
        <v>1</v>
      </c>
      <c r="AN223" t="b">
        <v>1</v>
      </c>
      <c r="AO223">
        <v>4445976</v>
      </c>
      <c r="AQ223" s="169" t="s">
        <v>3481</v>
      </c>
      <c r="AR223" t="s">
        <v>46</v>
      </c>
      <c r="AS223" t="s">
        <v>324</v>
      </c>
      <c r="AT223" t="s">
        <v>1384</v>
      </c>
    </row>
    <row r="224" spans="1:46" x14ac:dyDescent="0.35">
      <c r="A224" t="s">
        <v>3494</v>
      </c>
      <c r="B224" t="s">
        <v>197</v>
      </c>
      <c r="C224" t="s">
        <v>3495</v>
      </c>
      <c r="D224" t="s">
        <v>3496</v>
      </c>
      <c r="E224" t="s">
        <v>1525</v>
      </c>
      <c r="F224" t="s">
        <v>732</v>
      </c>
      <c r="G224" t="s">
        <v>733</v>
      </c>
      <c r="H224" t="s">
        <v>133</v>
      </c>
      <c r="I224" t="s">
        <v>432</v>
      </c>
      <c r="J224" t="s">
        <v>3497</v>
      </c>
      <c r="K224" t="s">
        <v>3498</v>
      </c>
      <c r="L224" t="s">
        <v>198</v>
      </c>
      <c r="M224">
        <v>83854</v>
      </c>
      <c r="N224" t="s">
        <v>3499</v>
      </c>
      <c r="O224" t="s">
        <v>3500</v>
      </c>
      <c r="P224" t="s">
        <v>3501</v>
      </c>
      <c r="Q224" s="18">
        <v>45330</v>
      </c>
      <c r="S224" t="s">
        <v>634</v>
      </c>
      <c r="T224">
        <v>1</v>
      </c>
      <c r="U224" t="s">
        <v>3502</v>
      </c>
      <c r="W224">
        <v>600</v>
      </c>
      <c r="X224">
        <v>1099</v>
      </c>
      <c r="Y224" s="18">
        <v>29325</v>
      </c>
      <c r="Z224" t="s">
        <v>3503</v>
      </c>
      <c r="AA224">
        <v>1730815960</v>
      </c>
      <c r="AB224" t="s">
        <v>3504</v>
      </c>
      <c r="AC224" s="18">
        <v>46356</v>
      </c>
      <c r="AD224" t="s">
        <v>3505</v>
      </c>
      <c r="AE224" s="18">
        <v>45761</v>
      </c>
      <c r="AF224" t="s">
        <v>3506</v>
      </c>
      <c r="AG224" s="18">
        <v>46226</v>
      </c>
      <c r="AI224">
        <v>2255494</v>
      </c>
      <c r="AJ224" t="s">
        <v>338</v>
      </c>
      <c r="AK224" t="s">
        <v>1414</v>
      </c>
      <c r="AL224" t="s">
        <v>70</v>
      </c>
      <c r="AM224" t="b">
        <v>1</v>
      </c>
      <c r="AN224" t="b">
        <v>1</v>
      </c>
      <c r="AO224">
        <v>4451644</v>
      </c>
      <c r="AP224" t="s">
        <v>322</v>
      </c>
      <c r="AQ224" s="169" t="s">
        <v>197</v>
      </c>
      <c r="AR224" t="s">
        <v>46</v>
      </c>
      <c r="AS224" t="s">
        <v>324</v>
      </c>
      <c r="AT224" t="s">
        <v>1384</v>
      </c>
    </row>
    <row r="225" spans="1:46" x14ac:dyDescent="0.35">
      <c r="A225" t="s">
        <v>3507</v>
      </c>
      <c r="B225" t="s">
        <v>3508</v>
      </c>
      <c r="C225" t="s">
        <v>3509</v>
      </c>
      <c r="D225" t="s">
        <v>993</v>
      </c>
      <c r="E225" t="s">
        <v>3510</v>
      </c>
      <c r="F225" t="s">
        <v>497</v>
      </c>
      <c r="G225" t="s">
        <v>309</v>
      </c>
      <c r="H225" t="s">
        <v>133</v>
      </c>
      <c r="I225" t="s">
        <v>432</v>
      </c>
      <c r="J225" t="s">
        <v>3511</v>
      </c>
      <c r="K225" t="s">
        <v>3512</v>
      </c>
      <c r="L225" t="s">
        <v>25</v>
      </c>
      <c r="M225">
        <v>98346</v>
      </c>
      <c r="N225" t="s">
        <v>3513</v>
      </c>
      <c r="O225" t="s">
        <v>3514</v>
      </c>
      <c r="P225" t="s">
        <v>3515</v>
      </c>
      <c r="Q225" s="18">
        <v>45330</v>
      </c>
      <c r="S225" t="s">
        <v>634</v>
      </c>
      <c r="T225">
        <v>5</v>
      </c>
      <c r="U225" t="s">
        <v>3516</v>
      </c>
      <c r="X225" t="s">
        <v>317</v>
      </c>
      <c r="Y225" s="18">
        <v>34186</v>
      </c>
      <c r="Z225" t="s">
        <v>3517</v>
      </c>
      <c r="AA225">
        <v>1851016745</v>
      </c>
      <c r="AB225" t="s">
        <v>3518</v>
      </c>
      <c r="AC225" s="18">
        <v>46112</v>
      </c>
      <c r="AD225" t="s">
        <v>3519</v>
      </c>
      <c r="AE225" s="18">
        <v>46239</v>
      </c>
      <c r="AF225" t="s">
        <v>3520</v>
      </c>
      <c r="AG225" s="18">
        <v>46461</v>
      </c>
      <c r="AH225" t="s">
        <v>3521</v>
      </c>
      <c r="AI225">
        <v>2281480</v>
      </c>
      <c r="AK225" t="s">
        <v>777</v>
      </c>
      <c r="AL225" t="s">
        <v>778</v>
      </c>
      <c r="AM225" t="b">
        <v>1</v>
      </c>
      <c r="AN225" t="b">
        <v>1</v>
      </c>
      <c r="AO225">
        <v>4445938</v>
      </c>
      <c r="AP225" t="s">
        <v>322</v>
      </c>
      <c r="AQ225" s="169" t="s">
        <v>3508</v>
      </c>
      <c r="AR225" t="s">
        <v>46</v>
      </c>
      <c r="AS225" t="s">
        <v>324</v>
      </c>
      <c r="AT225" t="s">
        <v>1384</v>
      </c>
    </row>
    <row r="226" spans="1:46" x14ac:dyDescent="0.35">
      <c r="A226" t="s">
        <v>3522</v>
      </c>
      <c r="B226" t="s">
        <v>89</v>
      </c>
      <c r="C226" t="s">
        <v>3523</v>
      </c>
      <c r="D226" t="s">
        <v>3524</v>
      </c>
      <c r="E226" t="s">
        <v>3525</v>
      </c>
      <c r="F226" t="s">
        <v>497</v>
      </c>
      <c r="G226" t="s">
        <v>309</v>
      </c>
      <c r="H226" t="s">
        <v>191</v>
      </c>
      <c r="I226" t="s">
        <v>557</v>
      </c>
      <c r="J226" t="s">
        <v>3526</v>
      </c>
      <c r="K226" t="s">
        <v>3527</v>
      </c>
      <c r="L226" t="s">
        <v>25</v>
      </c>
      <c r="M226">
        <v>98569</v>
      </c>
      <c r="N226" t="s">
        <v>3528</v>
      </c>
      <c r="O226" t="s">
        <v>3529</v>
      </c>
      <c r="P226" t="s">
        <v>3530</v>
      </c>
      <c r="Q226" s="18">
        <v>45330</v>
      </c>
      <c r="R226" s="18">
        <v>45505</v>
      </c>
      <c r="S226" t="s">
        <v>708</v>
      </c>
      <c r="T226">
        <v>0</v>
      </c>
      <c r="U226" t="s">
        <v>3531</v>
      </c>
      <c r="W226">
        <v>600</v>
      </c>
      <c r="X226">
        <v>1099</v>
      </c>
      <c r="Y226" s="18">
        <v>26198</v>
      </c>
      <c r="Z226" t="s">
        <v>3532</v>
      </c>
      <c r="AA226">
        <v>1588012538</v>
      </c>
      <c r="AB226" t="s">
        <v>3533</v>
      </c>
      <c r="AC226" s="18">
        <v>46295</v>
      </c>
      <c r="AD226" t="s">
        <v>3534</v>
      </c>
      <c r="AE226" s="18">
        <v>45557</v>
      </c>
      <c r="AF226" t="s">
        <v>3535</v>
      </c>
      <c r="AG226" s="18">
        <v>45657</v>
      </c>
      <c r="AH226" t="s">
        <v>3536</v>
      </c>
      <c r="AI226">
        <v>2087383</v>
      </c>
      <c r="AJ226" t="s">
        <v>355</v>
      </c>
      <c r="AK226" t="s">
        <v>3155</v>
      </c>
      <c r="AL226" t="s">
        <v>3156</v>
      </c>
      <c r="AM226" t="b">
        <v>1</v>
      </c>
      <c r="AN226" t="b">
        <v>1</v>
      </c>
      <c r="AP226" t="s">
        <v>322</v>
      </c>
      <c r="AQ226" s="169" t="s">
        <v>89</v>
      </c>
      <c r="AR226" t="s">
        <v>566</v>
      </c>
      <c r="AS226" t="s">
        <v>324</v>
      </c>
    </row>
    <row r="227" spans="1:46" x14ac:dyDescent="0.35">
      <c r="A227" t="s">
        <v>3537</v>
      </c>
      <c r="B227" t="s">
        <v>3538</v>
      </c>
      <c r="C227" t="s">
        <v>3539</v>
      </c>
      <c r="D227" t="s">
        <v>3540</v>
      </c>
      <c r="E227" t="s">
        <v>3541</v>
      </c>
      <c r="F227" t="s">
        <v>3542</v>
      </c>
      <c r="G227" t="s">
        <v>418</v>
      </c>
      <c r="H227" t="s">
        <v>136</v>
      </c>
      <c r="I227" t="s">
        <v>345</v>
      </c>
      <c r="J227" t="s">
        <v>3543</v>
      </c>
      <c r="K227" t="s">
        <v>1867</v>
      </c>
      <c r="L227" t="s">
        <v>81</v>
      </c>
      <c r="M227">
        <v>46038</v>
      </c>
      <c r="N227" t="s">
        <v>3544</v>
      </c>
      <c r="O227" t="s">
        <v>3545</v>
      </c>
      <c r="P227" t="s">
        <v>3546</v>
      </c>
      <c r="Q227" s="18">
        <v>45323</v>
      </c>
      <c r="S227" t="s">
        <v>634</v>
      </c>
      <c r="T227">
        <v>3</v>
      </c>
      <c r="U227" t="s">
        <v>3547</v>
      </c>
      <c r="W227">
        <v>500</v>
      </c>
      <c r="X227" t="s">
        <v>317</v>
      </c>
      <c r="Y227" s="18">
        <v>33466</v>
      </c>
      <c r="Z227" t="s">
        <v>3548</v>
      </c>
      <c r="AA227">
        <v>1295326858</v>
      </c>
      <c r="AB227" t="s">
        <v>3549</v>
      </c>
      <c r="AC227" s="18">
        <v>46446</v>
      </c>
      <c r="AD227" t="s">
        <v>3550</v>
      </c>
      <c r="AE227" s="18">
        <v>45961</v>
      </c>
      <c r="AF227" t="s">
        <v>3551</v>
      </c>
      <c r="AG227" s="18">
        <v>45935</v>
      </c>
      <c r="AH227" t="s">
        <v>3552</v>
      </c>
      <c r="AJ227" t="s">
        <v>2722</v>
      </c>
      <c r="AK227" t="s">
        <v>2722</v>
      </c>
      <c r="AM227" t="b">
        <v>1</v>
      </c>
      <c r="AN227" t="b">
        <v>1</v>
      </c>
      <c r="AO227">
        <v>4443809</v>
      </c>
      <c r="AP227" t="s">
        <v>322</v>
      </c>
      <c r="AQ227" s="169" t="s">
        <v>3538</v>
      </c>
      <c r="AR227" t="s">
        <v>46</v>
      </c>
      <c r="AS227" t="s">
        <v>324</v>
      </c>
      <c r="AT227" t="s">
        <v>1631</v>
      </c>
    </row>
    <row r="228" spans="1:46" x14ac:dyDescent="0.35">
      <c r="A228" t="s">
        <v>3553</v>
      </c>
      <c r="B228" t="s">
        <v>3554</v>
      </c>
      <c r="C228" t="s">
        <v>3555</v>
      </c>
      <c r="D228" t="s">
        <v>3556</v>
      </c>
      <c r="E228" t="s">
        <v>3557</v>
      </c>
      <c r="F228" t="s">
        <v>1878</v>
      </c>
      <c r="G228" t="s">
        <v>418</v>
      </c>
      <c r="H228" t="s">
        <v>136</v>
      </c>
      <c r="I228" t="s">
        <v>345</v>
      </c>
      <c r="J228" t="s">
        <v>3558</v>
      </c>
      <c r="K228" t="s">
        <v>874</v>
      </c>
      <c r="L228" t="s">
        <v>81</v>
      </c>
      <c r="M228">
        <v>46219</v>
      </c>
      <c r="N228" t="s">
        <v>3559</v>
      </c>
      <c r="O228" t="s">
        <v>3560</v>
      </c>
      <c r="P228" t="s">
        <v>3561</v>
      </c>
      <c r="Q228" s="18">
        <v>45323</v>
      </c>
      <c r="R228" s="18">
        <v>45511</v>
      </c>
      <c r="S228" t="s">
        <v>708</v>
      </c>
      <c r="T228">
        <v>0</v>
      </c>
      <c r="U228" t="s">
        <v>3562</v>
      </c>
      <c r="X228" t="s">
        <v>317</v>
      </c>
      <c r="Y228" s="18">
        <v>26937</v>
      </c>
      <c r="Z228" t="s">
        <v>3563</v>
      </c>
      <c r="AA228">
        <v>1275186892</v>
      </c>
      <c r="AB228" t="s">
        <v>3564</v>
      </c>
      <c r="AC228" s="18">
        <v>46112</v>
      </c>
      <c r="AD228" t="s">
        <v>3565</v>
      </c>
      <c r="AE228" s="18">
        <v>45961</v>
      </c>
      <c r="AF228" t="s">
        <v>3566</v>
      </c>
      <c r="AG228" s="18">
        <v>45582</v>
      </c>
      <c r="AH228" t="s">
        <v>3567</v>
      </c>
      <c r="AJ228" t="s">
        <v>3568</v>
      </c>
      <c r="AK228" t="s">
        <v>3568</v>
      </c>
      <c r="AL228" t="s">
        <v>338</v>
      </c>
      <c r="AM228" t="b">
        <v>1</v>
      </c>
      <c r="AN228" t="b">
        <v>1</v>
      </c>
      <c r="AO228">
        <v>4443818</v>
      </c>
      <c r="AP228" t="s">
        <v>322</v>
      </c>
      <c r="AQ228" s="169" t="s">
        <v>3554</v>
      </c>
      <c r="AR228" t="s">
        <v>46</v>
      </c>
      <c r="AS228" t="s">
        <v>324</v>
      </c>
      <c r="AT228" t="s">
        <v>1631</v>
      </c>
    </row>
    <row r="229" spans="1:46" x14ac:dyDescent="0.35">
      <c r="A229" t="s">
        <v>3569</v>
      </c>
      <c r="B229" t="s">
        <v>3570</v>
      </c>
      <c r="C229" t="s">
        <v>3571</v>
      </c>
      <c r="D229" t="s">
        <v>3572</v>
      </c>
      <c r="E229" t="s">
        <v>703</v>
      </c>
      <c r="F229" t="s">
        <v>1618</v>
      </c>
      <c r="G229" t="s">
        <v>418</v>
      </c>
      <c r="H229" t="s">
        <v>136</v>
      </c>
      <c r="I229" t="s">
        <v>345</v>
      </c>
      <c r="J229" t="s">
        <v>3573</v>
      </c>
      <c r="K229" t="s">
        <v>874</v>
      </c>
      <c r="L229" t="s">
        <v>81</v>
      </c>
      <c r="M229">
        <v>46256</v>
      </c>
      <c r="N229" t="s">
        <v>3574</v>
      </c>
      <c r="O229" t="s">
        <v>3575</v>
      </c>
      <c r="P229" t="s">
        <v>3576</v>
      </c>
      <c r="Q229" s="18">
        <v>45323</v>
      </c>
      <c r="S229" t="s">
        <v>634</v>
      </c>
      <c r="T229">
        <v>5</v>
      </c>
      <c r="U229" t="s">
        <v>3577</v>
      </c>
      <c r="X229" t="s">
        <v>317</v>
      </c>
      <c r="Y229" s="18">
        <v>27265</v>
      </c>
      <c r="Z229" t="s">
        <v>3578</v>
      </c>
      <c r="AA229">
        <v>1184615999</v>
      </c>
      <c r="AB229" t="s">
        <v>3579</v>
      </c>
      <c r="AC229" s="18">
        <v>46418</v>
      </c>
      <c r="AD229" t="s">
        <v>3580</v>
      </c>
      <c r="AE229" s="18">
        <v>45961</v>
      </c>
      <c r="AF229" t="s">
        <v>3581</v>
      </c>
      <c r="AG229" s="18">
        <v>46143</v>
      </c>
      <c r="AH229" t="s">
        <v>3582</v>
      </c>
      <c r="AJ229" t="s">
        <v>825</v>
      </c>
      <c r="AK229" t="s">
        <v>825</v>
      </c>
      <c r="AM229" t="b">
        <v>1</v>
      </c>
      <c r="AN229" t="b">
        <v>1</v>
      </c>
      <c r="AO229">
        <v>4443821</v>
      </c>
      <c r="AP229" t="s">
        <v>322</v>
      </c>
      <c r="AQ229" s="169" t="s">
        <v>3583</v>
      </c>
      <c r="AR229" t="s">
        <v>46</v>
      </c>
      <c r="AS229" t="s">
        <v>324</v>
      </c>
      <c r="AT229" t="s">
        <v>1631</v>
      </c>
    </row>
    <row r="230" spans="1:46" x14ac:dyDescent="0.35">
      <c r="A230" t="s">
        <v>3584</v>
      </c>
      <c r="B230" t="s">
        <v>3585</v>
      </c>
      <c r="C230" t="s">
        <v>3586</v>
      </c>
      <c r="D230" t="s">
        <v>1813</v>
      </c>
      <c r="E230" t="s">
        <v>3587</v>
      </c>
      <c r="F230" t="s">
        <v>1618</v>
      </c>
      <c r="G230" t="s">
        <v>418</v>
      </c>
      <c r="H230" t="s">
        <v>136</v>
      </c>
      <c r="I230" t="s">
        <v>345</v>
      </c>
      <c r="J230" t="s">
        <v>3588</v>
      </c>
      <c r="K230" t="s">
        <v>3589</v>
      </c>
      <c r="L230" t="s">
        <v>81</v>
      </c>
      <c r="M230">
        <v>46077</v>
      </c>
      <c r="N230" t="s">
        <v>3590</v>
      </c>
      <c r="O230" t="s">
        <v>3591</v>
      </c>
      <c r="P230" t="s">
        <v>3592</v>
      </c>
      <c r="Q230" s="18">
        <v>45323</v>
      </c>
      <c r="S230" t="s">
        <v>634</v>
      </c>
      <c r="T230">
        <v>5</v>
      </c>
      <c r="U230" t="s">
        <v>3593</v>
      </c>
      <c r="X230" t="s">
        <v>317</v>
      </c>
      <c r="Y230" s="18">
        <v>29349</v>
      </c>
      <c r="Z230" t="s">
        <v>3594</v>
      </c>
      <c r="AA230">
        <v>1285184481</v>
      </c>
      <c r="AB230" t="s">
        <v>3595</v>
      </c>
      <c r="AC230" s="18">
        <v>45869</v>
      </c>
      <c r="AD230" t="s">
        <v>3596</v>
      </c>
      <c r="AE230" s="18">
        <v>45961</v>
      </c>
      <c r="AF230" t="s">
        <v>3597</v>
      </c>
      <c r="AG230" s="18">
        <v>46242</v>
      </c>
      <c r="AH230" t="s">
        <v>3598</v>
      </c>
      <c r="AI230">
        <v>201398720</v>
      </c>
      <c r="AJ230" t="s">
        <v>2327</v>
      </c>
      <c r="AK230" t="s">
        <v>3599</v>
      </c>
      <c r="AM230" t="b">
        <v>1</v>
      </c>
      <c r="AN230" t="b">
        <v>1</v>
      </c>
      <c r="AO230">
        <v>4449760</v>
      </c>
      <c r="AP230" t="s">
        <v>322</v>
      </c>
      <c r="AQ230" s="169" t="s">
        <v>3585</v>
      </c>
      <c r="AR230" t="s">
        <v>46</v>
      </c>
      <c r="AS230" t="s">
        <v>324</v>
      </c>
      <c r="AT230" t="s">
        <v>1631</v>
      </c>
    </row>
    <row r="231" spans="1:46" x14ac:dyDescent="0.35">
      <c r="A231" t="s">
        <v>3600</v>
      </c>
      <c r="B231" t="s">
        <v>3601</v>
      </c>
      <c r="C231" t="s">
        <v>3602</v>
      </c>
      <c r="D231" t="s">
        <v>2709</v>
      </c>
      <c r="E231" t="s">
        <v>3603</v>
      </c>
      <c r="F231" t="s">
        <v>1878</v>
      </c>
      <c r="G231" t="s">
        <v>418</v>
      </c>
      <c r="H231" t="s">
        <v>136</v>
      </c>
      <c r="I231" t="s">
        <v>345</v>
      </c>
      <c r="J231" t="s">
        <v>3604</v>
      </c>
      <c r="K231" t="s">
        <v>1867</v>
      </c>
      <c r="L231" t="s">
        <v>81</v>
      </c>
      <c r="M231">
        <v>46037</v>
      </c>
      <c r="N231" t="s">
        <v>3605</v>
      </c>
      <c r="O231" t="s">
        <v>3606</v>
      </c>
      <c r="P231" t="s">
        <v>3607</v>
      </c>
      <c r="Q231" s="18">
        <v>45323</v>
      </c>
      <c r="S231" t="s">
        <v>634</v>
      </c>
      <c r="T231">
        <v>5</v>
      </c>
      <c r="U231" t="s">
        <v>3608</v>
      </c>
      <c r="X231" t="s">
        <v>317</v>
      </c>
      <c r="Y231" s="18">
        <v>28635</v>
      </c>
      <c r="Z231" t="s">
        <v>3609</v>
      </c>
      <c r="AA231">
        <v>1548776925</v>
      </c>
      <c r="AB231" t="s">
        <v>3610</v>
      </c>
      <c r="AC231" s="18">
        <v>46356</v>
      </c>
      <c r="AD231" t="s">
        <v>3611</v>
      </c>
      <c r="AE231" s="18">
        <v>45961</v>
      </c>
      <c r="AF231" t="s">
        <v>3612</v>
      </c>
      <c r="AG231" s="18">
        <v>46706</v>
      </c>
      <c r="AH231" t="s">
        <v>3613</v>
      </c>
      <c r="AJ231" t="s">
        <v>1629</v>
      </c>
      <c r="AK231" t="s">
        <v>1629</v>
      </c>
      <c r="AM231" t="b">
        <v>1</v>
      </c>
      <c r="AN231" t="b">
        <v>1</v>
      </c>
      <c r="AO231">
        <v>4443846</v>
      </c>
      <c r="AP231" t="s">
        <v>322</v>
      </c>
      <c r="AQ231" s="169" t="s">
        <v>3601</v>
      </c>
      <c r="AR231" t="s">
        <v>46</v>
      </c>
      <c r="AS231" t="s">
        <v>324</v>
      </c>
      <c r="AT231" t="s">
        <v>1631</v>
      </c>
    </row>
    <row r="232" spans="1:46" x14ac:dyDescent="0.35">
      <c r="A232" t="s">
        <v>3614</v>
      </c>
      <c r="B232" t="s">
        <v>3615</v>
      </c>
      <c r="C232" t="s">
        <v>3616</v>
      </c>
      <c r="D232" t="s">
        <v>1274</v>
      </c>
      <c r="E232" t="s">
        <v>3617</v>
      </c>
      <c r="F232" t="s">
        <v>1878</v>
      </c>
      <c r="G232" t="s">
        <v>418</v>
      </c>
      <c r="H232" t="s">
        <v>136</v>
      </c>
      <c r="I232" t="s">
        <v>345</v>
      </c>
      <c r="J232" t="s">
        <v>3618</v>
      </c>
      <c r="K232" t="s">
        <v>874</v>
      </c>
      <c r="L232" t="s">
        <v>81</v>
      </c>
      <c r="M232">
        <v>46202</v>
      </c>
      <c r="N232" t="s">
        <v>3619</v>
      </c>
      <c r="O232" t="s">
        <v>3620</v>
      </c>
      <c r="P232" t="s">
        <v>3621</v>
      </c>
      <c r="Q232" s="18">
        <v>45323</v>
      </c>
      <c r="S232" t="s">
        <v>634</v>
      </c>
      <c r="T232">
        <v>5</v>
      </c>
      <c r="U232" t="s">
        <v>3622</v>
      </c>
      <c r="X232" t="s">
        <v>317</v>
      </c>
      <c r="Y232" s="18">
        <v>26101</v>
      </c>
      <c r="Z232" t="s">
        <v>3623</v>
      </c>
      <c r="AA232">
        <v>1346626876</v>
      </c>
      <c r="AB232" t="s">
        <v>3624</v>
      </c>
      <c r="AC232" s="18">
        <v>46477</v>
      </c>
      <c r="AD232" t="s">
        <v>3625</v>
      </c>
      <c r="AE232" s="18">
        <v>45961</v>
      </c>
      <c r="AF232" t="s">
        <v>3626</v>
      </c>
      <c r="AG232" s="18">
        <v>45838</v>
      </c>
      <c r="AH232" t="s">
        <v>3627</v>
      </c>
      <c r="AJ232" t="s">
        <v>2327</v>
      </c>
      <c r="AK232" t="s">
        <v>2327</v>
      </c>
      <c r="AM232" t="b">
        <v>1</v>
      </c>
      <c r="AN232" t="b">
        <v>1</v>
      </c>
      <c r="AO232">
        <v>4443970</v>
      </c>
      <c r="AP232" t="s">
        <v>322</v>
      </c>
      <c r="AQ232" s="169" t="s">
        <v>3615</v>
      </c>
      <c r="AR232" t="s">
        <v>46</v>
      </c>
      <c r="AS232" t="s">
        <v>324</v>
      </c>
      <c r="AT232" t="s">
        <v>1631</v>
      </c>
    </row>
    <row r="233" spans="1:46" x14ac:dyDescent="0.35">
      <c r="A233" t="s">
        <v>3628</v>
      </c>
      <c r="B233" t="s">
        <v>3629</v>
      </c>
      <c r="C233" t="s">
        <v>3630</v>
      </c>
      <c r="D233" t="s">
        <v>3631</v>
      </c>
      <c r="E233" t="s">
        <v>3632</v>
      </c>
      <c r="F233" t="s">
        <v>3633</v>
      </c>
      <c r="G233" t="s">
        <v>418</v>
      </c>
      <c r="H233" t="s">
        <v>136</v>
      </c>
      <c r="I233" t="s">
        <v>345</v>
      </c>
      <c r="J233" t="s">
        <v>3634</v>
      </c>
      <c r="K233" t="s">
        <v>3635</v>
      </c>
      <c r="L233" t="s">
        <v>81</v>
      </c>
      <c r="M233">
        <v>46240</v>
      </c>
      <c r="N233" t="s">
        <v>3636</v>
      </c>
      <c r="O233" t="s">
        <v>3637</v>
      </c>
      <c r="P233" t="s">
        <v>3638</v>
      </c>
      <c r="Q233" s="18">
        <v>45323</v>
      </c>
      <c r="S233" t="s">
        <v>634</v>
      </c>
      <c r="T233">
        <v>5</v>
      </c>
      <c r="U233" t="s">
        <v>3639</v>
      </c>
      <c r="X233" t="s">
        <v>317</v>
      </c>
      <c r="Y233" s="18">
        <v>19551</v>
      </c>
      <c r="Z233" t="s">
        <v>3640</v>
      </c>
      <c r="AA233">
        <v>1437140381</v>
      </c>
      <c r="AB233" t="s">
        <v>3641</v>
      </c>
      <c r="AC233" s="18">
        <v>45991</v>
      </c>
      <c r="AD233" t="s">
        <v>3642</v>
      </c>
      <c r="AE233" s="18">
        <v>45961</v>
      </c>
      <c r="AF233" t="s">
        <v>3643</v>
      </c>
      <c r="AG233" s="18">
        <v>46387</v>
      </c>
      <c r="AH233" t="s">
        <v>3644</v>
      </c>
      <c r="AJ233" t="s">
        <v>2722</v>
      </c>
      <c r="AK233" t="s">
        <v>2722</v>
      </c>
      <c r="AM233" t="b">
        <v>1</v>
      </c>
      <c r="AN233" t="b">
        <v>1</v>
      </c>
      <c r="AO233">
        <v>4444452</v>
      </c>
      <c r="AP233" t="s">
        <v>322</v>
      </c>
      <c r="AQ233" s="169" t="s">
        <v>3629</v>
      </c>
      <c r="AR233" t="s">
        <v>46</v>
      </c>
      <c r="AS233" t="s">
        <v>324</v>
      </c>
      <c r="AT233" t="s">
        <v>1631</v>
      </c>
    </row>
    <row r="234" spans="1:46" x14ac:dyDescent="0.35">
      <c r="A234" t="s">
        <v>3645</v>
      </c>
      <c r="B234" t="s">
        <v>3646</v>
      </c>
      <c r="C234" t="s">
        <v>3647</v>
      </c>
      <c r="D234" t="s">
        <v>2709</v>
      </c>
      <c r="E234" t="s">
        <v>3648</v>
      </c>
      <c r="F234" t="s">
        <v>3542</v>
      </c>
      <c r="G234" t="s">
        <v>418</v>
      </c>
      <c r="H234" t="s">
        <v>136</v>
      </c>
      <c r="I234" t="s">
        <v>345</v>
      </c>
      <c r="J234" t="s">
        <v>3649</v>
      </c>
      <c r="K234" t="s">
        <v>2712</v>
      </c>
      <c r="L234" t="s">
        <v>81</v>
      </c>
      <c r="M234">
        <v>46074</v>
      </c>
      <c r="N234" t="s">
        <v>3650</v>
      </c>
      <c r="O234" t="s">
        <v>3651</v>
      </c>
      <c r="P234" t="s">
        <v>3652</v>
      </c>
      <c r="Q234" s="18">
        <v>45323</v>
      </c>
      <c r="S234" t="s">
        <v>634</v>
      </c>
      <c r="T234">
        <v>0</v>
      </c>
      <c r="U234" t="s">
        <v>3653</v>
      </c>
      <c r="X234" t="s">
        <v>317</v>
      </c>
      <c r="Y234" s="18">
        <v>33025</v>
      </c>
      <c r="Z234" t="s">
        <v>3654</v>
      </c>
      <c r="AA234">
        <v>1427594142</v>
      </c>
      <c r="AB234" t="s">
        <v>3655</v>
      </c>
      <c r="AC234" s="18">
        <v>46387</v>
      </c>
      <c r="AD234" t="s">
        <v>3656</v>
      </c>
      <c r="AE234" s="18">
        <v>45961</v>
      </c>
      <c r="AF234" t="s">
        <v>3657</v>
      </c>
      <c r="AG234" s="18">
        <v>46404</v>
      </c>
      <c r="AH234" t="s">
        <v>3658</v>
      </c>
      <c r="AJ234" t="s">
        <v>2327</v>
      </c>
      <c r="AK234" t="s">
        <v>2327</v>
      </c>
      <c r="AM234" t="b">
        <v>1</v>
      </c>
      <c r="AN234" t="b">
        <v>1</v>
      </c>
      <c r="AO234">
        <v>4445672</v>
      </c>
      <c r="AP234" t="s">
        <v>322</v>
      </c>
      <c r="AQ234" s="169" t="s">
        <v>3646</v>
      </c>
      <c r="AR234" t="s">
        <v>46</v>
      </c>
      <c r="AS234" t="s">
        <v>324</v>
      </c>
      <c r="AT234" t="s">
        <v>1631</v>
      </c>
    </row>
    <row r="235" spans="1:46" x14ac:dyDescent="0.35">
      <c r="A235" t="s">
        <v>3659</v>
      </c>
      <c r="B235" t="s">
        <v>3660</v>
      </c>
      <c r="C235" t="s">
        <v>3661</v>
      </c>
      <c r="D235" t="s">
        <v>3662</v>
      </c>
      <c r="E235" t="s">
        <v>3663</v>
      </c>
      <c r="F235" t="s">
        <v>1878</v>
      </c>
      <c r="G235" t="s">
        <v>418</v>
      </c>
      <c r="H235" t="s">
        <v>136</v>
      </c>
      <c r="I235" t="s">
        <v>345</v>
      </c>
      <c r="J235" t="s">
        <v>3664</v>
      </c>
      <c r="K235" t="s">
        <v>3665</v>
      </c>
      <c r="L235" t="s">
        <v>81</v>
      </c>
      <c r="M235">
        <v>46077</v>
      </c>
      <c r="N235" t="s">
        <v>3666</v>
      </c>
      <c r="O235" t="s">
        <v>3667</v>
      </c>
      <c r="P235" t="s">
        <v>3668</v>
      </c>
      <c r="Q235" s="18">
        <v>45323</v>
      </c>
      <c r="S235" t="s">
        <v>634</v>
      </c>
      <c r="T235">
        <v>2</v>
      </c>
      <c r="U235" t="s">
        <v>3669</v>
      </c>
      <c r="X235" t="s">
        <v>317</v>
      </c>
      <c r="Y235" s="18">
        <v>29363</v>
      </c>
      <c r="Z235" t="s">
        <v>3670</v>
      </c>
      <c r="AA235">
        <v>1083915581</v>
      </c>
      <c r="AB235" t="s">
        <v>3671</v>
      </c>
      <c r="AC235" s="18">
        <v>45808</v>
      </c>
      <c r="AD235" t="s">
        <v>3672</v>
      </c>
      <c r="AE235" s="18">
        <v>45961</v>
      </c>
      <c r="AF235" t="s">
        <v>3673</v>
      </c>
      <c r="AG235" s="18">
        <v>45869</v>
      </c>
      <c r="AH235" t="s">
        <v>3674</v>
      </c>
      <c r="AJ235" t="s">
        <v>825</v>
      </c>
      <c r="AK235" t="s">
        <v>825</v>
      </c>
      <c r="AM235" t="b">
        <v>1</v>
      </c>
      <c r="AN235" t="b">
        <v>1</v>
      </c>
      <c r="AO235">
        <v>4443971</v>
      </c>
      <c r="AP235" t="s">
        <v>322</v>
      </c>
      <c r="AQ235" s="169" t="s">
        <v>3660</v>
      </c>
      <c r="AR235" t="s">
        <v>46</v>
      </c>
      <c r="AS235" t="s">
        <v>324</v>
      </c>
      <c r="AT235" t="s">
        <v>1631</v>
      </c>
    </row>
    <row r="236" spans="1:46" x14ac:dyDescent="0.35">
      <c r="A236" t="s">
        <v>3675</v>
      </c>
      <c r="B236" t="s">
        <v>3676</v>
      </c>
      <c r="C236" t="s">
        <v>3677</v>
      </c>
      <c r="D236" t="s">
        <v>3678</v>
      </c>
      <c r="E236" t="s">
        <v>3679</v>
      </c>
      <c r="F236" t="s">
        <v>3680</v>
      </c>
      <c r="G236" t="s">
        <v>1024</v>
      </c>
      <c r="H236" t="s">
        <v>133</v>
      </c>
      <c r="I236" t="s">
        <v>345</v>
      </c>
      <c r="J236" t="s">
        <v>3681</v>
      </c>
      <c r="K236" t="s">
        <v>3682</v>
      </c>
      <c r="L236" t="s">
        <v>81</v>
      </c>
      <c r="M236">
        <v>46112</v>
      </c>
      <c r="N236" t="s">
        <v>3683</v>
      </c>
      <c r="O236" t="s">
        <v>3684</v>
      </c>
      <c r="P236" t="s">
        <v>3685</v>
      </c>
      <c r="Q236" s="18">
        <v>45323</v>
      </c>
      <c r="R236" s="18">
        <v>45368</v>
      </c>
      <c r="S236" t="s">
        <v>708</v>
      </c>
      <c r="T236">
        <v>0</v>
      </c>
      <c r="U236" t="s">
        <v>3686</v>
      </c>
      <c r="X236" t="s">
        <v>317</v>
      </c>
      <c r="Y236" s="18">
        <v>29866</v>
      </c>
      <c r="Z236" t="s">
        <v>3687</v>
      </c>
      <c r="AA236">
        <v>1578802112</v>
      </c>
      <c r="AB236" t="s">
        <v>3688</v>
      </c>
      <c r="AD236" t="s">
        <v>3689</v>
      </c>
      <c r="AE236" s="18">
        <v>45961</v>
      </c>
      <c r="AF236" t="s">
        <v>3690</v>
      </c>
      <c r="AG236" s="18">
        <v>46767</v>
      </c>
      <c r="AH236" t="s">
        <v>3691</v>
      </c>
      <c r="AJ236" t="s">
        <v>3692</v>
      </c>
      <c r="AK236" t="s">
        <v>3692</v>
      </c>
      <c r="AL236" t="s">
        <v>338</v>
      </c>
      <c r="AM236" t="b">
        <v>0</v>
      </c>
      <c r="AN236" t="b">
        <v>1</v>
      </c>
      <c r="AO236">
        <v>4443862</v>
      </c>
      <c r="AQ236" s="169" t="s">
        <v>3676</v>
      </c>
      <c r="AR236" t="s">
        <v>46</v>
      </c>
      <c r="AS236" t="s">
        <v>324</v>
      </c>
      <c r="AT236" t="s">
        <v>1631</v>
      </c>
    </row>
    <row r="237" spans="1:46" x14ac:dyDescent="0.35">
      <c r="A237" t="s">
        <v>3693</v>
      </c>
      <c r="B237" t="s">
        <v>3694</v>
      </c>
      <c r="C237" t="s">
        <v>3695</v>
      </c>
      <c r="D237" t="s">
        <v>3696</v>
      </c>
      <c r="E237" t="s">
        <v>3697</v>
      </c>
      <c r="F237" t="s">
        <v>611</v>
      </c>
      <c r="G237" t="s">
        <v>418</v>
      </c>
      <c r="H237" t="s">
        <v>136</v>
      </c>
      <c r="I237" t="s">
        <v>345</v>
      </c>
      <c r="J237" t="s">
        <v>3698</v>
      </c>
      <c r="K237" t="s">
        <v>917</v>
      </c>
      <c r="L237" t="s">
        <v>81</v>
      </c>
      <c r="M237">
        <v>46032</v>
      </c>
      <c r="N237" t="s">
        <v>3699</v>
      </c>
      <c r="O237" t="s">
        <v>3700</v>
      </c>
      <c r="P237" t="s">
        <v>3701</v>
      </c>
      <c r="Q237" s="18">
        <v>45323</v>
      </c>
      <c r="S237" t="s">
        <v>634</v>
      </c>
      <c r="T237">
        <v>4</v>
      </c>
      <c r="U237" t="s">
        <v>3702</v>
      </c>
      <c r="X237" t="s">
        <v>317</v>
      </c>
      <c r="Y237" s="18">
        <v>30237</v>
      </c>
      <c r="Z237" t="s">
        <v>3703</v>
      </c>
      <c r="AA237">
        <v>1114464575</v>
      </c>
      <c r="AB237" t="s">
        <v>3704</v>
      </c>
      <c r="AC237" s="18">
        <v>46234</v>
      </c>
      <c r="AD237" t="s">
        <v>3705</v>
      </c>
      <c r="AE237" s="18">
        <v>45961</v>
      </c>
      <c r="AF237" t="s">
        <v>3706</v>
      </c>
      <c r="AG237" s="18">
        <v>46544</v>
      </c>
      <c r="AH237" t="s">
        <v>3707</v>
      </c>
      <c r="AI237">
        <v>300011112</v>
      </c>
      <c r="AJ237" t="s">
        <v>2722</v>
      </c>
      <c r="AK237" t="s">
        <v>2722</v>
      </c>
      <c r="AM237" t="b">
        <v>1</v>
      </c>
      <c r="AN237" t="b">
        <v>1</v>
      </c>
      <c r="AO237">
        <v>4453180</v>
      </c>
      <c r="AP237" t="s">
        <v>322</v>
      </c>
      <c r="AQ237" s="169" t="s">
        <v>3694</v>
      </c>
      <c r="AR237" t="s">
        <v>46</v>
      </c>
      <c r="AS237" t="s">
        <v>324</v>
      </c>
      <c r="AT237" t="s">
        <v>1631</v>
      </c>
    </row>
    <row r="238" spans="1:46" x14ac:dyDescent="0.35">
      <c r="A238" t="s">
        <v>3708</v>
      </c>
      <c r="C238" t="s">
        <v>3709</v>
      </c>
      <c r="D238" t="s">
        <v>3710</v>
      </c>
      <c r="E238" t="s">
        <v>3711</v>
      </c>
      <c r="F238" t="s">
        <v>1289</v>
      </c>
      <c r="G238" t="s">
        <v>799</v>
      </c>
      <c r="H238" t="s">
        <v>130</v>
      </c>
      <c r="I238" t="s">
        <v>345</v>
      </c>
      <c r="J238" t="s">
        <v>3712</v>
      </c>
      <c r="K238" t="s">
        <v>3713</v>
      </c>
      <c r="L238" t="s">
        <v>198</v>
      </c>
      <c r="M238">
        <v>83221</v>
      </c>
      <c r="N238" t="s">
        <v>3714</v>
      </c>
      <c r="O238" t="s">
        <v>3715</v>
      </c>
      <c r="P238" t="s">
        <v>3716</v>
      </c>
      <c r="Q238" s="18">
        <v>45323</v>
      </c>
      <c r="S238" t="s">
        <v>634</v>
      </c>
      <c r="T238">
        <v>5</v>
      </c>
      <c r="U238" t="s">
        <v>3717</v>
      </c>
      <c r="X238" t="s">
        <v>317</v>
      </c>
      <c r="Y238" s="18">
        <v>31754</v>
      </c>
      <c r="Z238" t="s">
        <v>3718</v>
      </c>
      <c r="AA238">
        <v>1558060202</v>
      </c>
      <c r="AB238" t="s">
        <v>3719</v>
      </c>
      <c r="AC238" s="18">
        <v>46265</v>
      </c>
      <c r="AD238">
        <v>55771</v>
      </c>
      <c r="AE238" s="18">
        <v>45900</v>
      </c>
      <c r="AF238" t="s">
        <v>3720</v>
      </c>
      <c r="AG238" s="18">
        <v>46833</v>
      </c>
      <c r="AJ238" t="s">
        <v>3721</v>
      </c>
      <c r="AK238" t="s">
        <v>234</v>
      </c>
      <c r="AM238" t="b">
        <v>1</v>
      </c>
      <c r="AN238" t="b">
        <v>1</v>
      </c>
      <c r="AP238" t="s">
        <v>492</v>
      </c>
      <c r="AQ238" s="169" t="s">
        <v>3722</v>
      </c>
      <c r="AR238" t="s">
        <v>46</v>
      </c>
      <c r="AS238" t="s">
        <v>324</v>
      </c>
    </row>
    <row r="239" spans="1:46" x14ac:dyDescent="0.35">
      <c r="A239" t="s">
        <v>3723</v>
      </c>
      <c r="C239" t="s">
        <v>3724</v>
      </c>
      <c r="D239" t="s">
        <v>3725</v>
      </c>
      <c r="E239" t="s">
        <v>3726</v>
      </c>
      <c r="F239" t="s">
        <v>1289</v>
      </c>
      <c r="G239" t="s">
        <v>799</v>
      </c>
      <c r="H239" t="s">
        <v>27</v>
      </c>
      <c r="I239" t="s">
        <v>310</v>
      </c>
      <c r="J239" t="s">
        <v>3727</v>
      </c>
      <c r="K239" t="s">
        <v>801</v>
      </c>
      <c r="L239" t="s">
        <v>198</v>
      </c>
      <c r="M239">
        <v>83406</v>
      </c>
      <c r="N239" t="s">
        <v>3728</v>
      </c>
      <c r="O239" t="s">
        <v>3729</v>
      </c>
      <c r="P239" t="s">
        <v>3730</v>
      </c>
      <c r="Q239" s="18">
        <v>45323</v>
      </c>
      <c r="S239" t="s">
        <v>634</v>
      </c>
      <c r="T239">
        <v>1</v>
      </c>
      <c r="U239" t="s">
        <v>3731</v>
      </c>
      <c r="X239">
        <v>1099</v>
      </c>
      <c r="Y239" s="18">
        <v>28208</v>
      </c>
      <c r="Z239" t="s">
        <v>3732</v>
      </c>
      <c r="AA239">
        <v>1396070611</v>
      </c>
      <c r="AB239" t="s">
        <v>3733</v>
      </c>
      <c r="AC239" s="18">
        <v>45626</v>
      </c>
      <c r="AD239" t="s">
        <v>3734</v>
      </c>
      <c r="AE239" s="18">
        <v>46203</v>
      </c>
      <c r="AF239" t="s">
        <v>320</v>
      </c>
      <c r="AK239" t="s">
        <v>1330</v>
      </c>
      <c r="AM239" t="b">
        <v>1</v>
      </c>
      <c r="AN239" t="b">
        <v>1</v>
      </c>
      <c r="AP239" t="s">
        <v>492</v>
      </c>
      <c r="AQ239" s="169" t="s">
        <v>234</v>
      </c>
      <c r="AR239" t="s">
        <v>310</v>
      </c>
      <c r="AS239" t="s">
        <v>324</v>
      </c>
    </row>
    <row r="240" spans="1:46" x14ac:dyDescent="0.35">
      <c r="A240" t="s">
        <v>3735</v>
      </c>
      <c r="C240" t="s">
        <v>3736</v>
      </c>
      <c r="D240" t="s">
        <v>3737</v>
      </c>
      <c r="E240" t="s">
        <v>3738</v>
      </c>
      <c r="F240" t="s">
        <v>1289</v>
      </c>
      <c r="G240" t="s">
        <v>479</v>
      </c>
      <c r="H240" t="s">
        <v>130</v>
      </c>
      <c r="I240" t="s">
        <v>345</v>
      </c>
      <c r="J240" t="s">
        <v>3739</v>
      </c>
      <c r="K240" t="s">
        <v>3740</v>
      </c>
      <c r="L240" t="s">
        <v>482</v>
      </c>
      <c r="M240">
        <v>89423</v>
      </c>
      <c r="N240" t="s">
        <v>3741</v>
      </c>
      <c r="O240" t="s">
        <v>3742</v>
      </c>
      <c r="P240" t="s">
        <v>3743</v>
      </c>
      <c r="Q240" s="18">
        <v>45323</v>
      </c>
      <c r="S240" t="s">
        <v>634</v>
      </c>
      <c r="T240">
        <v>5</v>
      </c>
      <c r="U240" t="s">
        <v>3744</v>
      </c>
      <c r="X240" t="s">
        <v>317</v>
      </c>
      <c r="Y240" s="18">
        <v>27450</v>
      </c>
      <c r="Z240" t="s">
        <v>3745</v>
      </c>
      <c r="AA240">
        <v>1730473836</v>
      </c>
      <c r="AB240" t="s">
        <v>3746</v>
      </c>
      <c r="AC240" s="18">
        <v>46234</v>
      </c>
      <c r="AD240" t="s">
        <v>3747</v>
      </c>
      <c r="AE240" s="18">
        <v>45713</v>
      </c>
      <c r="AF240" t="s">
        <v>3748</v>
      </c>
      <c r="AG240" s="18">
        <v>46579</v>
      </c>
      <c r="AJ240" t="s">
        <v>3749</v>
      </c>
      <c r="AK240" t="s">
        <v>3750</v>
      </c>
      <c r="AM240" t="b">
        <v>1</v>
      </c>
      <c r="AN240" t="b">
        <v>1</v>
      </c>
      <c r="AP240" t="s">
        <v>492</v>
      </c>
      <c r="AQ240" s="169" t="s">
        <v>3751</v>
      </c>
      <c r="AR240" t="s">
        <v>46</v>
      </c>
      <c r="AS240" t="s">
        <v>324</v>
      </c>
    </row>
    <row r="241" spans="1:46" x14ac:dyDescent="0.35">
      <c r="A241" t="s">
        <v>3752</v>
      </c>
      <c r="C241" t="s">
        <v>3753</v>
      </c>
      <c r="D241" t="s">
        <v>2593</v>
      </c>
      <c r="E241" t="s">
        <v>703</v>
      </c>
      <c r="F241" t="s">
        <v>1289</v>
      </c>
      <c r="G241" t="s">
        <v>479</v>
      </c>
      <c r="H241" t="s">
        <v>130</v>
      </c>
      <c r="I241" t="s">
        <v>345</v>
      </c>
      <c r="J241" t="s">
        <v>3754</v>
      </c>
      <c r="K241" t="s">
        <v>3755</v>
      </c>
      <c r="L241" t="s">
        <v>482</v>
      </c>
      <c r="M241">
        <v>89521</v>
      </c>
      <c r="N241" t="s">
        <v>3756</v>
      </c>
      <c r="O241" t="s">
        <v>3757</v>
      </c>
      <c r="P241" t="s">
        <v>3758</v>
      </c>
      <c r="Q241" s="18">
        <v>45323</v>
      </c>
      <c r="S241" t="s">
        <v>634</v>
      </c>
      <c r="T241">
        <v>5</v>
      </c>
      <c r="U241" t="s">
        <v>3759</v>
      </c>
      <c r="X241" t="s">
        <v>317</v>
      </c>
      <c r="Y241" s="18">
        <v>30813</v>
      </c>
      <c r="Z241" t="s">
        <v>3760</v>
      </c>
      <c r="AA241">
        <v>1134480247</v>
      </c>
      <c r="AB241" t="s">
        <v>3761</v>
      </c>
      <c r="AC241" s="18">
        <v>46418</v>
      </c>
      <c r="AD241" t="s">
        <v>3762</v>
      </c>
      <c r="AE241" s="18">
        <v>46153</v>
      </c>
      <c r="AF241" t="s">
        <v>3763</v>
      </c>
      <c r="AG241" s="18">
        <v>46697</v>
      </c>
      <c r="AH241" t="s">
        <v>3764</v>
      </c>
      <c r="AI241">
        <v>1134480247</v>
      </c>
      <c r="AJ241" t="s">
        <v>3749</v>
      </c>
      <c r="AK241" t="s">
        <v>3750</v>
      </c>
      <c r="AM241" t="b">
        <v>1</v>
      </c>
      <c r="AN241" t="b">
        <v>0</v>
      </c>
      <c r="AP241" t="s">
        <v>492</v>
      </c>
      <c r="AQ241" s="169" t="s">
        <v>3765</v>
      </c>
      <c r="AR241" t="s">
        <v>46</v>
      </c>
      <c r="AS241" t="s">
        <v>324</v>
      </c>
    </row>
    <row r="242" spans="1:46" x14ac:dyDescent="0.35">
      <c r="A242" t="s">
        <v>3766</v>
      </c>
      <c r="C242" t="s">
        <v>3767</v>
      </c>
      <c r="D242" t="s">
        <v>3768</v>
      </c>
      <c r="E242" t="s">
        <v>3769</v>
      </c>
      <c r="F242" t="s">
        <v>1289</v>
      </c>
      <c r="G242" t="s">
        <v>479</v>
      </c>
      <c r="H242" t="s">
        <v>130</v>
      </c>
      <c r="I242" t="s">
        <v>345</v>
      </c>
      <c r="J242" t="s">
        <v>3770</v>
      </c>
      <c r="K242" t="s">
        <v>481</v>
      </c>
      <c r="L242" t="s">
        <v>482</v>
      </c>
      <c r="M242">
        <v>89701</v>
      </c>
      <c r="N242" t="s">
        <v>3771</v>
      </c>
      <c r="O242" t="s">
        <v>3772</v>
      </c>
      <c r="P242" t="s">
        <v>3773</v>
      </c>
      <c r="Q242" s="18">
        <v>45323</v>
      </c>
      <c r="S242" t="s">
        <v>634</v>
      </c>
      <c r="T242">
        <v>5</v>
      </c>
      <c r="U242" t="s">
        <v>3774</v>
      </c>
      <c r="X242" t="s">
        <v>317</v>
      </c>
      <c r="Y242" s="18">
        <v>26218</v>
      </c>
      <c r="Z242" t="s">
        <v>3775</v>
      </c>
      <c r="AA242">
        <v>1841292869</v>
      </c>
      <c r="AB242" t="s">
        <v>3776</v>
      </c>
      <c r="AC242" s="18">
        <v>46507</v>
      </c>
      <c r="AD242" t="s">
        <v>3777</v>
      </c>
      <c r="AE242" s="18">
        <v>46307</v>
      </c>
      <c r="AF242" t="s">
        <v>3778</v>
      </c>
      <c r="AG242" s="18">
        <v>46996</v>
      </c>
      <c r="AH242" t="s">
        <v>3779</v>
      </c>
      <c r="AI242">
        <v>1841292869</v>
      </c>
      <c r="AJ242" t="s">
        <v>3749</v>
      </c>
      <c r="AK242" t="s">
        <v>3750</v>
      </c>
      <c r="AM242" t="b">
        <v>1</v>
      </c>
      <c r="AN242" t="b">
        <v>1</v>
      </c>
      <c r="AP242" t="s">
        <v>492</v>
      </c>
      <c r="AQ242" s="169" t="s">
        <v>3780</v>
      </c>
      <c r="AR242" t="s">
        <v>46</v>
      </c>
      <c r="AS242" t="s">
        <v>324</v>
      </c>
    </row>
    <row r="243" spans="1:46" x14ac:dyDescent="0.35">
      <c r="A243" t="s">
        <v>3781</v>
      </c>
      <c r="C243" t="s">
        <v>3782</v>
      </c>
      <c r="D243" t="s">
        <v>3783</v>
      </c>
      <c r="E243" t="s">
        <v>3784</v>
      </c>
      <c r="F243" t="s">
        <v>1289</v>
      </c>
      <c r="G243" t="s">
        <v>479</v>
      </c>
      <c r="H243" t="s">
        <v>27</v>
      </c>
      <c r="I243" t="s">
        <v>310</v>
      </c>
      <c r="J243" t="s">
        <v>3785</v>
      </c>
      <c r="K243" t="s">
        <v>481</v>
      </c>
      <c r="L243" t="s">
        <v>482</v>
      </c>
      <c r="M243">
        <v>89703</v>
      </c>
      <c r="N243" t="s">
        <v>3786</v>
      </c>
      <c r="O243" t="s">
        <v>3787</v>
      </c>
      <c r="P243" t="s">
        <v>3788</v>
      </c>
      <c r="Q243" s="18">
        <v>45323</v>
      </c>
      <c r="S243" t="s">
        <v>634</v>
      </c>
      <c r="T243">
        <v>4</v>
      </c>
      <c r="U243" t="s">
        <v>3789</v>
      </c>
      <c r="X243" t="s">
        <v>317</v>
      </c>
      <c r="Y243" s="18">
        <v>23215</v>
      </c>
      <c r="Z243" t="s">
        <v>3790</v>
      </c>
      <c r="AA243">
        <v>1750576245</v>
      </c>
      <c r="AB243" t="s">
        <v>3791</v>
      </c>
      <c r="AC243" s="18">
        <v>45777</v>
      </c>
      <c r="AD243">
        <v>12435</v>
      </c>
      <c r="AE243" s="18">
        <v>45838</v>
      </c>
      <c r="AF243" t="s">
        <v>320</v>
      </c>
      <c r="AH243" t="s">
        <v>3792</v>
      </c>
      <c r="AI243">
        <v>175076245</v>
      </c>
      <c r="AK243" t="s">
        <v>1330</v>
      </c>
      <c r="AM243" t="b">
        <v>1</v>
      </c>
      <c r="AN243" t="b">
        <v>1</v>
      </c>
      <c r="AP243" t="s">
        <v>492</v>
      </c>
      <c r="AQ243" s="169" t="s">
        <v>3750</v>
      </c>
      <c r="AR243" t="s">
        <v>310</v>
      </c>
      <c r="AS243" t="s">
        <v>324</v>
      </c>
    </row>
    <row r="244" spans="1:46" x14ac:dyDescent="0.35">
      <c r="A244" t="s">
        <v>3793</v>
      </c>
      <c r="C244" t="s">
        <v>3794</v>
      </c>
      <c r="D244" t="s">
        <v>3795</v>
      </c>
      <c r="E244" t="s">
        <v>3796</v>
      </c>
      <c r="F244" t="s">
        <v>1289</v>
      </c>
      <c r="G244" t="s">
        <v>1345</v>
      </c>
      <c r="H244" t="s">
        <v>130</v>
      </c>
      <c r="I244" t="s">
        <v>345</v>
      </c>
      <c r="J244" t="s">
        <v>3797</v>
      </c>
      <c r="K244" t="s">
        <v>3798</v>
      </c>
      <c r="L244" t="s">
        <v>238</v>
      </c>
      <c r="M244">
        <v>44685</v>
      </c>
      <c r="N244" t="s">
        <v>3799</v>
      </c>
      <c r="O244" t="s">
        <v>3800</v>
      </c>
      <c r="P244" t="s">
        <v>3801</v>
      </c>
      <c r="Q244" s="18">
        <v>45323</v>
      </c>
      <c r="S244" t="s">
        <v>634</v>
      </c>
      <c r="T244">
        <v>5</v>
      </c>
      <c r="U244" t="s">
        <v>3802</v>
      </c>
      <c r="X244" t="s">
        <v>317</v>
      </c>
      <c r="Y244" s="18">
        <v>34790</v>
      </c>
      <c r="Z244" t="s">
        <v>3803</v>
      </c>
      <c r="AA244">
        <v>1588367031</v>
      </c>
      <c r="AB244" t="s">
        <v>3804</v>
      </c>
      <c r="AC244" s="18">
        <v>45869</v>
      </c>
      <c r="AD244" t="s">
        <v>3805</v>
      </c>
      <c r="AE244" s="18">
        <v>45961</v>
      </c>
      <c r="AF244" t="s">
        <v>3806</v>
      </c>
      <c r="AG244" s="18">
        <v>46789</v>
      </c>
      <c r="AH244" t="s">
        <v>3807</v>
      </c>
      <c r="AI244">
        <v>16017</v>
      </c>
      <c r="AJ244" t="s">
        <v>3808</v>
      </c>
      <c r="AK244" t="s">
        <v>3809</v>
      </c>
      <c r="AM244" t="b">
        <v>1</v>
      </c>
      <c r="AN244" t="b">
        <v>1</v>
      </c>
      <c r="AP244" t="s">
        <v>492</v>
      </c>
      <c r="AQ244" s="169" t="s">
        <v>3810</v>
      </c>
      <c r="AR244" t="s">
        <v>46</v>
      </c>
      <c r="AS244" t="s">
        <v>324</v>
      </c>
    </row>
    <row r="245" spans="1:46" x14ac:dyDescent="0.35">
      <c r="A245" t="s">
        <v>3811</v>
      </c>
      <c r="C245" t="s">
        <v>3812</v>
      </c>
      <c r="D245" t="s">
        <v>3813</v>
      </c>
      <c r="E245" t="s">
        <v>3814</v>
      </c>
      <c r="F245" t="s">
        <v>1289</v>
      </c>
      <c r="G245" t="s">
        <v>1345</v>
      </c>
      <c r="H245" t="s">
        <v>130</v>
      </c>
      <c r="I245" t="s">
        <v>345</v>
      </c>
      <c r="J245" t="s">
        <v>3815</v>
      </c>
      <c r="K245" t="s">
        <v>3816</v>
      </c>
      <c r="L245" t="s">
        <v>238</v>
      </c>
      <c r="M245">
        <v>44053</v>
      </c>
      <c r="N245" t="s">
        <v>3817</v>
      </c>
      <c r="O245" t="s">
        <v>3818</v>
      </c>
      <c r="P245" t="s">
        <v>3819</v>
      </c>
      <c r="Q245" s="18">
        <v>45323</v>
      </c>
      <c r="S245" t="s">
        <v>634</v>
      </c>
      <c r="T245">
        <v>5</v>
      </c>
      <c r="U245" t="s">
        <v>3820</v>
      </c>
      <c r="X245" t="s">
        <v>317</v>
      </c>
      <c r="Y245" s="18">
        <v>31313</v>
      </c>
      <c r="Z245" t="s">
        <v>3821</v>
      </c>
      <c r="AA245">
        <v>1194306316</v>
      </c>
      <c r="AB245" t="s">
        <v>3822</v>
      </c>
      <c r="AC245" s="18">
        <v>46660</v>
      </c>
      <c r="AD245" t="s">
        <v>3823</v>
      </c>
      <c r="AE245" s="18">
        <v>45943</v>
      </c>
      <c r="AF245" t="s">
        <v>3824</v>
      </c>
      <c r="AG245" s="18">
        <v>46107</v>
      </c>
      <c r="AH245" t="s">
        <v>3825</v>
      </c>
      <c r="AI245">
        <v>451029</v>
      </c>
      <c r="AJ245" t="s">
        <v>3826</v>
      </c>
      <c r="AK245" t="s">
        <v>3827</v>
      </c>
      <c r="AM245" t="b">
        <v>1</v>
      </c>
      <c r="AN245" t="b">
        <v>1</v>
      </c>
      <c r="AP245" t="s">
        <v>492</v>
      </c>
      <c r="AQ245" s="169" t="s">
        <v>3828</v>
      </c>
      <c r="AR245" t="s">
        <v>46</v>
      </c>
      <c r="AS245" t="s">
        <v>324</v>
      </c>
    </row>
    <row r="246" spans="1:46" x14ac:dyDescent="0.35">
      <c r="A246" t="s">
        <v>3829</v>
      </c>
      <c r="C246" t="s">
        <v>3830</v>
      </c>
      <c r="D246" t="s">
        <v>3831</v>
      </c>
      <c r="E246" t="s">
        <v>3832</v>
      </c>
      <c r="F246" t="s">
        <v>1289</v>
      </c>
      <c r="G246" t="s">
        <v>1345</v>
      </c>
      <c r="H246" t="s">
        <v>130</v>
      </c>
      <c r="I246" t="s">
        <v>345</v>
      </c>
      <c r="J246" t="s">
        <v>3833</v>
      </c>
      <c r="K246" t="s">
        <v>3834</v>
      </c>
      <c r="L246" t="s">
        <v>238</v>
      </c>
      <c r="M246">
        <v>44321</v>
      </c>
      <c r="N246" t="s">
        <v>3835</v>
      </c>
      <c r="O246" t="s">
        <v>3836</v>
      </c>
      <c r="P246" t="s">
        <v>3837</v>
      </c>
      <c r="Q246" s="18">
        <v>45323</v>
      </c>
      <c r="S246" t="s">
        <v>634</v>
      </c>
      <c r="T246">
        <v>5</v>
      </c>
      <c r="U246" t="s">
        <v>3838</v>
      </c>
      <c r="X246" t="s">
        <v>317</v>
      </c>
      <c r="Y246" s="18">
        <v>28491</v>
      </c>
      <c r="Z246" t="s">
        <v>3839</v>
      </c>
      <c r="AA246">
        <v>1568078491</v>
      </c>
      <c r="AB246" t="s">
        <v>3840</v>
      </c>
      <c r="AC246" s="18">
        <v>46112</v>
      </c>
      <c r="AD246" t="s">
        <v>3841</v>
      </c>
      <c r="AE246" s="18">
        <v>45961</v>
      </c>
      <c r="AF246" t="s">
        <v>3842</v>
      </c>
      <c r="AG246" s="18">
        <v>45795</v>
      </c>
      <c r="AH246" t="s">
        <v>3843</v>
      </c>
      <c r="AI246">
        <v>441533</v>
      </c>
      <c r="AJ246" t="s">
        <v>3844</v>
      </c>
      <c r="AK246" t="s">
        <v>3845</v>
      </c>
      <c r="AM246" t="b">
        <v>1</v>
      </c>
      <c r="AN246" t="b">
        <v>1</v>
      </c>
      <c r="AP246" t="s">
        <v>492</v>
      </c>
      <c r="AQ246" s="169" t="s">
        <v>3846</v>
      </c>
      <c r="AR246" t="s">
        <v>46</v>
      </c>
      <c r="AS246" t="s">
        <v>324</v>
      </c>
    </row>
    <row r="247" spans="1:46" x14ac:dyDescent="0.35">
      <c r="A247" t="s">
        <v>3847</v>
      </c>
      <c r="C247" t="s">
        <v>3848</v>
      </c>
      <c r="D247" t="s">
        <v>3849</v>
      </c>
      <c r="E247" t="s">
        <v>3850</v>
      </c>
      <c r="F247" t="s">
        <v>1289</v>
      </c>
      <c r="G247" t="s">
        <v>1345</v>
      </c>
      <c r="H247" t="s">
        <v>191</v>
      </c>
      <c r="I247" t="s">
        <v>557</v>
      </c>
      <c r="J247" t="s">
        <v>3851</v>
      </c>
      <c r="K247" t="s">
        <v>3852</v>
      </c>
      <c r="L247" t="s">
        <v>238</v>
      </c>
      <c r="M247">
        <v>44707</v>
      </c>
      <c r="N247" t="s">
        <v>3853</v>
      </c>
      <c r="O247" t="s">
        <v>3854</v>
      </c>
      <c r="P247" t="s">
        <v>3855</v>
      </c>
      <c r="Q247" s="18">
        <v>45323</v>
      </c>
      <c r="S247" t="s">
        <v>634</v>
      </c>
      <c r="T247">
        <v>4</v>
      </c>
      <c r="U247" t="s">
        <v>3856</v>
      </c>
      <c r="X247" t="s">
        <v>317</v>
      </c>
      <c r="Y247" s="18">
        <v>34856</v>
      </c>
      <c r="Z247" t="s">
        <v>3857</v>
      </c>
      <c r="AA247">
        <v>1861080020</v>
      </c>
      <c r="AB247" t="s">
        <v>3858</v>
      </c>
      <c r="AC247" s="18">
        <v>46022</v>
      </c>
      <c r="AD247" t="s">
        <v>3859</v>
      </c>
      <c r="AE247" s="18">
        <v>46054</v>
      </c>
      <c r="AF247" t="s">
        <v>3860</v>
      </c>
      <c r="AG247" s="18">
        <v>45657</v>
      </c>
      <c r="AH247" t="s">
        <v>3861</v>
      </c>
      <c r="AI247">
        <v>22529</v>
      </c>
      <c r="AJ247" t="s">
        <v>3808</v>
      </c>
      <c r="AK247" t="s">
        <v>3809</v>
      </c>
      <c r="AM247" t="b">
        <v>1</v>
      </c>
      <c r="AN247" t="b">
        <v>1</v>
      </c>
      <c r="AP247" t="s">
        <v>492</v>
      </c>
      <c r="AQ247" s="169" t="s">
        <v>3862</v>
      </c>
      <c r="AR247" t="s">
        <v>566</v>
      </c>
      <c r="AS247" t="s">
        <v>324</v>
      </c>
    </row>
    <row r="248" spans="1:46" x14ac:dyDescent="0.35">
      <c r="A248" t="s">
        <v>3863</v>
      </c>
      <c r="C248" t="s">
        <v>3864</v>
      </c>
      <c r="D248" t="s">
        <v>1850</v>
      </c>
      <c r="E248" t="s">
        <v>3865</v>
      </c>
      <c r="F248" t="s">
        <v>1289</v>
      </c>
      <c r="G248" t="s">
        <v>1345</v>
      </c>
      <c r="H248" t="s">
        <v>27</v>
      </c>
      <c r="I248" t="s">
        <v>310</v>
      </c>
      <c r="J248" t="s">
        <v>3866</v>
      </c>
      <c r="K248" t="s">
        <v>3867</v>
      </c>
      <c r="L248" t="s">
        <v>238</v>
      </c>
      <c r="M248">
        <v>44023</v>
      </c>
      <c r="N248" t="s">
        <v>3868</v>
      </c>
      <c r="O248" t="s">
        <v>3869</v>
      </c>
      <c r="P248" t="s">
        <v>3870</v>
      </c>
      <c r="Q248" s="18">
        <v>45323</v>
      </c>
      <c r="S248" t="s">
        <v>634</v>
      </c>
      <c r="T248">
        <v>1</v>
      </c>
      <c r="U248" t="s">
        <v>3838</v>
      </c>
      <c r="X248" t="s">
        <v>317</v>
      </c>
      <c r="Y248" s="18">
        <v>29709</v>
      </c>
      <c r="Z248" t="s">
        <v>3871</v>
      </c>
      <c r="AA248">
        <v>1699138032</v>
      </c>
      <c r="AB248" t="s">
        <v>3872</v>
      </c>
      <c r="AC248" s="18">
        <v>46326</v>
      </c>
      <c r="AD248">
        <v>35.133006000000002</v>
      </c>
      <c r="AE248" s="18">
        <v>46296</v>
      </c>
      <c r="AF248" t="s">
        <v>320</v>
      </c>
      <c r="AH248" t="s">
        <v>3873</v>
      </c>
      <c r="AI248">
        <v>391757</v>
      </c>
      <c r="AK248" t="s">
        <v>1330</v>
      </c>
      <c r="AM248" t="b">
        <v>1</v>
      </c>
      <c r="AN248" t="b">
        <v>1</v>
      </c>
      <c r="AP248" t="s">
        <v>492</v>
      </c>
      <c r="AQ248" s="169" t="s">
        <v>3845</v>
      </c>
      <c r="AR248" t="s">
        <v>310</v>
      </c>
      <c r="AS248" t="s">
        <v>324</v>
      </c>
    </row>
    <row r="249" spans="1:46" x14ac:dyDescent="0.35">
      <c r="A249" t="s">
        <v>3874</v>
      </c>
      <c r="C249" t="s">
        <v>3875</v>
      </c>
      <c r="D249" t="s">
        <v>3876</v>
      </c>
      <c r="E249" t="s">
        <v>1981</v>
      </c>
      <c r="F249" t="s">
        <v>1289</v>
      </c>
      <c r="G249" t="s">
        <v>1345</v>
      </c>
      <c r="H249" t="s">
        <v>27</v>
      </c>
      <c r="I249" t="s">
        <v>310</v>
      </c>
      <c r="J249" t="s">
        <v>3877</v>
      </c>
      <c r="K249" t="s">
        <v>3878</v>
      </c>
      <c r="L249" t="s">
        <v>238</v>
      </c>
      <c r="M249">
        <v>44077</v>
      </c>
      <c r="N249" t="s">
        <v>3879</v>
      </c>
      <c r="O249" t="s">
        <v>3880</v>
      </c>
      <c r="P249" t="s">
        <v>3881</v>
      </c>
      <c r="Q249" s="18">
        <v>45323</v>
      </c>
      <c r="S249" t="s">
        <v>634</v>
      </c>
      <c r="T249">
        <v>1</v>
      </c>
      <c r="U249" t="s">
        <v>3882</v>
      </c>
      <c r="X249">
        <v>1099</v>
      </c>
      <c r="Y249" s="18">
        <v>29946</v>
      </c>
      <c r="Z249" t="s">
        <v>3883</v>
      </c>
      <c r="AA249">
        <v>1629206842</v>
      </c>
      <c r="AB249" t="s">
        <v>3884</v>
      </c>
      <c r="AC249" s="18">
        <v>46387</v>
      </c>
      <c r="AD249">
        <v>35.125360999999998</v>
      </c>
      <c r="AE249" s="18">
        <v>46296</v>
      </c>
      <c r="AF249" t="s">
        <v>320</v>
      </c>
      <c r="AH249" t="s">
        <v>3885</v>
      </c>
      <c r="AI249">
        <v>124532</v>
      </c>
      <c r="AK249" t="s">
        <v>1330</v>
      </c>
      <c r="AM249" t="b">
        <v>1</v>
      </c>
      <c r="AN249" t="b">
        <v>1</v>
      </c>
      <c r="AO249">
        <v>1099098</v>
      </c>
      <c r="AP249" t="s">
        <v>492</v>
      </c>
      <c r="AQ249" s="169" t="s">
        <v>237</v>
      </c>
      <c r="AR249" t="s">
        <v>310</v>
      </c>
      <c r="AS249" t="s">
        <v>324</v>
      </c>
      <c r="AT249" t="s">
        <v>1384</v>
      </c>
    </row>
    <row r="250" spans="1:46" x14ac:dyDescent="0.35">
      <c r="A250" t="s">
        <v>3886</v>
      </c>
      <c r="C250" t="s">
        <v>3887</v>
      </c>
      <c r="D250" t="s">
        <v>3888</v>
      </c>
      <c r="E250" t="s">
        <v>3889</v>
      </c>
      <c r="F250" t="s">
        <v>1289</v>
      </c>
      <c r="G250" t="s">
        <v>1345</v>
      </c>
      <c r="H250" t="s">
        <v>27</v>
      </c>
      <c r="I250" t="s">
        <v>310</v>
      </c>
      <c r="J250" t="s">
        <v>3890</v>
      </c>
      <c r="K250" t="s">
        <v>3834</v>
      </c>
      <c r="L250" t="s">
        <v>238</v>
      </c>
      <c r="M250">
        <v>44321</v>
      </c>
      <c r="N250" t="s">
        <v>3891</v>
      </c>
      <c r="O250" t="s">
        <v>3892</v>
      </c>
      <c r="P250" t="s">
        <v>3893</v>
      </c>
      <c r="Q250" s="18">
        <v>45323</v>
      </c>
      <c r="S250" t="s">
        <v>634</v>
      </c>
      <c r="T250">
        <v>1</v>
      </c>
      <c r="U250" t="s">
        <v>3894</v>
      </c>
      <c r="X250" t="s">
        <v>317</v>
      </c>
      <c r="Y250" s="18">
        <v>28277</v>
      </c>
      <c r="Z250" t="s">
        <v>3895</v>
      </c>
      <c r="AA250">
        <v>1073922316</v>
      </c>
      <c r="AB250" t="s">
        <v>3896</v>
      </c>
      <c r="AC250" s="18">
        <v>45747</v>
      </c>
      <c r="AD250">
        <v>35.128163999999998</v>
      </c>
      <c r="AE250" s="18">
        <v>46113</v>
      </c>
      <c r="AF250" t="s">
        <v>320</v>
      </c>
      <c r="AH250" t="s">
        <v>3897</v>
      </c>
      <c r="AI250">
        <v>163998</v>
      </c>
      <c r="AK250" t="s">
        <v>1330</v>
      </c>
      <c r="AM250" t="b">
        <v>1</v>
      </c>
      <c r="AN250" t="b">
        <v>1</v>
      </c>
      <c r="AP250" t="s">
        <v>492</v>
      </c>
      <c r="AQ250" s="169" t="s">
        <v>2358</v>
      </c>
      <c r="AR250" t="s">
        <v>310</v>
      </c>
      <c r="AS250" t="s">
        <v>324</v>
      </c>
    </row>
    <row r="251" spans="1:46" x14ac:dyDescent="0.35">
      <c r="A251" t="s">
        <v>3898</v>
      </c>
      <c r="C251" t="s">
        <v>3899</v>
      </c>
      <c r="D251" t="s">
        <v>3900</v>
      </c>
      <c r="E251" t="s">
        <v>3901</v>
      </c>
      <c r="F251" t="s">
        <v>1289</v>
      </c>
      <c r="G251" t="s">
        <v>1345</v>
      </c>
      <c r="H251" t="s">
        <v>27</v>
      </c>
      <c r="I251" t="s">
        <v>310</v>
      </c>
      <c r="J251" t="s">
        <v>3890</v>
      </c>
      <c r="K251" t="s">
        <v>3834</v>
      </c>
      <c r="L251" t="s">
        <v>238</v>
      </c>
      <c r="M251">
        <v>44321</v>
      </c>
      <c r="N251" t="s">
        <v>3902</v>
      </c>
      <c r="O251" t="s">
        <v>3903</v>
      </c>
      <c r="P251" t="s">
        <v>3904</v>
      </c>
      <c r="Q251" s="18">
        <v>45323</v>
      </c>
      <c r="S251" t="s">
        <v>634</v>
      </c>
      <c r="T251">
        <v>1</v>
      </c>
      <c r="U251" t="s">
        <v>3905</v>
      </c>
      <c r="X251">
        <v>1099</v>
      </c>
      <c r="Y251" s="18">
        <v>31295</v>
      </c>
      <c r="Z251" t="s">
        <v>3906</v>
      </c>
      <c r="AA251">
        <v>1437775129</v>
      </c>
      <c r="AB251" t="s">
        <v>3907</v>
      </c>
      <c r="AC251" s="18">
        <v>46081</v>
      </c>
      <c r="AD251">
        <v>35.147607999999998</v>
      </c>
      <c r="AE251" s="18">
        <v>45724</v>
      </c>
      <c r="AF251" t="s">
        <v>320</v>
      </c>
      <c r="AH251" t="s">
        <v>3908</v>
      </c>
      <c r="AI251">
        <v>407535</v>
      </c>
      <c r="AK251" t="s">
        <v>1330</v>
      </c>
      <c r="AM251" t="b">
        <v>1</v>
      </c>
      <c r="AN251" t="b">
        <v>1</v>
      </c>
      <c r="AP251" t="s">
        <v>492</v>
      </c>
      <c r="AQ251" s="169" t="s">
        <v>240</v>
      </c>
      <c r="AR251" t="s">
        <v>310</v>
      </c>
      <c r="AS251" t="s">
        <v>324</v>
      </c>
    </row>
    <row r="252" spans="1:46" x14ac:dyDescent="0.35">
      <c r="A252" t="s">
        <v>3909</v>
      </c>
      <c r="C252" t="s">
        <v>3910</v>
      </c>
      <c r="D252" t="s">
        <v>3911</v>
      </c>
      <c r="E252" t="s">
        <v>3912</v>
      </c>
      <c r="F252" t="s">
        <v>1289</v>
      </c>
      <c r="G252" t="s">
        <v>1345</v>
      </c>
      <c r="H252" t="s">
        <v>27</v>
      </c>
      <c r="I252" t="s">
        <v>310</v>
      </c>
      <c r="J252" t="s">
        <v>3913</v>
      </c>
      <c r="K252" t="s">
        <v>3867</v>
      </c>
      <c r="L252" t="s">
        <v>238</v>
      </c>
      <c r="M252">
        <v>44023</v>
      </c>
      <c r="N252" t="s">
        <v>3914</v>
      </c>
      <c r="O252" t="s">
        <v>3915</v>
      </c>
      <c r="P252" t="s">
        <v>3916</v>
      </c>
      <c r="Q252" s="18">
        <v>45323</v>
      </c>
      <c r="S252" t="s">
        <v>634</v>
      </c>
      <c r="T252">
        <v>1</v>
      </c>
      <c r="U252" t="s">
        <v>3917</v>
      </c>
      <c r="X252">
        <v>1099</v>
      </c>
      <c r="Y252" s="18">
        <v>31467</v>
      </c>
      <c r="Z252" t="s">
        <v>3918</v>
      </c>
      <c r="AA252">
        <v>1710398540</v>
      </c>
      <c r="AB252" t="s">
        <v>3919</v>
      </c>
      <c r="AC252" s="18">
        <v>46446</v>
      </c>
      <c r="AD252">
        <v>35.142484000000003</v>
      </c>
      <c r="AE252" s="18">
        <v>45803</v>
      </c>
      <c r="AF252" t="s">
        <v>320</v>
      </c>
      <c r="AH252" t="s">
        <v>3920</v>
      </c>
      <c r="AI252">
        <v>448320</v>
      </c>
      <c r="AK252" t="s">
        <v>1330</v>
      </c>
      <c r="AM252" t="b">
        <v>1</v>
      </c>
      <c r="AN252" t="b">
        <v>1</v>
      </c>
      <c r="AP252" t="s">
        <v>492</v>
      </c>
      <c r="AQ252" s="169" t="s">
        <v>242</v>
      </c>
      <c r="AR252" t="s">
        <v>310</v>
      </c>
      <c r="AS252" t="s">
        <v>324</v>
      </c>
    </row>
    <row r="253" spans="1:46" x14ac:dyDescent="0.35">
      <c r="A253" t="s">
        <v>3921</v>
      </c>
      <c r="C253" t="s">
        <v>3922</v>
      </c>
      <c r="D253" t="s">
        <v>3923</v>
      </c>
      <c r="E253" t="s">
        <v>3924</v>
      </c>
      <c r="F253" t="s">
        <v>1289</v>
      </c>
      <c r="G253" t="s">
        <v>1345</v>
      </c>
      <c r="H253" t="s">
        <v>27</v>
      </c>
      <c r="I253" t="s">
        <v>447</v>
      </c>
      <c r="J253" t="s">
        <v>3925</v>
      </c>
      <c r="K253" t="s">
        <v>3926</v>
      </c>
      <c r="L253" t="s">
        <v>238</v>
      </c>
      <c r="M253">
        <v>44270</v>
      </c>
      <c r="N253" t="s">
        <v>3927</v>
      </c>
      <c r="O253" t="s">
        <v>3928</v>
      </c>
      <c r="P253" t="s">
        <v>3929</v>
      </c>
      <c r="Q253" s="18">
        <v>45323</v>
      </c>
      <c r="S253" t="s">
        <v>634</v>
      </c>
      <c r="T253">
        <v>1</v>
      </c>
      <c r="U253" t="s">
        <v>3930</v>
      </c>
      <c r="X253" t="s">
        <v>317</v>
      </c>
      <c r="Y253" s="18">
        <v>33303</v>
      </c>
      <c r="Z253" t="s">
        <v>3931</v>
      </c>
      <c r="AA253">
        <v>1225537905</v>
      </c>
      <c r="AB253" t="s">
        <v>3932</v>
      </c>
      <c r="AC253" s="18">
        <v>46173</v>
      </c>
      <c r="AD253">
        <v>34.014144999999999</v>
      </c>
      <c r="AE253" s="18">
        <v>45931</v>
      </c>
      <c r="AF253" t="s">
        <v>320</v>
      </c>
      <c r="AH253" t="s">
        <v>3933</v>
      </c>
      <c r="AI253">
        <v>492465</v>
      </c>
      <c r="AK253" t="s">
        <v>1330</v>
      </c>
      <c r="AM253" t="b">
        <v>1</v>
      </c>
      <c r="AN253" t="b">
        <v>1</v>
      </c>
      <c r="AP253" t="s">
        <v>492</v>
      </c>
      <c r="AQ253" s="169" t="s">
        <v>3809</v>
      </c>
      <c r="AR253" t="s">
        <v>310</v>
      </c>
      <c r="AS253" t="s">
        <v>324</v>
      </c>
    </row>
    <row r="254" spans="1:46" x14ac:dyDescent="0.35">
      <c r="A254" t="s">
        <v>3934</v>
      </c>
      <c r="C254" t="s">
        <v>3935</v>
      </c>
      <c r="D254" t="s">
        <v>3725</v>
      </c>
      <c r="E254" t="s">
        <v>2164</v>
      </c>
      <c r="F254" t="s">
        <v>1289</v>
      </c>
      <c r="G254" t="s">
        <v>751</v>
      </c>
      <c r="H254" t="s">
        <v>130</v>
      </c>
      <c r="I254" t="s">
        <v>345</v>
      </c>
      <c r="J254" t="s">
        <v>3936</v>
      </c>
      <c r="K254" t="s">
        <v>3937</v>
      </c>
      <c r="L254" t="s">
        <v>245</v>
      </c>
      <c r="M254">
        <v>84009</v>
      </c>
      <c r="N254" t="s">
        <v>3938</v>
      </c>
      <c r="O254" t="s">
        <v>3939</v>
      </c>
      <c r="P254" t="s">
        <v>3940</v>
      </c>
      <c r="Q254" s="18">
        <v>45323</v>
      </c>
      <c r="S254" t="s">
        <v>634</v>
      </c>
      <c r="U254" t="s">
        <v>3941</v>
      </c>
      <c r="X254" t="s">
        <v>317</v>
      </c>
      <c r="Y254" s="18">
        <v>27094</v>
      </c>
      <c r="Z254" t="s">
        <v>3942</v>
      </c>
      <c r="AA254">
        <v>1992080915</v>
      </c>
      <c r="AB254" t="s">
        <v>3943</v>
      </c>
      <c r="AC254" s="18">
        <v>46568</v>
      </c>
      <c r="AD254" t="s">
        <v>3944</v>
      </c>
      <c r="AE254" s="18">
        <v>46053</v>
      </c>
      <c r="AF254" t="s">
        <v>3945</v>
      </c>
      <c r="AG254" s="18">
        <v>45748</v>
      </c>
      <c r="AH254" t="s">
        <v>3946</v>
      </c>
      <c r="AI254">
        <v>1069153</v>
      </c>
      <c r="AJ254" t="s">
        <v>3947</v>
      </c>
      <c r="AK254" t="s">
        <v>3948</v>
      </c>
      <c r="AM254" t="b">
        <v>1</v>
      </c>
      <c r="AN254" t="b">
        <v>1</v>
      </c>
      <c r="AP254" t="s">
        <v>492</v>
      </c>
      <c r="AQ254" s="169" t="s">
        <v>3949</v>
      </c>
      <c r="AR254" t="s">
        <v>46</v>
      </c>
      <c r="AS254" t="s">
        <v>324</v>
      </c>
    </row>
    <row r="255" spans="1:46" x14ac:dyDescent="0.35">
      <c r="A255" t="s">
        <v>3950</v>
      </c>
      <c r="C255" t="s">
        <v>3951</v>
      </c>
      <c r="D255" t="s">
        <v>3952</v>
      </c>
      <c r="E255" t="s">
        <v>3953</v>
      </c>
      <c r="F255" t="s">
        <v>1289</v>
      </c>
      <c r="G255" t="s">
        <v>751</v>
      </c>
      <c r="H255" t="s">
        <v>130</v>
      </c>
      <c r="I255" t="s">
        <v>345</v>
      </c>
      <c r="J255" t="s">
        <v>3954</v>
      </c>
      <c r="K255" t="s">
        <v>3955</v>
      </c>
      <c r="L255" t="s">
        <v>245</v>
      </c>
      <c r="M255">
        <v>84722</v>
      </c>
      <c r="N255" t="s">
        <v>3956</v>
      </c>
      <c r="O255" t="s">
        <v>3957</v>
      </c>
      <c r="P255" t="s">
        <v>3958</v>
      </c>
      <c r="Q255" s="18">
        <v>45323</v>
      </c>
      <c r="S255" t="s">
        <v>634</v>
      </c>
      <c r="T255">
        <v>3</v>
      </c>
      <c r="U255" t="s">
        <v>3959</v>
      </c>
      <c r="X255" t="s">
        <v>317</v>
      </c>
      <c r="Y255" s="18">
        <v>26785</v>
      </c>
      <c r="Z255" t="s">
        <v>3960</v>
      </c>
      <c r="AA255">
        <v>1972275501</v>
      </c>
      <c r="AB255" t="s">
        <v>3961</v>
      </c>
      <c r="AC255" s="18">
        <v>46599</v>
      </c>
      <c r="AD255" t="s">
        <v>3962</v>
      </c>
      <c r="AE255" s="18">
        <v>46053</v>
      </c>
      <c r="AF255" t="s">
        <v>3963</v>
      </c>
      <c r="AG255" s="18">
        <v>45970</v>
      </c>
      <c r="AH255" t="s">
        <v>3964</v>
      </c>
      <c r="AI255">
        <v>4241417</v>
      </c>
      <c r="AJ255" t="s">
        <v>3965</v>
      </c>
      <c r="AK255" t="s">
        <v>253</v>
      </c>
      <c r="AM255" t="b">
        <v>1</v>
      </c>
      <c r="AN255" t="b">
        <v>1</v>
      </c>
      <c r="AP255" t="s">
        <v>492</v>
      </c>
      <c r="AQ255" s="169" t="s">
        <v>3966</v>
      </c>
      <c r="AR255" t="s">
        <v>46</v>
      </c>
      <c r="AS255" t="s">
        <v>324</v>
      </c>
    </row>
    <row r="256" spans="1:46" x14ac:dyDescent="0.35">
      <c r="A256" t="s">
        <v>3967</v>
      </c>
      <c r="C256" t="s">
        <v>3968</v>
      </c>
      <c r="D256" t="s">
        <v>3969</v>
      </c>
      <c r="E256" t="s">
        <v>3970</v>
      </c>
      <c r="F256" t="s">
        <v>1289</v>
      </c>
      <c r="G256" t="s">
        <v>751</v>
      </c>
      <c r="H256" t="s">
        <v>130</v>
      </c>
      <c r="I256" t="s">
        <v>345</v>
      </c>
      <c r="J256" t="s">
        <v>3971</v>
      </c>
      <c r="K256" t="s">
        <v>3972</v>
      </c>
      <c r="L256" t="s">
        <v>245</v>
      </c>
      <c r="M256">
        <v>84036</v>
      </c>
      <c r="N256" t="s">
        <v>3973</v>
      </c>
      <c r="O256" t="s">
        <v>3974</v>
      </c>
      <c r="P256" t="s">
        <v>3975</v>
      </c>
      <c r="Q256" s="18">
        <v>45323</v>
      </c>
      <c r="S256" t="s">
        <v>634</v>
      </c>
      <c r="T256">
        <v>5</v>
      </c>
      <c r="U256" t="s">
        <v>3976</v>
      </c>
      <c r="X256" t="s">
        <v>317</v>
      </c>
      <c r="Y256" s="18">
        <v>27747</v>
      </c>
      <c r="Z256" t="s">
        <v>3977</v>
      </c>
      <c r="AA256">
        <v>1194161190</v>
      </c>
      <c r="AB256" t="s">
        <v>3978</v>
      </c>
      <c r="AC256" s="18">
        <v>45900</v>
      </c>
      <c r="AD256" t="s">
        <v>3979</v>
      </c>
      <c r="AE256" s="18">
        <v>46053</v>
      </c>
      <c r="AF256" t="s">
        <v>3980</v>
      </c>
      <c r="AG256" s="18">
        <v>46915</v>
      </c>
      <c r="AH256" t="s">
        <v>3981</v>
      </c>
      <c r="AI256">
        <v>1005762</v>
      </c>
      <c r="AJ256" t="s">
        <v>3947</v>
      </c>
      <c r="AK256" t="s">
        <v>3948</v>
      </c>
      <c r="AM256" t="b">
        <v>1</v>
      </c>
      <c r="AN256" t="b">
        <v>1</v>
      </c>
      <c r="AP256" t="s">
        <v>492</v>
      </c>
      <c r="AQ256" s="169" t="s">
        <v>3982</v>
      </c>
      <c r="AR256" t="s">
        <v>46</v>
      </c>
      <c r="AS256" t="s">
        <v>324</v>
      </c>
    </row>
    <row r="257" spans="1:45" x14ac:dyDescent="0.35">
      <c r="A257" s="359" t="s">
        <v>3983</v>
      </c>
      <c r="C257" t="s">
        <v>3984</v>
      </c>
      <c r="D257" t="s">
        <v>3985</v>
      </c>
      <c r="E257" t="s">
        <v>3986</v>
      </c>
      <c r="F257" t="s">
        <v>1289</v>
      </c>
      <c r="G257" t="s">
        <v>751</v>
      </c>
      <c r="H257" t="s">
        <v>130</v>
      </c>
      <c r="I257" t="s">
        <v>345</v>
      </c>
      <c r="J257" t="s">
        <v>3987</v>
      </c>
      <c r="K257" t="s">
        <v>3988</v>
      </c>
      <c r="L257" t="s">
        <v>245</v>
      </c>
      <c r="M257">
        <v>84601</v>
      </c>
      <c r="N257" t="s">
        <v>3989</v>
      </c>
      <c r="O257" t="s">
        <v>3990</v>
      </c>
      <c r="P257" t="s">
        <v>3991</v>
      </c>
      <c r="Q257" s="18">
        <v>45323</v>
      </c>
      <c r="S257" t="s">
        <v>634</v>
      </c>
      <c r="T257">
        <v>5</v>
      </c>
      <c r="U257" t="s">
        <v>3992</v>
      </c>
      <c r="X257" t="s">
        <v>317</v>
      </c>
      <c r="Y257" s="18">
        <v>25664</v>
      </c>
      <c r="Z257" t="s">
        <v>3993</v>
      </c>
      <c r="AA257">
        <v>1265821276</v>
      </c>
      <c r="AB257" t="s">
        <v>3994</v>
      </c>
      <c r="AC257" s="18">
        <v>46265</v>
      </c>
      <c r="AD257" t="s">
        <v>3995</v>
      </c>
      <c r="AE257" s="18">
        <v>46053</v>
      </c>
      <c r="AF257" t="s">
        <v>3996</v>
      </c>
      <c r="AG257" s="18">
        <v>47398</v>
      </c>
      <c r="AH257" t="s">
        <v>3997</v>
      </c>
      <c r="AJ257" t="s">
        <v>2374</v>
      </c>
      <c r="AK257" t="s">
        <v>2375</v>
      </c>
      <c r="AM257" t="b">
        <v>1</v>
      </c>
      <c r="AN257" t="b">
        <v>1</v>
      </c>
      <c r="AP257" t="s">
        <v>492</v>
      </c>
      <c r="AQ257" s="169" t="s">
        <v>3998</v>
      </c>
      <c r="AR257" t="s">
        <v>46</v>
      </c>
      <c r="AS257" t="s">
        <v>324</v>
      </c>
    </row>
    <row r="258" spans="1:45" x14ac:dyDescent="0.35">
      <c r="A258" t="s">
        <v>3999</v>
      </c>
      <c r="C258" t="s">
        <v>4000</v>
      </c>
      <c r="D258" t="s">
        <v>512</v>
      </c>
      <c r="E258" t="s">
        <v>4001</v>
      </c>
      <c r="F258" t="s">
        <v>1289</v>
      </c>
      <c r="G258" t="s">
        <v>751</v>
      </c>
      <c r="H258" t="s">
        <v>130</v>
      </c>
      <c r="I258" t="s">
        <v>345</v>
      </c>
      <c r="J258" t="s">
        <v>4002</v>
      </c>
      <c r="K258" t="s">
        <v>4003</v>
      </c>
      <c r="L258" t="s">
        <v>245</v>
      </c>
      <c r="M258">
        <v>84045</v>
      </c>
      <c r="N258" t="s">
        <v>4004</v>
      </c>
      <c r="O258" t="s">
        <v>4005</v>
      </c>
      <c r="P258" t="s">
        <v>4006</v>
      </c>
      <c r="Q258" s="18">
        <v>45323</v>
      </c>
      <c r="S258" t="s">
        <v>634</v>
      </c>
      <c r="T258">
        <v>5</v>
      </c>
      <c r="U258" t="s">
        <v>4007</v>
      </c>
      <c r="X258" t="s">
        <v>317</v>
      </c>
      <c r="Y258" s="18">
        <v>26337</v>
      </c>
      <c r="Z258" t="s">
        <v>4008</v>
      </c>
      <c r="AA258">
        <v>1780248336</v>
      </c>
      <c r="AB258" t="s">
        <v>4009</v>
      </c>
      <c r="AC258" s="18">
        <v>45596</v>
      </c>
      <c r="AD258" t="s">
        <v>4010</v>
      </c>
      <c r="AE258" s="18">
        <v>46053</v>
      </c>
      <c r="AF258" t="s">
        <v>4011</v>
      </c>
      <c r="AG258" s="18">
        <v>45452</v>
      </c>
      <c r="AH258" t="s">
        <v>4012</v>
      </c>
      <c r="AJ258" t="s">
        <v>4013</v>
      </c>
      <c r="AK258" t="s">
        <v>4014</v>
      </c>
      <c r="AM258" t="b">
        <v>1</v>
      </c>
      <c r="AN258" t="b">
        <v>1</v>
      </c>
      <c r="AP258" t="s">
        <v>492</v>
      </c>
      <c r="AQ258" s="169" t="s">
        <v>4015</v>
      </c>
      <c r="AR258" t="s">
        <v>46</v>
      </c>
      <c r="AS258" t="s">
        <v>324</v>
      </c>
    </row>
    <row r="259" spans="1:45" x14ac:dyDescent="0.35">
      <c r="A259" s="359" t="s">
        <v>4016</v>
      </c>
      <c r="C259" t="s">
        <v>4017</v>
      </c>
      <c r="D259" t="s">
        <v>4018</v>
      </c>
      <c r="E259" t="s">
        <v>4019</v>
      </c>
      <c r="F259" t="s">
        <v>1289</v>
      </c>
      <c r="G259" t="s">
        <v>751</v>
      </c>
      <c r="H259" t="s">
        <v>191</v>
      </c>
      <c r="I259" t="s">
        <v>557</v>
      </c>
      <c r="J259" t="s">
        <v>4020</v>
      </c>
      <c r="K259" t="s">
        <v>3988</v>
      </c>
      <c r="L259" t="s">
        <v>245</v>
      </c>
      <c r="M259">
        <v>84604</v>
      </c>
      <c r="N259" t="s">
        <v>4021</v>
      </c>
      <c r="O259" t="s">
        <v>4022</v>
      </c>
      <c r="P259" t="s">
        <v>4023</v>
      </c>
      <c r="Q259" s="18">
        <v>45323</v>
      </c>
      <c r="S259" t="s">
        <v>634</v>
      </c>
      <c r="T259">
        <v>5</v>
      </c>
      <c r="U259" t="s">
        <v>4024</v>
      </c>
      <c r="X259" t="s">
        <v>317</v>
      </c>
      <c r="Y259" s="18">
        <v>26760</v>
      </c>
      <c r="Z259" t="s">
        <v>4025</v>
      </c>
      <c r="AA259">
        <v>1053058297</v>
      </c>
      <c r="AB259" t="s">
        <v>4026</v>
      </c>
      <c r="AC259" s="18">
        <v>46477</v>
      </c>
      <c r="AD259" t="s">
        <v>4027</v>
      </c>
      <c r="AE259" s="18">
        <v>46173</v>
      </c>
      <c r="AF259" t="s">
        <v>4028</v>
      </c>
      <c r="AG259" s="18">
        <v>45657</v>
      </c>
      <c r="AH259" t="s">
        <v>4029</v>
      </c>
      <c r="AI259">
        <v>4256213</v>
      </c>
      <c r="AJ259" t="s">
        <v>4013</v>
      </c>
      <c r="AK259" t="s">
        <v>4014</v>
      </c>
      <c r="AM259" t="b">
        <v>1</v>
      </c>
      <c r="AN259" t="b">
        <v>1</v>
      </c>
      <c r="AP259" t="s">
        <v>492</v>
      </c>
      <c r="AQ259" s="169" t="s">
        <v>4030</v>
      </c>
      <c r="AR259" t="s">
        <v>566</v>
      </c>
      <c r="AS259" t="s">
        <v>324</v>
      </c>
    </row>
    <row r="260" spans="1:45" x14ac:dyDescent="0.35">
      <c r="A260" t="s">
        <v>4031</v>
      </c>
      <c r="C260" t="s">
        <v>4032</v>
      </c>
      <c r="D260" t="s">
        <v>4033</v>
      </c>
      <c r="E260" t="s">
        <v>4034</v>
      </c>
      <c r="F260" t="s">
        <v>1289</v>
      </c>
      <c r="G260" t="s">
        <v>751</v>
      </c>
      <c r="H260" t="s">
        <v>130</v>
      </c>
      <c r="I260" t="s">
        <v>345</v>
      </c>
      <c r="J260" t="s">
        <v>4035</v>
      </c>
      <c r="K260" t="s">
        <v>4036</v>
      </c>
      <c r="L260" t="s">
        <v>245</v>
      </c>
      <c r="M260">
        <v>84062</v>
      </c>
      <c r="N260" t="s">
        <v>4037</v>
      </c>
      <c r="O260" t="s">
        <v>4038</v>
      </c>
      <c r="P260" t="s">
        <v>4039</v>
      </c>
      <c r="Q260" s="18">
        <v>45323</v>
      </c>
      <c r="S260" t="s">
        <v>634</v>
      </c>
      <c r="T260">
        <v>4</v>
      </c>
      <c r="U260" t="s">
        <v>4040</v>
      </c>
      <c r="X260" t="s">
        <v>317</v>
      </c>
      <c r="Y260" s="18">
        <v>29998</v>
      </c>
      <c r="Z260" t="s">
        <v>4041</v>
      </c>
      <c r="AA260">
        <v>1932749538</v>
      </c>
      <c r="AB260" t="s">
        <v>4042</v>
      </c>
      <c r="AC260" s="18">
        <v>46053</v>
      </c>
      <c r="AD260" t="s">
        <v>4043</v>
      </c>
      <c r="AE260" s="18">
        <v>46053</v>
      </c>
      <c r="AF260" t="s">
        <v>4044</v>
      </c>
      <c r="AG260" s="18">
        <v>45656</v>
      </c>
      <c r="AH260" t="s">
        <v>4045</v>
      </c>
      <c r="AI260">
        <v>3016477</v>
      </c>
      <c r="AJ260" t="s">
        <v>2374</v>
      </c>
      <c r="AK260" t="s">
        <v>2375</v>
      </c>
      <c r="AM260" t="b">
        <v>1</v>
      </c>
      <c r="AN260" t="b">
        <v>1</v>
      </c>
      <c r="AP260" t="s">
        <v>492</v>
      </c>
      <c r="AQ260" s="169" t="s">
        <v>4046</v>
      </c>
      <c r="AR260" t="s">
        <v>46</v>
      </c>
      <c r="AS260" t="s">
        <v>324</v>
      </c>
    </row>
    <row r="261" spans="1:45" x14ac:dyDescent="0.35">
      <c r="A261" t="s">
        <v>4047</v>
      </c>
      <c r="C261" t="s">
        <v>4048</v>
      </c>
      <c r="D261" t="s">
        <v>4049</v>
      </c>
      <c r="E261" t="s">
        <v>4050</v>
      </c>
      <c r="F261" t="s">
        <v>1289</v>
      </c>
      <c r="G261" t="s">
        <v>751</v>
      </c>
      <c r="H261" t="s">
        <v>130</v>
      </c>
      <c r="I261" t="s">
        <v>345</v>
      </c>
      <c r="J261" t="s">
        <v>4051</v>
      </c>
      <c r="K261" t="s">
        <v>753</v>
      </c>
      <c r="L261" t="s">
        <v>245</v>
      </c>
      <c r="M261">
        <v>84116</v>
      </c>
      <c r="N261" t="s">
        <v>4052</v>
      </c>
      <c r="O261" t="s">
        <v>4053</v>
      </c>
      <c r="P261" t="s">
        <v>4054</v>
      </c>
      <c r="Q261" s="18">
        <v>45323</v>
      </c>
      <c r="S261" t="s">
        <v>634</v>
      </c>
      <c r="T261">
        <v>5</v>
      </c>
      <c r="U261" t="s">
        <v>4055</v>
      </c>
      <c r="X261" t="s">
        <v>317</v>
      </c>
      <c r="Y261" s="18">
        <v>28480</v>
      </c>
      <c r="Z261" t="s">
        <v>4056</v>
      </c>
      <c r="AA261">
        <v>1396255360</v>
      </c>
      <c r="AB261" t="s">
        <v>4057</v>
      </c>
      <c r="AC261" s="18">
        <v>46418</v>
      </c>
      <c r="AD261" t="s">
        <v>4058</v>
      </c>
      <c r="AE261" s="18">
        <v>46053</v>
      </c>
      <c r="AF261" t="s">
        <v>4059</v>
      </c>
      <c r="AG261" s="18">
        <v>46648</v>
      </c>
      <c r="AH261" t="s">
        <v>4060</v>
      </c>
      <c r="AI261">
        <v>3010606</v>
      </c>
      <c r="AJ261" t="s">
        <v>4061</v>
      </c>
      <c r="AK261" t="s">
        <v>247</v>
      </c>
      <c r="AM261" t="b">
        <v>1</v>
      </c>
      <c r="AN261" t="b">
        <v>1</v>
      </c>
      <c r="AP261" t="s">
        <v>492</v>
      </c>
      <c r="AQ261" s="169" t="s">
        <v>4062</v>
      </c>
      <c r="AR261" t="s">
        <v>46</v>
      </c>
      <c r="AS261" t="s">
        <v>324</v>
      </c>
    </row>
    <row r="262" spans="1:45" x14ac:dyDescent="0.35">
      <c r="A262" t="s">
        <v>4063</v>
      </c>
      <c r="C262" t="s">
        <v>4064</v>
      </c>
      <c r="D262" t="s">
        <v>4065</v>
      </c>
      <c r="E262" t="s">
        <v>4066</v>
      </c>
      <c r="F262" t="s">
        <v>1289</v>
      </c>
      <c r="G262" t="s">
        <v>751</v>
      </c>
      <c r="H262" t="s">
        <v>130</v>
      </c>
      <c r="I262" t="s">
        <v>345</v>
      </c>
      <c r="J262" t="s">
        <v>4067</v>
      </c>
      <c r="K262" t="s">
        <v>4068</v>
      </c>
      <c r="L262" t="s">
        <v>245</v>
      </c>
      <c r="M262">
        <v>84648</v>
      </c>
      <c r="N262" t="s">
        <v>4069</v>
      </c>
      <c r="O262" t="s">
        <v>4070</v>
      </c>
      <c r="P262" t="s">
        <v>4071</v>
      </c>
      <c r="Q262" s="18">
        <v>45323</v>
      </c>
      <c r="S262" t="s">
        <v>634</v>
      </c>
      <c r="T262">
        <v>4</v>
      </c>
      <c r="U262" t="s">
        <v>4072</v>
      </c>
      <c r="X262" t="s">
        <v>317</v>
      </c>
      <c r="Y262" s="18">
        <v>29205</v>
      </c>
      <c r="Z262" t="s">
        <v>4073</v>
      </c>
      <c r="AA262">
        <v>1629551247</v>
      </c>
      <c r="AB262" t="s">
        <v>4074</v>
      </c>
      <c r="AC262" s="18">
        <v>45777</v>
      </c>
      <c r="AD262" t="s">
        <v>4075</v>
      </c>
      <c r="AE262" s="18">
        <v>46053</v>
      </c>
      <c r="AF262" t="s">
        <v>4076</v>
      </c>
      <c r="AG262" s="18">
        <v>46984</v>
      </c>
      <c r="AH262" t="s">
        <v>4077</v>
      </c>
      <c r="AI262">
        <v>3010818</v>
      </c>
      <c r="AJ262" t="s">
        <v>2374</v>
      </c>
      <c r="AK262" t="s">
        <v>2375</v>
      </c>
      <c r="AM262" t="b">
        <v>1</v>
      </c>
      <c r="AN262" t="b">
        <v>1</v>
      </c>
      <c r="AP262" t="s">
        <v>492</v>
      </c>
      <c r="AQ262" s="169" t="s">
        <v>4078</v>
      </c>
      <c r="AR262" t="s">
        <v>46</v>
      </c>
      <c r="AS262" t="s">
        <v>324</v>
      </c>
    </row>
    <row r="263" spans="1:45" x14ac:dyDescent="0.35">
      <c r="A263" t="s">
        <v>4079</v>
      </c>
      <c r="C263" t="s">
        <v>4080</v>
      </c>
      <c r="D263" t="s">
        <v>4081</v>
      </c>
      <c r="E263" t="s">
        <v>4082</v>
      </c>
      <c r="F263" t="s">
        <v>1289</v>
      </c>
      <c r="G263" t="s">
        <v>751</v>
      </c>
      <c r="H263" t="s">
        <v>191</v>
      </c>
      <c r="I263" t="s">
        <v>557</v>
      </c>
      <c r="J263" t="s">
        <v>4083</v>
      </c>
      <c r="K263" t="s">
        <v>4084</v>
      </c>
      <c r="L263" t="s">
        <v>245</v>
      </c>
      <c r="M263">
        <v>84004</v>
      </c>
      <c r="N263" t="s">
        <v>4085</v>
      </c>
      <c r="O263" t="s">
        <v>4086</v>
      </c>
      <c r="P263" t="s">
        <v>4087</v>
      </c>
      <c r="Q263" s="18">
        <v>45323</v>
      </c>
      <c r="S263" t="s">
        <v>634</v>
      </c>
      <c r="T263">
        <v>4</v>
      </c>
      <c r="U263" t="s">
        <v>4088</v>
      </c>
      <c r="X263" t="s">
        <v>317</v>
      </c>
      <c r="Y263" s="18">
        <v>34711</v>
      </c>
      <c r="Z263" t="s">
        <v>4089</v>
      </c>
      <c r="AA263">
        <v>1952037939</v>
      </c>
      <c r="AB263" t="s">
        <v>4090</v>
      </c>
      <c r="AC263" s="18">
        <v>46446</v>
      </c>
      <c r="AD263" t="s">
        <v>4091</v>
      </c>
      <c r="AE263" s="18">
        <v>46173</v>
      </c>
      <c r="AF263" t="s">
        <v>4092</v>
      </c>
      <c r="AG263" s="18">
        <v>46022</v>
      </c>
      <c r="AH263" t="s">
        <v>4029</v>
      </c>
      <c r="AI263">
        <v>4250443</v>
      </c>
      <c r="AJ263" t="s">
        <v>3432</v>
      </c>
      <c r="AK263" t="s">
        <v>1546</v>
      </c>
      <c r="AM263" t="b">
        <v>1</v>
      </c>
      <c r="AN263" t="b">
        <v>1</v>
      </c>
      <c r="AP263" t="s">
        <v>492</v>
      </c>
      <c r="AQ263" s="169" t="s">
        <v>4093</v>
      </c>
      <c r="AR263" t="s">
        <v>566</v>
      </c>
      <c r="AS263" t="s">
        <v>324</v>
      </c>
    </row>
    <row r="264" spans="1:45" x14ac:dyDescent="0.35">
      <c r="A264" t="s">
        <v>4094</v>
      </c>
      <c r="C264" t="s">
        <v>4095</v>
      </c>
      <c r="D264" t="s">
        <v>4096</v>
      </c>
      <c r="E264" t="s">
        <v>1288</v>
      </c>
      <c r="F264" t="s">
        <v>1289</v>
      </c>
      <c r="G264" t="s">
        <v>751</v>
      </c>
      <c r="H264" t="s">
        <v>130</v>
      </c>
      <c r="I264" t="s">
        <v>345</v>
      </c>
      <c r="J264" t="s">
        <v>4097</v>
      </c>
      <c r="K264" t="s">
        <v>4098</v>
      </c>
      <c r="L264" t="s">
        <v>245</v>
      </c>
      <c r="M264">
        <v>84003</v>
      </c>
      <c r="N264" t="s">
        <v>4099</v>
      </c>
      <c r="O264" t="s">
        <v>4100</v>
      </c>
      <c r="P264" t="s">
        <v>4101</v>
      </c>
      <c r="Q264" s="18">
        <v>45323</v>
      </c>
      <c r="S264" t="s">
        <v>634</v>
      </c>
      <c r="T264">
        <v>5</v>
      </c>
      <c r="U264" t="s">
        <v>4102</v>
      </c>
      <c r="X264" t="s">
        <v>317</v>
      </c>
      <c r="Y264" s="18">
        <v>31988</v>
      </c>
      <c r="Z264" t="s">
        <v>4103</v>
      </c>
      <c r="AA264">
        <v>1508216581</v>
      </c>
      <c r="AB264" t="s">
        <v>4104</v>
      </c>
      <c r="AC264" s="18">
        <v>45626</v>
      </c>
      <c r="AD264" t="s">
        <v>4105</v>
      </c>
      <c r="AE264" s="18">
        <v>46053</v>
      </c>
      <c r="AF264" t="s">
        <v>4106</v>
      </c>
      <c r="AG264" s="18">
        <v>46181</v>
      </c>
      <c r="AH264" t="s">
        <v>4107</v>
      </c>
      <c r="AI264">
        <v>3000219</v>
      </c>
      <c r="AJ264" t="s">
        <v>3947</v>
      </c>
      <c r="AK264" t="s">
        <v>3948</v>
      </c>
      <c r="AM264" t="b">
        <v>1</v>
      </c>
      <c r="AN264" t="b">
        <v>1</v>
      </c>
      <c r="AP264" t="s">
        <v>492</v>
      </c>
      <c r="AQ264" s="169" t="s">
        <v>4108</v>
      </c>
      <c r="AR264" t="s">
        <v>46</v>
      </c>
      <c r="AS264" t="s">
        <v>324</v>
      </c>
    </row>
    <row r="265" spans="1:45" x14ac:dyDescent="0.35">
      <c r="A265" t="s">
        <v>4109</v>
      </c>
      <c r="C265" t="s">
        <v>4110</v>
      </c>
      <c r="D265" t="s">
        <v>4111</v>
      </c>
      <c r="E265" t="s">
        <v>4112</v>
      </c>
      <c r="F265" t="s">
        <v>1289</v>
      </c>
      <c r="G265" t="s">
        <v>751</v>
      </c>
      <c r="H265" t="s">
        <v>130</v>
      </c>
      <c r="I265" t="s">
        <v>345</v>
      </c>
      <c r="J265" t="s">
        <v>4113</v>
      </c>
      <c r="K265" t="s">
        <v>753</v>
      </c>
      <c r="L265" t="s">
        <v>245</v>
      </c>
      <c r="M265">
        <v>84116</v>
      </c>
      <c r="N265" t="s">
        <v>4114</v>
      </c>
      <c r="O265" t="s">
        <v>4115</v>
      </c>
      <c r="P265" t="s">
        <v>4116</v>
      </c>
      <c r="Q265" s="18">
        <v>45323</v>
      </c>
      <c r="S265" t="s">
        <v>634</v>
      </c>
      <c r="T265">
        <v>5</v>
      </c>
      <c r="U265" t="s">
        <v>4117</v>
      </c>
      <c r="X265" t="s">
        <v>317</v>
      </c>
      <c r="Y265" s="18">
        <v>18184</v>
      </c>
      <c r="Z265" t="s">
        <v>4118</v>
      </c>
      <c r="AA265">
        <v>1508851890</v>
      </c>
      <c r="AB265" t="s">
        <v>4119</v>
      </c>
      <c r="AC265" s="18">
        <v>46538</v>
      </c>
      <c r="AD265" t="s">
        <v>4120</v>
      </c>
      <c r="AE265" s="18">
        <v>46053</v>
      </c>
      <c r="AF265" t="s">
        <v>4121</v>
      </c>
      <c r="AG265" s="18">
        <v>45808</v>
      </c>
      <c r="AH265" t="s">
        <v>4122</v>
      </c>
      <c r="AI265">
        <v>1015256</v>
      </c>
      <c r="AJ265" t="s">
        <v>4123</v>
      </c>
      <c r="AK265" t="s">
        <v>4124</v>
      </c>
      <c r="AM265" t="b">
        <v>1</v>
      </c>
      <c r="AN265" t="b">
        <v>1</v>
      </c>
      <c r="AP265" t="s">
        <v>492</v>
      </c>
      <c r="AQ265" s="169" t="s">
        <v>4125</v>
      </c>
      <c r="AR265" t="s">
        <v>46</v>
      </c>
      <c r="AS265" t="s">
        <v>324</v>
      </c>
    </row>
    <row r="266" spans="1:45" x14ac:dyDescent="0.35">
      <c r="A266" t="s">
        <v>4126</v>
      </c>
      <c r="C266" t="s">
        <v>4127</v>
      </c>
      <c r="D266" t="s">
        <v>4128</v>
      </c>
      <c r="E266" t="s">
        <v>4129</v>
      </c>
      <c r="G266" t="s">
        <v>751</v>
      </c>
      <c r="H266" t="s">
        <v>27</v>
      </c>
      <c r="I266" t="s">
        <v>447</v>
      </c>
      <c r="J266" t="s">
        <v>4130</v>
      </c>
      <c r="K266" t="s">
        <v>4131</v>
      </c>
      <c r="L266" t="s">
        <v>245</v>
      </c>
      <c r="M266">
        <v>84014</v>
      </c>
      <c r="N266" t="s">
        <v>4132</v>
      </c>
      <c r="O266" t="s">
        <v>4133</v>
      </c>
      <c r="P266" t="s">
        <v>4134</v>
      </c>
      <c r="Q266" s="18">
        <v>45323</v>
      </c>
      <c r="R266" s="18">
        <v>45464</v>
      </c>
      <c r="S266" t="s">
        <v>708</v>
      </c>
      <c r="X266" t="s">
        <v>317</v>
      </c>
      <c r="Y266" s="18">
        <v>26227</v>
      </c>
      <c r="Z266" t="s">
        <v>4135</v>
      </c>
      <c r="AA266">
        <v>1407956121</v>
      </c>
      <c r="AB266" t="s">
        <v>4136</v>
      </c>
      <c r="AC266" s="18">
        <v>45504</v>
      </c>
      <c r="AD266" t="s">
        <v>4137</v>
      </c>
      <c r="AE266" s="18">
        <v>46173</v>
      </c>
      <c r="AF266" t="s">
        <v>320</v>
      </c>
      <c r="AH266" t="s">
        <v>4138</v>
      </c>
      <c r="AI266">
        <v>1012258</v>
      </c>
      <c r="AM266" t="b">
        <v>0</v>
      </c>
      <c r="AN266" t="b">
        <v>0</v>
      </c>
      <c r="AP266" t="s">
        <v>492</v>
      </c>
      <c r="AQ266" s="169" t="s">
        <v>4139</v>
      </c>
      <c r="AR266" t="s">
        <v>310</v>
      </c>
      <c r="AS266" t="s">
        <v>324</v>
      </c>
    </row>
    <row r="267" spans="1:45" x14ac:dyDescent="0.35">
      <c r="A267" t="s">
        <v>4140</v>
      </c>
      <c r="C267" t="s">
        <v>4141</v>
      </c>
      <c r="D267" t="s">
        <v>4142</v>
      </c>
      <c r="E267" t="s">
        <v>4129</v>
      </c>
      <c r="F267" t="s">
        <v>1289</v>
      </c>
      <c r="G267" t="s">
        <v>751</v>
      </c>
      <c r="H267" t="s">
        <v>27</v>
      </c>
      <c r="I267" t="s">
        <v>447</v>
      </c>
      <c r="J267" t="s">
        <v>4143</v>
      </c>
      <c r="K267" t="s">
        <v>4098</v>
      </c>
      <c r="L267" t="s">
        <v>245</v>
      </c>
      <c r="M267">
        <v>84003</v>
      </c>
      <c r="N267" t="s">
        <v>4144</v>
      </c>
      <c r="O267" t="s">
        <v>4145</v>
      </c>
      <c r="P267" t="s">
        <v>4146</v>
      </c>
      <c r="Q267" s="18">
        <v>45323</v>
      </c>
      <c r="S267" t="s">
        <v>634</v>
      </c>
      <c r="T267">
        <v>3</v>
      </c>
      <c r="U267" t="s">
        <v>4147</v>
      </c>
      <c r="X267" t="s">
        <v>317</v>
      </c>
      <c r="Y267" s="18">
        <v>32131</v>
      </c>
      <c r="Z267" t="s">
        <v>4148</v>
      </c>
      <c r="AA267">
        <v>1881181618</v>
      </c>
      <c r="AB267" t="s">
        <v>4149</v>
      </c>
      <c r="AC267" s="18">
        <v>46234</v>
      </c>
      <c r="AD267" t="s">
        <v>4150</v>
      </c>
      <c r="AE267" s="18">
        <v>46173</v>
      </c>
      <c r="AH267" t="s">
        <v>4151</v>
      </c>
      <c r="AI267">
        <v>4057908</v>
      </c>
      <c r="AK267" t="s">
        <v>1330</v>
      </c>
      <c r="AM267" t="b">
        <v>1</v>
      </c>
      <c r="AN267" t="b">
        <v>1</v>
      </c>
      <c r="AP267" t="s">
        <v>492</v>
      </c>
      <c r="AQ267" s="169" t="s">
        <v>2375</v>
      </c>
      <c r="AR267" t="s">
        <v>310</v>
      </c>
      <c r="AS267" t="s">
        <v>324</v>
      </c>
    </row>
    <row r="268" spans="1:45" x14ac:dyDescent="0.35">
      <c r="A268" t="s">
        <v>4152</v>
      </c>
      <c r="C268" t="s">
        <v>4153</v>
      </c>
      <c r="D268" t="s">
        <v>4154</v>
      </c>
      <c r="E268" t="s">
        <v>4049</v>
      </c>
      <c r="F268" t="s">
        <v>1289</v>
      </c>
      <c r="G268" t="s">
        <v>751</v>
      </c>
      <c r="H268" t="s">
        <v>27</v>
      </c>
      <c r="I268" t="s">
        <v>310</v>
      </c>
      <c r="J268" t="s">
        <v>4155</v>
      </c>
      <c r="K268" t="s">
        <v>1892</v>
      </c>
      <c r="L268" t="s">
        <v>245</v>
      </c>
      <c r="M268">
        <v>84070</v>
      </c>
      <c r="N268" t="s">
        <v>4156</v>
      </c>
      <c r="O268" t="s">
        <v>4157</v>
      </c>
      <c r="P268" t="s">
        <v>4158</v>
      </c>
      <c r="Q268" s="18">
        <v>45323</v>
      </c>
      <c r="S268" t="s">
        <v>634</v>
      </c>
      <c r="T268">
        <v>4</v>
      </c>
      <c r="U268" t="s">
        <v>4159</v>
      </c>
      <c r="X268" t="s">
        <v>317</v>
      </c>
      <c r="Y268" s="18">
        <v>27432</v>
      </c>
      <c r="Z268" t="s">
        <v>4160</v>
      </c>
      <c r="AA268">
        <v>1467605147</v>
      </c>
      <c r="AB268" t="s">
        <v>4161</v>
      </c>
      <c r="AC268" s="18">
        <v>45869</v>
      </c>
      <c r="AD268" t="s">
        <v>4162</v>
      </c>
      <c r="AE268" s="18">
        <v>46053</v>
      </c>
      <c r="AF268" t="s">
        <v>320</v>
      </c>
      <c r="AI268">
        <v>1014001</v>
      </c>
      <c r="AK268" t="s">
        <v>1330</v>
      </c>
      <c r="AM268" t="b">
        <v>1</v>
      </c>
      <c r="AN268" t="b">
        <v>1</v>
      </c>
      <c r="AP268" t="s">
        <v>492</v>
      </c>
      <c r="AQ268" s="169" t="s">
        <v>3948</v>
      </c>
      <c r="AR268" t="s">
        <v>310</v>
      </c>
      <c r="AS268" t="s">
        <v>324</v>
      </c>
    </row>
    <row r="269" spans="1:45" x14ac:dyDescent="0.35">
      <c r="A269" t="s">
        <v>4163</v>
      </c>
      <c r="C269" t="s">
        <v>4164</v>
      </c>
      <c r="D269" t="s">
        <v>4165</v>
      </c>
      <c r="E269" t="s">
        <v>4166</v>
      </c>
      <c r="F269" t="s">
        <v>1289</v>
      </c>
      <c r="G269" t="s">
        <v>751</v>
      </c>
      <c r="H269" t="s">
        <v>27</v>
      </c>
      <c r="I269" t="s">
        <v>447</v>
      </c>
      <c r="J269" t="s">
        <v>4167</v>
      </c>
      <c r="K269" t="s">
        <v>4168</v>
      </c>
      <c r="L269" t="s">
        <v>245</v>
      </c>
      <c r="M269">
        <v>84037</v>
      </c>
      <c r="N269" t="s">
        <v>4169</v>
      </c>
      <c r="O269" t="s">
        <v>4170</v>
      </c>
      <c r="P269" t="s">
        <v>4171</v>
      </c>
      <c r="Q269" s="18">
        <v>45323</v>
      </c>
      <c r="S269" t="s">
        <v>634</v>
      </c>
      <c r="T269">
        <v>2</v>
      </c>
      <c r="U269" t="s">
        <v>4172</v>
      </c>
      <c r="X269">
        <v>1099</v>
      </c>
      <c r="Y269" s="18">
        <v>27855</v>
      </c>
      <c r="Z269" t="s">
        <v>4173</v>
      </c>
      <c r="AA269">
        <v>1669639985</v>
      </c>
      <c r="AB269" t="s">
        <v>4174</v>
      </c>
      <c r="AC269" s="18">
        <v>45596</v>
      </c>
      <c r="AD269" t="s">
        <v>4175</v>
      </c>
      <c r="AE269" s="18">
        <v>46173</v>
      </c>
      <c r="AF269" t="s">
        <v>320</v>
      </c>
      <c r="AH269" t="s">
        <v>4176</v>
      </c>
      <c r="AI269">
        <v>3006308</v>
      </c>
      <c r="AK269" t="s">
        <v>1330</v>
      </c>
      <c r="AM269" t="b">
        <v>1</v>
      </c>
      <c r="AN269" t="b">
        <v>1</v>
      </c>
      <c r="AP269" t="s">
        <v>492</v>
      </c>
      <c r="AQ269" s="169" t="s">
        <v>247</v>
      </c>
      <c r="AR269" t="s">
        <v>310</v>
      </c>
      <c r="AS269" t="s">
        <v>324</v>
      </c>
    </row>
    <row r="270" spans="1:45" x14ac:dyDescent="0.35">
      <c r="A270" t="s">
        <v>4177</v>
      </c>
      <c r="C270" t="s">
        <v>4178</v>
      </c>
      <c r="D270" t="s">
        <v>4179</v>
      </c>
      <c r="E270" t="s">
        <v>4180</v>
      </c>
      <c r="F270" t="s">
        <v>1289</v>
      </c>
      <c r="G270" t="s">
        <v>751</v>
      </c>
      <c r="H270" t="s">
        <v>27</v>
      </c>
      <c r="I270" t="s">
        <v>310</v>
      </c>
      <c r="J270" t="s">
        <v>4181</v>
      </c>
      <c r="K270" t="s">
        <v>753</v>
      </c>
      <c r="L270" t="s">
        <v>245</v>
      </c>
      <c r="M270">
        <v>84105</v>
      </c>
      <c r="N270" t="s">
        <v>4182</v>
      </c>
      <c r="O270" t="s">
        <v>4183</v>
      </c>
      <c r="P270" t="s">
        <v>4184</v>
      </c>
      <c r="Q270" s="18">
        <v>45323</v>
      </c>
      <c r="S270" t="s">
        <v>634</v>
      </c>
      <c r="T270">
        <v>1</v>
      </c>
      <c r="U270" t="s">
        <v>2385</v>
      </c>
      <c r="X270">
        <v>1099</v>
      </c>
      <c r="Y270" s="18">
        <v>31541</v>
      </c>
      <c r="Z270" t="s">
        <v>4185</v>
      </c>
      <c r="AA270">
        <v>1952660482</v>
      </c>
      <c r="AB270" t="s">
        <v>4186</v>
      </c>
      <c r="AC270" s="18">
        <v>45961</v>
      </c>
      <c r="AD270" t="s">
        <v>4187</v>
      </c>
      <c r="AE270" s="18">
        <v>46053</v>
      </c>
      <c r="AF270" t="s">
        <v>320</v>
      </c>
      <c r="AH270" t="s">
        <v>4188</v>
      </c>
      <c r="AI270">
        <v>1028980</v>
      </c>
      <c r="AK270" t="s">
        <v>1330</v>
      </c>
      <c r="AM270" t="b">
        <v>1</v>
      </c>
      <c r="AN270" t="b">
        <v>1</v>
      </c>
      <c r="AP270" t="s">
        <v>492</v>
      </c>
      <c r="AQ270" s="169" t="s">
        <v>249</v>
      </c>
      <c r="AR270" t="s">
        <v>310</v>
      </c>
      <c r="AS270" t="s">
        <v>324</v>
      </c>
    </row>
    <row r="271" spans="1:45" x14ac:dyDescent="0.35">
      <c r="A271" t="s">
        <v>4189</v>
      </c>
      <c r="C271" t="s">
        <v>4190</v>
      </c>
      <c r="D271" t="s">
        <v>585</v>
      </c>
      <c r="E271" t="s">
        <v>4191</v>
      </c>
      <c r="F271" t="s">
        <v>1289</v>
      </c>
      <c r="G271" t="s">
        <v>751</v>
      </c>
      <c r="H271" t="s">
        <v>27</v>
      </c>
      <c r="I271" t="s">
        <v>310</v>
      </c>
      <c r="J271" t="s">
        <v>4192</v>
      </c>
      <c r="K271" t="s">
        <v>4193</v>
      </c>
      <c r="L271" t="s">
        <v>245</v>
      </c>
      <c r="M271">
        <v>84341</v>
      </c>
      <c r="N271" t="s">
        <v>4194</v>
      </c>
      <c r="O271" t="s">
        <v>4195</v>
      </c>
      <c r="P271" t="s">
        <v>4196</v>
      </c>
      <c r="Q271" s="18">
        <v>45323</v>
      </c>
      <c r="S271" t="s">
        <v>634</v>
      </c>
      <c r="T271">
        <v>1</v>
      </c>
      <c r="U271" t="s">
        <v>4197</v>
      </c>
      <c r="X271">
        <v>1099</v>
      </c>
      <c r="Y271" s="18">
        <v>26686</v>
      </c>
      <c r="Z271" t="s">
        <v>4198</v>
      </c>
      <c r="AA271">
        <v>1346265709</v>
      </c>
      <c r="AB271" t="s">
        <v>4199</v>
      </c>
      <c r="AC271" s="18">
        <v>45657</v>
      </c>
      <c r="AD271" t="s">
        <v>4200</v>
      </c>
      <c r="AE271" s="18">
        <v>46053</v>
      </c>
      <c r="AF271" t="s">
        <v>320</v>
      </c>
      <c r="AH271" t="s">
        <v>4201</v>
      </c>
      <c r="AI271">
        <v>3008753</v>
      </c>
      <c r="AK271" t="s">
        <v>1330</v>
      </c>
      <c r="AM271" t="b">
        <v>1</v>
      </c>
      <c r="AN271" t="b">
        <v>1</v>
      </c>
      <c r="AP271" t="s">
        <v>492</v>
      </c>
      <c r="AQ271" s="169" t="s">
        <v>251</v>
      </c>
      <c r="AR271" t="s">
        <v>310</v>
      </c>
      <c r="AS271" t="s">
        <v>324</v>
      </c>
    </row>
    <row r="272" spans="1:45" x14ac:dyDescent="0.35">
      <c r="A272" t="s">
        <v>4202</v>
      </c>
      <c r="C272" t="s">
        <v>4203</v>
      </c>
      <c r="D272" t="s">
        <v>4204</v>
      </c>
      <c r="E272" t="s">
        <v>4205</v>
      </c>
      <c r="F272" t="s">
        <v>1289</v>
      </c>
      <c r="G272" t="s">
        <v>751</v>
      </c>
      <c r="H272" t="s">
        <v>27</v>
      </c>
      <c r="I272" t="s">
        <v>310</v>
      </c>
      <c r="J272" t="s">
        <v>4206</v>
      </c>
      <c r="K272" t="s">
        <v>4207</v>
      </c>
      <c r="L272" t="s">
        <v>245</v>
      </c>
      <c r="M272">
        <v>84738</v>
      </c>
      <c r="N272" t="s">
        <v>4208</v>
      </c>
      <c r="O272" t="s">
        <v>4209</v>
      </c>
      <c r="P272" t="s">
        <v>4210</v>
      </c>
      <c r="Q272" s="18">
        <v>45323</v>
      </c>
      <c r="S272" t="s">
        <v>634</v>
      </c>
      <c r="T272">
        <v>2</v>
      </c>
      <c r="U272" t="s">
        <v>3959</v>
      </c>
      <c r="X272">
        <v>1099</v>
      </c>
      <c r="Y272" s="18">
        <v>19669</v>
      </c>
      <c r="Z272" t="s">
        <v>4211</v>
      </c>
      <c r="AA272">
        <v>1790785426</v>
      </c>
      <c r="AB272" t="s">
        <v>4212</v>
      </c>
      <c r="AC272" s="18">
        <v>46446</v>
      </c>
      <c r="AD272" t="s">
        <v>4213</v>
      </c>
      <c r="AE272" s="18">
        <v>46053</v>
      </c>
      <c r="AF272" t="s">
        <v>320</v>
      </c>
      <c r="AH272" t="s">
        <v>4214</v>
      </c>
      <c r="AI272">
        <v>1023996</v>
      </c>
      <c r="AK272" t="s">
        <v>1330</v>
      </c>
      <c r="AM272" t="b">
        <v>1</v>
      </c>
      <c r="AN272" t="b">
        <v>1</v>
      </c>
      <c r="AP272" t="s">
        <v>492</v>
      </c>
      <c r="AQ272" s="169" t="s">
        <v>253</v>
      </c>
      <c r="AR272" t="s">
        <v>310</v>
      </c>
      <c r="AS272" t="s">
        <v>324</v>
      </c>
    </row>
    <row r="273" spans="1:46" x14ac:dyDescent="0.35">
      <c r="A273" t="s">
        <v>4215</v>
      </c>
      <c r="C273" t="s">
        <v>4216</v>
      </c>
      <c r="D273" t="s">
        <v>1850</v>
      </c>
      <c r="E273" t="s">
        <v>4217</v>
      </c>
      <c r="F273" t="s">
        <v>1289</v>
      </c>
      <c r="G273" t="s">
        <v>751</v>
      </c>
      <c r="H273" t="s">
        <v>27</v>
      </c>
      <c r="I273" t="s">
        <v>310</v>
      </c>
      <c r="J273" t="s">
        <v>4218</v>
      </c>
      <c r="K273" t="s">
        <v>753</v>
      </c>
      <c r="L273" t="s">
        <v>245</v>
      </c>
      <c r="M273">
        <v>84103</v>
      </c>
      <c r="N273" t="s">
        <v>4219</v>
      </c>
      <c r="O273" t="s">
        <v>4220</v>
      </c>
      <c r="P273" t="s">
        <v>4221</v>
      </c>
      <c r="Q273" s="18">
        <v>45323</v>
      </c>
      <c r="S273" t="s">
        <v>634</v>
      </c>
      <c r="T273">
        <v>3</v>
      </c>
      <c r="U273" t="s">
        <v>4222</v>
      </c>
      <c r="X273" t="s">
        <v>317</v>
      </c>
      <c r="Y273" s="18">
        <v>21085</v>
      </c>
      <c r="Z273" t="s">
        <v>4223</v>
      </c>
      <c r="AA273">
        <v>1659329449</v>
      </c>
      <c r="AB273" t="s">
        <v>4224</v>
      </c>
      <c r="AC273" s="18">
        <v>46173</v>
      </c>
      <c r="AD273" t="s">
        <v>4225</v>
      </c>
      <c r="AE273" s="18">
        <v>46053</v>
      </c>
      <c r="AF273" t="s">
        <v>320</v>
      </c>
      <c r="AH273" t="s">
        <v>4226</v>
      </c>
      <c r="AI273">
        <v>1019627</v>
      </c>
      <c r="AK273" t="s">
        <v>1330</v>
      </c>
      <c r="AM273" t="b">
        <v>1</v>
      </c>
      <c r="AN273" t="b">
        <v>1</v>
      </c>
      <c r="AP273" t="s">
        <v>492</v>
      </c>
      <c r="AQ273" s="169" t="s">
        <v>4124</v>
      </c>
      <c r="AR273" t="s">
        <v>310</v>
      </c>
      <c r="AS273" t="s">
        <v>324</v>
      </c>
    </row>
    <row r="274" spans="1:46" x14ac:dyDescent="0.35">
      <c r="A274" t="s">
        <v>4227</v>
      </c>
      <c r="C274" t="s">
        <v>4228</v>
      </c>
      <c r="D274" t="s">
        <v>4229</v>
      </c>
      <c r="E274" t="s">
        <v>4230</v>
      </c>
      <c r="F274" t="s">
        <v>1289</v>
      </c>
      <c r="G274" t="s">
        <v>751</v>
      </c>
      <c r="H274" t="s">
        <v>28</v>
      </c>
      <c r="I274" t="s">
        <v>310</v>
      </c>
      <c r="J274" t="s">
        <v>4231</v>
      </c>
      <c r="K274" t="s">
        <v>4232</v>
      </c>
      <c r="L274" t="s">
        <v>245</v>
      </c>
      <c r="M274">
        <v>84121</v>
      </c>
      <c r="N274" t="s">
        <v>4233</v>
      </c>
      <c r="O274" t="s">
        <v>4234</v>
      </c>
      <c r="P274" t="s">
        <v>4235</v>
      </c>
      <c r="Q274" s="18">
        <v>45323</v>
      </c>
      <c r="S274" t="s">
        <v>634</v>
      </c>
      <c r="T274">
        <v>4</v>
      </c>
      <c r="U274" t="s">
        <v>4236</v>
      </c>
      <c r="X274" t="s">
        <v>317</v>
      </c>
      <c r="Y274" s="18">
        <v>25423</v>
      </c>
      <c r="Z274" t="s">
        <v>4237</v>
      </c>
      <c r="AA274">
        <v>1710279922</v>
      </c>
      <c r="AB274" t="s">
        <v>4238</v>
      </c>
      <c r="AC274" s="18">
        <v>46265</v>
      </c>
      <c r="AD274" t="s">
        <v>4239</v>
      </c>
      <c r="AE274" s="18">
        <v>46053</v>
      </c>
      <c r="AF274" t="s">
        <v>4240</v>
      </c>
      <c r="AI274">
        <v>1021570</v>
      </c>
      <c r="AK274" t="s">
        <v>1330</v>
      </c>
      <c r="AM274" t="b">
        <v>1</v>
      </c>
      <c r="AN274" t="b">
        <v>1</v>
      </c>
      <c r="AP274" t="s">
        <v>492</v>
      </c>
      <c r="AQ274" s="169" t="s">
        <v>4014</v>
      </c>
      <c r="AR274" t="s">
        <v>310</v>
      </c>
      <c r="AS274" t="s">
        <v>324</v>
      </c>
    </row>
    <row r="275" spans="1:46" x14ac:dyDescent="0.35">
      <c r="A275" t="s">
        <v>4241</v>
      </c>
      <c r="C275" t="s">
        <v>4242</v>
      </c>
      <c r="D275" t="s">
        <v>4243</v>
      </c>
      <c r="E275" t="s">
        <v>4244</v>
      </c>
      <c r="G275" t="s">
        <v>751</v>
      </c>
      <c r="H275" t="s">
        <v>130</v>
      </c>
      <c r="I275" t="s">
        <v>432</v>
      </c>
      <c r="J275" t="s">
        <v>4245</v>
      </c>
      <c r="K275" t="s">
        <v>4246</v>
      </c>
      <c r="L275" t="s">
        <v>245</v>
      </c>
      <c r="M275">
        <v>84065</v>
      </c>
      <c r="Q275" s="18">
        <v>45323</v>
      </c>
      <c r="R275" s="18">
        <v>45359</v>
      </c>
      <c r="S275" t="s">
        <v>708</v>
      </c>
      <c r="X275" t="s">
        <v>317</v>
      </c>
      <c r="Z275">
        <v>528771437</v>
      </c>
      <c r="AA275">
        <v>1689321275</v>
      </c>
      <c r="AB275" t="s">
        <v>4247</v>
      </c>
      <c r="AD275" t="s">
        <v>4248</v>
      </c>
      <c r="AE275" s="18">
        <v>45322</v>
      </c>
      <c r="AF275" t="s">
        <v>4249</v>
      </c>
      <c r="AG275" s="18">
        <v>46740</v>
      </c>
      <c r="AI275">
        <v>4248884</v>
      </c>
      <c r="AM275" t="b">
        <v>0</v>
      </c>
      <c r="AN275" t="b">
        <v>1</v>
      </c>
      <c r="AP275" t="s">
        <v>492</v>
      </c>
      <c r="AQ275" s="169" t="s">
        <v>4250</v>
      </c>
      <c r="AR275" t="s">
        <v>46</v>
      </c>
      <c r="AS275" t="s">
        <v>324</v>
      </c>
    </row>
    <row r="276" spans="1:46" x14ac:dyDescent="0.35">
      <c r="C276" t="s">
        <v>4251</v>
      </c>
      <c r="D276" t="s">
        <v>4252</v>
      </c>
      <c r="E276" t="s">
        <v>4253</v>
      </c>
      <c r="F276" t="s">
        <v>4254</v>
      </c>
      <c r="G276" t="s">
        <v>751</v>
      </c>
      <c r="H276" t="s">
        <v>136</v>
      </c>
      <c r="I276" t="s">
        <v>345</v>
      </c>
      <c r="J276" t="s">
        <v>4255</v>
      </c>
      <c r="K276" t="s">
        <v>4003</v>
      </c>
      <c r="L276" t="s">
        <v>245</v>
      </c>
      <c r="M276">
        <v>84045</v>
      </c>
      <c r="N276" t="s">
        <v>4256</v>
      </c>
      <c r="O276" t="s">
        <v>355</v>
      </c>
      <c r="P276" t="s">
        <v>4257</v>
      </c>
      <c r="Q276" s="18">
        <v>45323</v>
      </c>
      <c r="S276" t="s">
        <v>634</v>
      </c>
      <c r="T276">
        <v>0</v>
      </c>
      <c r="U276" t="s">
        <v>4258</v>
      </c>
      <c r="Y276" s="18">
        <v>31972</v>
      </c>
      <c r="Z276" t="s">
        <v>4259</v>
      </c>
      <c r="AA276">
        <v>1023603552</v>
      </c>
      <c r="AB276" t="s">
        <v>4260</v>
      </c>
      <c r="AC276" s="18">
        <v>46326</v>
      </c>
      <c r="AD276" t="s">
        <v>4261</v>
      </c>
      <c r="AE276" s="18">
        <v>46053</v>
      </c>
      <c r="AF276" t="s">
        <v>355</v>
      </c>
      <c r="AM276" t="b">
        <v>0</v>
      </c>
      <c r="AN276" t="b">
        <v>1</v>
      </c>
      <c r="AP276" t="s">
        <v>492</v>
      </c>
      <c r="AQ276" s="169" t="s">
        <v>4262</v>
      </c>
      <c r="AR276" t="s">
        <v>46</v>
      </c>
      <c r="AS276" t="s">
        <v>29</v>
      </c>
    </row>
    <row r="277" spans="1:46" x14ac:dyDescent="0.35">
      <c r="C277" t="s">
        <v>4263</v>
      </c>
      <c r="D277" t="s">
        <v>4252</v>
      </c>
      <c r="E277" t="s">
        <v>4264</v>
      </c>
      <c r="F277" t="s">
        <v>4254</v>
      </c>
      <c r="G277" t="s">
        <v>751</v>
      </c>
      <c r="H277" t="s">
        <v>136</v>
      </c>
      <c r="I277" t="s">
        <v>345</v>
      </c>
      <c r="J277" t="s">
        <v>4265</v>
      </c>
      <c r="K277" t="s">
        <v>4266</v>
      </c>
      <c r="L277" t="s">
        <v>245</v>
      </c>
      <c r="M277">
        <v>84096</v>
      </c>
      <c r="N277" t="s">
        <v>4267</v>
      </c>
      <c r="O277" t="s">
        <v>355</v>
      </c>
      <c r="P277" t="s">
        <v>4268</v>
      </c>
      <c r="Q277" s="18">
        <v>45323</v>
      </c>
      <c r="S277" t="s">
        <v>634</v>
      </c>
      <c r="T277">
        <v>0</v>
      </c>
      <c r="U277" t="s">
        <v>4258</v>
      </c>
      <c r="Y277" s="18">
        <v>30681</v>
      </c>
      <c r="Z277" t="s">
        <v>4269</v>
      </c>
      <c r="AA277">
        <v>1679204176</v>
      </c>
      <c r="AB277" t="s">
        <v>355</v>
      </c>
      <c r="AD277" t="s">
        <v>4270</v>
      </c>
      <c r="AE277" s="18">
        <v>46053</v>
      </c>
      <c r="AF277" t="s">
        <v>355</v>
      </c>
      <c r="AM277" t="b">
        <v>0</v>
      </c>
      <c r="AN277" t="b">
        <v>1</v>
      </c>
      <c r="AP277" t="s">
        <v>492</v>
      </c>
      <c r="AQ277" s="169" t="s">
        <v>4271</v>
      </c>
      <c r="AR277" t="s">
        <v>46</v>
      </c>
      <c r="AS277" t="s">
        <v>29</v>
      </c>
    </row>
    <row r="278" spans="1:46" x14ac:dyDescent="0.35">
      <c r="C278" t="s">
        <v>4272</v>
      </c>
      <c r="D278" t="s">
        <v>3678</v>
      </c>
      <c r="E278" t="s">
        <v>4273</v>
      </c>
      <c r="F278" t="s">
        <v>4274</v>
      </c>
      <c r="G278" t="s">
        <v>751</v>
      </c>
      <c r="H278" t="s">
        <v>191</v>
      </c>
      <c r="I278" t="s">
        <v>557</v>
      </c>
      <c r="J278" t="s">
        <v>4275</v>
      </c>
      <c r="K278" t="s">
        <v>4232</v>
      </c>
      <c r="L278" t="s">
        <v>245</v>
      </c>
      <c r="M278">
        <v>84121</v>
      </c>
      <c r="N278" t="s">
        <v>4276</v>
      </c>
      <c r="O278" t="s">
        <v>355</v>
      </c>
      <c r="P278" t="s">
        <v>4277</v>
      </c>
      <c r="Q278" s="18">
        <v>45323</v>
      </c>
      <c r="S278" t="s">
        <v>634</v>
      </c>
      <c r="T278">
        <v>0</v>
      </c>
      <c r="U278" t="s">
        <v>4258</v>
      </c>
      <c r="Y278" s="18">
        <v>30304</v>
      </c>
      <c r="Z278" t="s">
        <v>4278</v>
      </c>
      <c r="AA278">
        <v>1689222739</v>
      </c>
      <c r="AB278" t="s">
        <v>355</v>
      </c>
      <c r="AD278" t="s">
        <v>4279</v>
      </c>
      <c r="AE278" s="18">
        <v>46173</v>
      </c>
      <c r="AF278" t="s">
        <v>4280</v>
      </c>
      <c r="AG278" s="18">
        <v>46022</v>
      </c>
      <c r="AM278" t="b">
        <v>0</v>
      </c>
      <c r="AN278" t="b">
        <v>1</v>
      </c>
      <c r="AP278" t="s">
        <v>492</v>
      </c>
      <c r="AQ278" s="169" t="s">
        <v>4281</v>
      </c>
      <c r="AR278" t="s">
        <v>566</v>
      </c>
      <c r="AS278" t="s">
        <v>29</v>
      </c>
    </row>
    <row r="279" spans="1:46" x14ac:dyDescent="0.35">
      <c r="C279" t="s">
        <v>4282</v>
      </c>
      <c r="D279" t="s">
        <v>4283</v>
      </c>
      <c r="E279" t="s">
        <v>4284</v>
      </c>
      <c r="F279" t="s">
        <v>4274</v>
      </c>
      <c r="G279" t="s">
        <v>751</v>
      </c>
      <c r="H279" t="s">
        <v>136</v>
      </c>
      <c r="I279" t="s">
        <v>345</v>
      </c>
      <c r="J279" t="s">
        <v>4285</v>
      </c>
      <c r="K279" t="s">
        <v>4003</v>
      </c>
      <c r="L279" t="s">
        <v>245</v>
      </c>
      <c r="M279">
        <v>84045</v>
      </c>
      <c r="N279" t="s">
        <v>4286</v>
      </c>
      <c r="O279" t="s">
        <v>355</v>
      </c>
      <c r="P279" t="s">
        <v>4287</v>
      </c>
      <c r="Q279" s="18">
        <v>45323</v>
      </c>
      <c r="S279" t="s">
        <v>634</v>
      </c>
      <c r="T279">
        <v>0</v>
      </c>
      <c r="U279" t="s">
        <v>4258</v>
      </c>
      <c r="Y279" s="18">
        <v>32364</v>
      </c>
      <c r="Z279" t="s">
        <v>4288</v>
      </c>
      <c r="AA279">
        <v>1437831047</v>
      </c>
      <c r="AB279" t="s">
        <v>355</v>
      </c>
      <c r="AD279" t="s">
        <v>4289</v>
      </c>
      <c r="AE279" s="18">
        <v>46053</v>
      </c>
      <c r="AF279" t="s">
        <v>355</v>
      </c>
      <c r="AM279" t="b">
        <v>0</v>
      </c>
      <c r="AN279" t="b">
        <v>1</v>
      </c>
      <c r="AP279" t="s">
        <v>492</v>
      </c>
      <c r="AQ279" s="169" t="s">
        <v>4290</v>
      </c>
      <c r="AR279" t="s">
        <v>46</v>
      </c>
      <c r="AS279" t="s">
        <v>29</v>
      </c>
    </row>
    <row r="280" spans="1:46" x14ac:dyDescent="0.35">
      <c r="A280" t="s">
        <v>4291</v>
      </c>
      <c r="B280" t="s">
        <v>2327</v>
      </c>
      <c r="C280" t="s">
        <v>4292</v>
      </c>
      <c r="D280" t="s">
        <v>4293</v>
      </c>
      <c r="E280" t="s">
        <v>4294</v>
      </c>
      <c r="F280" t="s">
        <v>417</v>
      </c>
      <c r="G280" t="s">
        <v>418</v>
      </c>
      <c r="H280" t="s">
        <v>28</v>
      </c>
      <c r="I280" t="s">
        <v>310</v>
      </c>
      <c r="J280" t="s">
        <v>4295</v>
      </c>
      <c r="K280" t="s">
        <v>4296</v>
      </c>
      <c r="L280" t="s">
        <v>81</v>
      </c>
      <c r="M280">
        <v>46055</v>
      </c>
      <c r="N280" t="s">
        <v>4297</v>
      </c>
      <c r="O280" t="s">
        <v>4298</v>
      </c>
      <c r="P280" t="s">
        <v>4299</v>
      </c>
      <c r="Q280" s="18">
        <v>45321</v>
      </c>
      <c r="S280" t="s">
        <v>634</v>
      </c>
      <c r="T280">
        <v>5</v>
      </c>
      <c r="U280" t="s">
        <v>4300</v>
      </c>
      <c r="X280" t="s">
        <v>317</v>
      </c>
      <c r="Y280" s="18">
        <v>21726</v>
      </c>
      <c r="Z280" t="s">
        <v>4301</v>
      </c>
      <c r="AA280">
        <v>1326012162</v>
      </c>
      <c r="AB280" t="s">
        <v>4302</v>
      </c>
      <c r="AC280" s="18">
        <v>46387</v>
      </c>
      <c r="AD280" t="s">
        <v>4303</v>
      </c>
      <c r="AE280" s="18">
        <v>45961</v>
      </c>
      <c r="AF280" t="s">
        <v>338</v>
      </c>
      <c r="AH280" t="s">
        <v>4304</v>
      </c>
      <c r="AK280" t="s">
        <v>1162</v>
      </c>
      <c r="AM280" t="b">
        <v>1</v>
      </c>
      <c r="AN280" t="b">
        <v>1</v>
      </c>
      <c r="AO280">
        <v>4444410</v>
      </c>
      <c r="AP280" t="s">
        <v>322</v>
      </c>
      <c r="AQ280" s="169" t="s">
        <v>2327</v>
      </c>
      <c r="AR280" t="s">
        <v>310</v>
      </c>
      <c r="AS280" t="s">
        <v>324</v>
      </c>
      <c r="AT280" t="s">
        <v>1631</v>
      </c>
    </row>
    <row r="281" spans="1:46" x14ac:dyDescent="0.35">
      <c r="A281" t="s">
        <v>4305</v>
      </c>
      <c r="B281" t="s">
        <v>4306</v>
      </c>
      <c r="C281" t="s">
        <v>4307</v>
      </c>
      <c r="D281" t="s">
        <v>4308</v>
      </c>
      <c r="E281" t="s">
        <v>4309</v>
      </c>
      <c r="F281" t="s">
        <v>4310</v>
      </c>
      <c r="G281" t="s">
        <v>4311</v>
      </c>
      <c r="H281" t="s">
        <v>28</v>
      </c>
      <c r="I281" t="s">
        <v>310</v>
      </c>
      <c r="J281" t="s">
        <v>4312</v>
      </c>
      <c r="K281" t="s">
        <v>4313</v>
      </c>
      <c r="L281" t="s">
        <v>81</v>
      </c>
      <c r="M281">
        <v>46204</v>
      </c>
      <c r="N281" t="s">
        <v>4314</v>
      </c>
      <c r="O281" t="s">
        <v>4315</v>
      </c>
      <c r="P281" t="s">
        <v>4316</v>
      </c>
      <c r="Q281" s="18">
        <v>45321</v>
      </c>
      <c r="R281" s="18">
        <v>45532</v>
      </c>
      <c r="S281" t="s">
        <v>708</v>
      </c>
      <c r="T281">
        <v>0</v>
      </c>
      <c r="U281" t="s">
        <v>4317</v>
      </c>
      <c r="X281" t="s">
        <v>317</v>
      </c>
      <c r="Y281" s="18">
        <v>30214</v>
      </c>
      <c r="Z281" t="s">
        <v>4318</v>
      </c>
      <c r="AA281">
        <v>1255771507</v>
      </c>
      <c r="AB281" t="s">
        <v>4319</v>
      </c>
      <c r="AC281" s="18">
        <v>45716</v>
      </c>
      <c r="AD281" t="s">
        <v>4320</v>
      </c>
      <c r="AE281" s="18">
        <v>45961</v>
      </c>
      <c r="AF281" t="s">
        <v>338</v>
      </c>
      <c r="AH281" t="s">
        <v>4321</v>
      </c>
      <c r="AJ281" t="s">
        <v>338</v>
      </c>
      <c r="AK281" t="s">
        <v>1162</v>
      </c>
      <c r="AM281" t="b">
        <v>1</v>
      </c>
      <c r="AN281" t="b">
        <v>1</v>
      </c>
      <c r="AO281">
        <v>4444284</v>
      </c>
      <c r="AP281" t="s">
        <v>322</v>
      </c>
      <c r="AQ281" s="169" t="s">
        <v>4306</v>
      </c>
      <c r="AR281" t="s">
        <v>310</v>
      </c>
      <c r="AS281" t="s">
        <v>324</v>
      </c>
      <c r="AT281" t="s">
        <v>1631</v>
      </c>
    </row>
    <row r="282" spans="1:46" x14ac:dyDescent="0.35">
      <c r="A282" t="s">
        <v>4322</v>
      </c>
      <c r="B282" t="s">
        <v>4323</v>
      </c>
      <c r="C282" t="s">
        <v>4324</v>
      </c>
      <c r="D282" t="s">
        <v>4325</v>
      </c>
      <c r="E282" t="s">
        <v>4326</v>
      </c>
      <c r="F282" t="s">
        <v>4327</v>
      </c>
      <c r="G282" t="s">
        <v>418</v>
      </c>
      <c r="H282" t="s">
        <v>136</v>
      </c>
      <c r="I282" t="s">
        <v>345</v>
      </c>
      <c r="J282" t="s">
        <v>4328</v>
      </c>
      <c r="K282" t="s">
        <v>4329</v>
      </c>
      <c r="L282" t="s">
        <v>4330</v>
      </c>
      <c r="M282">
        <v>46060</v>
      </c>
      <c r="N282" t="s">
        <v>4331</v>
      </c>
      <c r="O282" t="s">
        <v>4332</v>
      </c>
      <c r="P282" t="s">
        <v>4333</v>
      </c>
      <c r="Q282" s="18">
        <v>45321</v>
      </c>
      <c r="S282" t="s">
        <v>634</v>
      </c>
      <c r="T282">
        <v>5</v>
      </c>
      <c r="U282" t="s">
        <v>4334</v>
      </c>
      <c r="X282" t="s">
        <v>317</v>
      </c>
      <c r="Y282" s="18">
        <v>30896</v>
      </c>
      <c r="Z282" t="s">
        <v>4335</v>
      </c>
      <c r="AA282">
        <v>1609262294</v>
      </c>
      <c r="AB282" t="s">
        <v>4336</v>
      </c>
      <c r="AC282" s="18">
        <v>45869</v>
      </c>
      <c r="AD282" t="s">
        <v>4337</v>
      </c>
      <c r="AE282" s="18">
        <v>45961</v>
      </c>
      <c r="AF282" t="s">
        <v>4338</v>
      </c>
      <c r="AG282" s="18">
        <v>45739</v>
      </c>
      <c r="AH282" t="s">
        <v>4339</v>
      </c>
      <c r="AJ282" t="s">
        <v>3599</v>
      </c>
      <c r="AK282" t="s">
        <v>3599</v>
      </c>
      <c r="AM282" t="b">
        <v>1</v>
      </c>
      <c r="AN282" t="b">
        <v>1</v>
      </c>
      <c r="AO282">
        <v>4444730</v>
      </c>
      <c r="AP282" t="s">
        <v>322</v>
      </c>
      <c r="AQ282" s="169" t="s">
        <v>4323</v>
      </c>
      <c r="AR282" t="s">
        <v>46</v>
      </c>
      <c r="AS282" t="s">
        <v>324</v>
      </c>
      <c r="AT282" t="s">
        <v>1631</v>
      </c>
    </row>
    <row r="283" spans="1:46" x14ac:dyDescent="0.35">
      <c r="A283" t="s">
        <v>4340</v>
      </c>
      <c r="B283" t="s">
        <v>4341</v>
      </c>
      <c r="C283" t="s">
        <v>4342</v>
      </c>
      <c r="D283" t="s">
        <v>4343</v>
      </c>
      <c r="E283" t="s">
        <v>555</v>
      </c>
      <c r="F283" t="s">
        <v>1878</v>
      </c>
      <c r="G283" t="s">
        <v>4311</v>
      </c>
      <c r="H283" t="s">
        <v>136</v>
      </c>
      <c r="I283" t="s">
        <v>345</v>
      </c>
      <c r="J283" t="s">
        <v>4344</v>
      </c>
      <c r="K283" t="s">
        <v>1867</v>
      </c>
      <c r="L283" t="s">
        <v>81</v>
      </c>
      <c r="M283">
        <v>46038</v>
      </c>
      <c r="N283" t="s">
        <v>4345</v>
      </c>
      <c r="O283" t="s">
        <v>4346</v>
      </c>
      <c r="P283" t="s">
        <v>4347</v>
      </c>
      <c r="Q283" s="18">
        <v>45321</v>
      </c>
      <c r="S283" t="s">
        <v>634</v>
      </c>
      <c r="T283">
        <v>5</v>
      </c>
      <c r="U283" t="s">
        <v>4348</v>
      </c>
      <c r="X283" t="s">
        <v>317</v>
      </c>
      <c r="Y283" s="18">
        <v>31490</v>
      </c>
      <c r="Z283" t="s">
        <v>4349</v>
      </c>
      <c r="AA283">
        <v>1144614710</v>
      </c>
      <c r="AB283" t="s">
        <v>4350</v>
      </c>
      <c r="AC283" s="18">
        <v>46507</v>
      </c>
      <c r="AD283" t="s">
        <v>4351</v>
      </c>
      <c r="AE283" s="18">
        <v>45961</v>
      </c>
      <c r="AF283" t="s">
        <v>4352</v>
      </c>
      <c r="AG283" s="18">
        <v>45733</v>
      </c>
      <c r="AH283" t="s">
        <v>4353</v>
      </c>
      <c r="AJ283" t="s">
        <v>2722</v>
      </c>
      <c r="AK283" t="s">
        <v>2722</v>
      </c>
      <c r="AM283" t="b">
        <v>1</v>
      </c>
      <c r="AN283" t="b">
        <v>1</v>
      </c>
      <c r="AO283">
        <v>4444291</v>
      </c>
      <c r="AP283" t="s">
        <v>322</v>
      </c>
      <c r="AQ283" s="169" t="s">
        <v>4341</v>
      </c>
      <c r="AR283" t="s">
        <v>46</v>
      </c>
      <c r="AS283" t="s">
        <v>324</v>
      </c>
      <c r="AT283" t="s">
        <v>1631</v>
      </c>
    </row>
    <row r="284" spans="1:46" x14ac:dyDescent="0.35">
      <c r="A284" t="s">
        <v>4354</v>
      </c>
      <c r="B284" t="s">
        <v>4355</v>
      </c>
      <c r="C284" t="s">
        <v>4356</v>
      </c>
      <c r="D284" t="s">
        <v>4357</v>
      </c>
      <c r="E284" t="s">
        <v>4358</v>
      </c>
      <c r="F284" t="s">
        <v>1878</v>
      </c>
      <c r="G284" t="s">
        <v>1024</v>
      </c>
      <c r="H284" t="s">
        <v>136</v>
      </c>
      <c r="I284" t="s">
        <v>345</v>
      </c>
      <c r="J284" t="s">
        <v>4359</v>
      </c>
      <c r="K284" t="s">
        <v>1110</v>
      </c>
      <c r="L284" t="s">
        <v>81</v>
      </c>
      <c r="M284">
        <v>46143</v>
      </c>
      <c r="N284" t="s">
        <v>4360</v>
      </c>
      <c r="O284" t="s">
        <v>4361</v>
      </c>
      <c r="P284" t="s">
        <v>4362</v>
      </c>
      <c r="Q284" s="18">
        <v>45321</v>
      </c>
      <c r="R284" s="18">
        <v>45424</v>
      </c>
      <c r="S284" t="s">
        <v>708</v>
      </c>
      <c r="T284">
        <v>0</v>
      </c>
      <c r="U284" t="s">
        <v>4363</v>
      </c>
      <c r="X284" t="s">
        <v>317</v>
      </c>
      <c r="Y284" s="18">
        <v>29024</v>
      </c>
      <c r="Z284" t="s">
        <v>4364</v>
      </c>
      <c r="AA284">
        <v>1790261204</v>
      </c>
      <c r="AB284" t="s">
        <v>4365</v>
      </c>
      <c r="AC284" s="18">
        <v>46356</v>
      </c>
      <c r="AD284" t="s">
        <v>4366</v>
      </c>
      <c r="AE284" s="18">
        <v>45961</v>
      </c>
      <c r="AF284" t="s">
        <v>4367</v>
      </c>
      <c r="AG284" s="18">
        <v>46889</v>
      </c>
      <c r="AH284" t="s">
        <v>4368</v>
      </c>
      <c r="AJ284" t="s">
        <v>3692</v>
      </c>
      <c r="AK284" t="s">
        <v>4369</v>
      </c>
      <c r="AL284" t="s">
        <v>338</v>
      </c>
      <c r="AM284" t="b">
        <v>0</v>
      </c>
      <c r="AN284" t="b">
        <v>1</v>
      </c>
      <c r="AO284">
        <v>4444302</v>
      </c>
      <c r="AQ284" s="169" t="s">
        <v>4355</v>
      </c>
      <c r="AR284" t="s">
        <v>46</v>
      </c>
      <c r="AS284" t="s">
        <v>324</v>
      </c>
      <c r="AT284" t="s">
        <v>1631</v>
      </c>
    </row>
    <row r="285" spans="1:46" x14ac:dyDescent="0.35">
      <c r="A285" t="s">
        <v>4370</v>
      </c>
      <c r="B285" t="s">
        <v>2722</v>
      </c>
      <c r="C285" t="s">
        <v>4371</v>
      </c>
      <c r="D285" t="s">
        <v>4372</v>
      </c>
      <c r="E285" t="s">
        <v>4373</v>
      </c>
      <c r="F285" t="s">
        <v>4374</v>
      </c>
      <c r="G285" t="s">
        <v>418</v>
      </c>
      <c r="H285" t="s">
        <v>28</v>
      </c>
      <c r="I285" t="s">
        <v>310</v>
      </c>
      <c r="J285" t="s">
        <v>4375</v>
      </c>
      <c r="K285" t="s">
        <v>917</v>
      </c>
      <c r="L285" t="s">
        <v>81</v>
      </c>
      <c r="M285">
        <v>46032</v>
      </c>
      <c r="N285" t="s">
        <v>4376</v>
      </c>
      <c r="O285" t="s">
        <v>4377</v>
      </c>
      <c r="P285" t="s">
        <v>4378</v>
      </c>
      <c r="Q285" s="18">
        <v>45321</v>
      </c>
      <c r="S285" t="s">
        <v>634</v>
      </c>
      <c r="T285">
        <v>5</v>
      </c>
      <c r="U285" t="s">
        <v>4379</v>
      </c>
      <c r="X285" t="s">
        <v>317</v>
      </c>
      <c r="Y285" s="18">
        <v>23680</v>
      </c>
      <c r="Z285" t="s">
        <v>4380</v>
      </c>
      <c r="AA285">
        <v>1780625731</v>
      </c>
      <c r="AB285" t="s">
        <v>4381</v>
      </c>
      <c r="AC285" s="18">
        <v>46081</v>
      </c>
      <c r="AD285" t="s">
        <v>4382</v>
      </c>
      <c r="AE285" s="18">
        <v>45961</v>
      </c>
      <c r="AF285" t="s">
        <v>338</v>
      </c>
      <c r="AH285" t="s">
        <v>4383</v>
      </c>
      <c r="AJ285" t="s">
        <v>338</v>
      </c>
      <c r="AK285" t="s">
        <v>1162</v>
      </c>
      <c r="AM285" t="b">
        <v>1</v>
      </c>
      <c r="AN285" t="b">
        <v>1</v>
      </c>
      <c r="AO285">
        <v>4441794</v>
      </c>
      <c r="AP285" t="s">
        <v>322</v>
      </c>
      <c r="AQ285" s="169" t="s">
        <v>2722</v>
      </c>
      <c r="AR285" t="s">
        <v>310</v>
      </c>
      <c r="AS285" t="s">
        <v>324</v>
      </c>
      <c r="AT285" t="s">
        <v>1631</v>
      </c>
    </row>
    <row r="286" spans="1:46" x14ac:dyDescent="0.35">
      <c r="A286" t="s">
        <v>4384</v>
      </c>
      <c r="B286" t="s">
        <v>4385</v>
      </c>
      <c r="C286" t="s">
        <v>4386</v>
      </c>
      <c r="D286" t="s">
        <v>3678</v>
      </c>
      <c r="E286" t="s">
        <v>4387</v>
      </c>
      <c r="F286" t="s">
        <v>4388</v>
      </c>
      <c r="G286" t="s">
        <v>418</v>
      </c>
      <c r="H286" t="s">
        <v>133</v>
      </c>
      <c r="I286" t="s">
        <v>345</v>
      </c>
      <c r="J286" t="s">
        <v>4389</v>
      </c>
      <c r="K286" t="s">
        <v>3589</v>
      </c>
      <c r="L286" t="s">
        <v>81</v>
      </c>
      <c r="M286">
        <v>46077</v>
      </c>
      <c r="N286" t="s">
        <v>4390</v>
      </c>
      <c r="O286" t="s">
        <v>4391</v>
      </c>
      <c r="P286" t="s">
        <v>4392</v>
      </c>
      <c r="Q286" s="18">
        <v>45321</v>
      </c>
      <c r="S286" t="s">
        <v>634</v>
      </c>
      <c r="T286">
        <v>5</v>
      </c>
      <c r="U286" t="s">
        <v>4393</v>
      </c>
      <c r="X286" t="s">
        <v>317</v>
      </c>
      <c r="Y286" s="18">
        <v>28175</v>
      </c>
      <c r="Z286" t="s">
        <v>4394</v>
      </c>
      <c r="AA286">
        <v>1700561495</v>
      </c>
      <c r="AB286" t="s">
        <v>4395</v>
      </c>
      <c r="AC286" s="18">
        <v>46326</v>
      </c>
      <c r="AD286" t="s">
        <v>4396</v>
      </c>
      <c r="AE286" s="18">
        <v>45961</v>
      </c>
      <c r="AF286" t="s">
        <v>4397</v>
      </c>
      <c r="AG286" s="18">
        <v>46916</v>
      </c>
      <c r="AH286" t="s">
        <v>4398</v>
      </c>
      <c r="AI286">
        <v>300078073</v>
      </c>
      <c r="AJ286" t="s">
        <v>1629</v>
      </c>
      <c r="AK286" t="s">
        <v>1629</v>
      </c>
      <c r="AM286" t="b">
        <v>1</v>
      </c>
      <c r="AN286" t="b">
        <v>1</v>
      </c>
      <c r="AO286">
        <v>4444315</v>
      </c>
      <c r="AP286" t="s">
        <v>322</v>
      </c>
      <c r="AQ286" s="169" t="s">
        <v>4385</v>
      </c>
      <c r="AR286" t="s">
        <v>46</v>
      </c>
      <c r="AS286" t="s">
        <v>324</v>
      </c>
      <c r="AT286" t="s">
        <v>1631</v>
      </c>
    </row>
    <row r="287" spans="1:46" x14ac:dyDescent="0.35">
      <c r="A287" t="s">
        <v>4399</v>
      </c>
      <c r="B287" t="s">
        <v>1629</v>
      </c>
      <c r="C287" t="s">
        <v>4400</v>
      </c>
      <c r="D287" t="s">
        <v>3768</v>
      </c>
      <c r="E287" t="s">
        <v>4401</v>
      </c>
      <c r="F287" t="s">
        <v>4374</v>
      </c>
      <c r="G287" t="s">
        <v>418</v>
      </c>
      <c r="H287" t="s">
        <v>28</v>
      </c>
      <c r="I287" t="s">
        <v>310</v>
      </c>
      <c r="J287" t="s">
        <v>4402</v>
      </c>
      <c r="K287" t="s">
        <v>917</v>
      </c>
      <c r="L287" t="s">
        <v>81</v>
      </c>
      <c r="M287">
        <v>46033</v>
      </c>
      <c r="N287" t="s">
        <v>4403</v>
      </c>
      <c r="O287" t="s">
        <v>4404</v>
      </c>
      <c r="P287" t="s">
        <v>4405</v>
      </c>
      <c r="Q287" s="18">
        <v>45321</v>
      </c>
      <c r="S287" t="s">
        <v>634</v>
      </c>
      <c r="T287">
        <v>5</v>
      </c>
      <c r="U287" t="s">
        <v>4406</v>
      </c>
      <c r="X287" t="s">
        <v>317</v>
      </c>
      <c r="Y287" s="18">
        <v>27169</v>
      </c>
      <c r="Z287" t="s">
        <v>4407</v>
      </c>
      <c r="AA287">
        <v>1386609071</v>
      </c>
      <c r="AB287" t="s">
        <v>4408</v>
      </c>
      <c r="AD287" t="s">
        <v>4409</v>
      </c>
      <c r="AE287" s="18">
        <v>45961</v>
      </c>
      <c r="AF287" t="s">
        <v>338</v>
      </c>
      <c r="AH287" t="s">
        <v>4410</v>
      </c>
      <c r="AJ287" t="s">
        <v>338</v>
      </c>
      <c r="AK287" t="s">
        <v>1162</v>
      </c>
      <c r="AM287" t="b">
        <v>1</v>
      </c>
      <c r="AN287" t="b">
        <v>1</v>
      </c>
      <c r="AO287">
        <v>4444330</v>
      </c>
      <c r="AP287" t="s">
        <v>322</v>
      </c>
      <c r="AQ287" s="169" t="s">
        <v>1629</v>
      </c>
      <c r="AR287" t="s">
        <v>310</v>
      </c>
      <c r="AS287" t="s">
        <v>324</v>
      </c>
      <c r="AT287" t="s">
        <v>1631</v>
      </c>
    </row>
    <row r="288" spans="1:46" x14ac:dyDescent="0.35">
      <c r="A288" t="s">
        <v>4411</v>
      </c>
      <c r="B288" t="s">
        <v>4412</v>
      </c>
      <c r="C288" t="s">
        <v>4413</v>
      </c>
      <c r="D288" t="s">
        <v>993</v>
      </c>
      <c r="E288" t="s">
        <v>4414</v>
      </c>
      <c r="F288" t="s">
        <v>1878</v>
      </c>
      <c r="G288" t="s">
        <v>418</v>
      </c>
      <c r="H288" t="s">
        <v>136</v>
      </c>
      <c r="I288" t="s">
        <v>345</v>
      </c>
      <c r="J288" t="s">
        <v>4415</v>
      </c>
      <c r="K288" t="s">
        <v>1494</v>
      </c>
      <c r="L288" t="s">
        <v>81</v>
      </c>
      <c r="M288">
        <v>46062</v>
      </c>
      <c r="N288" t="s">
        <v>4416</v>
      </c>
      <c r="O288" t="s">
        <v>4417</v>
      </c>
      <c r="P288" t="s">
        <v>4418</v>
      </c>
      <c r="Q288" s="18">
        <v>45321</v>
      </c>
      <c r="S288" t="s">
        <v>634</v>
      </c>
      <c r="T288">
        <v>5</v>
      </c>
      <c r="U288" t="s">
        <v>4419</v>
      </c>
      <c r="X288" t="s">
        <v>317</v>
      </c>
      <c r="Y288" s="18">
        <v>32029</v>
      </c>
      <c r="Z288" t="s">
        <v>4420</v>
      </c>
      <c r="AA288">
        <v>1396273967</v>
      </c>
      <c r="AB288" t="s">
        <v>4421</v>
      </c>
      <c r="AC288" s="18">
        <v>46568</v>
      </c>
      <c r="AD288" t="s">
        <v>4422</v>
      </c>
      <c r="AE288" s="18">
        <v>45961</v>
      </c>
      <c r="AF288" t="s">
        <v>4423</v>
      </c>
      <c r="AG288" s="18">
        <v>46560</v>
      </c>
      <c r="AH288" t="s">
        <v>4424</v>
      </c>
      <c r="AI288">
        <v>300070918</v>
      </c>
      <c r="AJ288" t="s">
        <v>2722</v>
      </c>
      <c r="AK288" t="s">
        <v>2722</v>
      </c>
      <c r="AM288" t="b">
        <v>1</v>
      </c>
      <c r="AN288" t="b">
        <v>1</v>
      </c>
      <c r="AO288">
        <v>4448220</v>
      </c>
      <c r="AP288" t="s">
        <v>322</v>
      </c>
      <c r="AQ288" s="169" t="s">
        <v>4412</v>
      </c>
      <c r="AR288" t="s">
        <v>46</v>
      </c>
      <c r="AS288" t="s">
        <v>324</v>
      </c>
      <c r="AT288" t="s">
        <v>1631</v>
      </c>
    </row>
    <row r="289" spans="1:46" x14ac:dyDescent="0.35">
      <c r="A289" t="s">
        <v>4425</v>
      </c>
      <c r="B289" t="s">
        <v>825</v>
      </c>
      <c r="C289" t="s">
        <v>4426</v>
      </c>
      <c r="D289" t="s">
        <v>4427</v>
      </c>
      <c r="E289" t="s">
        <v>4428</v>
      </c>
      <c r="F289" t="s">
        <v>4374</v>
      </c>
      <c r="G289" t="s">
        <v>418</v>
      </c>
      <c r="H289" t="s">
        <v>28</v>
      </c>
      <c r="I289" t="s">
        <v>310</v>
      </c>
      <c r="J289" t="s">
        <v>4429</v>
      </c>
      <c r="K289" t="s">
        <v>1867</v>
      </c>
      <c r="L289" t="s">
        <v>81</v>
      </c>
      <c r="M289">
        <v>46038</v>
      </c>
      <c r="N289" t="s">
        <v>4430</v>
      </c>
      <c r="O289" t="s">
        <v>4431</v>
      </c>
      <c r="P289" t="s">
        <v>4432</v>
      </c>
      <c r="Q289" s="18">
        <v>45321</v>
      </c>
      <c r="S289" t="s">
        <v>634</v>
      </c>
      <c r="T289">
        <v>5</v>
      </c>
      <c r="U289" t="s">
        <v>4433</v>
      </c>
      <c r="X289" t="s">
        <v>317</v>
      </c>
      <c r="Y289" s="18">
        <v>25413</v>
      </c>
      <c r="Z289" t="s">
        <v>4434</v>
      </c>
      <c r="AA289">
        <v>1245229327</v>
      </c>
      <c r="AB289" t="s">
        <v>4435</v>
      </c>
      <c r="AC289" s="18">
        <v>46173</v>
      </c>
      <c r="AD289" t="s">
        <v>4436</v>
      </c>
      <c r="AE289" s="18">
        <v>45961</v>
      </c>
      <c r="AF289" t="s">
        <v>338</v>
      </c>
      <c r="AH289" t="s">
        <v>4437</v>
      </c>
      <c r="AI289">
        <v>200225030</v>
      </c>
      <c r="AJ289" t="s">
        <v>338</v>
      </c>
      <c r="AK289" t="s">
        <v>1162</v>
      </c>
      <c r="AM289" t="b">
        <v>1</v>
      </c>
      <c r="AN289" t="b">
        <v>1</v>
      </c>
      <c r="AO289">
        <v>4444335</v>
      </c>
      <c r="AP289" t="s">
        <v>322</v>
      </c>
      <c r="AQ289" s="169" t="s">
        <v>825</v>
      </c>
      <c r="AR289" t="s">
        <v>310</v>
      </c>
      <c r="AS289" t="s">
        <v>324</v>
      </c>
      <c r="AT289" t="s">
        <v>1631</v>
      </c>
    </row>
    <row r="290" spans="1:46" x14ac:dyDescent="0.35">
      <c r="A290" t="s">
        <v>4438</v>
      </c>
      <c r="B290" t="s">
        <v>99</v>
      </c>
      <c r="C290" t="s">
        <v>4439</v>
      </c>
      <c r="D290" t="s">
        <v>4440</v>
      </c>
      <c r="E290" t="s">
        <v>4441</v>
      </c>
      <c r="F290" t="s">
        <v>1618</v>
      </c>
      <c r="G290" t="s">
        <v>1024</v>
      </c>
      <c r="H290" t="s">
        <v>133</v>
      </c>
      <c r="I290" t="s">
        <v>345</v>
      </c>
      <c r="J290" t="s">
        <v>4442</v>
      </c>
      <c r="K290" t="s">
        <v>4443</v>
      </c>
      <c r="L290" t="s">
        <v>81</v>
      </c>
      <c r="M290">
        <v>47274</v>
      </c>
      <c r="N290" t="s">
        <v>4444</v>
      </c>
      <c r="O290" t="s">
        <v>4445</v>
      </c>
      <c r="P290" t="s">
        <v>4446</v>
      </c>
      <c r="Q290" s="18">
        <v>45317</v>
      </c>
      <c r="S290" t="s">
        <v>634</v>
      </c>
      <c r="T290">
        <v>0</v>
      </c>
      <c r="U290" t="s">
        <v>2413</v>
      </c>
      <c r="W290">
        <v>500</v>
      </c>
      <c r="X290">
        <v>1099</v>
      </c>
      <c r="Y290" s="18">
        <v>33107</v>
      </c>
      <c r="Z290" t="s">
        <v>4447</v>
      </c>
      <c r="AA290">
        <v>1073270161</v>
      </c>
      <c r="AB290" t="s">
        <v>4448</v>
      </c>
      <c r="AC290" s="18">
        <v>46507</v>
      </c>
      <c r="AD290" t="s">
        <v>4449</v>
      </c>
      <c r="AE290" s="18">
        <v>45961</v>
      </c>
      <c r="AF290" t="s">
        <v>4450</v>
      </c>
      <c r="AG290" s="18">
        <v>46267</v>
      </c>
      <c r="AH290" t="s">
        <v>4451</v>
      </c>
      <c r="AJ290" t="s">
        <v>1162</v>
      </c>
      <c r="AK290" t="s">
        <v>1162</v>
      </c>
      <c r="AM290" t="b">
        <v>1</v>
      </c>
      <c r="AN290" t="b">
        <v>1</v>
      </c>
      <c r="AP290" t="s">
        <v>322</v>
      </c>
      <c r="AQ290" s="169" t="s">
        <v>99</v>
      </c>
      <c r="AR290" t="s">
        <v>46</v>
      </c>
      <c r="AS290" t="s">
        <v>29</v>
      </c>
    </row>
    <row r="291" spans="1:46" x14ac:dyDescent="0.35">
      <c r="A291" t="s">
        <v>4452</v>
      </c>
      <c r="B291" t="s">
        <v>78</v>
      </c>
      <c r="C291" t="s">
        <v>4453</v>
      </c>
      <c r="D291" t="s">
        <v>3217</v>
      </c>
      <c r="E291" t="s">
        <v>2349</v>
      </c>
      <c r="F291" t="s">
        <v>4454</v>
      </c>
      <c r="G291" t="s">
        <v>2683</v>
      </c>
      <c r="H291" t="s">
        <v>133</v>
      </c>
      <c r="I291" t="s">
        <v>432</v>
      </c>
      <c r="J291" t="s">
        <v>4455</v>
      </c>
      <c r="K291" t="s">
        <v>4456</v>
      </c>
      <c r="L291" t="s">
        <v>25</v>
      </c>
      <c r="M291">
        <v>98499</v>
      </c>
      <c r="N291" t="s">
        <v>4457</v>
      </c>
      <c r="O291" t="s">
        <v>4458</v>
      </c>
      <c r="P291" t="s">
        <v>4459</v>
      </c>
      <c r="Q291" s="18">
        <v>45317</v>
      </c>
      <c r="S291" t="s">
        <v>634</v>
      </c>
      <c r="T291">
        <v>0</v>
      </c>
      <c r="U291" t="s">
        <v>303</v>
      </c>
      <c r="W291">
        <v>550</v>
      </c>
      <c r="X291">
        <v>1099</v>
      </c>
      <c r="Y291" s="18">
        <v>26299</v>
      </c>
      <c r="Z291" t="s">
        <v>4460</v>
      </c>
      <c r="AA291">
        <v>1215439922</v>
      </c>
      <c r="AB291" t="s">
        <v>4461</v>
      </c>
      <c r="AC291" s="18">
        <v>46418</v>
      </c>
      <c r="AD291" t="s">
        <v>4462</v>
      </c>
      <c r="AE291" s="18">
        <v>45667</v>
      </c>
      <c r="AF291" t="s">
        <v>4463</v>
      </c>
      <c r="AG291" s="18">
        <v>46780</v>
      </c>
      <c r="AI291">
        <v>2098507</v>
      </c>
      <c r="AJ291" t="s">
        <v>338</v>
      </c>
      <c r="AK291" t="s">
        <v>70</v>
      </c>
      <c r="AL291" t="s">
        <v>70</v>
      </c>
      <c r="AM291" t="b">
        <v>1</v>
      </c>
      <c r="AN291" t="b">
        <v>1</v>
      </c>
      <c r="AP291" t="s">
        <v>322</v>
      </c>
      <c r="AQ291" s="169" t="s">
        <v>78</v>
      </c>
      <c r="AR291" t="s">
        <v>46</v>
      </c>
      <c r="AS291" t="s">
        <v>29</v>
      </c>
    </row>
    <row r="292" spans="1:46" x14ac:dyDescent="0.35">
      <c r="A292" t="s">
        <v>4464</v>
      </c>
      <c r="B292" t="s">
        <v>80</v>
      </c>
      <c r="C292" t="s">
        <v>4465</v>
      </c>
      <c r="D292" t="s">
        <v>4466</v>
      </c>
      <c r="E292" t="s">
        <v>4467</v>
      </c>
      <c r="F292" t="s">
        <v>1878</v>
      </c>
      <c r="G292" t="s">
        <v>4468</v>
      </c>
      <c r="H292" t="s">
        <v>136</v>
      </c>
      <c r="I292" t="s">
        <v>345</v>
      </c>
      <c r="J292" t="s">
        <v>4469</v>
      </c>
      <c r="K292" t="s">
        <v>4470</v>
      </c>
      <c r="L292" t="s">
        <v>81</v>
      </c>
      <c r="M292">
        <v>46304</v>
      </c>
      <c r="N292" t="s">
        <v>4471</v>
      </c>
      <c r="O292" t="s">
        <v>4472</v>
      </c>
      <c r="P292" t="s">
        <v>4473</v>
      </c>
      <c r="Q292" s="18">
        <v>45317</v>
      </c>
      <c r="S292" t="s">
        <v>634</v>
      </c>
      <c r="T292">
        <v>0</v>
      </c>
      <c r="U292" t="s">
        <v>2413</v>
      </c>
      <c r="W292">
        <v>500</v>
      </c>
      <c r="X292">
        <v>1099</v>
      </c>
      <c r="Y292" s="18">
        <v>25676</v>
      </c>
      <c r="Z292" t="s">
        <v>4474</v>
      </c>
      <c r="AA292">
        <v>1245274935</v>
      </c>
      <c r="AB292" t="s">
        <v>4475</v>
      </c>
      <c r="AC292" s="18">
        <v>45657</v>
      </c>
      <c r="AD292" t="s">
        <v>4476</v>
      </c>
      <c r="AE292" s="18">
        <v>45961</v>
      </c>
      <c r="AF292" t="s">
        <v>4477</v>
      </c>
      <c r="AG292" s="18">
        <v>46903</v>
      </c>
      <c r="AH292" t="s">
        <v>4383</v>
      </c>
      <c r="AI292">
        <v>300088012</v>
      </c>
      <c r="AJ292" t="s">
        <v>1162</v>
      </c>
      <c r="AK292" t="s">
        <v>1162</v>
      </c>
      <c r="AM292" t="b">
        <v>1</v>
      </c>
      <c r="AN292" t="b">
        <v>1</v>
      </c>
      <c r="AP292" t="s">
        <v>322</v>
      </c>
      <c r="AQ292" s="169" t="s">
        <v>80</v>
      </c>
      <c r="AR292" t="s">
        <v>46</v>
      </c>
      <c r="AS292" t="s">
        <v>29</v>
      </c>
    </row>
    <row r="293" spans="1:46" x14ac:dyDescent="0.35">
      <c r="A293" t="s">
        <v>4478</v>
      </c>
      <c r="B293" t="s">
        <v>4479</v>
      </c>
      <c r="C293" t="s">
        <v>4480</v>
      </c>
      <c r="D293" t="s">
        <v>2346</v>
      </c>
      <c r="E293" t="s">
        <v>4481</v>
      </c>
      <c r="F293" t="s">
        <v>1878</v>
      </c>
      <c r="G293" t="s">
        <v>1024</v>
      </c>
      <c r="H293" t="s">
        <v>136</v>
      </c>
      <c r="I293" t="s">
        <v>345</v>
      </c>
      <c r="J293" t="s">
        <v>4482</v>
      </c>
      <c r="K293" t="s">
        <v>4483</v>
      </c>
      <c r="L293" t="s">
        <v>81</v>
      </c>
      <c r="M293">
        <v>47042</v>
      </c>
      <c r="N293" t="s">
        <v>4484</v>
      </c>
      <c r="O293" t="s">
        <v>4485</v>
      </c>
      <c r="P293" t="s">
        <v>4486</v>
      </c>
      <c r="Q293" s="18">
        <v>45317</v>
      </c>
      <c r="S293" t="s">
        <v>634</v>
      </c>
      <c r="T293">
        <v>0</v>
      </c>
      <c r="U293" t="s">
        <v>2413</v>
      </c>
      <c r="X293" t="s">
        <v>317</v>
      </c>
      <c r="Y293" s="18">
        <v>31634</v>
      </c>
      <c r="Z293" t="s">
        <v>4487</v>
      </c>
      <c r="AA293">
        <v>1659825115</v>
      </c>
      <c r="AB293" t="s">
        <v>4488</v>
      </c>
      <c r="AC293" s="18">
        <v>45838</v>
      </c>
      <c r="AD293" t="s">
        <v>4489</v>
      </c>
      <c r="AE293" s="18">
        <v>45961</v>
      </c>
      <c r="AF293" t="s">
        <v>4490</v>
      </c>
      <c r="AG293" s="18">
        <v>46256</v>
      </c>
      <c r="AH293" t="s">
        <v>4491</v>
      </c>
      <c r="AI293">
        <v>300088226</v>
      </c>
      <c r="AJ293" t="s">
        <v>1162</v>
      </c>
      <c r="AK293" t="s">
        <v>1162</v>
      </c>
      <c r="AM293" t="b">
        <v>1</v>
      </c>
      <c r="AN293" t="b">
        <v>1</v>
      </c>
      <c r="AO293">
        <v>4440766</v>
      </c>
      <c r="AP293" t="s">
        <v>322</v>
      </c>
      <c r="AQ293" s="169" t="s">
        <v>4479</v>
      </c>
      <c r="AR293" t="s">
        <v>46</v>
      </c>
      <c r="AS293" t="s">
        <v>29</v>
      </c>
      <c r="AT293" t="s">
        <v>1384</v>
      </c>
    </row>
    <row r="294" spans="1:46" x14ac:dyDescent="0.35">
      <c r="A294" t="s">
        <v>4492</v>
      </c>
      <c r="B294" t="s">
        <v>83</v>
      </c>
      <c r="C294" t="s">
        <v>4493</v>
      </c>
      <c r="D294" t="s">
        <v>4494</v>
      </c>
      <c r="E294" t="s">
        <v>4495</v>
      </c>
      <c r="F294" t="s">
        <v>814</v>
      </c>
      <c r="G294" t="s">
        <v>418</v>
      </c>
      <c r="H294" t="s">
        <v>136</v>
      </c>
      <c r="I294" t="s">
        <v>345</v>
      </c>
      <c r="J294" t="s">
        <v>4496</v>
      </c>
      <c r="K294" t="s">
        <v>4497</v>
      </c>
      <c r="L294" t="s">
        <v>81</v>
      </c>
      <c r="M294">
        <v>46733</v>
      </c>
      <c r="N294" t="s">
        <v>4498</v>
      </c>
      <c r="O294" t="s">
        <v>4499</v>
      </c>
      <c r="P294" t="s">
        <v>4500</v>
      </c>
      <c r="Q294" s="18">
        <v>45317</v>
      </c>
      <c r="S294" t="s">
        <v>634</v>
      </c>
      <c r="T294">
        <v>0</v>
      </c>
      <c r="U294" t="s">
        <v>303</v>
      </c>
      <c r="W294">
        <v>500</v>
      </c>
      <c r="X294">
        <v>1099</v>
      </c>
      <c r="Y294" s="18">
        <v>29710</v>
      </c>
      <c r="Z294" t="s">
        <v>4501</v>
      </c>
      <c r="AA294">
        <v>1790044055</v>
      </c>
      <c r="AB294" t="s">
        <v>4502</v>
      </c>
      <c r="AC294" s="18">
        <v>46356</v>
      </c>
      <c r="AD294" t="s">
        <v>4503</v>
      </c>
      <c r="AE294" s="18">
        <v>45961</v>
      </c>
      <c r="AF294" t="s">
        <v>4504</v>
      </c>
      <c r="AG294" s="18">
        <v>46846</v>
      </c>
      <c r="AH294" t="s">
        <v>4505</v>
      </c>
      <c r="AJ294" t="s">
        <v>1162</v>
      </c>
      <c r="AK294" t="s">
        <v>1162</v>
      </c>
      <c r="AM294" t="b">
        <v>1</v>
      </c>
      <c r="AN294" t="b">
        <v>1</v>
      </c>
      <c r="AP294" t="s">
        <v>322</v>
      </c>
      <c r="AQ294" s="169" t="s">
        <v>83</v>
      </c>
      <c r="AR294" t="s">
        <v>46</v>
      </c>
      <c r="AS294" t="s">
        <v>29</v>
      </c>
    </row>
    <row r="295" spans="1:46" x14ac:dyDescent="0.35">
      <c r="A295" t="s">
        <v>4506</v>
      </c>
      <c r="B295" t="s">
        <v>91</v>
      </c>
      <c r="C295" t="s">
        <v>4507</v>
      </c>
      <c r="D295" t="s">
        <v>993</v>
      </c>
      <c r="E295" t="s">
        <v>4508</v>
      </c>
      <c r="F295" t="s">
        <v>4509</v>
      </c>
      <c r="G295" t="s">
        <v>4510</v>
      </c>
      <c r="H295" t="s">
        <v>136</v>
      </c>
      <c r="I295" t="s">
        <v>345</v>
      </c>
      <c r="J295" t="s">
        <v>4511</v>
      </c>
      <c r="K295" t="s">
        <v>874</v>
      </c>
      <c r="L295" t="s">
        <v>81</v>
      </c>
      <c r="M295">
        <v>46221</v>
      </c>
      <c r="N295" t="s">
        <v>4512</v>
      </c>
      <c r="O295" t="s">
        <v>4513</v>
      </c>
      <c r="P295" t="s">
        <v>4514</v>
      </c>
      <c r="Q295" s="18">
        <v>45317</v>
      </c>
      <c r="R295" s="18">
        <v>45380</v>
      </c>
      <c r="S295" t="s">
        <v>708</v>
      </c>
      <c r="T295">
        <v>0</v>
      </c>
      <c r="U295" t="s">
        <v>303</v>
      </c>
      <c r="X295">
        <v>1099</v>
      </c>
      <c r="Y295" s="18">
        <v>30230</v>
      </c>
      <c r="Z295" t="s">
        <v>4515</v>
      </c>
      <c r="AA295">
        <v>1245686971</v>
      </c>
      <c r="AB295" t="s">
        <v>355</v>
      </c>
      <c r="AD295" t="s">
        <v>4516</v>
      </c>
      <c r="AE295" s="18">
        <v>45961</v>
      </c>
      <c r="AF295" t="s">
        <v>4517</v>
      </c>
      <c r="AG295" s="18">
        <v>46916</v>
      </c>
      <c r="AH295" t="s">
        <v>4518</v>
      </c>
      <c r="AI295">
        <v>300079393</v>
      </c>
      <c r="AJ295" t="s">
        <v>4519</v>
      </c>
      <c r="AK295" t="s">
        <v>4519</v>
      </c>
      <c r="AL295" t="s">
        <v>338</v>
      </c>
      <c r="AM295" t="b">
        <v>1</v>
      </c>
      <c r="AN295" t="b">
        <v>1</v>
      </c>
      <c r="AQ295" s="169" t="s">
        <v>91</v>
      </c>
      <c r="AR295" t="s">
        <v>46</v>
      </c>
      <c r="AS295" t="s">
        <v>324</v>
      </c>
    </row>
    <row r="296" spans="1:46" x14ac:dyDescent="0.35">
      <c r="A296" t="s">
        <v>4520</v>
      </c>
      <c r="B296" t="s">
        <v>4521</v>
      </c>
      <c r="C296" t="s">
        <v>4522</v>
      </c>
      <c r="D296" t="s">
        <v>554</v>
      </c>
      <c r="E296" t="s">
        <v>4523</v>
      </c>
      <c r="F296" t="s">
        <v>3125</v>
      </c>
      <c r="G296" t="s">
        <v>515</v>
      </c>
      <c r="H296" t="s">
        <v>3126</v>
      </c>
      <c r="I296" t="s">
        <v>3126</v>
      </c>
      <c r="J296" t="s">
        <v>4524</v>
      </c>
      <c r="K296" t="s">
        <v>4525</v>
      </c>
      <c r="L296" t="s">
        <v>115</v>
      </c>
      <c r="M296">
        <v>60517</v>
      </c>
      <c r="N296" t="s">
        <v>4526</v>
      </c>
      <c r="O296" t="s">
        <v>4527</v>
      </c>
      <c r="P296" t="s">
        <v>4528</v>
      </c>
      <c r="Q296" s="18">
        <v>45307</v>
      </c>
      <c r="S296" t="s">
        <v>634</v>
      </c>
      <c r="T296">
        <v>5</v>
      </c>
      <c r="U296" t="s">
        <v>4529</v>
      </c>
      <c r="X296" t="s">
        <v>317</v>
      </c>
      <c r="Y296" s="18">
        <v>28739</v>
      </c>
      <c r="Z296" t="s">
        <v>4530</v>
      </c>
      <c r="AA296">
        <v>1356677009</v>
      </c>
      <c r="AB296" t="s">
        <v>338</v>
      </c>
      <c r="AD296">
        <v>149013548</v>
      </c>
      <c r="AE296" s="18">
        <v>45991</v>
      </c>
      <c r="AF296" t="s">
        <v>338</v>
      </c>
      <c r="AH296" t="s">
        <v>4531</v>
      </c>
      <c r="AJ296" t="s">
        <v>338</v>
      </c>
      <c r="AK296" t="s">
        <v>70</v>
      </c>
      <c r="AM296" t="b">
        <v>1</v>
      </c>
      <c r="AN296" t="b">
        <v>1</v>
      </c>
      <c r="AO296">
        <v>4433252</v>
      </c>
      <c r="AP296" t="s">
        <v>322</v>
      </c>
      <c r="AQ296" s="169" t="s">
        <v>4521</v>
      </c>
      <c r="AR296" t="s">
        <v>3126</v>
      </c>
      <c r="AS296" t="s">
        <v>324</v>
      </c>
      <c r="AT296" t="s">
        <v>1384</v>
      </c>
    </row>
    <row r="297" spans="1:46" x14ac:dyDescent="0.35">
      <c r="A297" t="s">
        <v>4532</v>
      </c>
      <c r="B297" t="s">
        <v>4533</v>
      </c>
      <c r="C297" t="s">
        <v>4534</v>
      </c>
      <c r="D297" t="s">
        <v>4535</v>
      </c>
      <c r="E297" t="s">
        <v>4536</v>
      </c>
      <c r="F297" t="s">
        <v>3438</v>
      </c>
      <c r="G297" t="s">
        <v>374</v>
      </c>
      <c r="H297" t="s">
        <v>136</v>
      </c>
      <c r="I297" t="s">
        <v>345</v>
      </c>
      <c r="J297" t="s">
        <v>4537</v>
      </c>
      <c r="K297" t="s">
        <v>4538</v>
      </c>
      <c r="L297" t="s">
        <v>53</v>
      </c>
      <c r="M297">
        <v>33463</v>
      </c>
      <c r="N297" t="s">
        <v>4539</v>
      </c>
      <c r="O297" t="s">
        <v>4540</v>
      </c>
      <c r="P297" t="s">
        <v>4541</v>
      </c>
      <c r="Q297" s="18">
        <v>45306</v>
      </c>
      <c r="R297" s="18">
        <v>45307</v>
      </c>
      <c r="S297" t="s">
        <v>708</v>
      </c>
      <c r="T297">
        <v>0</v>
      </c>
      <c r="X297">
        <v>1099</v>
      </c>
      <c r="Y297" s="18">
        <v>27303</v>
      </c>
      <c r="Z297" t="s">
        <v>4542</v>
      </c>
      <c r="AA297">
        <v>1538808951</v>
      </c>
      <c r="AB297" t="s">
        <v>4543</v>
      </c>
      <c r="AD297" t="s">
        <v>4544</v>
      </c>
      <c r="AE297" s="18">
        <v>45777</v>
      </c>
      <c r="AF297" t="s">
        <v>4545</v>
      </c>
      <c r="AG297" s="18">
        <v>45709</v>
      </c>
      <c r="AI297">
        <v>120963100</v>
      </c>
      <c r="AL297" t="s">
        <v>4546</v>
      </c>
      <c r="AM297" t="b">
        <v>0</v>
      </c>
      <c r="AN297" t="b">
        <v>1</v>
      </c>
      <c r="AQ297" s="169" t="s">
        <v>4533</v>
      </c>
      <c r="AR297" t="s">
        <v>46</v>
      </c>
      <c r="AS297" t="s">
        <v>324</v>
      </c>
    </row>
    <row r="298" spans="1:46" x14ac:dyDescent="0.35">
      <c r="A298" t="s">
        <v>4547</v>
      </c>
      <c r="B298" t="s">
        <v>4548</v>
      </c>
      <c r="C298" t="s">
        <v>4549</v>
      </c>
      <c r="D298" t="s">
        <v>4550</v>
      </c>
      <c r="E298" t="s">
        <v>846</v>
      </c>
      <c r="F298" t="s">
        <v>2682</v>
      </c>
      <c r="G298" t="s">
        <v>2683</v>
      </c>
      <c r="H298" t="s">
        <v>133</v>
      </c>
      <c r="I298" t="s">
        <v>432</v>
      </c>
      <c r="J298" t="s">
        <v>4551</v>
      </c>
      <c r="K298" t="s">
        <v>4552</v>
      </c>
      <c r="L298" t="s">
        <v>25</v>
      </c>
      <c r="M298">
        <v>98001</v>
      </c>
      <c r="N298" t="s">
        <v>4553</v>
      </c>
      <c r="O298" t="s">
        <v>4554</v>
      </c>
      <c r="P298" t="s">
        <v>4555</v>
      </c>
      <c r="Q298" s="18">
        <v>45306</v>
      </c>
      <c r="S298" t="s">
        <v>634</v>
      </c>
      <c r="T298">
        <v>0</v>
      </c>
      <c r="U298" t="s">
        <v>303</v>
      </c>
      <c r="X298" t="s">
        <v>317</v>
      </c>
      <c r="Y298" s="18">
        <v>32948</v>
      </c>
      <c r="Z298" t="s">
        <v>4556</v>
      </c>
      <c r="AA298">
        <v>1801410675</v>
      </c>
      <c r="AB298" t="s">
        <v>4557</v>
      </c>
      <c r="AC298" s="18">
        <v>45991</v>
      </c>
      <c r="AD298" t="s">
        <v>4558</v>
      </c>
      <c r="AE298" s="18">
        <v>45732</v>
      </c>
      <c r="AF298" t="s">
        <v>4559</v>
      </c>
      <c r="AG298" s="18">
        <v>45808</v>
      </c>
      <c r="AI298">
        <v>2164316</v>
      </c>
      <c r="AJ298" t="s">
        <v>338</v>
      </c>
      <c r="AK298" t="s">
        <v>70</v>
      </c>
      <c r="AL298" t="s">
        <v>70</v>
      </c>
      <c r="AM298" t="b">
        <v>1</v>
      </c>
      <c r="AN298" t="b">
        <v>1</v>
      </c>
      <c r="AO298">
        <v>4435674</v>
      </c>
      <c r="AP298" t="s">
        <v>322</v>
      </c>
      <c r="AQ298" s="169" t="s">
        <v>4548</v>
      </c>
      <c r="AR298" t="s">
        <v>46</v>
      </c>
      <c r="AS298" t="s">
        <v>29</v>
      </c>
      <c r="AT298" t="s">
        <v>1384</v>
      </c>
    </row>
    <row r="299" spans="1:46" x14ac:dyDescent="0.35">
      <c r="A299" t="s">
        <v>4560</v>
      </c>
      <c r="B299" t="s">
        <v>93</v>
      </c>
      <c r="C299" t="s">
        <v>4561</v>
      </c>
      <c r="D299" t="s">
        <v>4562</v>
      </c>
      <c r="E299" t="s">
        <v>4563</v>
      </c>
      <c r="F299" t="s">
        <v>2828</v>
      </c>
      <c r="G299" t="s">
        <v>3161</v>
      </c>
      <c r="H299" t="s">
        <v>133</v>
      </c>
      <c r="I299" t="s">
        <v>432</v>
      </c>
      <c r="J299" t="s">
        <v>4564</v>
      </c>
      <c r="K299" t="s">
        <v>544</v>
      </c>
      <c r="L299" t="s">
        <v>50</v>
      </c>
      <c r="M299">
        <v>93619</v>
      </c>
      <c r="N299" t="s">
        <v>4565</v>
      </c>
      <c r="O299" t="s">
        <v>4566</v>
      </c>
      <c r="P299" t="s">
        <v>4567</v>
      </c>
      <c r="Q299" s="18">
        <v>45306</v>
      </c>
      <c r="R299" s="18">
        <v>45351</v>
      </c>
      <c r="S299" t="s">
        <v>708</v>
      </c>
      <c r="T299">
        <v>0</v>
      </c>
      <c r="U299" t="s">
        <v>4568</v>
      </c>
      <c r="X299">
        <v>1099</v>
      </c>
      <c r="Y299" s="18">
        <v>27752</v>
      </c>
      <c r="Z299" t="s">
        <v>4569</v>
      </c>
      <c r="AA299">
        <v>1467159590</v>
      </c>
      <c r="AB299" t="s">
        <v>4570</v>
      </c>
      <c r="AD299">
        <v>95023249</v>
      </c>
      <c r="AE299" s="18">
        <v>45688</v>
      </c>
      <c r="AF299" t="s">
        <v>4571</v>
      </c>
      <c r="AG299" s="18">
        <v>46764</v>
      </c>
      <c r="AH299" t="s">
        <v>4572</v>
      </c>
      <c r="AL299" t="s">
        <v>338</v>
      </c>
      <c r="AM299" t="b">
        <v>1</v>
      </c>
      <c r="AN299" t="b">
        <v>1</v>
      </c>
      <c r="AQ299" s="169" t="s">
        <v>93</v>
      </c>
      <c r="AR299" t="s">
        <v>46</v>
      </c>
      <c r="AS299" t="s">
        <v>324</v>
      </c>
    </row>
    <row r="300" spans="1:46" x14ac:dyDescent="0.35">
      <c r="A300" t="s">
        <v>4573</v>
      </c>
      <c r="B300" t="s">
        <v>107</v>
      </c>
      <c r="C300" t="s">
        <v>4574</v>
      </c>
      <c r="D300" t="s">
        <v>4575</v>
      </c>
      <c r="E300" t="s">
        <v>4576</v>
      </c>
      <c r="F300" t="s">
        <v>328</v>
      </c>
      <c r="G300" t="s">
        <v>2899</v>
      </c>
      <c r="H300" t="s">
        <v>28</v>
      </c>
      <c r="I300" t="s">
        <v>310</v>
      </c>
      <c r="J300" t="s">
        <v>4577</v>
      </c>
      <c r="K300" t="s">
        <v>4578</v>
      </c>
      <c r="L300" t="s">
        <v>108</v>
      </c>
      <c r="M300">
        <v>78245</v>
      </c>
      <c r="N300" t="s">
        <v>4579</v>
      </c>
      <c r="O300" t="s">
        <v>4580</v>
      </c>
      <c r="P300" t="s">
        <v>4581</v>
      </c>
      <c r="Q300" s="18">
        <v>45306</v>
      </c>
      <c r="R300" s="18">
        <v>45379</v>
      </c>
      <c r="S300" t="s">
        <v>708</v>
      </c>
      <c r="T300">
        <v>0</v>
      </c>
      <c r="U300" t="s">
        <v>4582</v>
      </c>
      <c r="X300">
        <v>1099</v>
      </c>
      <c r="Y300" s="18">
        <v>26460</v>
      </c>
      <c r="Z300" t="s">
        <v>4583</v>
      </c>
      <c r="AA300">
        <v>1790722098</v>
      </c>
      <c r="AB300" t="s">
        <v>4584</v>
      </c>
      <c r="AD300" t="s">
        <v>4585</v>
      </c>
      <c r="AE300" s="18">
        <v>45808</v>
      </c>
      <c r="AF300" t="s">
        <v>338</v>
      </c>
      <c r="AJ300" t="s">
        <v>338</v>
      </c>
      <c r="AK300" t="s">
        <v>4519</v>
      </c>
      <c r="AL300" t="s">
        <v>338</v>
      </c>
      <c r="AM300" t="b">
        <v>1</v>
      </c>
      <c r="AN300" t="b">
        <v>1</v>
      </c>
      <c r="AQ300" s="169" t="s">
        <v>107</v>
      </c>
      <c r="AR300" t="s">
        <v>310</v>
      </c>
      <c r="AS300" t="s">
        <v>324</v>
      </c>
    </row>
    <row r="301" spans="1:46" x14ac:dyDescent="0.35">
      <c r="A301" t="s">
        <v>4586</v>
      </c>
      <c r="B301" t="s">
        <v>4587</v>
      </c>
      <c r="C301" t="s">
        <v>4588</v>
      </c>
      <c r="D301" t="s">
        <v>609</v>
      </c>
      <c r="E301" t="s">
        <v>4589</v>
      </c>
      <c r="F301" t="s">
        <v>4590</v>
      </c>
      <c r="G301" t="s">
        <v>309</v>
      </c>
      <c r="H301" t="s">
        <v>191</v>
      </c>
      <c r="I301" t="s">
        <v>557</v>
      </c>
      <c r="J301" t="s">
        <v>4591</v>
      </c>
      <c r="K301" t="s">
        <v>4592</v>
      </c>
      <c r="L301" t="s">
        <v>25</v>
      </c>
      <c r="M301">
        <v>98023</v>
      </c>
      <c r="N301" t="s">
        <v>4593</v>
      </c>
      <c r="O301" t="s">
        <v>4594</v>
      </c>
      <c r="P301" t="s">
        <v>4595</v>
      </c>
      <c r="Q301" s="18">
        <v>45300</v>
      </c>
      <c r="S301" t="s">
        <v>634</v>
      </c>
      <c r="T301">
        <v>5</v>
      </c>
      <c r="U301" t="s">
        <v>4596</v>
      </c>
      <c r="V301" s="358">
        <v>135000</v>
      </c>
      <c r="X301" t="s">
        <v>317</v>
      </c>
      <c r="Y301" s="18">
        <v>33085</v>
      </c>
      <c r="Z301" t="s">
        <v>4597</v>
      </c>
      <c r="AA301">
        <v>1023664844</v>
      </c>
      <c r="AB301" t="s">
        <v>4598</v>
      </c>
      <c r="AC301" s="18">
        <v>46203</v>
      </c>
      <c r="AD301" t="s">
        <v>4599</v>
      </c>
      <c r="AE301" s="18">
        <v>45869</v>
      </c>
      <c r="AF301" t="s">
        <v>4600</v>
      </c>
      <c r="AG301" s="18">
        <v>45657</v>
      </c>
      <c r="AH301" t="s">
        <v>4601</v>
      </c>
      <c r="AI301">
        <v>2172196</v>
      </c>
      <c r="AJ301" t="s">
        <v>1368</v>
      </c>
      <c r="AK301" t="s">
        <v>1368</v>
      </c>
      <c r="AL301" t="s">
        <v>778</v>
      </c>
      <c r="AM301" t="b">
        <v>1</v>
      </c>
      <c r="AN301" t="b">
        <v>1</v>
      </c>
      <c r="AO301">
        <v>4425810</v>
      </c>
      <c r="AP301" t="s">
        <v>322</v>
      </c>
      <c r="AQ301" s="169" t="s">
        <v>4587</v>
      </c>
      <c r="AR301" t="s">
        <v>566</v>
      </c>
      <c r="AS301" t="s">
        <v>324</v>
      </c>
      <c r="AT301" t="s">
        <v>1384</v>
      </c>
    </row>
    <row r="302" spans="1:46" x14ac:dyDescent="0.35">
      <c r="A302" t="s">
        <v>4602</v>
      </c>
      <c r="B302" t="s">
        <v>74</v>
      </c>
      <c r="C302" t="s">
        <v>4603</v>
      </c>
      <c r="D302" t="s">
        <v>4604</v>
      </c>
      <c r="E302" t="s">
        <v>4605</v>
      </c>
      <c r="F302" t="s">
        <v>658</v>
      </c>
      <c r="G302" t="s">
        <v>659</v>
      </c>
      <c r="H302" t="s">
        <v>133</v>
      </c>
      <c r="I302" t="s">
        <v>432</v>
      </c>
      <c r="J302" t="s">
        <v>4606</v>
      </c>
      <c r="K302" t="s">
        <v>4607</v>
      </c>
      <c r="L302" t="s">
        <v>25</v>
      </c>
      <c r="M302">
        <v>98248</v>
      </c>
      <c r="N302" t="s">
        <v>4608</v>
      </c>
      <c r="O302" t="s">
        <v>4609</v>
      </c>
      <c r="P302" t="s">
        <v>4610</v>
      </c>
      <c r="Q302" s="18">
        <v>45295</v>
      </c>
      <c r="R302" s="18">
        <v>45414</v>
      </c>
      <c r="S302" t="s">
        <v>708</v>
      </c>
      <c r="T302">
        <v>0</v>
      </c>
      <c r="U302" t="s">
        <v>4611</v>
      </c>
      <c r="X302">
        <v>1099</v>
      </c>
      <c r="Y302" s="18">
        <v>21586</v>
      </c>
      <c r="Z302" t="s">
        <v>4612</v>
      </c>
      <c r="AA302">
        <v>1497949457</v>
      </c>
      <c r="AB302" t="s">
        <v>4613</v>
      </c>
      <c r="AD302" t="s">
        <v>4614</v>
      </c>
      <c r="AE302" s="18">
        <v>45693</v>
      </c>
      <c r="AF302" t="s">
        <v>4615</v>
      </c>
      <c r="AG302" s="18">
        <v>46585</v>
      </c>
      <c r="AI302">
        <v>1091948</v>
      </c>
      <c r="AJ302" t="s">
        <v>338</v>
      </c>
      <c r="AK302" t="s">
        <v>368</v>
      </c>
      <c r="AL302" t="s">
        <v>368</v>
      </c>
      <c r="AM302" t="b">
        <v>1</v>
      </c>
      <c r="AN302" t="b">
        <v>1</v>
      </c>
      <c r="AQ302" s="169" t="s">
        <v>74</v>
      </c>
      <c r="AR302" t="s">
        <v>46</v>
      </c>
      <c r="AS302" t="s">
        <v>324</v>
      </c>
    </row>
    <row r="303" spans="1:46" x14ac:dyDescent="0.35">
      <c r="A303" t="s">
        <v>4616</v>
      </c>
      <c r="C303" t="s">
        <v>4617</v>
      </c>
      <c r="D303" t="s">
        <v>4618</v>
      </c>
      <c r="E303" t="s">
        <v>4619</v>
      </c>
      <c r="F303" t="s">
        <v>1289</v>
      </c>
      <c r="G303" t="s">
        <v>1345</v>
      </c>
      <c r="H303" t="s">
        <v>130</v>
      </c>
      <c r="I303" t="s">
        <v>345</v>
      </c>
      <c r="J303" t="s">
        <v>4620</v>
      </c>
      <c r="K303" t="s">
        <v>4621</v>
      </c>
      <c r="L303" t="s">
        <v>238</v>
      </c>
      <c r="M303">
        <v>44067</v>
      </c>
      <c r="N303" t="s">
        <v>4622</v>
      </c>
      <c r="O303" t="s">
        <v>4623</v>
      </c>
      <c r="P303" t="s">
        <v>4624</v>
      </c>
      <c r="Q303" s="18">
        <v>45292</v>
      </c>
      <c r="S303" t="s">
        <v>634</v>
      </c>
      <c r="U303" t="s">
        <v>4625</v>
      </c>
      <c r="X303" t="s">
        <v>317</v>
      </c>
      <c r="Y303" s="18">
        <v>30050</v>
      </c>
      <c r="Z303" t="s">
        <v>4626</v>
      </c>
      <c r="AA303">
        <v>1174771471</v>
      </c>
      <c r="AB303" t="s">
        <v>4627</v>
      </c>
      <c r="AC303" s="18">
        <v>45900</v>
      </c>
      <c r="AD303" t="s">
        <v>4628</v>
      </c>
      <c r="AE303" s="18">
        <v>45961</v>
      </c>
      <c r="AH303" t="s">
        <v>4629</v>
      </c>
      <c r="AI303">
        <v>2957715</v>
      </c>
      <c r="AK303" t="s">
        <v>1330</v>
      </c>
      <c r="AM303" t="b">
        <v>1</v>
      </c>
      <c r="AN303" t="b">
        <v>1</v>
      </c>
      <c r="AP303" t="s">
        <v>492</v>
      </c>
      <c r="AQ303" s="169" t="s">
        <v>4630</v>
      </c>
      <c r="AR303" t="s">
        <v>46</v>
      </c>
      <c r="AS303" t="s">
        <v>324</v>
      </c>
    </row>
    <row r="304" spans="1:46" x14ac:dyDescent="0.35">
      <c r="A304" t="s">
        <v>4631</v>
      </c>
      <c r="C304" t="s">
        <v>4632</v>
      </c>
      <c r="D304" t="s">
        <v>1850</v>
      </c>
      <c r="E304" t="s">
        <v>4633</v>
      </c>
      <c r="F304" t="s">
        <v>1289</v>
      </c>
      <c r="G304" t="s">
        <v>1345</v>
      </c>
      <c r="H304" t="s">
        <v>130</v>
      </c>
      <c r="I304" t="s">
        <v>345</v>
      </c>
      <c r="J304" t="s">
        <v>4634</v>
      </c>
      <c r="K304" t="s">
        <v>4635</v>
      </c>
      <c r="L304" t="s">
        <v>238</v>
      </c>
      <c r="M304">
        <v>44313</v>
      </c>
      <c r="N304" t="s">
        <v>4636</v>
      </c>
      <c r="O304" t="s">
        <v>4637</v>
      </c>
      <c r="P304" t="s">
        <v>4638</v>
      </c>
      <c r="Q304" s="18">
        <v>45292</v>
      </c>
      <c r="S304" t="s">
        <v>634</v>
      </c>
      <c r="U304" t="s">
        <v>4625</v>
      </c>
      <c r="X304" t="s">
        <v>317</v>
      </c>
      <c r="Y304" s="18">
        <v>33029</v>
      </c>
      <c r="Z304" t="s">
        <v>4639</v>
      </c>
      <c r="AA304">
        <v>1821692765</v>
      </c>
      <c r="AB304" t="s">
        <v>4640</v>
      </c>
      <c r="AC304" s="18">
        <v>46446</v>
      </c>
      <c r="AD304" t="s">
        <v>4641</v>
      </c>
      <c r="AE304" s="18">
        <v>45961</v>
      </c>
      <c r="AH304" t="s">
        <v>4642</v>
      </c>
      <c r="AI304">
        <v>426460</v>
      </c>
      <c r="AK304" t="s">
        <v>1330</v>
      </c>
      <c r="AM304" t="b">
        <v>1</v>
      </c>
      <c r="AN304" t="b">
        <v>1</v>
      </c>
      <c r="AP304" t="s">
        <v>492</v>
      </c>
      <c r="AQ304" s="169" t="s">
        <v>4643</v>
      </c>
      <c r="AR304" t="s">
        <v>46</v>
      </c>
      <c r="AS304" t="s">
        <v>324</v>
      </c>
    </row>
    <row r="305" spans="1:46" x14ac:dyDescent="0.35">
      <c r="A305" t="s">
        <v>4644</v>
      </c>
      <c r="C305" t="s">
        <v>4645</v>
      </c>
      <c r="D305" t="s">
        <v>4646</v>
      </c>
      <c r="E305" t="s">
        <v>4647</v>
      </c>
      <c r="F305" t="s">
        <v>1289</v>
      </c>
      <c r="G305" t="s">
        <v>1345</v>
      </c>
      <c r="H305" t="s">
        <v>27</v>
      </c>
      <c r="I305" t="s">
        <v>447</v>
      </c>
      <c r="J305" t="s">
        <v>4648</v>
      </c>
      <c r="K305" t="s">
        <v>4649</v>
      </c>
      <c r="L305" t="s">
        <v>238</v>
      </c>
      <c r="M305">
        <v>44223</v>
      </c>
      <c r="N305" t="s">
        <v>4650</v>
      </c>
      <c r="O305" t="s">
        <v>4651</v>
      </c>
      <c r="P305" t="s">
        <v>4652</v>
      </c>
      <c r="Q305" s="18">
        <v>45292</v>
      </c>
      <c r="S305" t="s">
        <v>634</v>
      </c>
      <c r="U305" t="s">
        <v>4625</v>
      </c>
      <c r="X305" t="s">
        <v>317</v>
      </c>
      <c r="Y305" s="18">
        <v>29789</v>
      </c>
      <c r="Z305" t="s">
        <v>4653</v>
      </c>
      <c r="AA305">
        <v>1225291883</v>
      </c>
      <c r="AB305" t="s">
        <v>4654</v>
      </c>
      <c r="AC305" s="18">
        <v>45991</v>
      </c>
      <c r="AD305">
        <v>34.009909</v>
      </c>
      <c r="AE305" s="18">
        <v>46296</v>
      </c>
      <c r="AF305" t="s">
        <v>320</v>
      </c>
      <c r="AH305" t="s">
        <v>4655</v>
      </c>
      <c r="AI305">
        <v>52922</v>
      </c>
      <c r="AK305" t="s">
        <v>1330</v>
      </c>
      <c r="AM305" t="b">
        <v>1</v>
      </c>
      <c r="AN305" t="b">
        <v>1</v>
      </c>
      <c r="AP305" t="s">
        <v>492</v>
      </c>
      <c r="AQ305" s="169" t="s">
        <v>4656</v>
      </c>
      <c r="AR305" t="s">
        <v>310</v>
      </c>
      <c r="AS305" t="s">
        <v>324</v>
      </c>
    </row>
    <row r="306" spans="1:46" x14ac:dyDescent="0.35">
      <c r="A306" t="s">
        <v>4657</v>
      </c>
      <c r="C306" t="s">
        <v>4658</v>
      </c>
      <c r="D306" t="s">
        <v>4659</v>
      </c>
      <c r="E306" t="s">
        <v>4660</v>
      </c>
      <c r="F306" t="s">
        <v>1289</v>
      </c>
      <c r="G306" t="s">
        <v>1345</v>
      </c>
      <c r="H306" t="s">
        <v>27</v>
      </c>
      <c r="I306" t="s">
        <v>310</v>
      </c>
      <c r="J306" t="s">
        <v>4661</v>
      </c>
      <c r="K306" t="s">
        <v>4635</v>
      </c>
      <c r="L306" t="s">
        <v>238</v>
      </c>
      <c r="M306">
        <v>44313</v>
      </c>
      <c r="N306" t="s">
        <v>4662</v>
      </c>
      <c r="O306" t="s">
        <v>4663</v>
      </c>
      <c r="P306" t="s">
        <v>4664</v>
      </c>
      <c r="Q306" s="18">
        <v>45292</v>
      </c>
      <c r="S306" t="s">
        <v>634</v>
      </c>
      <c r="U306" t="s">
        <v>4625</v>
      </c>
      <c r="X306" t="s">
        <v>317</v>
      </c>
      <c r="Y306" s="18">
        <v>31647</v>
      </c>
      <c r="Z306" t="s">
        <v>4665</v>
      </c>
      <c r="AA306">
        <v>1073017075</v>
      </c>
      <c r="AB306" t="s">
        <v>4666</v>
      </c>
      <c r="AC306" s="18">
        <v>46387</v>
      </c>
      <c r="AD306">
        <v>35.140321999999998</v>
      </c>
      <c r="AE306" s="18">
        <v>46238</v>
      </c>
      <c r="AF306" t="s">
        <v>320</v>
      </c>
      <c r="AH306" t="s">
        <v>4667</v>
      </c>
      <c r="AI306">
        <v>291157</v>
      </c>
      <c r="AK306" t="s">
        <v>1330</v>
      </c>
      <c r="AM306" t="b">
        <v>1</v>
      </c>
      <c r="AN306" t="b">
        <v>1</v>
      </c>
      <c r="AP306" t="s">
        <v>492</v>
      </c>
      <c r="AQ306" s="169" t="s">
        <v>4668</v>
      </c>
      <c r="AR306" t="s">
        <v>310</v>
      </c>
      <c r="AS306" t="s">
        <v>324</v>
      </c>
    </row>
    <row r="307" spans="1:46" x14ac:dyDescent="0.35">
      <c r="A307" t="s">
        <v>4669</v>
      </c>
      <c r="C307" t="s">
        <v>4670</v>
      </c>
      <c r="D307" t="s">
        <v>4671</v>
      </c>
      <c r="E307" t="s">
        <v>4672</v>
      </c>
      <c r="F307" t="s">
        <v>1289</v>
      </c>
      <c r="G307" t="s">
        <v>1345</v>
      </c>
      <c r="H307" t="s">
        <v>27</v>
      </c>
      <c r="I307" t="s">
        <v>310</v>
      </c>
      <c r="J307" t="s">
        <v>4673</v>
      </c>
      <c r="K307" t="s">
        <v>3834</v>
      </c>
      <c r="L307" t="s">
        <v>238</v>
      </c>
      <c r="M307">
        <v>44321</v>
      </c>
      <c r="N307" t="s">
        <v>4674</v>
      </c>
      <c r="O307" t="s">
        <v>4675</v>
      </c>
      <c r="P307" t="s">
        <v>4676</v>
      </c>
      <c r="Q307" s="18">
        <v>45292</v>
      </c>
      <c r="S307" t="s">
        <v>634</v>
      </c>
      <c r="U307" t="s">
        <v>4625</v>
      </c>
      <c r="X307" t="s">
        <v>317</v>
      </c>
      <c r="Y307" s="18">
        <v>30027</v>
      </c>
      <c r="Z307" t="s">
        <v>4677</v>
      </c>
      <c r="AA307">
        <v>1316067382</v>
      </c>
      <c r="AB307" t="s">
        <v>4678</v>
      </c>
      <c r="AC307" s="18">
        <v>46538</v>
      </c>
      <c r="AD307">
        <v>35.092838999999998</v>
      </c>
      <c r="AE307" s="18">
        <v>45931</v>
      </c>
      <c r="AF307" t="s">
        <v>320</v>
      </c>
      <c r="AH307" t="s">
        <v>4679</v>
      </c>
      <c r="AK307" t="s">
        <v>1330</v>
      </c>
      <c r="AM307" t="b">
        <v>1</v>
      </c>
      <c r="AN307" t="b">
        <v>1</v>
      </c>
      <c r="AP307" t="s">
        <v>492</v>
      </c>
      <c r="AQ307" s="169" t="s">
        <v>4680</v>
      </c>
      <c r="AR307" t="s">
        <v>310</v>
      </c>
      <c r="AS307" t="s">
        <v>324</v>
      </c>
    </row>
    <row r="308" spans="1:46" x14ac:dyDescent="0.35">
      <c r="A308" t="s">
        <v>4681</v>
      </c>
      <c r="B308" t="s">
        <v>4682</v>
      </c>
      <c r="C308" t="s">
        <v>4683</v>
      </c>
      <c r="D308" t="s">
        <v>1490</v>
      </c>
      <c r="E308" t="s">
        <v>4684</v>
      </c>
      <c r="F308" t="s">
        <v>461</v>
      </c>
      <c r="G308" t="s">
        <v>462</v>
      </c>
      <c r="H308" t="s">
        <v>133</v>
      </c>
      <c r="I308" t="s">
        <v>432</v>
      </c>
      <c r="J308" t="s">
        <v>4685</v>
      </c>
      <c r="K308" t="s">
        <v>4686</v>
      </c>
      <c r="L308" t="s">
        <v>25</v>
      </c>
      <c r="M308">
        <v>98056</v>
      </c>
      <c r="N308" t="s">
        <v>4687</v>
      </c>
      <c r="O308" t="s">
        <v>4688</v>
      </c>
      <c r="P308" t="s">
        <v>4689</v>
      </c>
      <c r="Q308" s="18">
        <v>45288</v>
      </c>
      <c r="S308" t="s">
        <v>634</v>
      </c>
      <c r="T308">
        <v>5</v>
      </c>
      <c r="U308" t="s">
        <v>4690</v>
      </c>
      <c r="X308" t="s">
        <v>317</v>
      </c>
      <c r="Y308" s="18">
        <v>32566</v>
      </c>
      <c r="Z308" t="s">
        <v>4691</v>
      </c>
      <c r="AA308">
        <v>1720740640</v>
      </c>
      <c r="AB308" t="s">
        <v>4692</v>
      </c>
      <c r="AC308" s="18">
        <v>46538</v>
      </c>
      <c r="AD308" t="s">
        <v>4693</v>
      </c>
      <c r="AE308" s="18">
        <v>46080</v>
      </c>
      <c r="AF308" t="s">
        <v>4694</v>
      </c>
      <c r="AG308" s="18">
        <v>46246</v>
      </c>
      <c r="AI308">
        <v>2195390</v>
      </c>
      <c r="AJ308" t="s">
        <v>338</v>
      </c>
      <c r="AK308" t="s">
        <v>778</v>
      </c>
      <c r="AL308" t="s">
        <v>792</v>
      </c>
      <c r="AM308" t="b">
        <v>1</v>
      </c>
      <c r="AN308" t="b">
        <v>1</v>
      </c>
      <c r="AO308">
        <v>4404439</v>
      </c>
      <c r="AP308" t="s">
        <v>322</v>
      </c>
      <c r="AQ308" s="169" t="s">
        <v>4682</v>
      </c>
      <c r="AR308" t="s">
        <v>46</v>
      </c>
      <c r="AS308" t="s">
        <v>324</v>
      </c>
      <c r="AT308" t="s">
        <v>1384</v>
      </c>
    </row>
    <row r="309" spans="1:46" x14ac:dyDescent="0.35">
      <c r="A309" t="s">
        <v>4695</v>
      </c>
      <c r="B309" t="s">
        <v>4696</v>
      </c>
      <c r="C309" t="s">
        <v>4697</v>
      </c>
      <c r="D309" t="s">
        <v>4698</v>
      </c>
      <c r="E309" t="s">
        <v>965</v>
      </c>
      <c r="F309" t="s">
        <v>4699</v>
      </c>
      <c r="G309" t="s">
        <v>374</v>
      </c>
      <c r="H309" t="s">
        <v>28</v>
      </c>
      <c r="I309" t="s">
        <v>447</v>
      </c>
      <c r="J309" t="s">
        <v>4700</v>
      </c>
      <c r="K309" t="s">
        <v>4701</v>
      </c>
      <c r="L309" t="s">
        <v>53</v>
      </c>
      <c r="M309">
        <v>33325</v>
      </c>
      <c r="N309" t="s">
        <v>4702</v>
      </c>
      <c r="O309" t="s">
        <v>4703</v>
      </c>
      <c r="P309" t="s">
        <v>4704</v>
      </c>
      <c r="Q309" s="18">
        <v>45279</v>
      </c>
      <c r="R309" s="18">
        <v>45383</v>
      </c>
      <c r="S309" t="s">
        <v>708</v>
      </c>
      <c r="T309">
        <v>0</v>
      </c>
      <c r="U309" t="s">
        <v>4705</v>
      </c>
      <c r="X309" t="s">
        <v>317</v>
      </c>
      <c r="Y309" s="18">
        <v>25458</v>
      </c>
      <c r="Z309" t="s">
        <v>4706</v>
      </c>
      <c r="AA309">
        <v>1952570863</v>
      </c>
      <c r="AB309" t="s">
        <v>4707</v>
      </c>
      <c r="AD309" t="s">
        <v>4708</v>
      </c>
      <c r="AE309" s="18">
        <v>46112</v>
      </c>
      <c r="AF309" t="s">
        <v>4709</v>
      </c>
      <c r="AG309" s="18">
        <v>45657</v>
      </c>
      <c r="AH309" t="s">
        <v>4710</v>
      </c>
      <c r="AI309">
        <v>120734000</v>
      </c>
      <c r="AJ309" t="s">
        <v>338</v>
      </c>
      <c r="AK309" t="s">
        <v>2575</v>
      </c>
      <c r="AL309" t="s">
        <v>2575</v>
      </c>
      <c r="AM309" t="b">
        <v>1</v>
      </c>
      <c r="AN309" t="b">
        <v>1</v>
      </c>
      <c r="AO309">
        <v>4415271</v>
      </c>
      <c r="AQ309" s="169" t="s">
        <v>4696</v>
      </c>
      <c r="AR309" t="s">
        <v>310</v>
      </c>
      <c r="AS309" t="s">
        <v>324</v>
      </c>
      <c r="AT309" t="s">
        <v>1384</v>
      </c>
    </row>
    <row r="310" spans="1:46" x14ac:dyDescent="0.35">
      <c r="A310" t="s">
        <v>4711</v>
      </c>
      <c r="B310" t="s">
        <v>4712</v>
      </c>
      <c r="C310" t="s">
        <v>4713</v>
      </c>
      <c r="D310" t="s">
        <v>4714</v>
      </c>
      <c r="E310" t="s">
        <v>4715</v>
      </c>
      <c r="F310" t="s">
        <v>4716</v>
      </c>
      <c r="G310" t="s">
        <v>344</v>
      </c>
      <c r="H310" t="s">
        <v>136</v>
      </c>
      <c r="I310" t="s">
        <v>345</v>
      </c>
      <c r="J310" t="s">
        <v>4717</v>
      </c>
      <c r="K310" t="s">
        <v>4718</v>
      </c>
      <c r="L310" t="s">
        <v>115</v>
      </c>
      <c r="M310">
        <v>62025</v>
      </c>
      <c r="N310" t="s">
        <v>4719</v>
      </c>
      <c r="O310" t="s">
        <v>4720</v>
      </c>
      <c r="P310" t="s">
        <v>4721</v>
      </c>
      <c r="Q310" s="18">
        <v>45273</v>
      </c>
      <c r="S310" t="s">
        <v>634</v>
      </c>
      <c r="T310">
        <v>5</v>
      </c>
      <c r="U310" t="s">
        <v>1225</v>
      </c>
      <c r="X310" t="s">
        <v>317</v>
      </c>
      <c r="Y310" s="18">
        <v>30591</v>
      </c>
      <c r="Z310" t="s">
        <v>4722</v>
      </c>
      <c r="AA310">
        <v>1528593928</v>
      </c>
      <c r="AB310" t="s">
        <v>4723</v>
      </c>
      <c r="AC310" s="18">
        <v>45443</v>
      </c>
      <c r="AD310">
        <v>209015720</v>
      </c>
      <c r="AE310" s="18">
        <v>46173</v>
      </c>
      <c r="AF310" t="s">
        <v>4724</v>
      </c>
      <c r="AG310" s="18">
        <v>46291</v>
      </c>
      <c r="AH310" t="s">
        <v>4725</v>
      </c>
      <c r="AI310">
        <v>350784147001</v>
      </c>
      <c r="AJ310" t="s">
        <v>70</v>
      </c>
      <c r="AK310" t="s">
        <v>70</v>
      </c>
      <c r="AM310" t="b">
        <v>1</v>
      </c>
      <c r="AN310" t="b">
        <v>1</v>
      </c>
      <c r="AO310">
        <v>4404438</v>
      </c>
      <c r="AP310" t="s">
        <v>322</v>
      </c>
      <c r="AQ310" s="169" t="s">
        <v>4712</v>
      </c>
      <c r="AR310" t="s">
        <v>46</v>
      </c>
      <c r="AS310" t="s">
        <v>324</v>
      </c>
      <c r="AT310" t="s">
        <v>1384</v>
      </c>
    </row>
    <row r="311" spans="1:46" x14ac:dyDescent="0.35">
      <c r="A311" t="s">
        <v>4726</v>
      </c>
      <c r="B311" t="s">
        <v>237</v>
      </c>
      <c r="C311" t="s">
        <v>4727</v>
      </c>
      <c r="D311" t="s">
        <v>3876</v>
      </c>
      <c r="E311" t="s">
        <v>1981</v>
      </c>
      <c r="F311" t="s">
        <v>497</v>
      </c>
      <c r="G311" t="s">
        <v>309</v>
      </c>
      <c r="H311" t="s">
        <v>133</v>
      </c>
      <c r="I311" t="s">
        <v>432</v>
      </c>
      <c r="J311" t="s">
        <v>4728</v>
      </c>
      <c r="K311" t="s">
        <v>4729</v>
      </c>
      <c r="L311" t="s">
        <v>25</v>
      </c>
      <c r="M311">
        <v>98031</v>
      </c>
      <c r="N311" t="s">
        <v>4730</v>
      </c>
      <c r="O311" t="s">
        <v>4731</v>
      </c>
      <c r="P311" t="s">
        <v>4732</v>
      </c>
      <c r="Q311" s="18">
        <v>45273</v>
      </c>
      <c r="S311" t="s">
        <v>634</v>
      </c>
      <c r="T311">
        <v>5</v>
      </c>
      <c r="U311" t="s">
        <v>4733</v>
      </c>
      <c r="X311" t="s">
        <v>317</v>
      </c>
      <c r="Y311" s="18">
        <v>29960</v>
      </c>
      <c r="Z311" t="s">
        <v>4734</v>
      </c>
      <c r="AA311">
        <v>1306451232</v>
      </c>
      <c r="AB311" t="s">
        <v>4735</v>
      </c>
      <c r="AC311" s="18">
        <v>46387</v>
      </c>
      <c r="AD311" t="s">
        <v>4736</v>
      </c>
      <c r="AE311" s="18">
        <v>45666</v>
      </c>
      <c r="AF311" t="s">
        <v>4737</v>
      </c>
      <c r="AG311" s="18">
        <v>47070</v>
      </c>
      <c r="AI311">
        <v>2166535</v>
      </c>
      <c r="AJ311" t="s">
        <v>338</v>
      </c>
      <c r="AK311" t="s">
        <v>1368</v>
      </c>
      <c r="AL311" t="s">
        <v>778</v>
      </c>
      <c r="AM311" t="b">
        <v>1</v>
      </c>
      <c r="AN311" t="b">
        <v>1</v>
      </c>
      <c r="AO311">
        <v>4404441</v>
      </c>
      <c r="AP311" t="s">
        <v>322</v>
      </c>
      <c r="AQ311" s="169" t="s">
        <v>237</v>
      </c>
      <c r="AR311" t="s">
        <v>46</v>
      </c>
      <c r="AS311" t="s">
        <v>324</v>
      </c>
      <c r="AT311" t="s">
        <v>1384</v>
      </c>
    </row>
    <row r="312" spans="1:46" x14ac:dyDescent="0.35">
      <c r="A312" t="s">
        <v>4738</v>
      </c>
      <c r="B312" t="s">
        <v>4739</v>
      </c>
      <c r="C312" t="s">
        <v>4740</v>
      </c>
      <c r="D312" t="s">
        <v>4741</v>
      </c>
      <c r="E312" t="s">
        <v>4742</v>
      </c>
      <c r="F312" t="s">
        <v>4743</v>
      </c>
      <c r="G312" t="s">
        <v>612</v>
      </c>
      <c r="H312" t="s">
        <v>136</v>
      </c>
      <c r="I312" t="s">
        <v>345</v>
      </c>
      <c r="J312" t="s">
        <v>4744</v>
      </c>
      <c r="K312" t="s">
        <v>4745</v>
      </c>
      <c r="L312" t="s">
        <v>115</v>
      </c>
      <c r="M312">
        <v>61938</v>
      </c>
      <c r="N312" t="s">
        <v>4746</v>
      </c>
      <c r="O312" t="s">
        <v>4747</v>
      </c>
      <c r="P312" t="s">
        <v>4748</v>
      </c>
      <c r="Q312" s="18">
        <v>45264</v>
      </c>
      <c r="S312" t="s">
        <v>634</v>
      </c>
      <c r="T312">
        <v>5</v>
      </c>
      <c r="U312" t="s">
        <v>4749</v>
      </c>
      <c r="X312" t="s">
        <v>317</v>
      </c>
      <c r="Y312" s="18">
        <v>29141</v>
      </c>
      <c r="Z312" t="s">
        <v>4750</v>
      </c>
      <c r="AA312">
        <v>1922647205</v>
      </c>
      <c r="AB312" t="s">
        <v>4751</v>
      </c>
      <c r="AC312" s="18">
        <v>45991</v>
      </c>
      <c r="AD312">
        <v>209021081</v>
      </c>
      <c r="AE312" s="18">
        <v>46173</v>
      </c>
      <c r="AF312" t="s">
        <v>4752</v>
      </c>
      <c r="AG312" s="18">
        <v>47414</v>
      </c>
      <c r="AH312" t="s">
        <v>4753</v>
      </c>
      <c r="AI312">
        <v>355765595001</v>
      </c>
      <c r="AJ312" t="s">
        <v>70</v>
      </c>
      <c r="AK312" t="s">
        <v>70</v>
      </c>
      <c r="AM312" t="b">
        <v>1</v>
      </c>
      <c r="AN312" t="b">
        <v>1</v>
      </c>
      <c r="AO312">
        <v>4394274</v>
      </c>
      <c r="AP312" t="s">
        <v>322</v>
      </c>
      <c r="AQ312" s="169" t="s">
        <v>4739</v>
      </c>
      <c r="AR312" t="s">
        <v>46</v>
      </c>
      <c r="AS312" t="s">
        <v>324</v>
      </c>
      <c r="AT312" t="s">
        <v>1384</v>
      </c>
    </row>
    <row r="313" spans="1:46" x14ac:dyDescent="0.35">
      <c r="A313" t="s">
        <v>4754</v>
      </c>
      <c r="B313" t="s">
        <v>4755</v>
      </c>
      <c r="C313" t="s">
        <v>4756</v>
      </c>
      <c r="D313" t="s">
        <v>1490</v>
      </c>
      <c r="E313" t="s">
        <v>4757</v>
      </c>
      <c r="F313" t="s">
        <v>814</v>
      </c>
      <c r="G313" t="s">
        <v>4311</v>
      </c>
      <c r="H313" t="s">
        <v>136</v>
      </c>
      <c r="I313" t="s">
        <v>345</v>
      </c>
      <c r="J313" t="s">
        <v>4758</v>
      </c>
      <c r="K313" t="s">
        <v>4759</v>
      </c>
      <c r="L313" t="s">
        <v>2996</v>
      </c>
      <c r="M313">
        <v>49117</v>
      </c>
      <c r="N313" t="s">
        <v>4760</v>
      </c>
      <c r="O313" t="s">
        <v>4761</v>
      </c>
      <c r="P313" t="s">
        <v>4762</v>
      </c>
      <c r="Q313" s="18">
        <v>45264</v>
      </c>
      <c r="S313" t="s">
        <v>634</v>
      </c>
      <c r="T313">
        <v>5</v>
      </c>
      <c r="U313" t="s">
        <v>4763</v>
      </c>
      <c r="X313" t="s">
        <v>317</v>
      </c>
      <c r="Y313" s="18">
        <v>29283</v>
      </c>
      <c r="Z313" t="s">
        <v>4764</v>
      </c>
      <c r="AA313">
        <v>1316599954</v>
      </c>
      <c r="AB313" t="s">
        <v>4765</v>
      </c>
      <c r="AC313" s="18">
        <v>46022</v>
      </c>
      <c r="AD313" t="s">
        <v>4766</v>
      </c>
      <c r="AE313" s="18">
        <v>45961</v>
      </c>
      <c r="AF313" t="s">
        <v>4767</v>
      </c>
      <c r="AG313" s="18">
        <v>47308</v>
      </c>
      <c r="AH313" t="s">
        <v>4768</v>
      </c>
      <c r="AI313">
        <v>300032399</v>
      </c>
      <c r="AJ313" t="s">
        <v>1162</v>
      </c>
      <c r="AK313" t="s">
        <v>1162</v>
      </c>
      <c r="AM313" t="b">
        <v>1</v>
      </c>
      <c r="AN313" t="b">
        <v>1</v>
      </c>
      <c r="AO313">
        <v>4393903</v>
      </c>
      <c r="AP313" t="s">
        <v>322</v>
      </c>
      <c r="AQ313" s="169" t="s">
        <v>4755</v>
      </c>
      <c r="AR313" t="s">
        <v>46</v>
      </c>
      <c r="AS313" t="s">
        <v>324</v>
      </c>
      <c r="AT313" t="s">
        <v>1384</v>
      </c>
    </row>
    <row r="314" spans="1:46" x14ac:dyDescent="0.35">
      <c r="A314" t="s">
        <v>4769</v>
      </c>
      <c r="B314" t="s">
        <v>125</v>
      </c>
      <c r="C314" t="s">
        <v>4770</v>
      </c>
      <c r="D314" t="s">
        <v>730</v>
      </c>
      <c r="E314" t="s">
        <v>4771</v>
      </c>
      <c r="F314" t="s">
        <v>4772</v>
      </c>
      <c r="G314" t="s">
        <v>733</v>
      </c>
      <c r="H314" t="s">
        <v>27</v>
      </c>
      <c r="I314" t="s">
        <v>310</v>
      </c>
      <c r="J314" t="s">
        <v>4773</v>
      </c>
      <c r="K314" t="s">
        <v>4774</v>
      </c>
      <c r="L314" t="s">
        <v>198</v>
      </c>
      <c r="M314">
        <v>83816</v>
      </c>
      <c r="N314" t="s">
        <v>4775</v>
      </c>
      <c r="O314" t="s">
        <v>4776</v>
      </c>
      <c r="P314" t="s">
        <v>4777</v>
      </c>
      <c r="Q314" s="18">
        <v>45264</v>
      </c>
      <c r="R314" s="18">
        <v>45419</v>
      </c>
      <c r="S314" t="s">
        <v>708</v>
      </c>
      <c r="T314">
        <v>0</v>
      </c>
      <c r="U314" t="s">
        <v>4778</v>
      </c>
      <c r="X314">
        <v>1099</v>
      </c>
      <c r="Y314" s="18">
        <v>24928</v>
      </c>
      <c r="Z314" t="s">
        <v>4779</v>
      </c>
      <c r="AA314">
        <v>1346206265</v>
      </c>
      <c r="AB314" t="s">
        <v>4780</v>
      </c>
      <c r="AC314" s="18">
        <v>46446</v>
      </c>
      <c r="AD314" t="s">
        <v>4781</v>
      </c>
      <c r="AE314" s="18">
        <v>45747</v>
      </c>
      <c r="AF314" t="s">
        <v>338</v>
      </c>
      <c r="AH314" t="s">
        <v>4782</v>
      </c>
      <c r="AI314">
        <v>1091494</v>
      </c>
      <c r="AJ314" t="s">
        <v>338</v>
      </c>
      <c r="AK314" t="s">
        <v>4783</v>
      </c>
      <c r="AL314" t="s">
        <v>70</v>
      </c>
      <c r="AM314" t="b">
        <v>0</v>
      </c>
      <c r="AN314" t="b">
        <v>1</v>
      </c>
      <c r="AO314">
        <v>4391593</v>
      </c>
      <c r="AQ314" s="169" t="s">
        <v>125</v>
      </c>
      <c r="AR314" t="s">
        <v>310</v>
      </c>
      <c r="AS314" t="s">
        <v>324</v>
      </c>
      <c r="AT314" t="s">
        <v>1384</v>
      </c>
    </row>
    <row r="315" spans="1:46" x14ac:dyDescent="0.35">
      <c r="A315" t="s">
        <v>4784</v>
      </c>
      <c r="B315" t="s">
        <v>778</v>
      </c>
      <c r="C315" t="s">
        <v>4785</v>
      </c>
      <c r="D315" t="s">
        <v>4786</v>
      </c>
      <c r="E315" t="s">
        <v>4787</v>
      </c>
      <c r="F315" t="s">
        <v>2549</v>
      </c>
      <c r="G315" t="s">
        <v>462</v>
      </c>
      <c r="H315" t="s">
        <v>28</v>
      </c>
      <c r="I315" t="s">
        <v>447</v>
      </c>
      <c r="J315" t="s">
        <v>4788</v>
      </c>
      <c r="K315" t="s">
        <v>1953</v>
      </c>
      <c r="L315" t="s">
        <v>25</v>
      </c>
      <c r="M315">
        <v>98117</v>
      </c>
      <c r="N315" t="s">
        <v>4789</v>
      </c>
      <c r="O315" t="s">
        <v>4790</v>
      </c>
      <c r="P315" t="s">
        <v>4791</v>
      </c>
      <c r="Q315" s="18">
        <v>45261</v>
      </c>
      <c r="S315" t="s">
        <v>634</v>
      </c>
      <c r="T315">
        <v>5</v>
      </c>
      <c r="U315" t="s">
        <v>4792</v>
      </c>
      <c r="X315" t="s">
        <v>317</v>
      </c>
      <c r="Y315" s="18">
        <v>30870</v>
      </c>
      <c r="Z315" t="s">
        <v>4793</v>
      </c>
      <c r="AA315">
        <v>1336678382</v>
      </c>
      <c r="AB315" t="s">
        <v>4794</v>
      </c>
      <c r="AC315" s="18">
        <v>46630</v>
      </c>
      <c r="AD315" t="s">
        <v>4795</v>
      </c>
      <c r="AE315" s="18">
        <v>45845</v>
      </c>
      <c r="AF315" t="s">
        <v>338</v>
      </c>
      <c r="AH315" t="s">
        <v>4796</v>
      </c>
      <c r="AI315">
        <v>2213671</v>
      </c>
      <c r="AK315" t="s">
        <v>1162</v>
      </c>
      <c r="AM315" t="b">
        <v>1</v>
      </c>
      <c r="AN315" t="b">
        <v>1</v>
      </c>
      <c r="AO315">
        <v>4393871</v>
      </c>
      <c r="AP315" t="s">
        <v>322</v>
      </c>
      <c r="AQ315" s="169" t="s">
        <v>778</v>
      </c>
      <c r="AR315" t="s">
        <v>310</v>
      </c>
      <c r="AS315" t="s">
        <v>324</v>
      </c>
      <c r="AT315" t="s">
        <v>1384</v>
      </c>
    </row>
    <row r="316" spans="1:46" x14ac:dyDescent="0.35">
      <c r="A316" t="s">
        <v>4797</v>
      </c>
      <c r="B316" t="s">
        <v>4798</v>
      </c>
      <c r="C316" t="s">
        <v>4799</v>
      </c>
      <c r="D316" t="s">
        <v>4800</v>
      </c>
      <c r="E316" t="s">
        <v>4801</v>
      </c>
      <c r="F316" t="s">
        <v>1219</v>
      </c>
      <c r="G316" t="s">
        <v>612</v>
      </c>
      <c r="H316" t="s">
        <v>136</v>
      </c>
      <c r="I316" t="s">
        <v>345</v>
      </c>
      <c r="J316" t="s">
        <v>4802</v>
      </c>
      <c r="K316" t="s">
        <v>3485</v>
      </c>
      <c r="L316" t="s">
        <v>115</v>
      </c>
      <c r="M316">
        <v>60914</v>
      </c>
      <c r="N316" t="s">
        <v>4803</v>
      </c>
      <c r="O316" t="s">
        <v>4804</v>
      </c>
      <c r="P316" t="s">
        <v>4805</v>
      </c>
      <c r="Q316" s="18">
        <v>45261</v>
      </c>
      <c r="S316" t="s">
        <v>634</v>
      </c>
      <c r="T316">
        <v>5</v>
      </c>
      <c r="U316" t="s">
        <v>2733</v>
      </c>
      <c r="X316" t="s">
        <v>317</v>
      </c>
      <c r="Y316" s="18">
        <v>26913</v>
      </c>
      <c r="Z316" t="s">
        <v>4806</v>
      </c>
      <c r="AA316">
        <v>1174976286</v>
      </c>
      <c r="AB316" t="s">
        <v>4807</v>
      </c>
      <c r="AC316" s="18">
        <v>45747</v>
      </c>
      <c r="AD316">
        <v>209014503</v>
      </c>
      <c r="AE316" s="18">
        <v>46173</v>
      </c>
      <c r="AF316" t="s">
        <v>4808</v>
      </c>
      <c r="AG316" s="18">
        <v>46188</v>
      </c>
      <c r="AH316" t="s">
        <v>4809</v>
      </c>
      <c r="AI316">
        <v>327783400001</v>
      </c>
      <c r="AJ316" t="s">
        <v>70</v>
      </c>
      <c r="AK316" t="s">
        <v>70</v>
      </c>
      <c r="AM316" t="b">
        <v>1</v>
      </c>
      <c r="AN316" t="b">
        <v>1</v>
      </c>
      <c r="AO316">
        <v>4387677</v>
      </c>
      <c r="AP316" t="s">
        <v>322</v>
      </c>
      <c r="AQ316" s="169" t="s">
        <v>4798</v>
      </c>
      <c r="AR316" t="s">
        <v>46</v>
      </c>
      <c r="AS316" t="s">
        <v>324</v>
      </c>
      <c r="AT316" t="s">
        <v>1384</v>
      </c>
    </row>
    <row r="317" spans="1:46" x14ac:dyDescent="0.35">
      <c r="A317" t="s">
        <v>4810</v>
      </c>
      <c r="B317" t="s">
        <v>4811</v>
      </c>
      <c r="C317" t="s">
        <v>4812</v>
      </c>
      <c r="D317" t="s">
        <v>4813</v>
      </c>
      <c r="E317" t="s">
        <v>4814</v>
      </c>
      <c r="F317" t="s">
        <v>4815</v>
      </c>
      <c r="G317" t="s">
        <v>612</v>
      </c>
      <c r="H317" t="s">
        <v>136</v>
      </c>
      <c r="I317" t="s">
        <v>345</v>
      </c>
      <c r="J317" t="s">
        <v>4816</v>
      </c>
      <c r="K317" t="s">
        <v>4817</v>
      </c>
      <c r="L317" t="s">
        <v>115</v>
      </c>
      <c r="M317">
        <v>61846</v>
      </c>
      <c r="N317" t="s">
        <v>4818</v>
      </c>
      <c r="O317" t="s">
        <v>4819</v>
      </c>
      <c r="P317" t="s">
        <v>4820</v>
      </c>
      <c r="Q317" s="18">
        <v>45258</v>
      </c>
      <c r="S317" t="s">
        <v>634</v>
      </c>
      <c r="T317">
        <v>5</v>
      </c>
      <c r="U317" t="s">
        <v>4821</v>
      </c>
      <c r="X317" t="s">
        <v>317</v>
      </c>
      <c r="Y317" s="18">
        <v>26567</v>
      </c>
      <c r="Z317" t="s">
        <v>4822</v>
      </c>
      <c r="AA317">
        <v>1053734004</v>
      </c>
      <c r="AB317" t="s">
        <v>4823</v>
      </c>
      <c r="AC317" s="18">
        <v>45808</v>
      </c>
      <c r="AD317">
        <v>209009867</v>
      </c>
      <c r="AE317" s="18">
        <v>46173</v>
      </c>
      <c r="AF317" t="s">
        <v>4824</v>
      </c>
      <c r="AG317" s="18">
        <v>46568</v>
      </c>
      <c r="AH317" t="s">
        <v>4825</v>
      </c>
      <c r="AI317">
        <v>506179986001</v>
      </c>
      <c r="AJ317" t="s">
        <v>70</v>
      </c>
      <c r="AK317" t="s">
        <v>70</v>
      </c>
      <c r="AM317" t="b">
        <v>1</v>
      </c>
      <c r="AN317" t="b">
        <v>1</v>
      </c>
      <c r="AO317">
        <v>4387669</v>
      </c>
      <c r="AP317" t="s">
        <v>322</v>
      </c>
      <c r="AQ317" s="169" t="s">
        <v>4811</v>
      </c>
      <c r="AR317" t="s">
        <v>46</v>
      </c>
      <c r="AS317" t="s">
        <v>324</v>
      </c>
      <c r="AT317" t="s">
        <v>1384</v>
      </c>
    </row>
    <row r="318" spans="1:46" x14ac:dyDescent="0.35">
      <c r="A318" t="s">
        <v>4826</v>
      </c>
      <c r="B318" t="s">
        <v>4827</v>
      </c>
      <c r="C318" t="s">
        <v>4828</v>
      </c>
      <c r="D318" t="s">
        <v>4829</v>
      </c>
      <c r="E318" t="s">
        <v>4830</v>
      </c>
      <c r="F318" t="s">
        <v>3125</v>
      </c>
      <c r="G318" t="s">
        <v>612</v>
      </c>
      <c r="H318" t="s">
        <v>3126</v>
      </c>
      <c r="I318" t="s">
        <v>3126</v>
      </c>
      <c r="J318" t="s">
        <v>4831</v>
      </c>
      <c r="K318" t="s">
        <v>3177</v>
      </c>
      <c r="L318" t="s">
        <v>115</v>
      </c>
      <c r="M318">
        <v>62711</v>
      </c>
      <c r="N318" t="s">
        <v>4832</v>
      </c>
      <c r="O318" t="s">
        <v>4833</v>
      </c>
      <c r="P318" t="s">
        <v>4834</v>
      </c>
      <c r="Q318" s="18">
        <v>45258</v>
      </c>
      <c r="S318" t="s">
        <v>634</v>
      </c>
      <c r="T318">
        <v>5</v>
      </c>
      <c r="U318" t="s">
        <v>4835</v>
      </c>
      <c r="X318" t="s">
        <v>317</v>
      </c>
      <c r="Y318" s="18">
        <v>24062</v>
      </c>
      <c r="Z318" t="s">
        <v>4836</v>
      </c>
      <c r="AA318">
        <v>1942071626</v>
      </c>
      <c r="AB318" t="s">
        <v>338</v>
      </c>
      <c r="AD318">
        <v>149008903</v>
      </c>
      <c r="AE318" s="18">
        <v>45991</v>
      </c>
      <c r="AF318" t="s">
        <v>338</v>
      </c>
      <c r="AH318" t="s">
        <v>4837</v>
      </c>
      <c r="AJ318" t="s">
        <v>338</v>
      </c>
      <c r="AK318" t="s">
        <v>70</v>
      </c>
      <c r="AM318" t="b">
        <v>1</v>
      </c>
      <c r="AN318" t="b">
        <v>1</v>
      </c>
      <c r="AO318">
        <v>4387671</v>
      </c>
      <c r="AP318" t="s">
        <v>322</v>
      </c>
      <c r="AQ318" s="169" t="s">
        <v>4827</v>
      </c>
      <c r="AR318" t="s">
        <v>3126</v>
      </c>
      <c r="AS318" t="s">
        <v>324</v>
      </c>
      <c r="AT318" t="s">
        <v>1384</v>
      </c>
    </row>
    <row r="319" spans="1:46" x14ac:dyDescent="0.35">
      <c r="A319" t="s">
        <v>4838</v>
      </c>
      <c r="B319" t="s">
        <v>4839</v>
      </c>
      <c r="C319" t="s">
        <v>4840</v>
      </c>
      <c r="D319" t="s">
        <v>2251</v>
      </c>
      <c r="E319" t="s">
        <v>4841</v>
      </c>
      <c r="F319" t="s">
        <v>4842</v>
      </c>
      <c r="G319" t="s">
        <v>612</v>
      </c>
      <c r="H319" t="s">
        <v>136</v>
      </c>
      <c r="I319" t="s">
        <v>345</v>
      </c>
      <c r="J319" t="s">
        <v>4843</v>
      </c>
      <c r="K319" t="s">
        <v>4844</v>
      </c>
      <c r="L319" t="s">
        <v>115</v>
      </c>
      <c r="M319">
        <v>61540</v>
      </c>
      <c r="N319" t="s">
        <v>4845</v>
      </c>
      <c r="O319" t="s">
        <v>4846</v>
      </c>
      <c r="P319" t="s">
        <v>4847</v>
      </c>
      <c r="Q319" s="18">
        <v>45258</v>
      </c>
      <c r="S319" t="s">
        <v>634</v>
      </c>
      <c r="T319">
        <v>5</v>
      </c>
      <c r="U319" t="s">
        <v>4848</v>
      </c>
      <c r="X319" t="s">
        <v>317</v>
      </c>
      <c r="Y319" s="18">
        <v>31503</v>
      </c>
      <c r="Z319" t="s">
        <v>4849</v>
      </c>
      <c r="AA319">
        <v>1184385189</v>
      </c>
      <c r="AB319" t="s">
        <v>4850</v>
      </c>
      <c r="AC319" s="18">
        <v>46660</v>
      </c>
      <c r="AD319">
        <v>209024570</v>
      </c>
      <c r="AE319" s="18">
        <v>46173</v>
      </c>
      <c r="AF319" t="s">
        <v>4851</v>
      </c>
      <c r="AG319" s="18">
        <v>46349</v>
      </c>
      <c r="AH319" t="s">
        <v>4852</v>
      </c>
      <c r="AI319">
        <v>337761844001</v>
      </c>
      <c r="AJ319" t="s">
        <v>70</v>
      </c>
      <c r="AK319" t="s">
        <v>70</v>
      </c>
      <c r="AM319" t="b">
        <v>1</v>
      </c>
      <c r="AN319" t="b">
        <v>1</v>
      </c>
      <c r="AO319">
        <v>4387668</v>
      </c>
      <c r="AP319" t="s">
        <v>322</v>
      </c>
      <c r="AQ319" s="169" t="s">
        <v>4839</v>
      </c>
      <c r="AR319" t="s">
        <v>46</v>
      </c>
      <c r="AS319" t="s">
        <v>324</v>
      </c>
      <c r="AT319" t="s">
        <v>1384</v>
      </c>
    </row>
    <row r="320" spans="1:46" x14ac:dyDescent="0.35">
      <c r="A320" t="s">
        <v>4853</v>
      </c>
      <c r="B320" t="s">
        <v>4854</v>
      </c>
      <c r="C320" t="s">
        <v>4855</v>
      </c>
      <c r="D320" t="s">
        <v>4856</v>
      </c>
      <c r="E320" t="s">
        <v>4857</v>
      </c>
      <c r="F320" t="s">
        <v>4858</v>
      </c>
      <c r="G320" t="s">
        <v>309</v>
      </c>
      <c r="H320" t="s">
        <v>133</v>
      </c>
      <c r="I320" t="s">
        <v>432</v>
      </c>
      <c r="J320" t="s">
        <v>4859</v>
      </c>
      <c r="K320" t="s">
        <v>4456</v>
      </c>
      <c r="L320" t="s">
        <v>25</v>
      </c>
      <c r="M320">
        <v>98498</v>
      </c>
      <c r="N320" t="s">
        <v>4860</v>
      </c>
      <c r="O320" t="s">
        <v>4861</v>
      </c>
      <c r="P320" t="s">
        <v>4862</v>
      </c>
      <c r="Q320" s="18">
        <v>45258</v>
      </c>
      <c r="S320" t="s">
        <v>634</v>
      </c>
      <c r="T320">
        <v>5</v>
      </c>
      <c r="U320" t="s">
        <v>1839</v>
      </c>
      <c r="X320" t="s">
        <v>317</v>
      </c>
      <c r="Y320" s="18">
        <v>32809</v>
      </c>
      <c r="Z320" t="s">
        <v>4863</v>
      </c>
      <c r="AA320">
        <v>1235903592</v>
      </c>
      <c r="AB320" t="s">
        <v>4864</v>
      </c>
      <c r="AC320" s="18">
        <v>46142</v>
      </c>
      <c r="AD320" t="s">
        <v>4865</v>
      </c>
      <c r="AE320" s="18">
        <v>46323</v>
      </c>
      <c r="AF320" t="s">
        <v>4866</v>
      </c>
      <c r="AG320" s="18">
        <v>47041</v>
      </c>
      <c r="AI320">
        <v>2271331</v>
      </c>
      <c r="AJ320" t="s">
        <v>338</v>
      </c>
      <c r="AK320" t="s">
        <v>24</v>
      </c>
      <c r="AL320" t="s">
        <v>778</v>
      </c>
      <c r="AM320" t="b">
        <v>1</v>
      </c>
      <c r="AN320" t="b">
        <v>1</v>
      </c>
      <c r="AO320">
        <v>4404459</v>
      </c>
      <c r="AP320" t="s">
        <v>322</v>
      </c>
      <c r="AQ320" s="169" t="s">
        <v>4854</v>
      </c>
      <c r="AR320" t="s">
        <v>46</v>
      </c>
      <c r="AS320" t="s">
        <v>324</v>
      </c>
      <c r="AT320" t="s">
        <v>1384</v>
      </c>
    </row>
    <row r="321" spans="1:46" x14ac:dyDescent="0.35">
      <c r="A321" t="s">
        <v>4867</v>
      </c>
      <c r="B321" t="s">
        <v>4868</v>
      </c>
      <c r="C321" t="s">
        <v>4869</v>
      </c>
      <c r="D321" t="s">
        <v>3678</v>
      </c>
      <c r="E321" t="s">
        <v>4870</v>
      </c>
      <c r="F321" t="s">
        <v>4871</v>
      </c>
      <c r="G321" t="s">
        <v>612</v>
      </c>
      <c r="H321" t="s">
        <v>136</v>
      </c>
      <c r="I321" t="s">
        <v>345</v>
      </c>
      <c r="J321" t="s">
        <v>4872</v>
      </c>
      <c r="K321" t="s">
        <v>4873</v>
      </c>
      <c r="L321" t="s">
        <v>115</v>
      </c>
      <c r="M321">
        <v>60915</v>
      </c>
      <c r="N321" t="s">
        <v>4874</v>
      </c>
      <c r="O321" t="s">
        <v>4875</v>
      </c>
      <c r="P321" t="s">
        <v>4876</v>
      </c>
      <c r="Q321" s="18">
        <v>45258</v>
      </c>
      <c r="R321" s="18">
        <v>45320</v>
      </c>
      <c r="S321" t="s">
        <v>708</v>
      </c>
      <c r="T321">
        <v>0</v>
      </c>
      <c r="U321" t="s">
        <v>4877</v>
      </c>
      <c r="X321" t="s">
        <v>317</v>
      </c>
      <c r="Y321" s="18">
        <v>31098</v>
      </c>
      <c r="Z321" t="s">
        <v>4878</v>
      </c>
      <c r="AA321">
        <v>1427729441</v>
      </c>
      <c r="AB321" t="s">
        <v>4879</v>
      </c>
      <c r="AD321">
        <v>209026120</v>
      </c>
      <c r="AE321" s="18">
        <v>45443</v>
      </c>
      <c r="AF321" t="s">
        <v>4880</v>
      </c>
      <c r="AG321" s="18">
        <v>46613</v>
      </c>
      <c r="AJ321" t="s">
        <v>2019</v>
      </c>
      <c r="AK321" t="s">
        <v>4881</v>
      </c>
      <c r="AL321" t="s">
        <v>338</v>
      </c>
      <c r="AM321" t="b">
        <v>0</v>
      </c>
      <c r="AN321" t="b">
        <v>1</v>
      </c>
      <c r="AO321">
        <v>4391479</v>
      </c>
      <c r="AQ321" s="169" t="s">
        <v>4868</v>
      </c>
      <c r="AR321" t="s">
        <v>46</v>
      </c>
      <c r="AS321" t="s">
        <v>324</v>
      </c>
      <c r="AT321" t="s">
        <v>1384</v>
      </c>
    </row>
    <row r="322" spans="1:46" x14ac:dyDescent="0.35">
      <c r="A322" t="s">
        <v>4882</v>
      </c>
      <c r="B322" t="s">
        <v>4883</v>
      </c>
      <c r="C322" t="s">
        <v>4884</v>
      </c>
      <c r="D322" t="s">
        <v>4885</v>
      </c>
      <c r="E322" t="s">
        <v>4886</v>
      </c>
      <c r="F322" t="s">
        <v>4887</v>
      </c>
      <c r="G322" t="s">
        <v>612</v>
      </c>
      <c r="H322" t="s">
        <v>136</v>
      </c>
      <c r="I322" t="s">
        <v>345</v>
      </c>
      <c r="J322" t="s">
        <v>4888</v>
      </c>
      <c r="K322" t="s">
        <v>4889</v>
      </c>
      <c r="L322" t="s">
        <v>115</v>
      </c>
      <c r="M322">
        <v>61362</v>
      </c>
      <c r="N322" t="s">
        <v>4890</v>
      </c>
      <c r="O322" t="s">
        <v>4891</v>
      </c>
      <c r="P322" t="s">
        <v>4892</v>
      </c>
      <c r="Q322" s="18">
        <v>45258</v>
      </c>
      <c r="S322" t="s">
        <v>634</v>
      </c>
      <c r="T322">
        <v>1</v>
      </c>
      <c r="U322" t="s">
        <v>4893</v>
      </c>
      <c r="W322">
        <v>500</v>
      </c>
      <c r="X322" t="s">
        <v>317</v>
      </c>
      <c r="Y322" s="18">
        <v>28717</v>
      </c>
      <c r="Z322" t="s">
        <v>4894</v>
      </c>
      <c r="AA322">
        <v>1467224113</v>
      </c>
      <c r="AB322" t="s">
        <v>4895</v>
      </c>
      <c r="AC322" s="18">
        <v>46326</v>
      </c>
      <c r="AD322">
        <v>209028463</v>
      </c>
      <c r="AE322" s="18">
        <v>46173</v>
      </c>
      <c r="AF322" t="s">
        <v>4896</v>
      </c>
      <c r="AG322" s="18">
        <v>46934</v>
      </c>
      <c r="AH322" t="s">
        <v>4897</v>
      </c>
      <c r="AI322">
        <v>217945287001</v>
      </c>
      <c r="AJ322" t="s">
        <v>70</v>
      </c>
      <c r="AK322" t="s">
        <v>70</v>
      </c>
      <c r="AM322" t="b">
        <v>1</v>
      </c>
      <c r="AN322" t="b">
        <v>1</v>
      </c>
      <c r="AO322">
        <v>4387676</v>
      </c>
      <c r="AP322" t="s">
        <v>322</v>
      </c>
      <c r="AQ322" s="169" t="s">
        <v>4883</v>
      </c>
      <c r="AR322" t="s">
        <v>46</v>
      </c>
      <c r="AS322" t="s">
        <v>324</v>
      </c>
      <c r="AT322" t="s">
        <v>1384</v>
      </c>
    </row>
    <row r="323" spans="1:46" x14ac:dyDescent="0.35">
      <c r="A323" t="s">
        <v>708</v>
      </c>
      <c r="B323" t="s">
        <v>4898</v>
      </c>
      <c r="C323" t="s">
        <v>4899</v>
      </c>
      <c r="D323" t="s">
        <v>2593</v>
      </c>
      <c r="E323" t="s">
        <v>4900</v>
      </c>
      <c r="F323" t="s">
        <v>4815</v>
      </c>
      <c r="G323" t="s">
        <v>612</v>
      </c>
      <c r="H323" t="s">
        <v>136</v>
      </c>
      <c r="I323" t="s">
        <v>345</v>
      </c>
      <c r="J323" t="s">
        <v>4901</v>
      </c>
      <c r="K323" t="s">
        <v>4844</v>
      </c>
      <c r="L323" t="s">
        <v>115</v>
      </c>
      <c r="M323">
        <v>61540</v>
      </c>
      <c r="N323" t="s">
        <v>4902</v>
      </c>
      <c r="O323" t="s">
        <v>4903</v>
      </c>
      <c r="P323" t="s">
        <v>4904</v>
      </c>
      <c r="Q323" s="18">
        <v>45257</v>
      </c>
      <c r="R323" s="18">
        <v>45239</v>
      </c>
      <c r="S323" t="s">
        <v>708</v>
      </c>
      <c r="T323">
        <v>0</v>
      </c>
      <c r="U323" t="s">
        <v>4905</v>
      </c>
      <c r="X323" t="s">
        <v>317</v>
      </c>
      <c r="Y323" s="18">
        <v>25388</v>
      </c>
      <c r="Z323" t="s">
        <v>4906</v>
      </c>
      <c r="AA323">
        <v>1255883674</v>
      </c>
      <c r="AB323" t="s">
        <v>4907</v>
      </c>
      <c r="AD323">
        <v>209015063</v>
      </c>
      <c r="AE323" s="18">
        <v>45443</v>
      </c>
      <c r="AF323" t="s">
        <v>4908</v>
      </c>
      <c r="AG323" s="18">
        <v>46277</v>
      </c>
      <c r="AH323" t="s">
        <v>4909</v>
      </c>
      <c r="AJ323" t="s">
        <v>338</v>
      </c>
      <c r="AL323" t="s">
        <v>338</v>
      </c>
      <c r="AM323" t="b">
        <v>0</v>
      </c>
      <c r="AN323" t="b">
        <v>1</v>
      </c>
      <c r="AQ323" s="169" t="s">
        <v>4898</v>
      </c>
      <c r="AR323" t="s">
        <v>46</v>
      </c>
      <c r="AS323" t="s">
        <v>324</v>
      </c>
    </row>
    <row r="324" spans="1:46" x14ac:dyDescent="0.35">
      <c r="A324" t="s">
        <v>4910</v>
      </c>
      <c r="B324" t="s">
        <v>4911</v>
      </c>
      <c r="C324" t="s">
        <v>4912</v>
      </c>
      <c r="D324" t="s">
        <v>512</v>
      </c>
      <c r="E324" t="s">
        <v>4913</v>
      </c>
      <c r="F324" t="s">
        <v>4815</v>
      </c>
      <c r="G324" t="s">
        <v>344</v>
      </c>
      <c r="H324" t="s">
        <v>136</v>
      </c>
      <c r="I324" t="s">
        <v>345</v>
      </c>
      <c r="J324" t="s">
        <v>4914</v>
      </c>
      <c r="K324" t="s">
        <v>4915</v>
      </c>
      <c r="L324" t="s">
        <v>178</v>
      </c>
      <c r="M324">
        <v>63366</v>
      </c>
      <c r="N324" t="s">
        <v>4916</v>
      </c>
      <c r="O324" t="s">
        <v>4917</v>
      </c>
      <c r="P324" t="s">
        <v>4918</v>
      </c>
      <c r="Q324" s="18">
        <v>45243</v>
      </c>
      <c r="R324" s="18">
        <v>45394</v>
      </c>
      <c r="S324" t="s">
        <v>708</v>
      </c>
      <c r="T324">
        <v>0</v>
      </c>
      <c r="U324" t="s">
        <v>3374</v>
      </c>
      <c r="X324" t="s">
        <v>317</v>
      </c>
      <c r="Y324" s="18">
        <v>31908</v>
      </c>
      <c r="Z324" t="s">
        <v>4919</v>
      </c>
      <c r="AA324">
        <v>1437555653</v>
      </c>
      <c r="AB324" t="s">
        <v>4920</v>
      </c>
      <c r="AD324">
        <v>209019197</v>
      </c>
      <c r="AE324" s="18">
        <v>46173</v>
      </c>
      <c r="AF324" t="s">
        <v>4921</v>
      </c>
      <c r="AG324" s="18">
        <v>45650</v>
      </c>
      <c r="AH324" t="s">
        <v>4922</v>
      </c>
      <c r="AJ324" t="s">
        <v>4923</v>
      </c>
      <c r="AK324" t="s">
        <v>2262</v>
      </c>
      <c r="AL324" t="s">
        <v>70</v>
      </c>
      <c r="AM324" t="b">
        <v>1</v>
      </c>
      <c r="AN324" t="b">
        <v>1</v>
      </c>
      <c r="AO324">
        <v>4346513</v>
      </c>
      <c r="AQ324" s="169" t="s">
        <v>4911</v>
      </c>
      <c r="AR324" t="s">
        <v>46</v>
      </c>
      <c r="AS324" t="s">
        <v>324</v>
      </c>
      <c r="AT324" t="s">
        <v>1384</v>
      </c>
    </row>
    <row r="325" spans="1:46" x14ac:dyDescent="0.35">
      <c r="A325" t="s">
        <v>4924</v>
      </c>
      <c r="B325" t="s">
        <v>4925</v>
      </c>
      <c r="C325" t="s">
        <v>4926</v>
      </c>
      <c r="D325" t="s">
        <v>4927</v>
      </c>
      <c r="E325" t="s">
        <v>4928</v>
      </c>
      <c r="F325" t="s">
        <v>4815</v>
      </c>
      <c r="G325" t="s">
        <v>344</v>
      </c>
      <c r="H325" t="s">
        <v>136</v>
      </c>
      <c r="I325" t="s">
        <v>345</v>
      </c>
      <c r="J325" t="s">
        <v>4929</v>
      </c>
      <c r="K325" t="s">
        <v>361</v>
      </c>
      <c r="L325" t="s">
        <v>178</v>
      </c>
      <c r="M325">
        <v>63121</v>
      </c>
      <c r="N325" t="s">
        <v>4930</v>
      </c>
      <c r="O325" t="s">
        <v>4931</v>
      </c>
      <c r="P325" t="s">
        <v>4932</v>
      </c>
      <c r="Q325" s="18">
        <v>45243</v>
      </c>
      <c r="R325" s="18">
        <v>45280</v>
      </c>
      <c r="S325" t="s">
        <v>708</v>
      </c>
      <c r="T325">
        <v>0</v>
      </c>
      <c r="U325" t="s">
        <v>4933</v>
      </c>
      <c r="X325" t="s">
        <v>317</v>
      </c>
      <c r="Y325" s="18">
        <v>28410</v>
      </c>
      <c r="Z325" t="s">
        <v>4934</v>
      </c>
      <c r="AA325">
        <v>1528492907</v>
      </c>
      <c r="AD325">
        <v>209017516</v>
      </c>
      <c r="AE325" s="18">
        <v>45443</v>
      </c>
      <c r="AF325" t="s">
        <v>4935</v>
      </c>
      <c r="AG325" s="18">
        <v>46305</v>
      </c>
      <c r="AJ325" t="s">
        <v>338</v>
      </c>
      <c r="AL325" t="s">
        <v>338</v>
      </c>
      <c r="AM325" t="b">
        <v>0</v>
      </c>
      <c r="AN325" t="b">
        <v>1</v>
      </c>
      <c r="AO325">
        <v>4374792</v>
      </c>
      <c r="AQ325" s="169" t="s">
        <v>4925</v>
      </c>
      <c r="AR325" t="s">
        <v>46</v>
      </c>
      <c r="AS325" t="s">
        <v>324</v>
      </c>
      <c r="AT325" t="s">
        <v>1384</v>
      </c>
    </row>
    <row r="326" spans="1:46" x14ac:dyDescent="0.35">
      <c r="A326" t="s">
        <v>4936</v>
      </c>
      <c r="B326" t="s">
        <v>4937</v>
      </c>
      <c r="C326" t="s">
        <v>4938</v>
      </c>
      <c r="D326" t="s">
        <v>4939</v>
      </c>
      <c r="E326" t="s">
        <v>4940</v>
      </c>
      <c r="F326" t="s">
        <v>4941</v>
      </c>
      <c r="G326" t="s">
        <v>309</v>
      </c>
      <c r="H326" t="s">
        <v>3126</v>
      </c>
      <c r="I326" t="s">
        <v>3126</v>
      </c>
      <c r="J326" t="s">
        <v>4942</v>
      </c>
      <c r="K326" t="s">
        <v>4729</v>
      </c>
      <c r="L326" t="s">
        <v>25</v>
      </c>
      <c r="M326">
        <v>98042</v>
      </c>
      <c r="N326" t="s">
        <v>4943</v>
      </c>
      <c r="O326" t="s">
        <v>4944</v>
      </c>
      <c r="P326" t="s">
        <v>4945</v>
      </c>
      <c r="Q326" s="18">
        <v>45243</v>
      </c>
      <c r="S326" t="s">
        <v>634</v>
      </c>
      <c r="T326">
        <v>2</v>
      </c>
      <c r="U326" t="s">
        <v>4946</v>
      </c>
      <c r="W326">
        <v>500</v>
      </c>
      <c r="X326" t="s">
        <v>317</v>
      </c>
      <c r="Y326" s="18">
        <v>26318</v>
      </c>
      <c r="Z326" t="s">
        <v>4947</v>
      </c>
      <c r="AA326">
        <v>1922404714</v>
      </c>
      <c r="AB326" t="s">
        <v>338</v>
      </c>
      <c r="AD326" t="s">
        <v>4948</v>
      </c>
      <c r="AE326" s="18">
        <v>45677</v>
      </c>
      <c r="AF326" t="s">
        <v>338</v>
      </c>
      <c r="AI326">
        <v>2168154</v>
      </c>
      <c r="AJ326" t="s">
        <v>338</v>
      </c>
      <c r="AK326" t="s">
        <v>1368</v>
      </c>
      <c r="AL326" t="s">
        <v>778</v>
      </c>
      <c r="AM326" t="b">
        <v>1</v>
      </c>
      <c r="AN326" t="b">
        <v>1</v>
      </c>
      <c r="AO326">
        <v>4374793</v>
      </c>
      <c r="AP326" t="s">
        <v>322</v>
      </c>
      <c r="AQ326" s="169" t="s">
        <v>4937</v>
      </c>
      <c r="AR326" t="s">
        <v>3126</v>
      </c>
      <c r="AS326" t="s">
        <v>324</v>
      </c>
      <c r="AT326" t="s">
        <v>1384</v>
      </c>
    </row>
    <row r="327" spans="1:46" x14ac:dyDescent="0.35">
      <c r="A327" t="s">
        <v>4949</v>
      </c>
      <c r="B327" t="s">
        <v>4950</v>
      </c>
      <c r="C327" t="s">
        <v>4951</v>
      </c>
      <c r="D327" t="s">
        <v>4952</v>
      </c>
      <c r="E327" t="s">
        <v>4953</v>
      </c>
      <c r="F327" t="s">
        <v>403</v>
      </c>
      <c r="G327" t="s">
        <v>404</v>
      </c>
      <c r="H327" t="s">
        <v>130</v>
      </c>
      <c r="I327" t="s">
        <v>432</v>
      </c>
      <c r="J327" t="s">
        <v>4954</v>
      </c>
      <c r="K327" t="s">
        <v>4955</v>
      </c>
      <c r="L327" t="s">
        <v>50</v>
      </c>
      <c r="M327">
        <v>90631</v>
      </c>
      <c r="N327" t="s">
        <v>4956</v>
      </c>
      <c r="O327" t="s">
        <v>4957</v>
      </c>
      <c r="P327" t="s">
        <v>4958</v>
      </c>
      <c r="Q327" s="18">
        <v>45243</v>
      </c>
      <c r="R327" s="18">
        <v>45366</v>
      </c>
      <c r="S327" t="s">
        <v>708</v>
      </c>
      <c r="T327">
        <v>0</v>
      </c>
      <c r="U327" t="s">
        <v>4959</v>
      </c>
      <c r="X327" t="s">
        <v>317</v>
      </c>
      <c r="Y327" s="18">
        <v>27410</v>
      </c>
      <c r="Z327" t="s">
        <v>4960</v>
      </c>
      <c r="AA327">
        <v>1194177188</v>
      </c>
      <c r="AB327" t="s">
        <v>4961</v>
      </c>
      <c r="AD327">
        <v>95004493</v>
      </c>
      <c r="AE327" s="18">
        <v>45716</v>
      </c>
      <c r="AF327" t="s">
        <v>4962</v>
      </c>
      <c r="AG327" s="18">
        <v>45777</v>
      </c>
      <c r="AH327" t="s">
        <v>4963</v>
      </c>
      <c r="AJ327" t="s">
        <v>4519</v>
      </c>
      <c r="AK327" t="s">
        <v>4519</v>
      </c>
      <c r="AL327" t="s">
        <v>338</v>
      </c>
      <c r="AM327" t="b">
        <v>1</v>
      </c>
      <c r="AN327" t="b">
        <v>1</v>
      </c>
      <c r="AO327">
        <v>4374791</v>
      </c>
      <c r="AQ327" s="169" t="s">
        <v>4950</v>
      </c>
      <c r="AR327" t="s">
        <v>46</v>
      </c>
      <c r="AS327" t="s">
        <v>324</v>
      </c>
      <c r="AT327" t="s">
        <v>1384</v>
      </c>
    </row>
    <row r="328" spans="1:46" x14ac:dyDescent="0.35">
      <c r="A328" t="s">
        <v>4964</v>
      </c>
      <c r="B328" t="s">
        <v>4965</v>
      </c>
      <c r="C328" t="s">
        <v>4966</v>
      </c>
      <c r="D328" t="s">
        <v>4967</v>
      </c>
      <c r="E328" t="s">
        <v>4968</v>
      </c>
      <c r="F328" t="s">
        <v>4969</v>
      </c>
      <c r="G328" t="s">
        <v>374</v>
      </c>
      <c r="H328" t="s">
        <v>136</v>
      </c>
      <c r="I328" t="s">
        <v>345</v>
      </c>
      <c r="J328" t="s">
        <v>4970</v>
      </c>
      <c r="K328" t="s">
        <v>4971</v>
      </c>
      <c r="L328" t="s">
        <v>53</v>
      </c>
      <c r="M328">
        <v>33308</v>
      </c>
      <c r="N328" t="s">
        <v>4972</v>
      </c>
      <c r="O328" t="s">
        <v>4973</v>
      </c>
      <c r="P328" t="s">
        <v>4974</v>
      </c>
      <c r="Q328" s="18">
        <v>45243</v>
      </c>
      <c r="S328" t="s">
        <v>634</v>
      </c>
      <c r="T328">
        <v>2</v>
      </c>
      <c r="U328" t="s">
        <v>4975</v>
      </c>
      <c r="W328">
        <v>520</v>
      </c>
      <c r="X328" t="s">
        <v>317</v>
      </c>
      <c r="Y328" s="18">
        <v>26166</v>
      </c>
      <c r="Z328" t="s">
        <v>4976</v>
      </c>
      <c r="AA328">
        <v>1629003983</v>
      </c>
      <c r="AB328" t="s">
        <v>4977</v>
      </c>
      <c r="AC328" s="18">
        <v>46142</v>
      </c>
      <c r="AD328" t="s">
        <v>4978</v>
      </c>
      <c r="AE328" s="18">
        <v>46142</v>
      </c>
      <c r="AF328" t="s">
        <v>4979</v>
      </c>
      <c r="AH328" t="s">
        <v>4980</v>
      </c>
      <c r="AI328">
        <v>6494200</v>
      </c>
      <c r="AJ328" t="s">
        <v>338</v>
      </c>
      <c r="AK328" t="s">
        <v>110</v>
      </c>
      <c r="AL328" t="s">
        <v>61</v>
      </c>
      <c r="AM328" t="b">
        <v>1</v>
      </c>
      <c r="AN328" t="b">
        <v>1</v>
      </c>
      <c r="AO328">
        <v>4402649</v>
      </c>
      <c r="AP328" t="s">
        <v>322</v>
      </c>
      <c r="AQ328" s="169" t="s">
        <v>4965</v>
      </c>
      <c r="AR328" t="s">
        <v>46</v>
      </c>
      <c r="AS328" t="s">
        <v>324</v>
      </c>
      <c r="AT328" t="s">
        <v>1384</v>
      </c>
    </row>
    <row r="329" spans="1:46" x14ac:dyDescent="0.35">
      <c r="A329" t="s">
        <v>4981</v>
      </c>
      <c r="B329" t="s">
        <v>4982</v>
      </c>
      <c r="C329" t="s">
        <v>4983</v>
      </c>
      <c r="D329" t="s">
        <v>4984</v>
      </c>
      <c r="E329" t="s">
        <v>4985</v>
      </c>
      <c r="F329" t="s">
        <v>4969</v>
      </c>
      <c r="G329" t="s">
        <v>4986</v>
      </c>
      <c r="H329" t="s">
        <v>136</v>
      </c>
      <c r="I329" t="s">
        <v>345</v>
      </c>
      <c r="J329" t="s">
        <v>4987</v>
      </c>
      <c r="K329" t="s">
        <v>4988</v>
      </c>
      <c r="L329" t="s">
        <v>53</v>
      </c>
      <c r="M329">
        <v>33579</v>
      </c>
      <c r="N329" t="s">
        <v>4989</v>
      </c>
      <c r="O329" t="s">
        <v>4990</v>
      </c>
      <c r="P329" t="s">
        <v>4991</v>
      </c>
      <c r="Q329" s="18">
        <v>45240</v>
      </c>
      <c r="S329" t="s">
        <v>634</v>
      </c>
      <c r="T329">
        <v>0</v>
      </c>
      <c r="U329" t="s">
        <v>303</v>
      </c>
      <c r="W329">
        <v>500</v>
      </c>
      <c r="X329" t="s">
        <v>317</v>
      </c>
      <c r="Y329" s="18">
        <v>29526</v>
      </c>
      <c r="Z329" t="s">
        <v>4992</v>
      </c>
      <c r="AA329">
        <v>1326548686</v>
      </c>
      <c r="AB329" t="s">
        <v>4993</v>
      </c>
      <c r="AC329" s="18">
        <v>46081</v>
      </c>
      <c r="AD329" t="s">
        <v>4994</v>
      </c>
      <c r="AE329" s="18">
        <v>46142</v>
      </c>
      <c r="AF329" t="s">
        <v>4995</v>
      </c>
      <c r="AG329" s="18">
        <v>46795</v>
      </c>
      <c r="AH329" t="s">
        <v>4996</v>
      </c>
      <c r="AI329" t="s">
        <v>4997</v>
      </c>
      <c r="AJ329" t="s">
        <v>1330</v>
      </c>
      <c r="AK329" t="s">
        <v>1330</v>
      </c>
      <c r="AL329" t="s">
        <v>1330</v>
      </c>
      <c r="AM329" t="b">
        <v>1</v>
      </c>
      <c r="AN329" t="b">
        <v>1</v>
      </c>
      <c r="AO329">
        <v>4374422</v>
      </c>
      <c r="AP329" t="s">
        <v>322</v>
      </c>
      <c r="AQ329" s="169" t="s">
        <v>4982</v>
      </c>
      <c r="AR329" t="s">
        <v>46</v>
      </c>
      <c r="AS329" t="s">
        <v>29</v>
      </c>
      <c r="AT329" t="s">
        <v>1384</v>
      </c>
    </row>
    <row r="330" spans="1:46" x14ac:dyDescent="0.35">
      <c r="A330" t="s">
        <v>4998</v>
      </c>
      <c r="B330" t="s">
        <v>4999</v>
      </c>
      <c r="C330" t="s">
        <v>5000</v>
      </c>
      <c r="D330" t="s">
        <v>5001</v>
      </c>
      <c r="E330" t="s">
        <v>5002</v>
      </c>
      <c r="F330" t="s">
        <v>5003</v>
      </c>
      <c r="G330" t="s">
        <v>462</v>
      </c>
      <c r="H330" t="s">
        <v>133</v>
      </c>
      <c r="I330" t="s">
        <v>432</v>
      </c>
      <c r="J330" t="s">
        <v>5004</v>
      </c>
      <c r="K330" t="s">
        <v>5005</v>
      </c>
      <c r="L330" t="s">
        <v>25</v>
      </c>
      <c r="M330">
        <v>98075</v>
      </c>
      <c r="N330" t="s">
        <v>5006</v>
      </c>
      <c r="O330" t="s">
        <v>5007</v>
      </c>
      <c r="P330" t="s">
        <v>5008</v>
      </c>
      <c r="Q330" s="18">
        <v>45231</v>
      </c>
      <c r="R330" s="18">
        <v>45247</v>
      </c>
      <c r="S330" t="s">
        <v>708</v>
      </c>
      <c r="T330">
        <v>0</v>
      </c>
      <c r="X330" t="s">
        <v>317</v>
      </c>
      <c r="Y330" s="18">
        <v>28715</v>
      </c>
      <c r="Z330" t="s">
        <v>5009</v>
      </c>
      <c r="AA330">
        <v>1669000105</v>
      </c>
      <c r="AB330" t="s">
        <v>5010</v>
      </c>
      <c r="AD330" t="s">
        <v>5011</v>
      </c>
      <c r="AE330" s="18">
        <v>45882</v>
      </c>
      <c r="AF330" t="s">
        <v>5012</v>
      </c>
      <c r="AG330" s="18">
        <v>46286</v>
      </c>
      <c r="AI330">
        <v>2267573</v>
      </c>
      <c r="AM330" t="b">
        <v>0</v>
      </c>
      <c r="AN330" t="b">
        <v>1</v>
      </c>
      <c r="AO330">
        <v>4371307</v>
      </c>
      <c r="AQ330" s="169" t="s">
        <v>4999</v>
      </c>
      <c r="AR330" t="s">
        <v>46</v>
      </c>
      <c r="AS330" t="s">
        <v>324</v>
      </c>
      <c r="AT330" t="s">
        <v>1384</v>
      </c>
    </row>
    <row r="331" spans="1:46" x14ac:dyDescent="0.35">
      <c r="A331" t="s">
        <v>5013</v>
      </c>
      <c r="B331" t="s">
        <v>55</v>
      </c>
      <c r="C331" t="s">
        <v>5014</v>
      </c>
      <c r="D331" t="s">
        <v>5015</v>
      </c>
      <c r="E331" t="s">
        <v>5016</v>
      </c>
      <c r="F331" t="s">
        <v>5017</v>
      </c>
      <c r="G331" t="s">
        <v>1509</v>
      </c>
      <c r="H331" t="s">
        <v>27</v>
      </c>
      <c r="I331" t="s">
        <v>310</v>
      </c>
      <c r="J331" t="s">
        <v>5018</v>
      </c>
      <c r="K331" t="s">
        <v>1668</v>
      </c>
      <c r="L331" t="s">
        <v>53</v>
      </c>
      <c r="M331">
        <v>32905</v>
      </c>
      <c r="N331" t="s">
        <v>5019</v>
      </c>
      <c r="O331" t="s">
        <v>5020</v>
      </c>
      <c r="P331" t="s">
        <v>5021</v>
      </c>
      <c r="Q331" s="18">
        <v>45231</v>
      </c>
      <c r="S331" t="s">
        <v>634</v>
      </c>
      <c r="T331">
        <v>3</v>
      </c>
      <c r="U331" t="s">
        <v>5022</v>
      </c>
      <c r="W331" s="358">
        <v>1100</v>
      </c>
      <c r="X331">
        <v>1099</v>
      </c>
      <c r="Y331" s="18">
        <v>30651</v>
      </c>
      <c r="Z331" t="s">
        <v>5023</v>
      </c>
      <c r="AA331">
        <v>1639599194</v>
      </c>
      <c r="AB331" t="s">
        <v>5024</v>
      </c>
      <c r="AC331" s="18">
        <v>46112</v>
      </c>
      <c r="AD331" t="s">
        <v>5025</v>
      </c>
      <c r="AE331" s="18">
        <v>45688</v>
      </c>
      <c r="AF331" t="s">
        <v>338</v>
      </c>
      <c r="AH331" t="s">
        <v>5026</v>
      </c>
      <c r="AI331">
        <v>117782900</v>
      </c>
      <c r="AJ331" t="s">
        <v>338</v>
      </c>
      <c r="AK331" t="s">
        <v>1330</v>
      </c>
      <c r="AL331" t="s">
        <v>1330</v>
      </c>
      <c r="AM331" t="b">
        <v>1</v>
      </c>
      <c r="AN331" t="b">
        <v>1</v>
      </c>
      <c r="AP331" t="s">
        <v>322</v>
      </c>
      <c r="AQ331" s="169" t="s">
        <v>55</v>
      </c>
      <c r="AR331" t="s">
        <v>310</v>
      </c>
      <c r="AS331" t="s">
        <v>324</v>
      </c>
    </row>
    <row r="332" spans="1:46" x14ac:dyDescent="0.35">
      <c r="A332" t="s">
        <v>5027</v>
      </c>
      <c r="B332" t="s">
        <v>5028</v>
      </c>
      <c r="C332" t="s">
        <v>5029</v>
      </c>
      <c r="D332" t="s">
        <v>5030</v>
      </c>
      <c r="E332" t="s">
        <v>5031</v>
      </c>
      <c r="F332" t="s">
        <v>4815</v>
      </c>
      <c r="G332" t="s">
        <v>515</v>
      </c>
      <c r="H332" t="s">
        <v>136</v>
      </c>
      <c r="I332" t="s">
        <v>345</v>
      </c>
      <c r="J332" t="s">
        <v>5032</v>
      </c>
      <c r="K332" t="s">
        <v>2334</v>
      </c>
      <c r="L332" t="s">
        <v>115</v>
      </c>
      <c r="M332">
        <v>60586</v>
      </c>
      <c r="N332" t="s">
        <v>5033</v>
      </c>
      <c r="O332" t="s">
        <v>5034</v>
      </c>
      <c r="P332" t="s">
        <v>5035</v>
      </c>
      <c r="Q332" s="18">
        <v>45231</v>
      </c>
      <c r="S332" t="s">
        <v>634</v>
      </c>
      <c r="T332">
        <v>5</v>
      </c>
      <c r="U332" t="s">
        <v>2512</v>
      </c>
      <c r="X332" t="s">
        <v>317</v>
      </c>
      <c r="Y332" s="18">
        <v>28009</v>
      </c>
      <c r="Z332" t="s">
        <v>5036</v>
      </c>
      <c r="AA332">
        <v>1306182753</v>
      </c>
      <c r="AB332" t="s">
        <v>5037</v>
      </c>
      <c r="AC332" s="18">
        <v>46660</v>
      </c>
      <c r="AD332">
        <v>209010064</v>
      </c>
      <c r="AE332" s="18">
        <v>46173</v>
      </c>
      <c r="AF332" t="s">
        <v>5038</v>
      </c>
      <c r="AG332" s="18">
        <v>46641</v>
      </c>
      <c r="AH332" t="s">
        <v>5039</v>
      </c>
      <c r="AI332">
        <v>339706342001</v>
      </c>
      <c r="AJ332" t="s">
        <v>70</v>
      </c>
      <c r="AK332" t="s">
        <v>70</v>
      </c>
      <c r="AM332" t="b">
        <v>1</v>
      </c>
      <c r="AN332" t="b">
        <v>1</v>
      </c>
      <c r="AO332">
        <v>4369495</v>
      </c>
      <c r="AP332" t="s">
        <v>322</v>
      </c>
      <c r="AQ332" s="169" t="s">
        <v>5028</v>
      </c>
      <c r="AR332" t="s">
        <v>46</v>
      </c>
      <c r="AS332" t="s">
        <v>324</v>
      </c>
      <c r="AT332" t="s">
        <v>1384</v>
      </c>
    </row>
    <row r="333" spans="1:46" x14ac:dyDescent="0.35">
      <c r="A333" t="s">
        <v>708</v>
      </c>
      <c r="B333" t="s">
        <v>5040</v>
      </c>
      <c r="C333" t="s">
        <v>5041</v>
      </c>
      <c r="D333" t="s">
        <v>3678</v>
      </c>
      <c r="E333" t="s">
        <v>5042</v>
      </c>
      <c r="F333" t="s">
        <v>4815</v>
      </c>
      <c r="G333" t="s">
        <v>344</v>
      </c>
      <c r="H333" t="s">
        <v>136</v>
      </c>
      <c r="I333" t="s">
        <v>345</v>
      </c>
      <c r="L333" t="s">
        <v>115</v>
      </c>
      <c r="N333" t="s">
        <v>5043</v>
      </c>
      <c r="O333" t="s">
        <v>5044</v>
      </c>
      <c r="P333" t="s">
        <v>5045</v>
      </c>
      <c r="Q333" s="18">
        <v>45231</v>
      </c>
      <c r="R333" s="18">
        <v>45231</v>
      </c>
      <c r="S333" t="s">
        <v>708</v>
      </c>
      <c r="T333">
        <v>0</v>
      </c>
      <c r="U333" t="s">
        <v>3374</v>
      </c>
      <c r="X333" t="s">
        <v>317</v>
      </c>
      <c r="AA333">
        <v>1689100083</v>
      </c>
      <c r="AD333">
        <v>209016337</v>
      </c>
      <c r="AE333" s="18">
        <v>45443</v>
      </c>
      <c r="AL333" t="s">
        <v>338</v>
      </c>
      <c r="AM333" t="b">
        <v>0</v>
      </c>
      <c r="AN333" t="b">
        <v>1</v>
      </c>
      <c r="AQ333" s="169" t="s">
        <v>5040</v>
      </c>
      <c r="AR333" t="s">
        <v>46</v>
      </c>
      <c r="AS333" t="s">
        <v>324</v>
      </c>
    </row>
    <row r="334" spans="1:46" x14ac:dyDescent="0.35">
      <c r="A334" t="s">
        <v>5046</v>
      </c>
      <c r="B334" t="s">
        <v>5047</v>
      </c>
      <c r="C334" t="s">
        <v>5048</v>
      </c>
      <c r="D334" t="s">
        <v>2593</v>
      </c>
      <c r="E334" t="s">
        <v>5049</v>
      </c>
      <c r="F334" t="s">
        <v>5050</v>
      </c>
      <c r="G334" t="s">
        <v>733</v>
      </c>
      <c r="H334" t="s">
        <v>191</v>
      </c>
      <c r="I334" t="s">
        <v>557</v>
      </c>
      <c r="J334" t="s">
        <v>5051</v>
      </c>
      <c r="K334" t="s">
        <v>5052</v>
      </c>
      <c r="L334" t="s">
        <v>198</v>
      </c>
      <c r="M334">
        <v>83801</v>
      </c>
      <c r="N334" t="s">
        <v>5053</v>
      </c>
      <c r="O334" t="s">
        <v>5054</v>
      </c>
      <c r="P334" t="s">
        <v>5055</v>
      </c>
      <c r="Q334" s="18">
        <v>45231</v>
      </c>
      <c r="S334" t="s">
        <v>634</v>
      </c>
      <c r="T334">
        <v>1</v>
      </c>
      <c r="U334" t="s">
        <v>5056</v>
      </c>
      <c r="W334">
        <v>600</v>
      </c>
      <c r="X334" t="s">
        <v>317</v>
      </c>
      <c r="Y334" s="18">
        <v>30324</v>
      </c>
      <c r="Z334" t="s">
        <v>5057</v>
      </c>
      <c r="AA334">
        <v>1619348786</v>
      </c>
      <c r="AB334" t="s">
        <v>5058</v>
      </c>
      <c r="AC334" s="18">
        <v>45596</v>
      </c>
      <c r="AD334" t="s">
        <v>5059</v>
      </c>
      <c r="AE334" s="18">
        <v>45665</v>
      </c>
      <c r="AF334">
        <v>1128880</v>
      </c>
      <c r="AG334" s="18">
        <v>46022</v>
      </c>
      <c r="AI334">
        <v>2105931</v>
      </c>
      <c r="AJ334" t="s">
        <v>204</v>
      </c>
      <c r="AK334" t="s">
        <v>70</v>
      </c>
      <c r="AL334" t="s">
        <v>70</v>
      </c>
      <c r="AM334" t="b">
        <v>1</v>
      </c>
      <c r="AN334" t="b">
        <v>1</v>
      </c>
      <c r="AO334">
        <v>4369507</v>
      </c>
      <c r="AP334" t="s">
        <v>322</v>
      </c>
      <c r="AQ334" s="169" t="s">
        <v>5047</v>
      </c>
      <c r="AR334" t="s">
        <v>566</v>
      </c>
      <c r="AS334" t="s">
        <v>324</v>
      </c>
      <c r="AT334" t="s">
        <v>1384</v>
      </c>
    </row>
    <row r="335" spans="1:46" x14ac:dyDescent="0.35">
      <c r="A335" t="s">
        <v>5060</v>
      </c>
      <c r="B335" t="s">
        <v>5061</v>
      </c>
      <c r="C335" t="s">
        <v>5062</v>
      </c>
      <c r="D335" t="s">
        <v>5063</v>
      </c>
      <c r="E335" t="s">
        <v>5064</v>
      </c>
      <c r="F335" t="s">
        <v>541</v>
      </c>
      <c r="G335" t="s">
        <v>404</v>
      </c>
      <c r="H335" t="s">
        <v>130</v>
      </c>
      <c r="I335" t="s">
        <v>432</v>
      </c>
      <c r="J335" t="s">
        <v>5065</v>
      </c>
      <c r="K335" t="s">
        <v>5066</v>
      </c>
      <c r="L335" t="s">
        <v>50</v>
      </c>
      <c r="M335">
        <v>91206</v>
      </c>
      <c r="N335" t="s">
        <v>5067</v>
      </c>
      <c r="O335" t="s">
        <v>5068</v>
      </c>
      <c r="P335" t="s">
        <v>5069</v>
      </c>
      <c r="Q335" s="18">
        <v>45231</v>
      </c>
      <c r="S335" t="s">
        <v>634</v>
      </c>
      <c r="T335">
        <v>5</v>
      </c>
      <c r="U335" t="s">
        <v>5070</v>
      </c>
      <c r="X335" t="s">
        <v>317</v>
      </c>
      <c r="Y335" s="18">
        <v>27085</v>
      </c>
      <c r="Z335" t="s">
        <v>5071</v>
      </c>
      <c r="AA335">
        <v>1487364808</v>
      </c>
      <c r="AB335" t="s">
        <v>5072</v>
      </c>
      <c r="AC335" s="18">
        <v>46022</v>
      </c>
      <c r="AD335">
        <v>95024240</v>
      </c>
      <c r="AE335" s="18">
        <v>45747</v>
      </c>
      <c r="AF335" t="s">
        <v>5073</v>
      </c>
      <c r="AG335" s="18">
        <v>46705</v>
      </c>
      <c r="AH335" t="s">
        <v>5074</v>
      </c>
      <c r="AJ335" t="s">
        <v>1162</v>
      </c>
      <c r="AK335" t="s">
        <v>1162</v>
      </c>
      <c r="AM335" t="b">
        <v>1</v>
      </c>
      <c r="AN335" t="b">
        <v>1</v>
      </c>
      <c r="AO335">
        <v>4369555</v>
      </c>
      <c r="AP335" t="s">
        <v>322</v>
      </c>
      <c r="AQ335" s="169" t="s">
        <v>5061</v>
      </c>
      <c r="AR335" t="s">
        <v>46</v>
      </c>
      <c r="AS335" t="s">
        <v>324</v>
      </c>
      <c r="AT335" t="s">
        <v>1384</v>
      </c>
    </row>
    <row r="336" spans="1:46" x14ac:dyDescent="0.35">
      <c r="A336" t="s">
        <v>708</v>
      </c>
      <c r="B336" t="s">
        <v>5075</v>
      </c>
      <c r="C336" t="s">
        <v>5076</v>
      </c>
      <c r="D336" t="s">
        <v>5077</v>
      </c>
      <c r="E336" t="s">
        <v>5078</v>
      </c>
      <c r="F336" t="s">
        <v>5079</v>
      </c>
      <c r="G336" t="s">
        <v>718</v>
      </c>
      <c r="H336" t="s">
        <v>130</v>
      </c>
      <c r="I336" t="s">
        <v>432</v>
      </c>
      <c r="J336" t="s">
        <v>5080</v>
      </c>
      <c r="K336" t="s">
        <v>5081</v>
      </c>
      <c r="L336" t="s">
        <v>50</v>
      </c>
      <c r="M336">
        <v>95519</v>
      </c>
      <c r="N336" t="s">
        <v>5082</v>
      </c>
      <c r="O336" t="s">
        <v>5083</v>
      </c>
      <c r="P336" t="s">
        <v>5084</v>
      </c>
      <c r="Q336" s="18">
        <v>45231</v>
      </c>
      <c r="R336" s="18">
        <v>45230</v>
      </c>
      <c r="S336" t="s">
        <v>708</v>
      </c>
      <c r="T336">
        <v>0</v>
      </c>
      <c r="U336" t="s">
        <v>5085</v>
      </c>
      <c r="X336" t="s">
        <v>317</v>
      </c>
      <c r="Y336" s="18">
        <v>31160</v>
      </c>
      <c r="AA336">
        <v>1639533573</v>
      </c>
      <c r="AD336">
        <v>95009471</v>
      </c>
      <c r="AE336" s="18">
        <v>45443</v>
      </c>
      <c r="AL336" t="s">
        <v>5086</v>
      </c>
      <c r="AM336" t="b">
        <v>0</v>
      </c>
      <c r="AN336" t="b">
        <v>1</v>
      </c>
      <c r="AQ336" s="169" t="s">
        <v>5075</v>
      </c>
      <c r="AR336" t="s">
        <v>46</v>
      </c>
      <c r="AS336" t="s">
        <v>324</v>
      </c>
    </row>
    <row r="337" spans="1:46" x14ac:dyDescent="0.35">
      <c r="A337" t="s">
        <v>5087</v>
      </c>
      <c r="B337" t="s">
        <v>5088</v>
      </c>
      <c r="C337" t="s">
        <v>5089</v>
      </c>
      <c r="D337" t="s">
        <v>5090</v>
      </c>
      <c r="E337" t="s">
        <v>5091</v>
      </c>
      <c r="F337" t="s">
        <v>308</v>
      </c>
      <c r="G337" t="s">
        <v>733</v>
      </c>
      <c r="H337" t="s">
        <v>28</v>
      </c>
      <c r="I337" t="s">
        <v>310</v>
      </c>
      <c r="J337" t="s">
        <v>5092</v>
      </c>
      <c r="K337" t="s">
        <v>1057</v>
      </c>
      <c r="L337" t="s">
        <v>25</v>
      </c>
      <c r="M337">
        <v>98422</v>
      </c>
      <c r="N337" t="s">
        <v>5093</v>
      </c>
      <c r="O337" t="s">
        <v>5094</v>
      </c>
      <c r="P337" t="s">
        <v>5095</v>
      </c>
      <c r="Q337" s="18">
        <v>45229</v>
      </c>
      <c r="S337" t="s">
        <v>634</v>
      </c>
      <c r="T337">
        <v>5</v>
      </c>
      <c r="U337" t="s">
        <v>5096</v>
      </c>
      <c r="X337" t="s">
        <v>317</v>
      </c>
      <c r="Y337" s="18">
        <v>21221</v>
      </c>
      <c r="Z337" t="s">
        <v>5097</v>
      </c>
      <c r="AA337">
        <v>1801817465</v>
      </c>
      <c r="AB337" t="s">
        <v>5098</v>
      </c>
      <c r="AC337" s="18">
        <v>46446</v>
      </c>
      <c r="AD337" t="s">
        <v>5099</v>
      </c>
      <c r="AE337" s="18">
        <v>45693</v>
      </c>
      <c r="AF337" t="s">
        <v>338</v>
      </c>
      <c r="AJ337" t="s">
        <v>338</v>
      </c>
      <c r="AK337" t="s">
        <v>778</v>
      </c>
      <c r="AL337" t="s">
        <v>778</v>
      </c>
      <c r="AM337" t="b">
        <v>1</v>
      </c>
      <c r="AN337" t="b">
        <v>1</v>
      </c>
      <c r="AO337">
        <v>4373844</v>
      </c>
      <c r="AP337" t="s">
        <v>322</v>
      </c>
      <c r="AQ337" s="169" t="s">
        <v>5088</v>
      </c>
      <c r="AR337" t="s">
        <v>310</v>
      </c>
      <c r="AS337" t="s">
        <v>324</v>
      </c>
      <c r="AT337" t="s">
        <v>1384</v>
      </c>
    </row>
    <row r="338" spans="1:46" x14ac:dyDescent="0.35">
      <c r="A338" s="359" t="s">
        <v>5100</v>
      </c>
      <c r="B338" t="s">
        <v>5101</v>
      </c>
      <c r="C338" t="s">
        <v>5102</v>
      </c>
      <c r="D338" t="s">
        <v>5103</v>
      </c>
      <c r="E338" t="s">
        <v>4494</v>
      </c>
      <c r="F338" t="s">
        <v>461</v>
      </c>
      <c r="G338" t="s">
        <v>462</v>
      </c>
      <c r="H338" t="s">
        <v>133</v>
      </c>
      <c r="I338" t="s">
        <v>432</v>
      </c>
      <c r="J338" t="s">
        <v>5104</v>
      </c>
      <c r="K338" t="s">
        <v>5105</v>
      </c>
      <c r="L338" t="s">
        <v>25</v>
      </c>
      <c r="M338">
        <v>98087</v>
      </c>
      <c r="N338" t="s">
        <v>5106</v>
      </c>
      <c r="O338" t="s">
        <v>5107</v>
      </c>
      <c r="P338" t="s">
        <v>5108</v>
      </c>
      <c r="Q338" s="18">
        <v>45225</v>
      </c>
      <c r="S338" t="s">
        <v>634</v>
      </c>
      <c r="T338">
        <v>5</v>
      </c>
      <c r="U338" t="s">
        <v>5109</v>
      </c>
      <c r="X338" t="s">
        <v>317</v>
      </c>
      <c r="Y338" s="18">
        <v>34822</v>
      </c>
      <c r="Z338" t="s">
        <v>5110</v>
      </c>
      <c r="AA338">
        <v>1730868076</v>
      </c>
      <c r="AB338" t="s">
        <v>5111</v>
      </c>
      <c r="AC338" s="18">
        <v>46022</v>
      </c>
      <c r="AD338" t="s">
        <v>5112</v>
      </c>
      <c r="AE338" s="18">
        <v>46145</v>
      </c>
      <c r="AF338" t="s">
        <v>5113</v>
      </c>
      <c r="AG338" s="18">
        <v>46922</v>
      </c>
      <c r="AH338" t="s">
        <v>5114</v>
      </c>
      <c r="AI338">
        <v>2259255</v>
      </c>
      <c r="AJ338" t="s">
        <v>338</v>
      </c>
      <c r="AK338" t="s">
        <v>792</v>
      </c>
      <c r="AL338" t="s">
        <v>792</v>
      </c>
      <c r="AM338" t="b">
        <v>1</v>
      </c>
      <c r="AN338" t="b">
        <v>1</v>
      </c>
      <c r="AO338">
        <v>4355073</v>
      </c>
      <c r="AP338" t="s">
        <v>322</v>
      </c>
      <c r="AQ338" s="169" t="s">
        <v>5101</v>
      </c>
      <c r="AR338" t="s">
        <v>46</v>
      </c>
      <c r="AS338" t="s">
        <v>324</v>
      </c>
      <c r="AT338" t="s">
        <v>1384</v>
      </c>
    </row>
    <row r="339" spans="1:46" x14ac:dyDescent="0.35">
      <c r="A339" t="s">
        <v>5115</v>
      </c>
      <c r="B339" t="s">
        <v>5116</v>
      </c>
      <c r="C339" t="s">
        <v>5117</v>
      </c>
      <c r="D339" t="s">
        <v>5118</v>
      </c>
      <c r="E339" t="s">
        <v>5119</v>
      </c>
      <c r="F339" t="s">
        <v>541</v>
      </c>
      <c r="G339" t="s">
        <v>542</v>
      </c>
      <c r="H339" t="s">
        <v>130</v>
      </c>
      <c r="I339" t="s">
        <v>432</v>
      </c>
      <c r="J339" t="s">
        <v>5120</v>
      </c>
      <c r="K339" t="s">
        <v>5121</v>
      </c>
      <c r="L339" t="s">
        <v>50</v>
      </c>
      <c r="M339">
        <v>95206</v>
      </c>
      <c r="N339" t="s">
        <v>5122</v>
      </c>
      <c r="O339" t="s">
        <v>5123</v>
      </c>
      <c r="P339" t="s">
        <v>5124</v>
      </c>
      <c r="Q339" s="18">
        <v>45222</v>
      </c>
      <c r="R339" s="18">
        <v>45411</v>
      </c>
      <c r="S339" t="s">
        <v>708</v>
      </c>
      <c r="T339">
        <v>0</v>
      </c>
      <c r="U339" t="s">
        <v>5125</v>
      </c>
      <c r="X339" t="s">
        <v>317</v>
      </c>
      <c r="Y339" s="18">
        <v>25416</v>
      </c>
      <c r="Z339" t="s">
        <v>5126</v>
      </c>
      <c r="AA339">
        <v>1447779889</v>
      </c>
      <c r="AB339" t="s">
        <v>5127</v>
      </c>
      <c r="AD339">
        <v>13952</v>
      </c>
      <c r="AE339" s="18">
        <v>45565</v>
      </c>
      <c r="AF339" t="s">
        <v>5128</v>
      </c>
      <c r="AG339" s="18">
        <v>45641</v>
      </c>
      <c r="AJ339" t="s">
        <v>4519</v>
      </c>
      <c r="AK339" t="s">
        <v>4519</v>
      </c>
      <c r="AL339" t="s">
        <v>338</v>
      </c>
      <c r="AM339" t="b">
        <v>1</v>
      </c>
      <c r="AN339" t="b">
        <v>1</v>
      </c>
      <c r="AO339">
        <v>4356341</v>
      </c>
      <c r="AQ339" s="169" t="s">
        <v>5116</v>
      </c>
      <c r="AR339" t="s">
        <v>46</v>
      </c>
      <c r="AS339" t="s">
        <v>324</v>
      </c>
      <c r="AT339" t="s">
        <v>1384</v>
      </c>
    </row>
    <row r="340" spans="1:46" x14ac:dyDescent="0.35">
      <c r="A340" t="s">
        <v>5129</v>
      </c>
      <c r="B340" t="s">
        <v>5130</v>
      </c>
      <c r="C340" t="s">
        <v>5131</v>
      </c>
      <c r="D340" t="s">
        <v>4427</v>
      </c>
      <c r="E340" t="s">
        <v>5132</v>
      </c>
      <c r="F340" t="s">
        <v>4815</v>
      </c>
      <c r="G340" t="s">
        <v>515</v>
      </c>
      <c r="H340" t="s">
        <v>3126</v>
      </c>
      <c r="I340" t="s">
        <v>3126</v>
      </c>
      <c r="J340" t="s">
        <v>5133</v>
      </c>
      <c r="K340" t="s">
        <v>1908</v>
      </c>
      <c r="L340" t="s">
        <v>115</v>
      </c>
      <c r="M340">
        <v>60617</v>
      </c>
      <c r="N340" t="s">
        <v>5134</v>
      </c>
      <c r="O340" t="s">
        <v>5135</v>
      </c>
      <c r="P340" t="s">
        <v>5136</v>
      </c>
      <c r="Q340" s="18">
        <v>45222</v>
      </c>
      <c r="S340" t="s">
        <v>634</v>
      </c>
      <c r="T340">
        <v>5</v>
      </c>
      <c r="U340" t="s">
        <v>5137</v>
      </c>
      <c r="X340" t="s">
        <v>317</v>
      </c>
      <c r="Y340" s="18">
        <v>23051</v>
      </c>
      <c r="Z340" t="s">
        <v>5138</v>
      </c>
      <c r="AA340">
        <v>1891858924</v>
      </c>
      <c r="AB340" t="s">
        <v>338</v>
      </c>
      <c r="AD340">
        <v>149007957</v>
      </c>
      <c r="AE340" s="18">
        <v>45991</v>
      </c>
      <c r="AF340" t="s">
        <v>338</v>
      </c>
      <c r="AH340" t="s">
        <v>5139</v>
      </c>
      <c r="AJ340" t="s">
        <v>338</v>
      </c>
      <c r="AK340" t="s">
        <v>70</v>
      </c>
      <c r="AM340" t="b">
        <v>1</v>
      </c>
      <c r="AN340" t="b">
        <v>1</v>
      </c>
      <c r="AO340">
        <v>4364493</v>
      </c>
      <c r="AP340" t="s">
        <v>322</v>
      </c>
      <c r="AQ340" s="169" t="s">
        <v>5130</v>
      </c>
      <c r="AR340" t="s">
        <v>3126</v>
      </c>
      <c r="AS340" t="s">
        <v>324</v>
      </c>
      <c r="AT340" t="s">
        <v>1384</v>
      </c>
    </row>
    <row r="341" spans="1:46" x14ac:dyDescent="0.35">
      <c r="A341" t="s">
        <v>5140</v>
      </c>
      <c r="B341" t="s">
        <v>5141</v>
      </c>
      <c r="C341" t="s">
        <v>5142</v>
      </c>
      <c r="D341" t="s">
        <v>5143</v>
      </c>
      <c r="E341" t="s">
        <v>5144</v>
      </c>
      <c r="F341" t="s">
        <v>497</v>
      </c>
      <c r="G341" t="s">
        <v>431</v>
      </c>
      <c r="H341" t="s">
        <v>191</v>
      </c>
      <c r="I341" t="s">
        <v>557</v>
      </c>
      <c r="J341" t="s">
        <v>5145</v>
      </c>
      <c r="K341" t="s">
        <v>4729</v>
      </c>
      <c r="L341" t="s">
        <v>25</v>
      </c>
      <c r="M341">
        <v>98042</v>
      </c>
      <c r="N341" t="s">
        <v>5146</v>
      </c>
      <c r="O341" t="s">
        <v>5147</v>
      </c>
      <c r="P341" t="s">
        <v>5148</v>
      </c>
      <c r="Q341" s="18">
        <v>45215</v>
      </c>
      <c r="R341" s="18">
        <v>45394</v>
      </c>
      <c r="S341" t="s">
        <v>708</v>
      </c>
      <c r="T341">
        <v>0</v>
      </c>
      <c r="U341" t="s">
        <v>5149</v>
      </c>
      <c r="X341" t="s">
        <v>317</v>
      </c>
      <c r="Y341" s="18">
        <v>35451</v>
      </c>
      <c r="Z341" t="s">
        <v>5150</v>
      </c>
      <c r="AA341">
        <v>1093594434</v>
      </c>
      <c r="AB341" t="s">
        <v>5151</v>
      </c>
      <c r="AD341" t="s">
        <v>5152</v>
      </c>
      <c r="AE341" s="18">
        <v>46043</v>
      </c>
      <c r="AF341" t="s">
        <v>5153</v>
      </c>
      <c r="AG341" s="18">
        <v>46022</v>
      </c>
      <c r="AI341">
        <v>2270280</v>
      </c>
      <c r="AJ341" t="s">
        <v>5154</v>
      </c>
      <c r="AK341" t="s">
        <v>3156</v>
      </c>
      <c r="AL341" t="s">
        <v>2665</v>
      </c>
      <c r="AM341" t="b">
        <v>1</v>
      </c>
      <c r="AN341" t="b">
        <v>1</v>
      </c>
      <c r="AO341">
        <v>4355078</v>
      </c>
      <c r="AQ341" s="169" t="s">
        <v>5141</v>
      </c>
      <c r="AR341" t="s">
        <v>566</v>
      </c>
      <c r="AS341" t="s">
        <v>324</v>
      </c>
      <c r="AT341" t="s">
        <v>1384</v>
      </c>
    </row>
    <row r="342" spans="1:46" x14ac:dyDescent="0.35">
      <c r="A342" t="s">
        <v>5155</v>
      </c>
      <c r="B342" t="s">
        <v>5156</v>
      </c>
      <c r="C342" t="s">
        <v>5157</v>
      </c>
      <c r="D342" t="s">
        <v>5158</v>
      </c>
      <c r="E342" t="s">
        <v>5159</v>
      </c>
      <c r="F342" t="s">
        <v>5160</v>
      </c>
      <c r="G342" t="s">
        <v>4311</v>
      </c>
      <c r="H342" t="s">
        <v>136</v>
      </c>
      <c r="I342" t="s">
        <v>345</v>
      </c>
      <c r="J342" t="s">
        <v>5161</v>
      </c>
      <c r="K342" t="s">
        <v>5162</v>
      </c>
      <c r="L342" t="s">
        <v>81</v>
      </c>
      <c r="M342">
        <v>46405</v>
      </c>
      <c r="N342" t="s">
        <v>5163</v>
      </c>
      <c r="O342" t="s">
        <v>5164</v>
      </c>
      <c r="P342" t="s">
        <v>5165</v>
      </c>
      <c r="Q342" s="18">
        <v>45215</v>
      </c>
      <c r="S342" t="s">
        <v>634</v>
      </c>
      <c r="T342">
        <v>3</v>
      </c>
      <c r="U342" t="s">
        <v>5166</v>
      </c>
      <c r="W342">
        <v>550</v>
      </c>
      <c r="X342" t="s">
        <v>317</v>
      </c>
      <c r="Y342" s="18">
        <v>29775</v>
      </c>
      <c r="Z342" t="s">
        <v>5167</v>
      </c>
      <c r="AA342">
        <v>1942957535</v>
      </c>
      <c r="AB342" t="s">
        <v>5168</v>
      </c>
      <c r="AC342" s="18">
        <v>45961</v>
      </c>
      <c r="AD342" t="s">
        <v>5169</v>
      </c>
      <c r="AE342" s="18">
        <v>45961</v>
      </c>
      <c r="AF342" t="s">
        <v>5170</v>
      </c>
      <c r="AG342" s="18">
        <v>46292</v>
      </c>
      <c r="AH342" t="s">
        <v>5171</v>
      </c>
      <c r="AI342">
        <v>300064557</v>
      </c>
      <c r="AJ342" t="s">
        <v>1162</v>
      </c>
      <c r="AK342" t="s">
        <v>1162</v>
      </c>
      <c r="AM342" t="b">
        <v>1</v>
      </c>
      <c r="AN342" t="b">
        <v>1</v>
      </c>
      <c r="AO342">
        <v>4358550</v>
      </c>
      <c r="AP342" t="s">
        <v>322</v>
      </c>
      <c r="AQ342" s="169" t="s">
        <v>5156</v>
      </c>
      <c r="AR342" t="s">
        <v>46</v>
      </c>
      <c r="AS342" t="s">
        <v>324</v>
      </c>
      <c r="AT342" t="s">
        <v>1384</v>
      </c>
    </row>
    <row r="343" spans="1:46" x14ac:dyDescent="0.35">
      <c r="A343" t="s">
        <v>5172</v>
      </c>
      <c r="B343" t="s">
        <v>5173</v>
      </c>
      <c r="C343" t="s">
        <v>5174</v>
      </c>
      <c r="D343" t="s">
        <v>1634</v>
      </c>
      <c r="E343" t="s">
        <v>5175</v>
      </c>
      <c r="F343" t="s">
        <v>5176</v>
      </c>
      <c r="G343" t="s">
        <v>1637</v>
      </c>
      <c r="H343" t="s">
        <v>136</v>
      </c>
      <c r="I343" t="s">
        <v>345</v>
      </c>
      <c r="J343" t="s">
        <v>5177</v>
      </c>
      <c r="K343" t="s">
        <v>2111</v>
      </c>
      <c r="L343" t="s">
        <v>53</v>
      </c>
      <c r="M343">
        <v>32225</v>
      </c>
      <c r="N343" t="s">
        <v>5178</v>
      </c>
      <c r="O343" t="s">
        <v>5179</v>
      </c>
      <c r="P343" t="s">
        <v>5180</v>
      </c>
      <c r="Q343" s="18">
        <v>45212</v>
      </c>
      <c r="R343" s="18">
        <v>45281</v>
      </c>
      <c r="S343" t="s">
        <v>708</v>
      </c>
      <c r="T343">
        <v>0</v>
      </c>
      <c r="U343" t="s">
        <v>5181</v>
      </c>
      <c r="X343" t="s">
        <v>317</v>
      </c>
      <c r="Y343" s="18">
        <v>28391</v>
      </c>
      <c r="Z343" t="s">
        <v>5182</v>
      </c>
      <c r="AA343">
        <v>1790284602</v>
      </c>
      <c r="AB343" t="s">
        <v>5183</v>
      </c>
      <c r="AD343" t="s">
        <v>5184</v>
      </c>
      <c r="AE343" s="18">
        <v>45777</v>
      </c>
      <c r="AF343" t="s">
        <v>5185</v>
      </c>
      <c r="AG343" s="18">
        <v>46736</v>
      </c>
      <c r="AH343" t="s">
        <v>5186</v>
      </c>
      <c r="AI343">
        <v>106539100</v>
      </c>
      <c r="AM343" t="b">
        <v>0</v>
      </c>
      <c r="AN343" t="b">
        <v>1</v>
      </c>
      <c r="AO343">
        <v>4382578</v>
      </c>
      <c r="AQ343" s="169" t="s">
        <v>5173</v>
      </c>
      <c r="AR343" t="s">
        <v>46</v>
      </c>
      <c r="AS343" t="s">
        <v>324</v>
      </c>
      <c r="AT343" t="s">
        <v>1384</v>
      </c>
    </row>
    <row r="344" spans="1:46" x14ac:dyDescent="0.35">
      <c r="A344" t="s">
        <v>5187</v>
      </c>
      <c r="B344" t="s">
        <v>5188</v>
      </c>
      <c r="C344" t="s">
        <v>5189</v>
      </c>
      <c r="D344" t="s">
        <v>3065</v>
      </c>
      <c r="E344" t="s">
        <v>5190</v>
      </c>
      <c r="F344" t="s">
        <v>5191</v>
      </c>
      <c r="G344" t="s">
        <v>404</v>
      </c>
      <c r="H344" t="s">
        <v>130</v>
      </c>
      <c r="I344" t="s">
        <v>432</v>
      </c>
      <c r="J344" t="s">
        <v>5192</v>
      </c>
      <c r="K344" t="s">
        <v>5193</v>
      </c>
      <c r="L344" t="s">
        <v>50</v>
      </c>
      <c r="M344">
        <v>91730</v>
      </c>
      <c r="N344" t="s">
        <v>5194</v>
      </c>
      <c r="O344" t="s">
        <v>5195</v>
      </c>
      <c r="P344" t="s">
        <v>5196</v>
      </c>
      <c r="Q344" s="18">
        <v>45211</v>
      </c>
      <c r="S344" t="s">
        <v>634</v>
      </c>
      <c r="T344">
        <v>4</v>
      </c>
      <c r="U344" t="s">
        <v>5197</v>
      </c>
      <c r="X344" t="s">
        <v>317</v>
      </c>
      <c r="Y344" s="18">
        <v>31326</v>
      </c>
      <c r="Z344" t="s">
        <v>5198</v>
      </c>
      <c r="AA344">
        <v>1225741978</v>
      </c>
      <c r="AB344" t="s">
        <v>5199</v>
      </c>
      <c r="AC344" s="18">
        <v>46053</v>
      </c>
      <c r="AD344">
        <v>95023682</v>
      </c>
      <c r="AE344" s="18">
        <v>45991</v>
      </c>
      <c r="AF344" t="s">
        <v>355</v>
      </c>
      <c r="AH344" t="s">
        <v>5200</v>
      </c>
      <c r="AJ344" t="s">
        <v>1162</v>
      </c>
      <c r="AK344" t="s">
        <v>1162</v>
      </c>
      <c r="AM344" t="b">
        <v>1</v>
      </c>
      <c r="AN344" t="b">
        <v>1</v>
      </c>
      <c r="AO344">
        <v>4355051</v>
      </c>
      <c r="AP344" t="s">
        <v>322</v>
      </c>
      <c r="AQ344" s="169" t="s">
        <v>5188</v>
      </c>
      <c r="AR344" t="s">
        <v>46</v>
      </c>
      <c r="AS344" t="s">
        <v>324</v>
      </c>
      <c r="AT344" t="s">
        <v>1384</v>
      </c>
    </row>
    <row r="345" spans="1:46" x14ac:dyDescent="0.35">
      <c r="A345" t="s">
        <v>5201</v>
      </c>
      <c r="B345" t="s">
        <v>5202</v>
      </c>
      <c r="C345" t="s">
        <v>5203</v>
      </c>
      <c r="D345" t="s">
        <v>5204</v>
      </c>
      <c r="E345" t="s">
        <v>5205</v>
      </c>
      <c r="F345" t="s">
        <v>5191</v>
      </c>
      <c r="G345" t="s">
        <v>404</v>
      </c>
      <c r="H345" t="s">
        <v>130</v>
      </c>
      <c r="I345" t="s">
        <v>432</v>
      </c>
      <c r="J345" t="s">
        <v>5206</v>
      </c>
      <c r="K345" t="s">
        <v>5207</v>
      </c>
      <c r="L345" t="s">
        <v>50</v>
      </c>
      <c r="M345">
        <v>92679</v>
      </c>
      <c r="N345" t="s">
        <v>5208</v>
      </c>
      <c r="O345" t="s">
        <v>5209</v>
      </c>
      <c r="P345" t="s">
        <v>5210</v>
      </c>
      <c r="Q345" s="18">
        <v>45211</v>
      </c>
      <c r="S345" t="s">
        <v>634</v>
      </c>
      <c r="T345">
        <v>5</v>
      </c>
      <c r="U345" t="s">
        <v>5211</v>
      </c>
      <c r="X345" t="s">
        <v>317</v>
      </c>
      <c r="Y345" s="18">
        <v>32049</v>
      </c>
      <c r="Z345" t="s">
        <v>5212</v>
      </c>
      <c r="AA345">
        <v>1073800017</v>
      </c>
      <c r="AB345" t="s">
        <v>5213</v>
      </c>
      <c r="AC345" s="18">
        <v>45596</v>
      </c>
      <c r="AD345">
        <v>95009799</v>
      </c>
      <c r="AE345" s="18">
        <v>46326</v>
      </c>
      <c r="AF345" t="s">
        <v>5214</v>
      </c>
      <c r="AG345" s="18">
        <v>46931</v>
      </c>
      <c r="AH345" t="s">
        <v>5215</v>
      </c>
      <c r="AJ345" t="s">
        <v>1162</v>
      </c>
      <c r="AK345" t="s">
        <v>1162</v>
      </c>
      <c r="AM345" t="b">
        <v>1</v>
      </c>
      <c r="AN345" t="b">
        <v>1</v>
      </c>
      <c r="AO345">
        <v>4355089</v>
      </c>
      <c r="AP345" t="s">
        <v>322</v>
      </c>
      <c r="AQ345" s="169" t="s">
        <v>5202</v>
      </c>
      <c r="AR345" t="s">
        <v>46</v>
      </c>
      <c r="AS345" t="s">
        <v>324</v>
      </c>
      <c r="AT345" t="s">
        <v>1384</v>
      </c>
    </row>
    <row r="346" spans="1:46" x14ac:dyDescent="0.35">
      <c r="A346" t="s">
        <v>5216</v>
      </c>
      <c r="B346" t="s">
        <v>5217</v>
      </c>
      <c r="C346" t="s">
        <v>5218</v>
      </c>
      <c r="D346" t="s">
        <v>5219</v>
      </c>
      <c r="E346" t="s">
        <v>5220</v>
      </c>
      <c r="F346" t="s">
        <v>4815</v>
      </c>
      <c r="G346" t="s">
        <v>515</v>
      </c>
      <c r="H346" t="s">
        <v>133</v>
      </c>
      <c r="I346" t="s">
        <v>345</v>
      </c>
      <c r="J346" t="s">
        <v>5221</v>
      </c>
      <c r="K346" t="s">
        <v>1908</v>
      </c>
      <c r="L346" t="s">
        <v>115</v>
      </c>
      <c r="M346">
        <v>60628</v>
      </c>
      <c r="N346" t="s">
        <v>5222</v>
      </c>
      <c r="O346" t="s">
        <v>5223</v>
      </c>
      <c r="P346" t="s">
        <v>5224</v>
      </c>
      <c r="Q346" s="18">
        <v>45211</v>
      </c>
      <c r="S346" t="s">
        <v>634</v>
      </c>
      <c r="T346">
        <v>5</v>
      </c>
      <c r="U346" t="s">
        <v>5225</v>
      </c>
      <c r="X346" t="s">
        <v>317</v>
      </c>
      <c r="Y346" s="18">
        <v>31834</v>
      </c>
      <c r="Z346" t="s">
        <v>5226</v>
      </c>
      <c r="AA346">
        <v>1669028312</v>
      </c>
      <c r="AB346" t="s">
        <v>5227</v>
      </c>
      <c r="AC346" s="18">
        <v>46295</v>
      </c>
      <c r="AD346">
        <v>209019593</v>
      </c>
      <c r="AE346" s="18">
        <v>46173</v>
      </c>
      <c r="AF346" t="s">
        <v>5228</v>
      </c>
      <c r="AG346" s="18">
        <v>47253</v>
      </c>
      <c r="AH346" t="s">
        <v>5229</v>
      </c>
      <c r="AI346">
        <v>353784659001</v>
      </c>
      <c r="AJ346" t="s">
        <v>70</v>
      </c>
      <c r="AK346" t="s">
        <v>70</v>
      </c>
      <c r="AM346" t="b">
        <v>1</v>
      </c>
      <c r="AN346" t="b">
        <v>1</v>
      </c>
      <c r="AO346">
        <v>4358545</v>
      </c>
      <c r="AP346" t="s">
        <v>322</v>
      </c>
      <c r="AQ346" s="169" t="s">
        <v>5217</v>
      </c>
      <c r="AR346" t="s">
        <v>46</v>
      </c>
      <c r="AS346" t="s">
        <v>324</v>
      </c>
      <c r="AT346" t="s">
        <v>1384</v>
      </c>
    </row>
    <row r="347" spans="1:46" x14ac:dyDescent="0.35">
      <c r="A347" t="s">
        <v>5230</v>
      </c>
      <c r="B347" t="s">
        <v>5231</v>
      </c>
      <c r="C347" t="s">
        <v>5232</v>
      </c>
      <c r="D347" t="s">
        <v>5233</v>
      </c>
      <c r="E347" t="s">
        <v>5234</v>
      </c>
      <c r="F347" t="s">
        <v>5235</v>
      </c>
      <c r="G347" t="s">
        <v>542</v>
      </c>
      <c r="H347" t="s">
        <v>130</v>
      </c>
      <c r="I347" t="s">
        <v>432</v>
      </c>
      <c r="J347" t="s">
        <v>5236</v>
      </c>
      <c r="K347" t="s">
        <v>2294</v>
      </c>
      <c r="L347" t="s">
        <v>50</v>
      </c>
      <c r="M347">
        <v>95334</v>
      </c>
      <c r="N347" t="s">
        <v>5237</v>
      </c>
      <c r="O347" t="s">
        <v>5238</v>
      </c>
      <c r="P347" t="s">
        <v>5239</v>
      </c>
      <c r="Q347" s="18">
        <v>45211</v>
      </c>
      <c r="R347" s="18">
        <v>45252</v>
      </c>
      <c r="S347" t="s">
        <v>708</v>
      </c>
      <c r="T347">
        <v>0</v>
      </c>
      <c r="U347" t="s">
        <v>5240</v>
      </c>
      <c r="X347" t="s">
        <v>317</v>
      </c>
      <c r="Y347" s="18">
        <v>26271</v>
      </c>
      <c r="Z347" t="s">
        <v>5241</v>
      </c>
      <c r="AA347">
        <v>1922460914</v>
      </c>
      <c r="AB347" t="s">
        <v>5242</v>
      </c>
      <c r="AD347">
        <v>95002963</v>
      </c>
      <c r="AE347" s="18">
        <v>45322</v>
      </c>
      <c r="AJ347" t="s">
        <v>4519</v>
      </c>
      <c r="AK347" t="s">
        <v>4519</v>
      </c>
      <c r="AL347" t="s">
        <v>338</v>
      </c>
      <c r="AM347" t="b">
        <v>0</v>
      </c>
      <c r="AN347" t="b">
        <v>1</v>
      </c>
      <c r="AO347">
        <v>4355066</v>
      </c>
      <c r="AQ347" s="169" t="s">
        <v>5231</v>
      </c>
      <c r="AR347" t="s">
        <v>46</v>
      </c>
      <c r="AS347" t="s">
        <v>324</v>
      </c>
      <c r="AT347" t="s">
        <v>1384</v>
      </c>
    </row>
    <row r="348" spans="1:46" x14ac:dyDescent="0.35">
      <c r="A348" t="s">
        <v>5243</v>
      </c>
      <c r="B348" t="s">
        <v>5244</v>
      </c>
      <c r="C348" t="s">
        <v>5245</v>
      </c>
      <c r="D348" t="s">
        <v>5246</v>
      </c>
      <c r="E348" t="s">
        <v>2019</v>
      </c>
      <c r="F348" t="s">
        <v>5247</v>
      </c>
      <c r="G348" t="s">
        <v>542</v>
      </c>
      <c r="H348" t="s">
        <v>130</v>
      </c>
      <c r="I348" t="s">
        <v>432</v>
      </c>
      <c r="J348" t="s">
        <v>5248</v>
      </c>
      <c r="K348" t="s">
        <v>5249</v>
      </c>
      <c r="L348" t="s">
        <v>50</v>
      </c>
      <c r="M348">
        <v>93637</v>
      </c>
      <c r="N348" t="s">
        <v>5250</v>
      </c>
      <c r="O348" t="s">
        <v>5251</v>
      </c>
      <c r="P348" t="s">
        <v>5252</v>
      </c>
      <c r="Q348" s="18">
        <v>45211</v>
      </c>
      <c r="S348" t="s">
        <v>634</v>
      </c>
      <c r="T348">
        <v>5</v>
      </c>
      <c r="U348" t="s">
        <v>5253</v>
      </c>
      <c r="X348" t="s">
        <v>317</v>
      </c>
      <c r="Y348" s="18">
        <v>32232</v>
      </c>
      <c r="Z348" t="s">
        <v>5254</v>
      </c>
      <c r="AA348">
        <v>1871374017</v>
      </c>
      <c r="AB348" t="s">
        <v>5255</v>
      </c>
      <c r="AC348" s="18">
        <v>46203</v>
      </c>
      <c r="AD348">
        <v>95027269</v>
      </c>
      <c r="AE348" s="18">
        <v>46142</v>
      </c>
      <c r="AF348" t="s">
        <v>355</v>
      </c>
      <c r="AJ348" t="s">
        <v>142</v>
      </c>
      <c r="AK348" t="s">
        <v>142</v>
      </c>
      <c r="AM348" t="b">
        <v>1</v>
      </c>
      <c r="AN348" t="b">
        <v>1</v>
      </c>
      <c r="AO348">
        <v>4355088</v>
      </c>
      <c r="AP348" t="s">
        <v>322</v>
      </c>
      <c r="AQ348" s="169" t="s">
        <v>5244</v>
      </c>
      <c r="AR348" t="s">
        <v>46</v>
      </c>
      <c r="AS348" t="s">
        <v>324</v>
      </c>
      <c r="AT348" t="s">
        <v>1384</v>
      </c>
    </row>
    <row r="349" spans="1:46" x14ac:dyDescent="0.35">
      <c r="A349" t="s">
        <v>5256</v>
      </c>
      <c r="B349" t="s">
        <v>5257</v>
      </c>
      <c r="C349" t="s">
        <v>5258</v>
      </c>
      <c r="D349" t="s">
        <v>512</v>
      </c>
      <c r="E349" t="s">
        <v>5259</v>
      </c>
      <c r="F349" t="s">
        <v>4815</v>
      </c>
      <c r="G349" t="s">
        <v>612</v>
      </c>
      <c r="H349" t="s">
        <v>136</v>
      </c>
      <c r="I349" t="s">
        <v>345</v>
      </c>
      <c r="J349" t="s">
        <v>5260</v>
      </c>
      <c r="K349" t="s">
        <v>5261</v>
      </c>
      <c r="L349" t="s">
        <v>115</v>
      </c>
      <c r="M349">
        <v>62615</v>
      </c>
      <c r="N349" t="s">
        <v>5262</v>
      </c>
      <c r="O349" t="s">
        <v>5263</v>
      </c>
      <c r="P349" t="s">
        <v>5264</v>
      </c>
      <c r="Q349" s="18">
        <v>45209</v>
      </c>
      <c r="S349" t="s">
        <v>634</v>
      </c>
      <c r="T349">
        <v>4</v>
      </c>
      <c r="U349" t="s">
        <v>5265</v>
      </c>
      <c r="X349" t="s">
        <v>317</v>
      </c>
      <c r="Y349" s="18">
        <v>28834</v>
      </c>
      <c r="Z349" t="s">
        <v>5266</v>
      </c>
      <c r="AA349">
        <v>1043860299</v>
      </c>
      <c r="AB349" t="s">
        <v>5267</v>
      </c>
      <c r="AC349" s="18">
        <v>46203</v>
      </c>
      <c r="AD349">
        <v>277002493</v>
      </c>
      <c r="AE349" s="18">
        <v>46173</v>
      </c>
      <c r="AF349" t="s">
        <v>5268</v>
      </c>
      <c r="AG349" s="18">
        <v>47323</v>
      </c>
      <c r="AH349" t="s">
        <v>5269</v>
      </c>
      <c r="AI349">
        <v>353784659001</v>
      </c>
      <c r="AJ349" t="s">
        <v>2878</v>
      </c>
      <c r="AK349" t="s">
        <v>70</v>
      </c>
      <c r="AM349" t="b">
        <v>1</v>
      </c>
      <c r="AN349" t="b">
        <v>1</v>
      </c>
      <c r="AO349">
        <v>4355048</v>
      </c>
      <c r="AP349" t="s">
        <v>322</v>
      </c>
      <c r="AQ349" s="169" t="s">
        <v>5257</v>
      </c>
      <c r="AR349" t="s">
        <v>46</v>
      </c>
      <c r="AS349" t="s">
        <v>324</v>
      </c>
      <c r="AT349" t="s">
        <v>1384</v>
      </c>
    </row>
    <row r="350" spans="1:46" x14ac:dyDescent="0.35">
      <c r="A350" t="s">
        <v>5270</v>
      </c>
      <c r="B350" t="s">
        <v>212</v>
      </c>
      <c r="C350" t="s">
        <v>5271</v>
      </c>
      <c r="D350" t="s">
        <v>2593</v>
      </c>
      <c r="E350" t="s">
        <v>5272</v>
      </c>
      <c r="F350" t="s">
        <v>5273</v>
      </c>
      <c r="G350" t="s">
        <v>1509</v>
      </c>
      <c r="H350" t="s">
        <v>133</v>
      </c>
      <c r="I350" t="s">
        <v>345</v>
      </c>
      <c r="J350" t="s">
        <v>5274</v>
      </c>
      <c r="K350" t="s">
        <v>5275</v>
      </c>
      <c r="L350" t="s">
        <v>53</v>
      </c>
      <c r="M350">
        <v>32707</v>
      </c>
      <c r="N350" t="s">
        <v>5276</v>
      </c>
      <c r="O350" t="s">
        <v>5277</v>
      </c>
      <c r="P350" t="s">
        <v>5278</v>
      </c>
      <c r="Q350" s="18">
        <v>45200</v>
      </c>
      <c r="S350" t="s">
        <v>634</v>
      </c>
      <c r="T350">
        <v>1</v>
      </c>
      <c r="U350" t="s">
        <v>1941</v>
      </c>
      <c r="W350">
        <v>500</v>
      </c>
      <c r="X350">
        <v>1099</v>
      </c>
      <c r="Y350" s="18">
        <v>28693</v>
      </c>
      <c r="Z350" t="s">
        <v>5279</v>
      </c>
      <c r="AA350">
        <v>1073809612</v>
      </c>
      <c r="AB350" t="s">
        <v>5280</v>
      </c>
      <c r="AC350" s="18">
        <v>46295</v>
      </c>
      <c r="AD350" t="s">
        <v>5281</v>
      </c>
      <c r="AE350" s="18">
        <v>46234</v>
      </c>
      <c r="AF350" t="s">
        <v>5282</v>
      </c>
      <c r="AG350" s="18">
        <v>46134</v>
      </c>
      <c r="AH350" t="s">
        <v>5283</v>
      </c>
      <c r="AI350">
        <v>3744300</v>
      </c>
      <c r="AJ350" t="s">
        <v>1330</v>
      </c>
      <c r="AK350" t="s">
        <v>57</v>
      </c>
      <c r="AL350" t="s">
        <v>1330</v>
      </c>
      <c r="AM350" t="b">
        <v>1</v>
      </c>
      <c r="AN350" t="b">
        <v>1</v>
      </c>
      <c r="AO350">
        <v>4347414</v>
      </c>
      <c r="AP350" t="s">
        <v>322</v>
      </c>
      <c r="AQ350" s="169" t="s">
        <v>212</v>
      </c>
      <c r="AR350" t="s">
        <v>46</v>
      </c>
      <c r="AS350" t="s">
        <v>324</v>
      </c>
      <c r="AT350" t="s">
        <v>1384</v>
      </c>
    </row>
    <row r="351" spans="1:46" x14ac:dyDescent="0.35">
      <c r="A351" t="s">
        <v>5284</v>
      </c>
      <c r="B351" t="s">
        <v>5285</v>
      </c>
      <c r="C351" t="s">
        <v>5286</v>
      </c>
      <c r="D351" t="s">
        <v>5287</v>
      </c>
      <c r="E351" t="s">
        <v>5288</v>
      </c>
      <c r="F351" t="s">
        <v>4815</v>
      </c>
      <c r="G351" t="s">
        <v>515</v>
      </c>
      <c r="H351" t="s">
        <v>136</v>
      </c>
      <c r="I351" t="s">
        <v>345</v>
      </c>
      <c r="J351" t="s">
        <v>5289</v>
      </c>
      <c r="K351" t="s">
        <v>5290</v>
      </c>
      <c r="L351" t="s">
        <v>115</v>
      </c>
      <c r="M351">
        <v>61108</v>
      </c>
      <c r="N351" t="s">
        <v>5291</v>
      </c>
      <c r="O351" t="s">
        <v>5292</v>
      </c>
      <c r="P351" t="s">
        <v>5293</v>
      </c>
      <c r="Q351" s="18">
        <v>45200</v>
      </c>
      <c r="R351" s="18">
        <v>45464</v>
      </c>
      <c r="S351" t="s">
        <v>708</v>
      </c>
      <c r="T351">
        <v>0</v>
      </c>
      <c r="U351" t="s">
        <v>4893</v>
      </c>
      <c r="X351" t="s">
        <v>317</v>
      </c>
      <c r="Y351" s="18">
        <v>22873</v>
      </c>
      <c r="Z351" t="s">
        <v>5294</v>
      </c>
      <c r="AA351">
        <v>1174900450</v>
      </c>
      <c r="AB351" t="s">
        <v>5295</v>
      </c>
      <c r="AC351" s="18">
        <v>46295</v>
      </c>
      <c r="AD351">
        <v>277001772</v>
      </c>
      <c r="AE351" s="18">
        <v>46173</v>
      </c>
      <c r="AF351" t="s">
        <v>5296</v>
      </c>
      <c r="AG351" s="18">
        <v>45724</v>
      </c>
      <c r="AH351" t="s">
        <v>5297</v>
      </c>
      <c r="AJ351" t="s">
        <v>2878</v>
      </c>
      <c r="AK351" t="s">
        <v>368</v>
      </c>
      <c r="AL351" t="s">
        <v>70</v>
      </c>
      <c r="AM351" t="b">
        <v>1</v>
      </c>
      <c r="AN351" t="b">
        <v>1</v>
      </c>
      <c r="AO351">
        <v>4391468</v>
      </c>
      <c r="AQ351" s="169" t="s">
        <v>5285</v>
      </c>
      <c r="AR351" t="s">
        <v>46</v>
      </c>
      <c r="AS351" t="s">
        <v>324</v>
      </c>
      <c r="AT351" t="s">
        <v>1384</v>
      </c>
    </row>
    <row r="352" spans="1:46" x14ac:dyDescent="0.35">
      <c r="A352" t="s">
        <v>708</v>
      </c>
      <c r="B352" t="s">
        <v>5298</v>
      </c>
      <c r="C352" t="s">
        <v>5299</v>
      </c>
      <c r="D352" t="s">
        <v>5300</v>
      </c>
      <c r="E352" t="s">
        <v>5301</v>
      </c>
      <c r="F352" t="s">
        <v>4815</v>
      </c>
      <c r="H352" t="s">
        <v>136</v>
      </c>
      <c r="I352" t="s">
        <v>345</v>
      </c>
      <c r="J352" t="s">
        <v>5302</v>
      </c>
      <c r="K352" t="s">
        <v>1276</v>
      </c>
      <c r="L352" t="s">
        <v>115</v>
      </c>
      <c r="M352">
        <v>60543</v>
      </c>
      <c r="N352" t="s">
        <v>5303</v>
      </c>
      <c r="O352" t="s">
        <v>5304</v>
      </c>
      <c r="P352" t="s">
        <v>5305</v>
      </c>
      <c r="Q352" s="18">
        <v>45200</v>
      </c>
      <c r="R352" s="18">
        <v>45200</v>
      </c>
      <c r="S352" t="s">
        <v>708</v>
      </c>
      <c r="T352">
        <v>0</v>
      </c>
      <c r="U352" t="s">
        <v>5306</v>
      </c>
      <c r="V352" s="358">
        <v>135000</v>
      </c>
      <c r="X352" t="s">
        <v>317</v>
      </c>
      <c r="Y352" s="18">
        <v>22975</v>
      </c>
      <c r="AA352">
        <v>1336322007</v>
      </c>
      <c r="AB352" t="s">
        <v>5307</v>
      </c>
      <c r="AD352">
        <v>209004400</v>
      </c>
      <c r="AE352" s="18">
        <v>45443</v>
      </c>
      <c r="AF352" t="s">
        <v>5308</v>
      </c>
      <c r="AG352" s="18">
        <v>46507</v>
      </c>
      <c r="AJ352" t="s">
        <v>338</v>
      </c>
      <c r="AL352" t="s">
        <v>338</v>
      </c>
      <c r="AM352" t="b">
        <v>1</v>
      </c>
      <c r="AN352" t="b">
        <v>1</v>
      </c>
      <c r="AQ352" s="169" t="s">
        <v>5298</v>
      </c>
      <c r="AR352" t="s">
        <v>46</v>
      </c>
      <c r="AS352" t="s">
        <v>324</v>
      </c>
    </row>
    <row r="353" spans="1:46" x14ac:dyDescent="0.35">
      <c r="A353" t="s">
        <v>5309</v>
      </c>
      <c r="B353" t="s">
        <v>5310</v>
      </c>
      <c r="C353" t="s">
        <v>5311</v>
      </c>
      <c r="D353" t="s">
        <v>5312</v>
      </c>
      <c r="E353" t="s">
        <v>5313</v>
      </c>
      <c r="F353" t="s">
        <v>4815</v>
      </c>
      <c r="G353" t="s">
        <v>515</v>
      </c>
      <c r="H353" t="s">
        <v>136</v>
      </c>
      <c r="I353" t="s">
        <v>345</v>
      </c>
      <c r="J353" t="s">
        <v>5314</v>
      </c>
      <c r="K353" t="s">
        <v>1908</v>
      </c>
      <c r="L353" t="s">
        <v>115</v>
      </c>
      <c r="M353">
        <v>60652</v>
      </c>
      <c r="N353" t="s">
        <v>5315</v>
      </c>
      <c r="O353" t="s">
        <v>5316</v>
      </c>
      <c r="P353" t="s">
        <v>5317</v>
      </c>
      <c r="Q353" s="18">
        <v>45200</v>
      </c>
      <c r="S353" t="s">
        <v>634</v>
      </c>
      <c r="T353">
        <v>5</v>
      </c>
      <c r="U353" t="s">
        <v>2198</v>
      </c>
      <c r="X353" t="s">
        <v>317</v>
      </c>
      <c r="Y353" s="18">
        <v>31300</v>
      </c>
      <c r="Z353" t="s">
        <v>5318</v>
      </c>
      <c r="AA353">
        <v>1023479417</v>
      </c>
      <c r="AB353" t="s">
        <v>5319</v>
      </c>
      <c r="AC353" s="18">
        <v>46477</v>
      </c>
      <c r="AD353">
        <v>209013960</v>
      </c>
      <c r="AE353" s="18">
        <v>46173</v>
      </c>
      <c r="AF353" t="s">
        <v>5320</v>
      </c>
      <c r="AG353" s="18">
        <v>45655</v>
      </c>
      <c r="AH353" t="s">
        <v>5321</v>
      </c>
      <c r="AI353">
        <v>324761739001</v>
      </c>
      <c r="AJ353" t="s">
        <v>70</v>
      </c>
      <c r="AK353" t="s">
        <v>70</v>
      </c>
      <c r="AM353" t="b">
        <v>1</v>
      </c>
      <c r="AN353" t="b">
        <v>1</v>
      </c>
      <c r="AO353">
        <v>633012</v>
      </c>
      <c r="AP353" t="s">
        <v>322</v>
      </c>
      <c r="AQ353" s="169" t="s">
        <v>5310</v>
      </c>
      <c r="AR353" t="s">
        <v>46</v>
      </c>
      <c r="AS353" t="s">
        <v>324</v>
      </c>
      <c r="AT353" t="s">
        <v>1384</v>
      </c>
    </row>
    <row r="354" spans="1:46" x14ac:dyDescent="0.35">
      <c r="A354" t="s">
        <v>5322</v>
      </c>
      <c r="B354" t="s">
        <v>5323</v>
      </c>
      <c r="C354" t="s">
        <v>5324</v>
      </c>
      <c r="D354" t="s">
        <v>5325</v>
      </c>
      <c r="E354" t="s">
        <v>5326</v>
      </c>
      <c r="F354" t="s">
        <v>4815</v>
      </c>
      <c r="G354" t="s">
        <v>515</v>
      </c>
      <c r="H354" t="s">
        <v>136</v>
      </c>
      <c r="I354" t="s">
        <v>345</v>
      </c>
      <c r="J354" t="s">
        <v>5327</v>
      </c>
      <c r="K354" t="s">
        <v>5328</v>
      </c>
      <c r="L354" t="s">
        <v>115</v>
      </c>
      <c r="M354">
        <v>60484</v>
      </c>
      <c r="N354" t="s">
        <v>5329</v>
      </c>
      <c r="O354" t="s">
        <v>5330</v>
      </c>
      <c r="P354" t="s">
        <v>5331</v>
      </c>
      <c r="Q354" s="18">
        <v>45200</v>
      </c>
      <c r="S354" t="s">
        <v>634</v>
      </c>
      <c r="T354">
        <v>5</v>
      </c>
      <c r="U354" t="s">
        <v>5332</v>
      </c>
      <c r="X354" t="s">
        <v>317</v>
      </c>
      <c r="Y354" s="18">
        <v>30640</v>
      </c>
      <c r="Z354" t="s">
        <v>5333</v>
      </c>
      <c r="AA354">
        <v>1669967543</v>
      </c>
      <c r="AB354" t="s">
        <v>5334</v>
      </c>
      <c r="AC354" s="18">
        <v>45961</v>
      </c>
      <c r="AD354">
        <v>209018349</v>
      </c>
      <c r="AE354" s="18">
        <v>46173</v>
      </c>
      <c r="AF354" t="s">
        <v>5335</v>
      </c>
      <c r="AG354" s="18">
        <v>46886</v>
      </c>
      <c r="AH354" t="s">
        <v>5336</v>
      </c>
      <c r="AI354">
        <v>332740112001</v>
      </c>
      <c r="AJ354" t="s">
        <v>70</v>
      </c>
      <c r="AK354" t="s">
        <v>70</v>
      </c>
      <c r="AM354" t="b">
        <v>1</v>
      </c>
      <c r="AN354" t="b">
        <v>1</v>
      </c>
      <c r="AO354">
        <v>4347451</v>
      </c>
      <c r="AP354" t="s">
        <v>322</v>
      </c>
      <c r="AQ354" s="169" t="s">
        <v>5323</v>
      </c>
      <c r="AR354" t="s">
        <v>46</v>
      </c>
      <c r="AS354" t="s">
        <v>324</v>
      </c>
      <c r="AT354" t="s">
        <v>1384</v>
      </c>
    </row>
    <row r="355" spans="1:46" x14ac:dyDescent="0.35">
      <c r="A355" t="s">
        <v>5337</v>
      </c>
      <c r="B355" t="s">
        <v>5338</v>
      </c>
      <c r="C355" t="s">
        <v>5339</v>
      </c>
      <c r="D355" t="s">
        <v>5340</v>
      </c>
      <c r="E355" t="s">
        <v>372</v>
      </c>
      <c r="F355" t="s">
        <v>4815</v>
      </c>
      <c r="G355" t="s">
        <v>515</v>
      </c>
      <c r="H355" t="s">
        <v>136</v>
      </c>
      <c r="I355" t="s">
        <v>345</v>
      </c>
      <c r="J355" t="s">
        <v>5341</v>
      </c>
      <c r="K355" t="s">
        <v>5342</v>
      </c>
      <c r="L355" t="s">
        <v>115</v>
      </c>
      <c r="M355">
        <v>60477</v>
      </c>
      <c r="N355" t="s">
        <v>5343</v>
      </c>
      <c r="O355" t="s">
        <v>5344</v>
      </c>
      <c r="P355" t="s">
        <v>5345</v>
      </c>
      <c r="Q355" s="18">
        <v>45200</v>
      </c>
      <c r="R355" s="18">
        <v>45506</v>
      </c>
      <c r="S355" t="s">
        <v>708</v>
      </c>
      <c r="T355">
        <v>0</v>
      </c>
      <c r="U355" t="s">
        <v>5346</v>
      </c>
      <c r="X355" t="s">
        <v>317</v>
      </c>
      <c r="Y355" s="18">
        <v>27799</v>
      </c>
      <c r="Z355" t="s">
        <v>5347</v>
      </c>
      <c r="AA355">
        <v>1417648148</v>
      </c>
      <c r="AB355" t="s">
        <v>5348</v>
      </c>
      <c r="AC355" s="18">
        <v>46173</v>
      </c>
      <c r="AD355">
        <v>209027707</v>
      </c>
      <c r="AE355" s="18">
        <v>46173</v>
      </c>
      <c r="AF355" t="s">
        <v>5349</v>
      </c>
      <c r="AG355" s="18">
        <v>46891</v>
      </c>
      <c r="AH355" t="s">
        <v>5350</v>
      </c>
      <c r="AI355">
        <v>360548413001</v>
      </c>
      <c r="AJ355" t="s">
        <v>368</v>
      </c>
      <c r="AK355" t="s">
        <v>368</v>
      </c>
      <c r="AL355" t="s">
        <v>368</v>
      </c>
      <c r="AM355" t="b">
        <v>1</v>
      </c>
      <c r="AN355" t="b">
        <v>1</v>
      </c>
      <c r="AO355">
        <v>4347478</v>
      </c>
      <c r="AP355" t="s">
        <v>322</v>
      </c>
      <c r="AQ355" s="169" t="s">
        <v>5338</v>
      </c>
      <c r="AR355" t="s">
        <v>46</v>
      </c>
      <c r="AS355" t="s">
        <v>324</v>
      </c>
      <c r="AT355" t="s">
        <v>1384</v>
      </c>
    </row>
    <row r="356" spans="1:46" x14ac:dyDescent="0.35">
      <c r="A356" t="s">
        <v>5351</v>
      </c>
      <c r="B356" t="s">
        <v>5352</v>
      </c>
      <c r="C356" t="s">
        <v>5353</v>
      </c>
      <c r="D356" t="s">
        <v>5354</v>
      </c>
      <c r="E356" t="s">
        <v>2226</v>
      </c>
      <c r="F356" t="s">
        <v>4815</v>
      </c>
      <c r="G356" t="s">
        <v>612</v>
      </c>
      <c r="H356" t="s">
        <v>136</v>
      </c>
      <c r="I356" t="s">
        <v>345</v>
      </c>
      <c r="J356" t="s">
        <v>5355</v>
      </c>
      <c r="K356" t="s">
        <v>5356</v>
      </c>
      <c r="L356" t="s">
        <v>115</v>
      </c>
      <c r="M356">
        <v>60901</v>
      </c>
      <c r="N356" t="s">
        <v>5357</v>
      </c>
      <c r="O356" t="s">
        <v>5358</v>
      </c>
      <c r="P356" t="s">
        <v>5359</v>
      </c>
      <c r="Q356" s="18">
        <v>45200</v>
      </c>
      <c r="R356" s="18">
        <v>45280</v>
      </c>
      <c r="S356" t="s">
        <v>708</v>
      </c>
      <c r="T356">
        <v>0</v>
      </c>
      <c r="U356" t="s">
        <v>5360</v>
      </c>
      <c r="X356" t="s">
        <v>317</v>
      </c>
      <c r="Y356" s="18">
        <v>26076</v>
      </c>
      <c r="Z356" t="s">
        <v>5361</v>
      </c>
      <c r="AA356">
        <v>1164018370</v>
      </c>
      <c r="AB356" t="s">
        <v>5362</v>
      </c>
      <c r="AD356">
        <v>209022382</v>
      </c>
      <c r="AE356" s="18">
        <v>45443</v>
      </c>
      <c r="AF356" t="s">
        <v>5363</v>
      </c>
      <c r="AG356" s="18">
        <v>45956</v>
      </c>
      <c r="AH356" t="s">
        <v>5364</v>
      </c>
      <c r="AJ356" t="s">
        <v>338</v>
      </c>
      <c r="AL356" t="s">
        <v>338</v>
      </c>
      <c r="AM356" t="b">
        <v>0</v>
      </c>
      <c r="AN356" t="b">
        <v>1</v>
      </c>
      <c r="AO356">
        <v>4347468</v>
      </c>
      <c r="AQ356" s="169" t="s">
        <v>5352</v>
      </c>
      <c r="AR356" t="s">
        <v>46</v>
      </c>
      <c r="AS356" t="s">
        <v>324</v>
      </c>
      <c r="AT356" t="s">
        <v>1384</v>
      </c>
    </row>
    <row r="357" spans="1:46" x14ac:dyDescent="0.35">
      <c r="A357" t="s">
        <v>5365</v>
      </c>
      <c r="B357" t="s">
        <v>5366</v>
      </c>
      <c r="C357" t="s">
        <v>5367</v>
      </c>
      <c r="D357" t="s">
        <v>5368</v>
      </c>
      <c r="E357" t="s">
        <v>5369</v>
      </c>
      <c r="F357" t="s">
        <v>658</v>
      </c>
      <c r="G357" t="s">
        <v>659</v>
      </c>
      <c r="H357" t="s">
        <v>133</v>
      </c>
      <c r="I357" t="s">
        <v>432</v>
      </c>
      <c r="J357" t="s">
        <v>5370</v>
      </c>
      <c r="K357" t="s">
        <v>2522</v>
      </c>
      <c r="L357" t="s">
        <v>25</v>
      </c>
      <c r="M357">
        <v>98274</v>
      </c>
      <c r="N357" t="s">
        <v>5371</v>
      </c>
      <c r="O357" t="s">
        <v>5372</v>
      </c>
      <c r="P357" t="s">
        <v>5373</v>
      </c>
      <c r="Q357" s="18">
        <v>45196</v>
      </c>
      <c r="S357" t="s">
        <v>634</v>
      </c>
      <c r="T357">
        <v>5</v>
      </c>
      <c r="U357" t="s">
        <v>5374</v>
      </c>
      <c r="X357" t="s">
        <v>317</v>
      </c>
      <c r="Y357" s="18">
        <v>26010</v>
      </c>
      <c r="Z357" t="s">
        <v>5375</v>
      </c>
      <c r="AA357">
        <v>1346929098</v>
      </c>
      <c r="AB357" t="s">
        <v>5376</v>
      </c>
      <c r="AC357" s="18">
        <v>46022</v>
      </c>
      <c r="AD357" t="s">
        <v>5377</v>
      </c>
      <c r="AE357" s="18">
        <v>46099</v>
      </c>
      <c r="AF357" t="s">
        <v>5378</v>
      </c>
      <c r="AG357" s="18">
        <v>46878</v>
      </c>
      <c r="AI357">
        <v>2269286</v>
      </c>
      <c r="AJ357" t="s">
        <v>338</v>
      </c>
      <c r="AK357" t="s">
        <v>70</v>
      </c>
      <c r="AL357" t="s">
        <v>70</v>
      </c>
      <c r="AM357" t="b">
        <v>1</v>
      </c>
      <c r="AN357" t="b">
        <v>1</v>
      </c>
      <c r="AO357">
        <v>4346511</v>
      </c>
      <c r="AP357" t="s">
        <v>322</v>
      </c>
      <c r="AQ357" s="169" t="s">
        <v>5366</v>
      </c>
      <c r="AR357" t="s">
        <v>46</v>
      </c>
      <c r="AS357" t="s">
        <v>324</v>
      </c>
      <c r="AT357" t="s">
        <v>1384</v>
      </c>
    </row>
    <row r="358" spans="1:46" x14ac:dyDescent="0.35">
      <c r="A358" s="359" t="s">
        <v>5379</v>
      </c>
      <c r="B358" t="s">
        <v>5380</v>
      </c>
      <c r="C358" t="s">
        <v>5381</v>
      </c>
      <c r="D358" t="s">
        <v>5382</v>
      </c>
      <c r="E358" t="s">
        <v>1207</v>
      </c>
      <c r="F358" t="s">
        <v>4815</v>
      </c>
      <c r="G358" t="s">
        <v>515</v>
      </c>
      <c r="H358" t="s">
        <v>136</v>
      </c>
      <c r="I358" t="s">
        <v>345</v>
      </c>
      <c r="J358" t="s">
        <v>5383</v>
      </c>
      <c r="K358" t="s">
        <v>5328</v>
      </c>
      <c r="L358" t="s">
        <v>115</v>
      </c>
      <c r="M358">
        <v>60484</v>
      </c>
      <c r="N358" t="s">
        <v>5384</v>
      </c>
      <c r="O358" t="s">
        <v>5385</v>
      </c>
      <c r="P358" t="s">
        <v>5386</v>
      </c>
      <c r="Q358" s="18">
        <v>45195</v>
      </c>
      <c r="S358" t="s">
        <v>634</v>
      </c>
      <c r="T358">
        <v>5</v>
      </c>
      <c r="U358" t="s">
        <v>5387</v>
      </c>
      <c r="X358" t="s">
        <v>317</v>
      </c>
      <c r="Y358" s="18">
        <v>31395</v>
      </c>
      <c r="Z358" t="s">
        <v>5388</v>
      </c>
      <c r="AA358">
        <v>1710340658</v>
      </c>
      <c r="AB358" t="s">
        <v>5389</v>
      </c>
      <c r="AC358" s="18">
        <v>45808</v>
      </c>
      <c r="AD358">
        <v>277000582</v>
      </c>
      <c r="AE358" s="18">
        <v>46173</v>
      </c>
      <c r="AF358" t="s">
        <v>5390</v>
      </c>
      <c r="AG358" s="18">
        <v>46074</v>
      </c>
      <c r="AH358" t="s">
        <v>5391</v>
      </c>
      <c r="AI358">
        <v>349763258001</v>
      </c>
      <c r="AJ358" t="s">
        <v>2878</v>
      </c>
      <c r="AK358" t="s">
        <v>70</v>
      </c>
      <c r="AM358" t="b">
        <v>1</v>
      </c>
      <c r="AN358" t="b">
        <v>1</v>
      </c>
      <c r="AO358">
        <v>4346382</v>
      </c>
      <c r="AP358" t="s">
        <v>322</v>
      </c>
      <c r="AQ358" s="169" t="s">
        <v>5380</v>
      </c>
      <c r="AR358" t="s">
        <v>46</v>
      </c>
      <c r="AS358" t="s">
        <v>324</v>
      </c>
      <c r="AT358" t="s">
        <v>1384</v>
      </c>
    </row>
    <row r="359" spans="1:46" x14ac:dyDescent="0.35">
      <c r="A359" t="s">
        <v>5392</v>
      </c>
      <c r="B359" t="s">
        <v>5393</v>
      </c>
      <c r="C359" t="s">
        <v>5394</v>
      </c>
      <c r="D359" t="s">
        <v>5395</v>
      </c>
      <c r="E359" t="s">
        <v>5396</v>
      </c>
      <c r="F359" t="s">
        <v>4815</v>
      </c>
      <c r="G359" t="s">
        <v>515</v>
      </c>
      <c r="H359" t="s">
        <v>136</v>
      </c>
      <c r="I359" t="s">
        <v>345</v>
      </c>
      <c r="J359" t="s">
        <v>5397</v>
      </c>
      <c r="K359" t="s">
        <v>5398</v>
      </c>
      <c r="L359" t="s">
        <v>115</v>
      </c>
      <c r="M359">
        <v>60532</v>
      </c>
      <c r="N359" t="s">
        <v>5399</v>
      </c>
      <c r="O359" t="s">
        <v>5400</v>
      </c>
      <c r="P359" t="s">
        <v>5401</v>
      </c>
      <c r="Q359" s="18">
        <v>45195</v>
      </c>
      <c r="R359" s="18">
        <v>45314</v>
      </c>
      <c r="S359" t="s">
        <v>708</v>
      </c>
      <c r="T359">
        <v>0</v>
      </c>
      <c r="U359" t="s">
        <v>5402</v>
      </c>
      <c r="X359" t="s">
        <v>317</v>
      </c>
      <c r="Y359" s="18">
        <v>27803</v>
      </c>
      <c r="Z359" t="s">
        <v>5403</v>
      </c>
      <c r="AA359">
        <v>1770368516</v>
      </c>
      <c r="AB359" t="s">
        <v>367</v>
      </c>
      <c r="AD359">
        <v>209027674</v>
      </c>
      <c r="AE359" s="18">
        <v>45443</v>
      </c>
      <c r="AF359" t="s">
        <v>5404</v>
      </c>
      <c r="AG359" s="18">
        <v>46867</v>
      </c>
      <c r="AH359" t="s">
        <v>5405</v>
      </c>
      <c r="AI359">
        <v>336984927001</v>
      </c>
      <c r="AJ359" t="s">
        <v>338</v>
      </c>
      <c r="AL359" t="s">
        <v>338</v>
      </c>
      <c r="AM359" t="b">
        <v>1</v>
      </c>
      <c r="AN359" t="b">
        <v>1</v>
      </c>
      <c r="AO359">
        <v>4347389</v>
      </c>
      <c r="AQ359" s="169" t="s">
        <v>5393</v>
      </c>
      <c r="AR359" t="s">
        <v>46</v>
      </c>
      <c r="AS359" t="s">
        <v>324</v>
      </c>
      <c r="AT359" t="s">
        <v>1384</v>
      </c>
    </row>
    <row r="360" spans="1:46" x14ac:dyDescent="0.35">
      <c r="A360" t="s">
        <v>5406</v>
      </c>
      <c r="B360" t="s">
        <v>5407</v>
      </c>
      <c r="C360" t="s">
        <v>5408</v>
      </c>
      <c r="D360" t="s">
        <v>5409</v>
      </c>
      <c r="E360" t="s">
        <v>5410</v>
      </c>
      <c r="F360" t="s">
        <v>4815</v>
      </c>
      <c r="G360" t="s">
        <v>612</v>
      </c>
      <c r="H360" t="s">
        <v>136</v>
      </c>
      <c r="I360" t="s">
        <v>345</v>
      </c>
      <c r="J360" t="s">
        <v>5411</v>
      </c>
      <c r="K360" t="s">
        <v>5412</v>
      </c>
      <c r="L360" t="s">
        <v>115</v>
      </c>
      <c r="M360">
        <v>60461</v>
      </c>
      <c r="N360" t="s">
        <v>5413</v>
      </c>
      <c r="O360" t="s">
        <v>5414</v>
      </c>
      <c r="P360" t="s">
        <v>5415</v>
      </c>
      <c r="Q360" s="18">
        <v>45195</v>
      </c>
      <c r="S360" t="s">
        <v>634</v>
      </c>
      <c r="T360">
        <v>5</v>
      </c>
      <c r="U360" t="s">
        <v>5416</v>
      </c>
      <c r="X360" t="s">
        <v>317</v>
      </c>
      <c r="Y360" s="18">
        <v>27567</v>
      </c>
      <c r="Z360" t="s">
        <v>5417</v>
      </c>
      <c r="AA360">
        <v>1366068520</v>
      </c>
      <c r="AB360" t="s">
        <v>5418</v>
      </c>
      <c r="AC360" s="18">
        <v>46356</v>
      </c>
      <c r="AD360">
        <v>209021565</v>
      </c>
      <c r="AE360" s="18">
        <v>46173</v>
      </c>
      <c r="AF360" t="s">
        <v>5419</v>
      </c>
      <c r="AG360" s="18">
        <v>45816</v>
      </c>
      <c r="AH360" t="s">
        <v>5420</v>
      </c>
      <c r="AI360">
        <v>318083946001</v>
      </c>
      <c r="AJ360" t="s">
        <v>70</v>
      </c>
      <c r="AK360" t="s">
        <v>70</v>
      </c>
      <c r="AM360" t="b">
        <v>1</v>
      </c>
      <c r="AN360" t="b">
        <v>1</v>
      </c>
      <c r="AP360" t="s">
        <v>322</v>
      </c>
      <c r="AQ360" s="169" t="s">
        <v>5407</v>
      </c>
      <c r="AR360" t="s">
        <v>46</v>
      </c>
      <c r="AS360" t="s">
        <v>324</v>
      </c>
    </row>
    <row r="361" spans="1:46" x14ac:dyDescent="0.35">
      <c r="A361" t="s">
        <v>5421</v>
      </c>
      <c r="B361" t="s">
        <v>5422</v>
      </c>
      <c r="C361" t="s">
        <v>5423</v>
      </c>
      <c r="D361" t="s">
        <v>5424</v>
      </c>
      <c r="E361" t="s">
        <v>5425</v>
      </c>
      <c r="F361" t="s">
        <v>4815</v>
      </c>
      <c r="G361" t="s">
        <v>515</v>
      </c>
      <c r="H361" t="s">
        <v>136</v>
      </c>
      <c r="I361" t="s">
        <v>345</v>
      </c>
      <c r="J361" t="s">
        <v>5426</v>
      </c>
      <c r="K361" t="s">
        <v>1908</v>
      </c>
      <c r="L361" t="s">
        <v>115</v>
      </c>
      <c r="M361">
        <v>60622</v>
      </c>
      <c r="N361" t="s">
        <v>5427</v>
      </c>
      <c r="O361" t="s">
        <v>5428</v>
      </c>
      <c r="P361" t="s">
        <v>5429</v>
      </c>
      <c r="Q361" s="18">
        <v>45195</v>
      </c>
      <c r="S361" t="s">
        <v>634</v>
      </c>
      <c r="T361">
        <v>5</v>
      </c>
      <c r="U361" t="s">
        <v>5430</v>
      </c>
      <c r="X361" t="s">
        <v>317</v>
      </c>
      <c r="Y361" s="18">
        <v>33569</v>
      </c>
      <c r="Z361" t="s">
        <v>5431</v>
      </c>
      <c r="AA361">
        <v>1154995728</v>
      </c>
      <c r="AB361" t="s">
        <v>5432</v>
      </c>
      <c r="AC361" s="18">
        <v>46630</v>
      </c>
      <c r="AD361">
        <v>209022906</v>
      </c>
      <c r="AE361" s="18">
        <v>46173</v>
      </c>
      <c r="AF361" t="s">
        <v>5433</v>
      </c>
      <c r="AG361" s="18">
        <v>46053</v>
      </c>
      <c r="AH361" t="s">
        <v>5434</v>
      </c>
      <c r="AI361">
        <v>586063400001</v>
      </c>
      <c r="AJ361" t="s">
        <v>70</v>
      </c>
      <c r="AK361" t="s">
        <v>70</v>
      </c>
      <c r="AM361" t="b">
        <v>1</v>
      </c>
      <c r="AN361" t="b">
        <v>1</v>
      </c>
      <c r="AO361">
        <v>4349754</v>
      </c>
      <c r="AP361" t="s">
        <v>322</v>
      </c>
      <c r="AQ361" s="169" t="s">
        <v>5422</v>
      </c>
      <c r="AR361" t="s">
        <v>46</v>
      </c>
      <c r="AS361" t="s">
        <v>324</v>
      </c>
      <c r="AT361" t="s">
        <v>1384</v>
      </c>
    </row>
    <row r="362" spans="1:46" x14ac:dyDescent="0.35">
      <c r="A362" t="s">
        <v>5435</v>
      </c>
      <c r="B362" t="s">
        <v>5436</v>
      </c>
      <c r="C362" t="s">
        <v>5437</v>
      </c>
      <c r="D362" t="s">
        <v>5438</v>
      </c>
      <c r="E362" t="s">
        <v>5439</v>
      </c>
      <c r="F362" t="s">
        <v>4815</v>
      </c>
      <c r="G362" t="s">
        <v>515</v>
      </c>
      <c r="H362" t="s">
        <v>136</v>
      </c>
      <c r="I362" t="s">
        <v>345</v>
      </c>
      <c r="J362" t="s">
        <v>5440</v>
      </c>
      <c r="K362" t="s">
        <v>5441</v>
      </c>
      <c r="L362" t="s">
        <v>115</v>
      </c>
      <c r="M362">
        <v>60162</v>
      </c>
      <c r="N362" t="s">
        <v>5442</v>
      </c>
      <c r="O362" t="s">
        <v>5443</v>
      </c>
      <c r="P362" t="s">
        <v>5444</v>
      </c>
      <c r="Q362" s="18">
        <v>45195</v>
      </c>
      <c r="S362" t="s">
        <v>634</v>
      </c>
      <c r="T362">
        <v>5</v>
      </c>
      <c r="U362" t="s">
        <v>5346</v>
      </c>
      <c r="X362" t="s">
        <v>317</v>
      </c>
      <c r="Y362" s="18">
        <v>31709</v>
      </c>
      <c r="Z362" t="s">
        <v>5445</v>
      </c>
      <c r="AA362">
        <v>1891484366</v>
      </c>
      <c r="AB362" t="s">
        <v>355</v>
      </c>
      <c r="AD362">
        <v>209027282</v>
      </c>
      <c r="AE362" s="18">
        <v>46173</v>
      </c>
      <c r="AF362" t="s">
        <v>5446</v>
      </c>
      <c r="AG362" s="18">
        <v>46805</v>
      </c>
      <c r="AH362" t="s">
        <v>5447</v>
      </c>
      <c r="AI362">
        <v>322788448001</v>
      </c>
      <c r="AJ362" t="s">
        <v>70</v>
      </c>
      <c r="AK362" t="s">
        <v>70</v>
      </c>
      <c r="AM362" t="b">
        <v>1</v>
      </c>
      <c r="AN362" t="b">
        <v>1</v>
      </c>
      <c r="AO362">
        <v>4346462</v>
      </c>
      <c r="AP362" t="s">
        <v>322</v>
      </c>
      <c r="AQ362" s="169" t="s">
        <v>5436</v>
      </c>
      <c r="AR362" t="s">
        <v>46</v>
      </c>
      <c r="AS362" t="s">
        <v>324</v>
      </c>
      <c r="AT362" t="s">
        <v>1384</v>
      </c>
    </row>
    <row r="363" spans="1:46" x14ac:dyDescent="0.35">
      <c r="A363" t="s">
        <v>5448</v>
      </c>
      <c r="B363" t="s">
        <v>5449</v>
      </c>
      <c r="C363" t="s">
        <v>5450</v>
      </c>
      <c r="D363" t="s">
        <v>5451</v>
      </c>
      <c r="E363" t="s">
        <v>5452</v>
      </c>
      <c r="F363" t="s">
        <v>4815</v>
      </c>
      <c r="G363" t="s">
        <v>344</v>
      </c>
      <c r="H363" t="s">
        <v>136</v>
      </c>
      <c r="I363" t="s">
        <v>345</v>
      </c>
      <c r="J363" t="s">
        <v>5453</v>
      </c>
      <c r="K363" t="s">
        <v>5454</v>
      </c>
      <c r="L363" t="s">
        <v>115</v>
      </c>
      <c r="M363">
        <v>62221</v>
      </c>
      <c r="N363" t="s">
        <v>5455</v>
      </c>
      <c r="O363" t="s">
        <v>5456</v>
      </c>
      <c r="P363" t="s">
        <v>5457</v>
      </c>
      <c r="Q363" s="18">
        <v>45195</v>
      </c>
      <c r="R363" s="18">
        <v>45234</v>
      </c>
      <c r="S363" t="s">
        <v>708</v>
      </c>
      <c r="T363">
        <v>0</v>
      </c>
      <c r="U363" t="s">
        <v>350</v>
      </c>
      <c r="X363" t="s">
        <v>317</v>
      </c>
      <c r="Y363" s="18">
        <v>26210</v>
      </c>
      <c r="Z363" t="s">
        <v>5458</v>
      </c>
      <c r="AA363">
        <v>1518582139</v>
      </c>
      <c r="AB363" t="s">
        <v>367</v>
      </c>
      <c r="AD363">
        <v>209021052</v>
      </c>
      <c r="AE363" s="18">
        <v>45443</v>
      </c>
      <c r="AF363" t="s">
        <v>5459</v>
      </c>
      <c r="AG363" s="18">
        <v>45701</v>
      </c>
      <c r="AI363">
        <v>325623008001</v>
      </c>
      <c r="AJ363" t="s">
        <v>338</v>
      </c>
      <c r="AL363" t="s">
        <v>338</v>
      </c>
      <c r="AM363" t="b">
        <v>1</v>
      </c>
      <c r="AN363" t="b">
        <v>1</v>
      </c>
      <c r="AO363">
        <v>4346445</v>
      </c>
      <c r="AQ363" s="169" t="s">
        <v>5449</v>
      </c>
      <c r="AR363" t="s">
        <v>46</v>
      </c>
      <c r="AS363" t="s">
        <v>324</v>
      </c>
      <c r="AT363" t="s">
        <v>1384</v>
      </c>
    </row>
    <row r="364" spans="1:46" x14ac:dyDescent="0.35">
      <c r="A364" t="s">
        <v>5460</v>
      </c>
      <c r="B364" t="s">
        <v>5461</v>
      </c>
      <c r="C364" t="s">
        <v>5462</v>
      </c>
      <c r="D364" t="s">
        <v>2680</v>
      </c>
      <c r="E364" t="s">
        <v>5463</v>
      </c>
      <c r="F364" t="s">
        <v>4815</v>
      </c>
      <c r="G364" t="s">
        <v>515</v>
      </c>
      <c r="H364" t="s">
        <v>3126</v>
      </c>
      <c r="I364" t="s">
        <v>3126</v>
      </c>
      <c r="J364" t="s">
        <v>5464</v>
      </c>
      <c r="K364" t="s">
        <v>1908</v>
      </c>
      <c r="L364" t="s">
        <v>115</v>
      </c>
      <c r="M364">
        <v>60641</v>
      </c>
      <c r="N364" t="s">
        <v>5465</v>
      </c>
      <c r="O364" t="s">
        <v>5466</v>
      </c>
      <c r="P364" t="s">
        <v>5467</v>
      </c>
      <c r="Q364" s="18">
        <v>45195</v>
      </c>
      <c r="S364" t="s">
        <v>634</v>
      </c>
      <c r="T364">
        <v>5</v>
      </c>
      <c r="U364" t="s">
        <v>5468</v>
      </c>
      <c r="X364" t="s">
        <v>317</v>
      </c>
      <c r="Y364" s="18">
        <v>32073</v>
      </c>
      <c r="Z364" t="s">
        <v>5469</v>
      </c>
      <c r="AA364">
        <v>1598130064</v>
      </c>
      <c r="AB364" t="s">
        <v>338</v>
      </c>
      <c r="AD364">
        <v>149025591</v>
      </c>
      <c r="AE364" s="18">
        <v>45991</v>
      </c>
      <c r="AF364" t="s">
        <v>338</v>
      </c>
      <c r="AH364" t="s">
        <v>5470</v>
      </c>
      <c r="AJ364" t="s">
        <v>338</v>
      </c>
      <c r="AK364" t="s">
        <v>70</v>
      </c>
      <c r="AM364" t="b">
        <v>1</v>
      </c>
      <c r="AN364" t="b">
        <v>1</v>
      </c>
      <c r="AO364">
        <v>4346475</v>
      </c>
      <c r="AP364" t="s">
        <v>322</v>
      </c>
      <c r="AQ364" s="169" t="s">
        <v>5461</v>
      </c>
      <c r="AR364" t="s">
        <v>3126</v>
      </c>
      <c r="AS364" t="s">
        <v>324</v>
      </c>
      <c r="AT364" t="s">
        <v>1384</v>
      </c>
    </row>
    <row r="365" spans="1:46" x14ac:dyDescent="0.35">
      <c r="A365" t="s">
        <v>5471</v>
      </c>
      <c r="B365" t="s">
        <v>5472</v>
      </c>
      <c r="C365" t="s">
        <v>5473</v>
      </c>
      <c r="D365" t="s">
        <v>4440</v>
      </c>
      <c r="E365" t="s">
        <v>5474</v>
      </c>
      <c r="F365" t="s">
        <v>4815</v>
      </c>
      <c r="G365" t="s">
        <v>515</v>
      </c>
      <c r="H365" t="s">
        <v>136</v>
      </c>
      <c r="I365" t="s">
        <v>345</v>
      </c>
      <c r="J365" t="s">
        <v>5475</v>
      </c>
      <c r="K365" t="s">
        <v>1908</v>
      </c>
      <c r="L365" t="s">
        <v>115</v>
      </c>
      <c r="M365">
        <v>60643</v>
      </c>
      <c r="N365" t="s">
        <v>5476</v>
      </c>
      <c r="O365" t="s">
        <v>5477</v>
      </c>
      <c r="P365" t="s">
        <v>5478</v>
      </c>
      <c r="Q365" s="18">
        <v>45195</v>
      </c>
      <c r="S365" t="s">
        <v>634</v>
      </c>
      <c r="T365">
        <v>5</v>
      </c>
      <c r="U365" t="s">
        <v>5479</v>
      </c>
      <c r="X365" t="s">
        <v>317</v>
      </c>
      <c r="Y365" s="18">
        <v>30340</v>
      </c>
      <c r="Z365" t="s">
        <v>5480</v>
      </c>
      <c r="AA365">
        <v>1427735687</v>
      </c>
      <c r="AB365" t="s">
        <v>5481</v>
      </c>
      <c r="AC365" s="18">
        <v>46446</v>
      </c>
      <c r="AD365">
        <v>209027476</v>
      </c>
      <c r="AE365" s="18">
        <v>46173</v>
      </c>
      <c r="AF365" t="s">
        <v>5482</v>
      </c>
      <c r="AG365" s="18">
        <v>46839</v>
      </c>
      <c r="AH365" t="s">
        <v>5483</v>
      </c>
      <c r="AI365">
        <v>339721481001</v>
      </c>
      <c r="AJ365" t="s">
        <v>70</v>
      </c>
      <c r="AK365" t="s">
        <v>70</v>
      </c>
      <c r="AM365" t="b">
        <v>1</v>
      </c>
      <c r="AN365" t="b">
        <v>1</v>
      </c>
      <c r="AO365">
        <v>4346499</v>
      </c>
      <c r="AP365" t="s">
        <v>322</v>
      </c>
      <c r="AQ365" s="169" t="s">
        <v>5472</v>
      </c>
      <c r="AR365" t="s">
        <v>46</v>
      </c>
      <c r="AS365" t="s">
        <v>324</v>
      </c>
      <c r="AT365" t="s">
        <v>1384</v>
      </c>
    </row>
    <row r="366" spans="1:46" x14ac:dyDescent="0.35">
      <c r="A366" t="s">
        <v>5484</v>
      </c>
      <c r="B366" t="s">
        <v>5485</v>
      </c>
      <c r="C366" t="s">
        <v>5486</v>
      </c>
      <c r="D366" t="s">
        <v>3678</v>
      </c>
      <c r="E366" t="s">
        <v>5487</v>
      </c>
      <c r="F366" t="s">
        <v>4815</v>
      </c>
      <c r="G366" t="s">
        <v>344</v>
      </c>
      <c r="H366" t="s">
        <v>136</v>
      </c>
      <c r="I366" t="s">
        <v>345</v>
      </c>
      <c r="J366" t="s">
        <v>5488</v>
      </c>
      <c r="K366" t="s">
        <v>5454</v>
      </c>
      <c r="L366" t="s">
        <v>115</v>
      </c>
      <c r="M366">
        <v>62221</v>
      </c>
      <c r="N366" t="s">
        <v>5489</v>
      </c>
      <c r="O366" t="s">
        <v>5490</v>
      </c>
      <c r="P366" t="s">
        <v>5491</v>
      </c>
      <c r="Q366" s="18">
        <v>45195</v>
      </c>
      <c r="S366" t="s">
        <v>634</v>
      </c>
      <c r="T366">
        <v>5</v>
      </c>
      <c r="U366" t="s">
        <v>697</v>
      </c>
      <c r="X366" t="s">
        <v>317</v>
      </c>
      <c r="Y366" s="18">
        <v>30494</v>
      </c>
      <c r="Z366" t="s">
        <v>5492</v>
      </c>
      <c r="AA366">
        <v>1215715636</v>
      </c>
      <c r="AB366" t="s">
        <v>5493</v>
      </c>
      <c r="AC366" s="18">
        <v>46234</v>
      </c>
      <c r="AD366">
        <v>209016096</v>
      </c>
      <c r="AE366" s="18">
        <v>46173</v>
      </c>
      <c r="AF366" t="s">
        <v>5494</v>
      </c>
      <c r="AG366" s="18">
        <v>46473</v>
      </c>
      <c r="AJ366" t="s">
        <v>70</v>
      </c>
      <c r="AK366" t="s">
        <v>70</v>
      </c>
      <c r="AM366" t="b">
        <v>1</v>
      </c>
      <c r="AN366" t="b">
        <v>1</v>
      </c>
      <c r="AO366">
        <v>4349711</v>
      </c>
      <c r="AP366" t="s">
        <v>322</v>
      </c>
      <c r="AQ366" s="169" t="s">
        <v>5485</v>
      </c>
      <c r="AR366" t="s">
        <v>46</v>
      </c>
      <c r="AS366" t="s">
        <v>324</v>
      </c>
      <c r="AT366" t="s">
        <v>1384</v>
      </c>
    </row>
    <row r="367" spans="1:46" x14ac:dyDescent="0.35">
      <c r="A367" t="s">
        <v>5495</v>
      </c>
      <c r="B367" t="s">
        <v>5496</v>
      </c>
      <c r="C367" t="s">
        <v>5497</v>
      </c>
      <c r="D367" t="s">
        <v>5498</v>
      </c>
      <c r="E367" t="s">
        <v>5499</v>
      </c>
      <c r="F367" t="s">
        <v>5160</v>
      </c>
      <c r="G367" t="s">
        <v>4311</v>
      </c>
      <c r="H367" t="s">
        <v>136</v>
      </c>
      <c r="I367" t="s">
        <v>345</v>
      </c>
      <c r="J367" t="s">
        <v>5500</v>
      </c>
      <c r="K367" t="s">
        <v>5501</v>
      </c>
      <c r="L367" t="s">
        <v>81</v>
      </c>
      <c r="M367">
        <v>46901</v>
      </c>
      <c r="N367" t="s">
        <v>5502</v>
      </c>
      <c r="O367" t="s">
        <v>5503</v>
      </c>
      <c r="P367" t="s">
        <v>5504</v>
      </c>
      <c r="Q367" s="18">
        <v>45195</v>
      </c>
      <c r="S367" t="s">
        <v>634</v>
      </c>
      <c r="T367">
        <v>5</v>
      </c>
      <c r="U367" t="s">
        <v>5505</v>
      </c>
      <c r="X367" t="s">
        <v>317</v>
      </c>
      <c r="Y367" s="18">
        <v>33185</v>
      </c>
      <c r="Z367" t="s">
        <v>5506</v>
      </c>
      <c r="AA367">
        <v>1770065187</v>
      </c>
      <c r="AB367" t="s">
        <v>5507</v>
      </c>
      <c r="AC367" s="18">
        <v>45688</v>
      </c>
      <c r="AD367" t="s">
        <v>5508</v>
      </c>
      <c r="AE367" s="18">
        <v>45961</v>
      </c>
      <c r="AF367" t="s">
        <v>5509</v>
      </c>
      <c r="AG367" s="18">
        <v>46995</v>
      </c>
      <c r="AH367" t="s">
        <v>5510</v>
      </c>
      <c r="AI367">
        <v>300089566</v>
      </c>
      <c r="AJ367" t="s">
        <v>1162</v>
      </c>
      <c r="AK367" t="s">
        <v>1162</v>
      </c>
      <c r="AM367" t="b">
        <v>1</v>
      </c>
      <c r="AN367" t="b">
        <v>1</v>
      </c>
      <c r="AO367">
        <v>4349720</v>
      </c>
      <c r="AP367" t="s">
        <v>322</v>
      </c>
      <c r="AQ367" s="169" t="s">
        <v>5496</v>
      </c>
      <c r="AR367" t="s">
        <v>46</v>
      </c>
      <c r="AS367" t="s">
        <v>324</v>
      </c>
      <c r="AT367" t="s">
        <v>1384</v>
      </c>
    </row>
    <row r="368" spans="1:46" x14ac:dyDescent="0.35">
      <c r="A368" t="s">
        <v>5511</v>
      </c>
      <c r="B368" t="s">
        <v>5512</v>
      </c>
      <c r="C368" t="s">
        <v>5513</v>
      </c>
      <c r="D368" t="s">
        <v>5514</v>
      </c>
      <c r="E368" t="s">
        <v>5515</v>
      </c>
      <c r="F368" t="s">
        <v>4815</v>
      </c>
      <c r="G368" t="s">
        <v>612</v>
      </c>
      <c r="H368" t="s">
        <v>136</v>
      </c>
      <c r="I368" t="s">
        <v>345</v>
      </c>
      <c r="J368" t="s">
        <v>5516</v>
      </c>
      <c r="K368" t="s">
        <v>5517</v>
      </c>
      <c r="L368" t="s">
        <v>115</v>
      </c>
      <c r="M368">
        <v>60404</v>
      </c>
      <c r="N368" t="s">
        <v>5518</v>
      </c>
      <c r="O368" t="s">
        <v>5519</v>
      </c>
      <c r="P368" t="s">
        <v>5520</v>
      </c>
      <c r="Q368" s="18">
        <v>45195</v>
      </c>
      <c r="S368" t="s">
        <v>634</v>
      </c>
      <c r="T368">
        <v>5</v>
      </c>
      <c r="U368" t="s">
        <v>5521</v>
      </c>
      <c r="X368" t="s">
        <v>317</v>
      </c>
      <c r="Y368" s="18">
        <v>28464</v>
      </c>
      <c r="Z368" t="s">
        <v>5522</v>
      </c>
      <c r="AA368">
        <v>1447910179</v>
      </c>
      <c r="AB368" t="s">
        <v>5523</v>
      </c>
      <c r="AC368" s="18">
        <v>45688</v>
      </c>
      <c r="AD368">
        <v>209024577</v>
      </c>
      <c r="AE368" s="18">
        <v>46173</v>
      </c>
      <c r="AF368" t="s">
        <v>5524</v>
      </c>
      <c r="AG368" s="18">
        <v>46338</v>
      </c>
      <c r="AH368" t="s">
        <v>5525</v>
      </c>
      <c r="AI368">
        <v>493921686001</v>
      </c>
      <c r="AJ368" t="s">
        <v>70</v>
      </c>
      <c r="AK368" t="s">
        <v>70</v>
      </c>
      <c r="AM368" t="b">
        <v>1</v>
      </c>
      <c r="AN368" t="b">
        <v>1</v>
      </c>
      <c r="AO368">
        <v>4349739</v>
      </c>
      <c r="AP368" t="s">
        <v>322</v>
      </c>
      <c r="AQ368" s="169" t="s">
        <v>5512</v>
      </c>
      <c r="AR368" t="s">
        <v>46</v>
      </c>
      <c r="AS368" t="s">
        <v>324</v>
      </c>
      <c r="AT368" t="s">
        <v>1384</v>
      </c>
    </row>
    <row r="369" spans="1:46" x14ac:dyDescent="0.35">
      <c r="A369" t="s">
        <v>5526</v>
      </c>
      <c r="B369" t="s">
        <v>5527</v>
      </c>
      <c r="C369" t="s">
        <v>5528</v>
      </c>
      <c r="D369" t="s">
        <v>5529</v>
      </c>
      <c r="E369" t="s">
        <v>5530</v>
      </c>
      <c r="F369" t="s">
        <v>5160</v>
      </c>
      <c r="G369" t="s">
        <v>4311</v>
      </c>
      <c r="H369" t="s">
        <v>136</v>
      </c>
      <c r="I369" t="s">
        <v>345</v>
      </c>
      <c r="J369" t="s">
        <v>5531</v>
      </c>
      <c r="K369" t="s">
        <v>5532</v>
      </c>
      <c r="L369" t="s">
        <v>81</v>
      </c>
      <c r="M369">
        <v>46410</v>
      </c>
      <c r="N369" t="s">
        <v>5533</v>
      </c>
      <c r="O369" t="s">
        <v>5534</v>
      </c>
      <c r="P369" t="s">
        <v>5535</v>
      </c>
      <c r="Q369" s="18">
        <v>45195</v>
      </c>
      <c r="S369" t="s">
        <v>634</v>
      </c>
      <c r="T369">
        <v>5</v>
      </c>
      <c r="U369" t="s">
        <v>2185</v>
      </c>
      <c r="X369" t="s">
        <v>317</v>
      </c>
      <c r="Y369" s="18">
        <v>30167</v>
      </c>
      <c r="Z369" t="s">
        <v>5536</v>
      </c>
      <c r="AA369">
        <v>1700553906</v>
      </c>
      <c r="AB369" t="s">
        <v>5537</v>
      </c>
      <c r="AC369" s="18">
        <v>46660</v>
      </c>
      <c r="AD369" t="s">
        <v>5538</v>
      </c>
      <c r="AE369" s="18">
        <v>45961</v>
      </c>
      <c r="AF369" t="s">
        <v>5539</v>
      </c>
      <c r="AG369" s="18">
        <v>46236</v>
      </c>
      <c r="AH369" t="s">
        <v>5540</v>
      </c>
      <c r="AI369">
        <v>300056100</v>
      </c>
      <c r="AJ369" t="s">
        <v>1162</v>
      </c>
      <c r="AK369" t="s">
        <v>1162</v>
      </c>
      <c r="AM369" t="b">
        <v>1</v>
      </c>
      <c r="AN369" t="b">
        <v>1</v>
      </c>
      <c r="AO369">
        <v>4349702</v>
      </c>
      <c r="AP369" t="s">
        <v>322</v>
      </c>
      <c r="AQ369" s="169" t="s">
        <v>5527</v>
      </c>
      <c r="AR369" t="s">
        <v>46</v>
      </c>
      <c r="AS369" t="s">
        <v>324</v>
      </c>
      <c r="AT369" t="s">
        <v>1384</v>
      </c>
    </row>
    <row r="370" spans="1:46" x14ac:dyDescent="0.35">
      <c r="A370" t="s">
        <v>5541</v>
      </c>
      <c r="B370" t="s">
        <v>5542</v>
      </c>
      <c r="C370" t="s">
        <v>5543</v>
      </c>
      <c r="D370" t="s">
        <v>5544</v>
      </c>
      <c r="E370" t="s">
        <v>5545</v>
      </c>
      <c r="F370" t="s">
        <v>4815</v>
      </c>
      <c r="G370" t="s">
        <v>515</v>
      </c>
      <c r="H370" t="s">
        <v>136</v>
      </c>
      <c r="I370" t="s">
        <v>345</v>
      </c>
      <c r="J370" t="s">
        <v>5546</v>
      </c>
      <c r="K370" t="s">
        <v>5547</v>
      </c>
      <c r="L370" t="s">
        <v>115</v>
      </c>
      <c r="M370">
        <v>60175</v>
      </c>
      <c r="N370" t="s">
        <v>5548</v>
      </c>
      <c r="O370" t="s">
        <v>5549</v>
      </c>
      <c r="P370" t="s">
        <v>5550</v>
      </c>
      <c r="Q370" s="18">
        <v>45195</v>
      </c>
      <c r="S370" t="s">
        <v>634</v>
      </c>
      <c r="T370">
        <v>5</v>
      </c>
      <c r="U370" t="s">
        <v>5551</v>
      </c>
      <c r="X370" t="s">
        <v>317</v>
      </c>
      <c r="Y370" s="18">
        <v>29598</v>
      </c>
      <c r="Z370" t="s">
        <v>5552</v>
      </c>
      <c r="AA370">
        <v>1972260727</v>
      </c>
      <c r="AB370" t="s">
        <v>5553</v>
      </c>
      <c r="AC370" s="18">
        <v>45596</v>
      </c>
      <c r="AD370">
        <v>209024565</v>
      </c>
      <c r="AE370" s="18">
        <v>46173</v>
      </c>
      <c r="AF370" t="s">
        <v>5554</v>
      </c>
      <c r="AG370" s="18">
        <v>46333</v>
      </c>
      <c r="AH370" t="s">
        <v>5555</v>
      </c>
      <c r="AI370">
        <v>345968599001</v>
      </c>
      <c r="AJ370" t="s">
        <v>70</v>
      </c>
      <c r="AK370" t="s">
        <v>70</v>
      </c>
      <c r="AM370" t="b">
        <v>1</v>
      </c>
      <c r="AN370" t="b">
        <v>1</v>
      </c>
      <c r="AO370">
        <v>4349691</v>
      </c>
      <c r="AP370" t="s">
        <v>322</v>
      </c>
      <c r="AQ370" s="169" t="s">
        <v>5542</v>
      </c>
      <c r="AR370" t="s">
        <v>46</v>
      </c>
      <c r="AS370" t="s">
        <v>324</v>
      </c>
      <c r="AT370" t="s">
        <v>1384</v>
      </c>
    </row>
    <row r="371" spans="1:46" x14ac:dyDescent="0.35">
      <c r="A371" t="s">
        <v>5556</v>
      </c>
      <c r="B371" t="s">
        <v>5557</v>
      </c>
      <c r="C371" t="s">
        <v>5558</v>
      </c>
      <c r="D371" t="s">
        <v>5559</v>
      </c>
      <c r="E371" t="s">
        <v>5560</v>
      </c>
      <c r="F371" t="s">
        <v>4815</v>
      </c>
      <c r="G371" t="s">
        <v>344</v>
      </c>
      <c r="H371" t="s">
        <v>136</v>
      </c>
      <c r="I371" t="s">
        <v>345</v>
      </c>
      <c r="J371" t="s">
        <v>5561</v>
      </c>
      <c r="K371" t="s">
        <v>5562</v>
      </c>
      <c r="L371" t="s">
        <v>115</v>
      </c>
      <c r="M371">
        <v>62040</v>
      </c>
      <c r="N371" t="s">
        <v>5563</v>
      </c>
      <c r="O371" t="s">
        <v>5564</v>
      </c>
      <c r="P371" t="s">
        <v>5565</v>
      </c>
      <c r="Q371" s="18">
        <v>45195</v>
      </c>
      <c r="R371" s="18">
        <v>45524</v>
      </c>
      <c r="S371" t="s">
        <v>708</v>
      </c>
      <c r="T371">
        <v>0</v>
      </c>
      <c r="U371" t="s">
        <v>5566</v>
      </c>
      <c r="X371" t="s">
        <v>317</v>
      </c>
      <c r="Y371" s="18">
        <v>33275</v>
      </c>
      <c r="Z371" t="s">
        <v>5567</v>
      </c>
      <c r="AA371">
        <v>1851179675</v>
      </c>
      <c r="AB371" t="s">
        <v>5568</v>
      </c>
      <c r="AC371" s="18">
        <v>46387</v>
      </c>
      <c r="AD371">
        <v>209028406</v>
      </c>
      <c r="AE371" s="18">
        <v>46173</v>
      </c>
      <c r="AF371" t="s">
        <v>5569</v>
      </c>
      <c r="AG371" s="18">
        <v>46954</v>
      </c>
      <c r="AH371" t="s">
        <v>5570</v>
      </c>
      <c r="AJ371" t="s">
        <v>70</v>
      </c>
      <c r="AK371" t="s">
        <v>70</v>
      </c>
      <c r="AM371" t="b">
        <v>1</v>
      </c>
      <c r="AN371" t="b">
        <v>1</v>
      </c>
      <c r="AO371">
        <v>4349672</v>
      </c>
      <c r="AP371" t="s">
        <v>322</v>
      </c>
      <c r="AQ371" s="169" t="s">
        <v>5557</v>
      </c>
      <c r="AR371" t="s">
        <v>46</v>
      </c>
      <c r="AS371" t="s">
        <v>324</v>
      </c>
      <c r="AT371" t="s">
        <v>1384</v>
      </c>
    </row>
    <row r="372" spans="1:46" x14ac:dyDescent="0.35">
      <c r="A372" t="s">
        <v>5571</v>
      </c>
      <c r="B372" t="s">
        <v>5572</v>
      </c>
      <c r="C372" t="s">
        <v>5573</v>
      </c>
      <c r="D372" t="s">
        <v>5574</v>
      </c>
      <c r="E372" t="s">
        <v>2347</v>
      </c>
      <c r="F372" t="s">
        <v>5160</v>
      </c>
      <c r="G372" t="s">
        <v>1024</v>
      </c>
      <c r="H372" t="s">
        <v>136</v>
      </c>
      <c r="I372" t="s">
        <v>345</v>
      </c>
      <c r="J372" t="s">
        <v>5575</v>
      </c>
      <c r="K372" t="s">
        <v>5576</v>
      </c>
      <c r="L372" t="s">
        <v>81</v>
      </c>
      <c r="M372">
        <v>46307</v>
      </c>
      <c r="N372" t="s">
        <v>5577</v>
      </c>
      <c r="O372" t="s">
        <v>5578</v>
      </c>
      <c r="P372" t="s">
        <v>5579</v>
      </c>
      <c r="Q372" s="18">
        <v>45195</v>
      </c>
      <c r="R372" s="18">
        <v>45233</v>
      </c>
      <c r="S372" t="s">
        <v>708</v>
      </c>
      <c r="T372">
        <v>0</v>
      </c>
      <c r="U372" t="s">
        <v>5580</v>
      </c>
      <c r="X372" t="s">
        <v>317</v>
      </c>
      <c r="Y372" s="18">
        <v>27507</v>
      </c>
      <c r="Z372" t="s">
        <v>5581</v>
      </c>
      <c r="AA372">
        <v>1760152755</v>
      </c>
      <c r="AB372" t="s">
        <v>5582</v>
      </c>
      <c r="AD372" t="s">
        <v>5583</v>
      </c>
      <c r="AE372" s="18">
        <v>45961</v>
      </c>
      <c r="AF372" t="s">
        <v>5584</v>
      </c>
      <c r="AG372" s="18">
        <v>46279</v>
      </c>
      <c r="AH372" t="s">
        <v>5585</v>
      </c>
      <c r="AJ372" t="s">
        <v>338</v>
      </c>
      <c r="AL372" t="s">
        <v>338</v>
      </c>
      <c r="AM372" t="b">
        <v>0</v>
      </c>
      <c r="AN372" t="b">
        <v>1</v>
      </c>
      <c r="AO372">
        <v>4349734</v>
      </c>
      <c r="AQ372" s="169" t="s">
        <v>5572</v>
      </c>
      <c r="AR372" t="s">
        <v>46</v>
      </c>
      <c r="AS372" t="s">
        <v>324</v>
      </c>
      <c r="AT372" t="s">
        <v>1384</v>
      </c>
    </row>
    <row r="373" spans="1:46" x14ac:dyDescent="0.35">
      <c r="A373" t="s">
        <v>5586</v>
      </c>
      <c r="B373" t="s">
        <v>5587</v>
      </c>
      <c r="C373" t="s">
        <v>5588</v>
      </c>
      <c r="D373" t="s">
        <v>5589</v>
      </c>
      <c r="E373" t="s">
        <v>5590</v>
      </c>
      <c r="F373" t="s">
        <v>658</v>
      </c>
      <c r="G373" t="s">
        <v>659</v>
      </c>
      <c r="H373" t="s">
        <v>133</v>
      </c>
      <c r="I373" t="s">
        <v>432</v>
      </c>
      <c r="J373" t="s">
        <v>5591</v>
      </c>
      <c r="K373" t="s">
        <v>1751</v>
      </c>
      <c r="L373" t="s">
        <v>25</v>
      </c>
      <c r="M373">
        <v>98229</v>
      </c>
      <c r="N373" t="s">
        <v>5592</v>
      </c>
      <c r="O373" t="s">
        <v>5593</v>
      </c>
      <c r="P373" t="s">
        <v>5594</v>
      </c>
      <c r="Q373" s="18">
        <v>45194</v>
      </c>
      <c r="S373" t="s">
        <v>634</v>
      </c>
      <c r="T373">
        <v>5</v>
      </c>
      <c r="U373" t="s">
        <v>5595</v>
      </c>
      <c r="X373" t="s">
        <v>317</v>
      </c>
      <c r="Y373" s="18">
        <v>35182</v>
      </c>
      <c r="Z373" t="s">
        <v>5596</v>
      </c>
      <c r="AA373">
        <v>1508580119</v>
      </c>
      <c r="AB373" t="s">
        <v>5597</v>
      </c>
      <c r="AC373" s="18">
        <v>45869</v>
      </c>
      <c r="AD373" t="s">
        <v>5598</v>
      </c>
      <c r="AE373" s="18">
        <v>46139</v>
      </c>
      <c r="AF373" t="s">
        <v>5599</v>
      </c>
      <c r="AG373" s="18">
        <v>46610</v>
      </c>
      <c r="AJ373" t="s">
        <v>338</v>
      </c>
      <c r="AK373" t="s">
        <v>70</v>
      </c>
      <c r="AL373" t="s">
        <v>70</v>
      </c>
      <c r="AM373" t="b">
        <v>1</v>
      </c>
      <c r="AN373" t="b">
        <v>1</v>
      </c>
      <c r="AO373">
        <v>4344541</v>
      </c>
      <c r="AP373" t="s">
        <v>322</v>
      </c>
      <c r="AQ373" s="169" t="s">
        <v>5587</v>
      </c>
      <c r="AR373" t="s">
        <v>46</v>
      </c>
      <c r="AS373" t="s">
        <v>324</v>
      </c>
      <c r="AT373" t="s">
        <v>1384</v>
      </c>
    </row>
    <row r="374" spans="1:46" x14ac:dyDescent="0.35">
      <c r="A374" t="s">
        <v>5600</v>
      </c>
      <c r="B374" t="s">
        <v>45</v>
      </c>
      <c r="C374" t="s">
        <v>5601</v>
      </c>
      <c r="D374" t="s">
        <v>5602</v>
      </c>
      <c r="E374" t="s">
        <v>5603</v>
      </c>
      <c r="F374" t="s">
        <v>461</v>
      </c>
      <c r="G374" t="s">
        <v>462</v>
      </c>
      <c r="H374" t="s">
        <v>133</v>
      </c>
      <c r="I374" t="s">
        <v>432</v>
      </c>
      <c r="J374" t="s">
        <v>5604</v>
      </c>
      <c r="K374" t="s">
        <v>5605</v>
      </c>
      <c r="L374" t="s">
        <v>25</v>
      </c>
      <c r="M374">
        <v>98294</v>
      </c>
      <c r="N374" t="s">
        <v>5606</v>
      </c>
      <c r="O374" t="s">
        <v>5607</v>
      </c>
      <c r="P374" t="s">
        <v>5608</v>
      </c>
      <c r="Q374" s="18">
        <v>45194</v>
      </c>
      <c r="R374" s="18">
        <v>45348</v>
      </c>
      <c r="S374" t="s">
        <v>708</v>
      </c>
      <c r="T374">
        <v>0</v>
      </c>
      <c r="U374" t="s">
        <v>5609</v>
      </c>
      <c r="W374">
        <v>625</v>
      </c>
      <c r="X374">
        <v>1099</v>
      </c>
      <c r="Y374" s="18">
        <v>27733</v>
      </c>
      <c r="Z374" t="s">
        <v>5610</v>
      </c>
      <c r="AA374">
        <v>1285865402</v>
      </c>
      <c r="AB374" t="s">
        <v>5611</v>
      </c>
      <c r="AD374" t="s">
        <v>5612</v>
      </c>
      <c r="AE374" s="18">
        <v>45996</v>
      </c>
      <c r="AF374" t="s">
        <v>5613</v>
      </c>
      <c r="AG374" s="18">
        <v>45504</v>
      </c>
      <c r="AI374">
        <v>2106300</v>
      </c>
      <c r="AJ374" t="s">
        <v>2665</v>
      </c>
      <c r="AK374" t="s">
        <v>1962</v>
      </c>
      <c r="AL374" t="s">
        <v>1962</v>
      </c>
      <c r="AM374" t="b">
        <v>1</v>
      </c>
      <c r="AN374" t="b">
        <v>1</v>
      </c>
      <c r="AQ374" s="169" t="s">
        <v>45</v>
      </c>
      <c r="AR374" t="s">
        <v>46</v>
      </c>
      <c r="AS374" t="s">
        <v>324</v>
      </c>
    </row>
    <row r="375" spans="1:46" x14ac:dyDescent="0.35">
      <c r="A375" t="s">
        <v>708</v>
      </c>
      <c r="B375" t="s">
        <v>5614</v>
      </c>
      <c r="C375" t="s">
        <v>5615</v>
      </c>
      <c r="D375" t="s">
        <v>5616</v>
      </c>
      <c r="E375" t="s">
        <v>5617</v>
      </c>
      <c r="H375" t="s">
        <v>136</v>
      </c>
      <c r="I375" t="s">
        <v>345</v>
      </c>
      <c r="L375" t="s">
        <v>115</v>
      </c>
      <c r="O375" t="s">
        <v>5618</v>
      </c>
      <c r="Q375" s="18">
        <v>45194</v>
      </c>
      <c r="R375" s="18">
        <v>45189</v>
      </c>
      <c r="S375" t="s">
        <v>708</v>
      </c>
      <c r="T375">
        <v>0</v>
      </c>
      <c r="U375" t="s">
        <v>338</v>
      </c>
      <c r="X375" t="s">
        <v>317</v>
      </c>
      <c r="AM375" t="b">
        <v>0</v>
      </c>
      <c r="AN375" t="b">
        <v>1</v>
      </c>
      <c r="AQ375" s="169" t="s">
        <v>5614</v>
      </c>
      <c r="AR375" t="s">
        <v>46</v>
      </c>
      <c r="AS375" t="s">
        <v>324</v>
      </c>
    </row>
    <row r="376" spans="1:46" x14ac:dyDescent="0.35">
      <c r="A376" t="s">
        <v>5619</v>
      </c>
      <c r="B376" t="s">
        <v>5620</v>
      </c>
      <c r="C376" t="s">
        <v>5621</v>
      </c>
      <c r="D376" t="s">
        <v>5622</v>
      </c>
      <c r="E376" t="s">
        <v>5623</v>
      </c>
      <c r="F376" t="s">
        <v>4815</v>
      </c>
      <c r="G376" t="s">
        <v>344</v>
      </c>
      <c r="H376" t="s">
        <v>136</v>
      </c>
      <c r="I376" t="s">
        <v>345</v>
      </c>
      <c r="J376" t="s">
        <v>5624</v>
      </c>
      <c r="K376" t="s">
        <v>5454</v>
      </c>
      <c r="L376" t="s">
        <v>115</v>
      </c>
      <c r="M376">
        <v>62223</v>
      </c>
      <c r="N376" t="s">
        <v>5625</v>
      </c>
      <c r="O376" t="s">
        <v>5626</v>
      </c>
      <c r="P376" t="s">
        <v>5627</v>
      </c>
      <c r="Q376" s="18">
        <v>45194</v>
      </c>
      <c r="S376" t="s">
        <v>634</v>
      </c>
      <c r="T376">
        <v>5</v>
      </c>
      <c r="U376" t="s">
        <v>5628</v>
      </c>
      <c r="V376" s="358">
        <v>127000</v>
      </c>
      <c r="X376" t="s">
        <v>317</v>
      </c>
      <c r="Y376" s="18">
        <v>31161</v>
      </c>
      <c r="Z376" t="s">
        <v>5629</v>
      </c>
      <c r="AA376">
        <v>1588324727</v>
      </c>
      <c r="AB376" t="s">
        <v>5630</v>
      </c>
      <c r="AC376" s="18">
        <v>46265</v>
      </c>
      <c r="AD376">
        <v>209023715</v>
      </c>
      <c r="AE376" s="18">
        <v>46173</v>
      </c>
      <c r="AF376" t="s">
        <v>5631</v>
      </c>
      <c r="AG376" s="18">
        <v>46181</v>
      </c>
      <c r="AH376" t="s">
        <v>5632</v>
      </c>
      <c r="AJ376" t="s">
        <v>70</v>
      </c>
      <c r="AK376" t="s">
        <v>70</v>
      </c>
      <c r="AM376" t="b">
        <v>1</v>
      </c>
      <c r="AN376" t="b">
        <v>1</v>
      </c>
      <c r="AO376">
        <v>4346519</v>
      </c>
      <c r="AP376" t="s">
        <v>322</v>
      </c>
      <c r="AQ376" s="169" t="s">
        <v>5620</v>
      </c>
      <c r="AR376" t="s">
        <v>46</v>
      </c>
      <c r="AS376" t="s">
        <v>324</v>
      </c>
      <c r="AT376" t="s">
        <v>1384</v>
      </c>
    </row>
    <row r="377" spans="1:46" x14ac:dyDescent="0.35">
      <c r="A377" t="s">
        <v>5633</v>
      </c>
      <c r="B377" t="s">
        <v>5634</v>
      </c>
      <c r="C377" t="s">
        <v>5635</v>
      </c>
      <c r="D377" t="s">
        <v>5636</v>
      </c>
      <c r="E377" t="s">
        <v>5637</v>
      </c>
      <c r="F377" t="s">
        <v>732</v>
      </c>
      <c r="G377" t="s">
        <v>733</v>
      </c>
      <c r="H377" t="s">
        <v>133</v>
      </c>
      <c r="I377" t="s">
        <v>432</v>
      </c>
      <c r="J377" t="s">
        <v>5638</v>
      </c>
      <c r="K377" t="s">
        <v>1405</v>
      </c>
      <c r="L377" t="s">
        <v>25</v>
      </c>
      <c r="M377">
        <v>99212</v>
      </c>
      <c r="N377" t="s">
        <v>5639</v>
      </c>
      <c r="O377" t="s">
        <v>5640</v>
      </c>
      <c r="P377" t="s">
        <v>5641</v>
      </c>
      <c r="Q377" s="18">
        <v>45191</v>
      </c>
      <c r="R377" s="18">
        <v>45561</v>
      </c>
      <c r="S377" t="s">
        <v>708</v>
      </c>
      <c r="T377">
        <v>0</v>
      </c>
      <c r="U377" t="s">
        <v>5642</v>
      </c>
      <c r="X377" t="s">
        <v>317</v>
      </c>
      <c r="Y377" s="18">
        <v>31561</v>
      </c>
      <c r="Z377" t="s">
        <v>5643</v>
      </c>
      <c r="AA377">
        <v>1497483804</v>
      </c>
      <c r="AB377" t="s">
        <v>5644</v>
      </c>
      <c r="AC377" s="18">
        <v>45777</v>
      </c>
      <c r="AD377" t="s">
        <v>5645</v>
      </c>
      <c r="AE377" s="18">
        <v>45806</v>
      </c>
      <c r="AF377" t="s">
        <v>5646</v>
      </c>
      <c r="AG377" s="18">
        <v>46510</v>
      </c>
      <c r="AH377" t="s">
        <v>5647</v>
      </c>
      <c r="AI377">
        <v>2253400</v>
      </c>
      <c r="AJ377" t="s">
        <v>338</v>
      </c>
      <c r="AK377" t="s">
        <v>70</v>
      </c>
      <c r="AL377" t="s">
        <v>70</v>
      </c>
      <c r="AM377" t="b">
        <v>1</v>
      </c>
      <c r="AN377" t="b">
        <v>1</v>
      </c>
      <c r="AO377">
        <v>4344504</v>
      </c>
      <c r="AP377" t="s">
        <v>322</v>
      </c>
      <c r="AQ377" s="169" t="s">
        <v>5634</v>
      </c>
      <c r="AR377" t="s">
        <v>46</v>
      </c>
      <c r="AS377" t="s">
        <v>324</v>
      </c>
      <c r="AT377" t="s">
        <v>1384</v>
      </c>
    </row>
    <row r="378" spans="1:46" x14ac:dyDescent="0.35">
      <c r="A378" t="s">
        <v>5648</v>
      </c>
      <c r="B378" t="s">
        <v>5649</v>
      </c>
      <c r="C378" t="s">
        <v>5650</v>
      </c>
      <c r="D378" t="s">
        <v>5651</v>
      </c>
      <c r="E378" t="s">
        <v>5652</v>
      </c>
      <c r="F378" t="s">
        <v>732</v>
      </c>
      <c r="G378" t="s">
        <v>733</v>
      </c>
      <c r="H378" t="s">
        <v>191</v>
      </c>
      <c r="I378" t="s">
        <v>557</v>
      </c>
      <c r="J378" t="s">
        <v>5653</v>
      </c>
      <c r="K378" t="s">
        <v>1405</v>
      </c>
      <c r="L378" t="s">
        <v>25</v>
      </c>
      <c r="M378">
        <v>99209</v>
      </c>
      <c r="N378" t="s">
        <v>5654</v>
      </c>
      <c r="O378" t="s">
        <v>5655</v>
      </c>
      <c r="P378" t="s">
        <v>5656</v>
      </c>
      <c r="Q378" s="18">
        <v>45191</v>
      </c>
      <c r="S378" t="s">
        <v>634</v>
      </c>
      <c r="T378">
        <v>5</v>
      </c>
      <c r="U378" t="s">
        <v>5657</v>
      </c>
      <c r="X378" t="s">
        <v>317</v>
      </c>
      <c r="Y378" s="18">
        <v>29950</v>
      </c>
      <c r="Z378" t="s">
        <v>5658</v>
      </c>
      <c r="AA378">
        <v>1649607631</v>
      </c>
      <c r="AB378" t="s">
        <v>5659</v>
      </c>
      <c r="AC378" s="18">
        <v>45900</v>
      </c>
      <c r="AD378" t="s">
        <v>5660</v>
      </c>
      <c r="AE378" s="18">
        <v>45656</v>
      </c>
      <c r="AF378" t="s">
        <v>5661</v>
      </c>
      <c r="AG378" s="18">
        <v>46022</v>
      </c>
      <c r="AH378" t="s">
        <v>5662</v>
      </c>
      <c r="AI378">
        <v>2031208</v>
      </c>
      <c r="AJ378" t="s">
        <v>1414</v>
      </c>
      <c r="AK378" t="s">
        <v>1414</v>
      </c>
      <c r="AL378" t="s">
        <v>70</v>
      </c>
      <c r="AM378" t="b">
        <v>1</v>
      </c>
      <c r="AN378" t="b">
        <v>1</v>
      </c>
      <c r="AO378">
        <v>4346438</v>
      </c>
      <c r="AP378" t="s">
        <v>322</v>
      </c>
      <c r="AQ378" s="169" t="s">
        <v>5649</v>
      </c>
      <c r="AR378" t="s">
        <v>566</v>
      </c>
      <c r="AS378" t="s">
        <v>324</v>
      </c>
      <c r="AT378" t="s">
        <v>1384</v>
      </c>
    </row>
    <row r="379" spans="1:46" x14ac:dyDescent="0.35">
      <c r="A379" t="s">
        <v>5663</v>
      </c>
      <c r="B379" t="s">
        <v>5664</v>
      </c>
      <c r="C379" t="s">
        <v>5665</v>
      </c>
      <c r="D379" t="s">
        <v>5666</v>
      </c>
      <c r="E379" t="s">
        <v>5667</v>
      </c>
      <c r="F379" t="s">
        <v>461</v>
      </c>
      <c r="G379" t="s">
        <v>462</v>
      </c>
      <c r="H379" t="s">
        <v>133</v>
      </c>
      <c r="I379" t="s">
        <v>432</v>
      </c>
      <c r="J379" t="s">
        <v>5668</v>
      </c>
      <c r="K379" t="s">
        <v>5669</v>
      </c>
      <c r="L379" t="s">
        <v>25</v>
      </c>
      <c r="M379">
        <v>98203</v>
      </c>
      <c r="N379" t="s">
        <v>5670</v>
      </c>
      <c r="O379" t="s">
        <v>5671</v>
      </c>
      <c r="P379" t="s">
        <v>5672</v>
      </c>
      <c r="Q379" s="18">
        <v>45176</v>
      </c>
      <c r="S379" t="s">
        <v>634</v>
      </c>
      <c r="T379">
        <v>5</v>
      </c>
      <c r="U379" t="s">
        <v>5673</v>
      </c>
      <c r="X379" t="s">
        <v>317</v>
      </c>
      <c r="Y379" s="18">
        <v>29432</v>
      </c>
      <c r="Z379" t="s">
        <v>5674</v>
      </c>
      <c r="AA379">
        <v>1033458724</v>
      </c>
      <c r="AB379" t="s">
        <v>5675</v>
      </c>
      <c r="AC379" s="18">
        <v>46295</v>
      </c>
      <c r="AD379" t="s">
        <v>5676</v>
      </c>
      <c r="AE379" s="18">
        <v>46233</v>
      </c>
      <c r="AF379" t="s">
        <v>5677</v>
      </c>
      <c r="AG379" s="18">
        <v>46868</v>
      </c>
      <c r="AI379">
        <v>2269349</v>
      </c>
      <c r="AJ379" t="s">
        <v>338</v>
      </c>
      <c r="AK379" t="s">
        <v>792</v>
      </c>
      <c r="AL379" t="s">
        <v>792</v>
      </c>
      <c r="AM379" t="b">
        <v>1</v>
      </c>
      <c r="AN379" t="b">
        <v>1</v>
      </c>
      <c r="AO379">
        <v>4334776</v>
      </c>
      <c r="AP379" t="s">
        <v>322</v>
      </c>
      <c r="AQ379" s="169" t="s">
        <v>5664</v>
      </c>
      <c r="AR379" t="s">
        <v>46</v>
      </c>
      <c r="AS379" t="s">
        <v>324</v>
      </c>
      <c r="AT379" t="s">
        <v>1384</v>
      </c>
    </row>
    <row r="380" spans="1:46" x14ac:dyDescent="0.35">
      <c r="A380" t="s">
        <v>5678</v>
      </c>
      <c r="B380" t="s">
        <v>5679</v>
      </c>
      <c r="C380" t="s">
        <v>5680</v>
      </c>
      <c r="D380" t="s">
        <v>5681</v>
      </c>
      <c r="E380" t="s">
        <v>5682</v>
      </c>
      <c r="F380" t="s">
        <v>5683</v>
      </c>
      <c r="G380" t="s">
        <v>733</v>
      </c>
      <c r="H380" t="s">
        <v>133</v>
      </c>
      <c r="I380" t="s">
        <v>432</v>
      </c>
      <c r="J380" t="s">
        <v>5684</v>
      </c>
      <c r="K380" t="s">
        <v>1405</v>
      </c>
      <c r="L380" t="s">
        <v>25</v>
      </c>
      <c r="M380">
        <v>99208</v>
      </c>
      <c r="N380" t="s">
        <v>5685</v>
      </c>
      <c r="O380" t="s">
        <v>5686</v>
      </c>
      <c r="P380" t="s">
        <v>5687</v>
      </c>
      <c r="Q380" s="18">
        <v>45174</v>
      </c>
      <c r="S380" t="s">
        <v>634</v>
      </c>
      <c r="T380">
        <v>4</v>
      </c>
      <c r="U380" t="s">
        <v>5688</v>
      </c>
      <c r="V380" s="358">
        <v>130000</v>
      </c>
      <c r="X380" t="s">
        <v>317</v>
      </c>
      <c r="Y380" s="18">
        <v>32623</v>
      </c>
      <c r="Z380" t="s">
        <v>5689</v>
      </c>
      <c r="AA380">
        <v>1033995568</v>
      </c>
      <c r="AB380" t="s">
        <v>5690</v>
      </c>
      <c r="AC380" s="18">
        <v>46112</v>
      </c>
      <c r="AD380" t="s">
        <v>5691</v>
      </c>
      <c r="AE380" s="18">
        <v>46137</v>
      </c>
      <c r="AF380" t="s">
        <v>5692</v>
      </c>
      <c r="AG380" s="18">
        <v>46929</v>
      </c>
      <c r="AI380">
        <v>2276349</v>
      </c>
      <c r="AJ380" t="s">
        <v>338</v>
      </c>
      <c r="AK380" t="s">
        <v>70</v>
      </c>
      <c r="AL380" t="s">
        <v>70</v>
      </c>
      <c r="AM380" t="b">
        <v>1</v>
      </c>
      <c r="AN380" t="b">
        <v>1</v>
      </c>
      <c r="AO380">
        <v>4332428</v>
      </c>
      <c r="AP380" t="s">
        <v>322</v>
      </c>
      <c r="AQ380" s="169" t="s">
        <v>5679</v>
      </c>
      <c r="AR380" t="s">
        <v>46</v>
      </c>
      <c r="AS380" t="s">
        <v>324</v>
      </c>
      <c r="AT380" t="s">
        <v>1384</v>
      </c>
    </row>
    <row r="381" spans="1:46" x14ac:dyDescent="0.35">
      <c r="A381" t="s">
        <v>5693</v>
      </c>
      <c r="B381" t="s">
        <v>5694</v>
      </c>
      <c r="C381" t="s">
        <v>5695</v>
      </c>
      <c r="D381" t="s">
        <v>5696</v>
      </c>
      <c r="E381" t="s">
        <v>5697</v>
      </c>
      <c r="F381" t="s">
        <v>5698</v>
      </c>
      <c r="G381" t="s">
        <v>1509</v>
      </c>
      <c r="H381" t="s">
        <v>136</v>
      </c>
      <c r="I381" t="s">
        <v>345</v>
      </c>
      <c r="J381" t="s">
        <v>5699</v>
      </c>
      <c r="K381" t="s">
        <v>5700</v>
      </c>
      <c r="L381" t="s">
        <v>53</v>
      </c>
      <c r="M381">
        <v>32724</v>
      </c>
      <c r="N381" t="s">
        <v>5701</v>
      </c>
      <c r="O381" t="s">
        <v>5702</v>
      </c>
      <c r="P381" t="s">
        <v>5703</v>
      </c>
      <c r="Q381" s="18">
        <v>45174</v>
      </c>
      <c r="S381" t="s">
        <v>634</v>
      </c>
      <c r="T381">
        <v>5</v>
      </c>
      <c r="U381" t="s">
        <v>5704</v>
      </c>
      <c r="X381" t="s">
        <v>317</v>
      </c>
      <c r="Y381" s="18">
        <v>25454</v>
      </c>
      <c r="Z381" t="s">
        <v>5705</v>
      </c>
      <c r="AA381">
        <v>1992217244</v>
      </c>
      <c r="AB381" t="s">
        <v>5706</v>
      </c>
      <c r="AC381" s="18">
        <v>46630</v>
      </c>
      <c r="AD381" t="s">
        <v>5707</v>
      </c>
      <c r="AE381" s="18">
        <v>46234</v>
      </c>
      <c r="AF381" t="s">
        <v>5708</v>
      </c>
      <c r="AG381" s="18">
        <v>46641</v>
      </c>
      <c r="AH381" t="s">
        <v>5709</v>
      </c>
      <c r="AI381">
        <v>102536500</v>
      </c>
      <c r="AJ381" t="s">
        <v>57</v>
      </c>
      <c r="AK381" t="s">
        <v>57</v>
      </c>
      <c r="AL381" t="s">
        <v>1330</v>
      </c>
      <c r="AM381" t="b">
        <v>1</v>
      </c>
      <c r="AN381" t="b">
        <v>0</v>
      </c>
      <c r="AO381">
        <v>4332415</v>
      </c>
      <c r="AP381" t="s">
        <v>322</v>
      </c>
      <c r="AQ381" s="169" t="s">
        <v>5694</v>
      </c>
      <c r="AR381" t="s">
        <v>46</v>
      </c>
      <c r="AS381" t="s">
        <v>324</v>
      </c>
      <c r="AT381" t="s">
        <v>1384</v>
      </c>
    </row>
    <row r="382" spans="1:46" x14ac:dyDescent="0.35">
      <c r="A382" t="s">
        <v>5710</v>
      </c>
      <c r="B382" t="s">
        <v>49</v>
      </c>
      <c r="C382" t="s">
        <v>5711</v>
      </c>
      <c r="D382" t="s">
        <v>5712</v>
      </c>
      <c r="E382" t="s">
        <v>5713</v>
      </c>
      <c r="F382" t="s">
        <v>5714</v>
      </c>
      <c r="G382" t="s">
        <v>718</v>
      </c>
      <c r="H382" t="s">
        <v>27</v>
      </c>
      <c r="I382" t="s">
        <v>447</v>
      </c>
      <c r="J382" t="s">
        <v>5715</v>
      </c>
      <c r="K382" t="s">
        <v>5716</v>
      </c>
      <c r="L382" t="s">
        <v>50</v>
      </c>
      <c r="M382">
        <v>96002</v>
      </c>
      <c r="N382" t="s">
        <v>5717</v>
      </c>
      <c r="O382" t="s">
        <v>5718</v>
      </c>
      <c r="P382" t="s">
        <v>5719</v>
      </c>
      <c r="Q382" s="18">
        <v>45171</v>
      </c>
      <c r="S382" t="s">
        <v>634</v>
      </c>
      <c r="T382">
        <v>0</v>
      </c>
      <c r="U382" t="s">
        <v>5720</v>
      </c>
      <c r="W382" s="358">
        <v>1100</v>
      </c>
      <c r="X382">
        <v>1099</v>
      </c>
      <c r="Y382" s="18">
        <v>34603</v>
      </c>
      <c r="Z382" t="s">
        <v>5721</v>
      </c>
      <c r="AA382">
        <v>1063049476</v>
      </c>
      <c r="AB382" t="s">
        <v>5722</v>
      </c>
      <c r="AC382" s="18">
        <v>46081</v>
      </c>
      <c r="AD382" t="s">
        <v>5723</v>
      </c>
      <c r="AE382" s="18">
        <v>45869</v>
      </c>
      <c r="AF382" t="s">
        <v>5724</v>
      </c>
      <c r="AJ382" t="s">
        <v>338</v>
      </c>
      <c r="AK382" t="s">
        <v>1330</v>
      </c>
      <c r="AM382" t="b">
        <v>1</v>
      </c>
      <c r="AN382" t="b">
        <v>1</v>
      </c>
      <c r="AP382" t="s">
        <v>322</v>
      </c>
      <c r="AQ382" s="169" t="s">
        <v>49</v>
      </c>
      <c r="AR382" t="s">
        <v>310</v>
      </c>
      <c r="AS382" t="s">
        <v>324</v>
      </c>
    </row>
    <row r="383" spans="1:46" x14ac:dyDescent="0.35">
      <c r="A383" t="s">
        <v>5725</v>
      </c>
      <c r="B383" t="s">
        <v>5726</v>
      </c>
      <c r="C383" t="s">
        <v>5727</v>
      </c>
      <c r="D383" t="s">
        <v>5728</v>
      </c>
      <c r="E383" t="s">
        <v>5729</v>
      </c>
      <c r="F383" t="s">
        <v>497</v>
      </c>
      <c r="G383" t="s">
        <v>309</v>
      </c>
      <c r="H383" t="s">
        <v>133</v>
      </c>
      <c r="I383" t="s">
        <v>432</v>
      </c>
      <c r="J383" t="s">
        <v>5730</v>
      </c>
      <c r="K383" t="s">
        <v>4729</v>
      </c>
      <c r="L383" t="s">
        <v>25</v>
      </c>
      <c r="M383">
        <v>98030</v>
      </c>
      <c r="N383" t="s">
        <v>5731</v>
      </c>
      <c r="O383" t="s">
        <v>5732</v>
      </c>
      <c r="P383" t="s">
        <v>5733</v>
      </c>
      <c r="Q383" s="18">
        <v>45170</v>
      </c>
      <c r="R383" s="18">
        <v>45293</v>
      </c>
      <c r="S383" t="s">
        <v>708</v>
      </c>
      <c r="T383">
        <v>0</v>
      </c>
      <c r="X383" t="s">
        <v>317</v>
      </c>
      <c r="Y383" s="18">
        <v>35740</v>
      </c>
      <c r="Z383" t="s">
        <v>5734</v>
      </c>
      <c r="AA383">
        <v>1285316562</v>
      </c>
      <c r="AB383" t="s">
        <v>5735</v>
      </c>
      <c r="AD383" t="s">
        <v>5736</v>
      </c>
      <c r="AE383" s="18">
        <v>45967</v>
      </c>
      <c r="AF383" t="s">
        <v>5737</v>
      </c>
      <c r="AG383" s="18">
        <v>46936</v>
      </c>
      <c r="AJ383" t="s">
        <v>2665</v>
      </c>
      <c r="AK383" t="s">
        <v>5738</v>
      </c>
      <c r="AL383" t="s">
        <v>5739</v>
      </c>
      <c r="AM383" t="b">
        <v>1</v>
      </c>
      <c r="AN383" t="b">
        <v>1</v>
      </c>
      <c r="AQ383" s="169" t="s">
        <v>5726</v>
      </c>
      <c r="AR383" t="s">
        <v>46</v>
      </c>
      <c r="AS383" t="s">
        <v>324</v>
      </c>
    </row>
    <row r="384" spans="1:46" x14ac:dyDescent="0.35">
      <c r="A384" t="s">
        <v>5740</v>
      </c>
      <c r="B384" t="s">
        <v>5741</v>
      </c>
      <c r="C384" t="s">
        <v>5742</v>
      </c>
      <c r="D384" t="s">
        <v>5743</v>
      </c>
      <c r="E384" t="s">
        <v>5744</v>
      </c>
      <c r="F384" t="s">
        <v>5273</v>
      </c>
      <c r="G384" t="s">
        <v>1509</v>
      </c>
      <c r="H384" t="s">
        <v>136</v>
      </c>
      <c r="I384" t="s">
        <v>345</v>
      </c>
      <c r="J384" t="s">
        <v>5745</v>
      </c>
      <c r="K384" t="s">
        <v>5746</v>
      </c>
      <c r="L384" t="s">
        <v>53</v>
      </c>
      <c r="M384">
        <v>32703</v>
      </c>
      <c r="N384" t="s">
        <v>5747</v>
      </c>
      <c r="O384" t="s">
        <v>5748</v>
      </c>
      <c r="P384" t="s">
        <v>5749</v>
      </c>
      <c r="Q384" s="18">
        <v>45170</v>
      </c>
      <c r="S384" t="s">
        <v>634</v>
      </c>
      <c r="T384">
        <v>5</v>
      </c>
      <c r="U384" t="s">
        <v>5750</v>
      </c>
      <c r="W384">
        <v>0</v>
      </c>
      <c r="X384" t="s">
        <v>317</v>
      </c>
      <c r="Y384" s="18">
        <v>33267</v>
      </c>
      <c r="Z384" t="s">
        <v>5751</v>
      </c>
      <c r="AA384">
        <v>1265039820</v>
      </c>
      <c r="AB384" t="s">
        <v>5752</v>
      </c>
      <c r="AC384" s="18">
        <v>45657</v>
      </c>
      <c r="AD384" t="s">
        <v>5753</v>
      </c>
      <c r="AE384" s="18">
        <v>46234</v>
      </c>
      <c r="AF384" t="s">
        <v>5754</v>
      </c>
      <c r="AG384" s="18">
        <v>45897</v>
      </c>
      <c r="AH384" t="s">
        <v>5755</v>
      </c>
      <c r="AI384">
        <v>111869600</v>
      </c>
      <c r="AJ384" t="s">
        <v>1330</v>
      </c>
      <c r="AK384" t="s">
        <v>1330</v>
      </c>
      <c r="AL384" t="s">
        <v>1330</v>
      </c>
      <c r="AM384" t="b">
        <v>1</v>
      </c>
      <c r="AN384" t="b">
        <v>1</v>
      </c>
      <c r="AO384">
        <v>4332409</v>
      </c>
      <c r="AP384" t="s">
        <v>322</v>
      </c>
      <c r="AQ384" s="169" t="s">
        <v>5741</v>
      </c>
      <c r="AR384" t="s">
        <v>46</v>
      </c>
      <c r="AS384" t="s">
        <v>324</v>
      </c>
      <c r="AT384" t="s">
        <v>1384</v>
      </c>
    </row>
    <row r="385" spans="1:46" x14ac:dyDescent="0.35">
      <c r="A385" t="s">
        <v>5756</v>
      </c>
      <c r="B385" t="s">
        <v>5757</v>
      </c>
      <c r="C385" t="s">
        <v>5758</v>
      </c>
      <c r="D385" t="s">
        <v>5759</v>
      </c>
      <c r="E385" t="s">
        <v>5760</v>
      </c>
      <c r="F385" t="s">
        <v>497</v>
      </c>
      <c r="G385" t="s">
        <v>309</v>
      </c>
      <c r="H385" t="s">
        <v>191</v>
      </c>
      <c r="I385" t="s">
        <v>557</v>
      </c>
      <c r="J385" t="s">
        <v>5761</v>
      </c>
      <c r="K385" t="s">
        <v>559</v>
      </c>
      <c r="L385" t="s">
        <v>25</v>
      </c>
      <c r="M385">
        <v>98501</v>
      </c>
      <c r="N385" t="s">
        <v>5762</v>
      </c>
      <c r="O385" t="s">
        <v>5763</v>
      </c>
      <c r="P385" t="s">
        <v>5764</v>
      </c>
      <c r="Q385" s="18">
        <v>45166</v>
      </c>
      <c r="R385" s="18">
        <v>45541</v>
      </c>
      <c r="S385" t="s">
        <v>708</v>
      </c>
      <c r="T385">
        <v>0</v>
      </c>
      <c r="U385" t="s">
        <v>5765</v>
      </c>
      <c r="X385" t="s">
        <v>317</v>
      </c>
      <c r="Y385" s="18">
        <v>31408</v>
      </c>
      <c r="Z385" t="s">
        <v>5766</v>
      </c>
      <c r="AA385">
        <v>1669984282</v>
      </c>
      <c r="AB385" t="s">
        <v>5767</v>
      </c>
      <c r="AC385" s="18">
        <v>46356</v>
      </c>
      <c r="AD385" t="s">
        <v>5768</v>
      </c>
      <c r="AE385" s="18">
        <v>45653</v>
      </c>
      <c r="AF385" t="s">
        <v>5769</v>
      </c>
      <c r="AG385" s="18">
        <v>45657</v>
      </c>
      <c r="AH385" t="s">
        <v>5770</v>
      </c>
      <c r="AI385">
        <v>2267785</v>
      </c>
      <c r="AJ385" t="s">
        <v>1486</v>
      </c>
      <c r="AK385" t="s">
        <v>1486</v>
      </c>
      <c r="AL385" t="s">
        <v>778</v>
      </c>
      <c r="AM385" t="b">
        <v>1</v>
      </c>
      <c r="AN385" t="b">
        <v>1</v>
      </c>
      <c r="AO385">
        <v>4326898</v>
      </c>
      <c r="AP385" t="s">
        <v>322</v>
      </c>
      <c r="AQ385" s="169" t="s">
        <v>5757</v>
      </c>
      <c r="AR385" t="s">
        <v>566</v>
      </c>
      <c r="AS385" t="s">
        <v>324</v>
      </c>
      <c r="AT385" t="s">
        <v>1384</v>
      </c>
    </row>
    <row r="386" spans="1:46" x14ac:dyDescent="0.35">
      <c r="A386" t="s">
        <v>5771</v>
      </c>
      <c r="B386" t="s">
        <v>5772</v>
      </c>
      <c r="C386" t="s">
        <v>5773</v>
      </c>
      <c r="D386" t="s">
        <v>1206</v>
      </c>
      <c r="E386" t="s">
        <v>5774</v>
      </c>
      <c r="F386" t="s">
        <v>461</v>
      </c>
      <c r="G386" t="s">
        <v>462</v>
      </c>
      <c r="H386" t="s">
        <v>133</v>
      </c>
      <c r="I386" t="s">
        <v>432</v>
      </c>
      <c r="J386" t="s">
        <v>5775</v>
      </c>
      <c r="K386" t="s">
        <v>5776</v>
      </c>
      <c r="L386" t="s">
        <v>25</v>
      </c>
      <c r="M386">
        <v>98118</v>
      </c>
      <c r="N386" t="s">
        <v>5777</v>
      </c>
      <c r="O386" t="s">
        <v>5778</v>
      </c>
      <c r="P386" t="s">
        <v>5779</v>
      </c>
      <c r="Q386" s="18">
        <v>45159</v>
      </c>
      <c r="S386" t="s">
        <v>634</v>
      </c>
      <c r="T386">
        <v>5</v>
      </c>
      <c r="U386" t="s">
        <v>5780</v>
      </c>
      <c r="X386" t="s">
        <v>317</v>
      </c>
      <c r="Y386" s="18">
        <v>29768</v>
      </c>
      <c r="Z386" t="s">
        <v>5781</v>
      </c>
      <c r="AA386">
        <v>1063126282</v>
      </c>
      <c r="AB386" t="s">
        <v>5782</v>
      </c>
      <c r="AC386" s="18">
        <v>46022</v>
      </c>
      <c r="AD386" t="s">
        <v>5783</v>
      </c>
      <c r="AE386" s="18">
        <v>45839</v>
      </c>
      <c r="AF386" t="s">
        <v>5784</v>
      </c>
      <c r="AG386" s="18">
        <v>46748</v>
      </c>
      <c r="AH386" t="s">
        <v>5785</v>
      </c>
      <c r="AI386">
        <v>2237895</v>
      </c>
      <c r="AJ386" t="s">
        <v>338</v>
      </c>
      <c r="AK386" t="s">
        <v>2545</v>
      </c>
      <c r="AL386" t="s">
        <v>792</v>
      </c>
      <c r="AM386" t="b">
        <v>1</v>
      </c>
      <c r="AN386" t="b">
        <v>1</v>
      </c>
      <c r="AO386">
        <v>4320298</v>
      </c>
      <c r="AP386" t="s">
        <v>322</v>
      </c>
      <c r="AQ386" s="169" t="s">
        <v>5772</v>
      </c>
      <c r="AR386" t="s">
        <v>46</v>
      </c>
      <c r="AS386" t="s">
        <v>324</v>
      </c>
      <c r="AT386" t="s">
        <v>1384</v>
      </c>
    </row>
    <row r="387" spans="1:46" x14ac:dyDescent="0.35">
      <c r="A387" t="s">
        <v>5786</v>
      </c>
      <c r="B387" t="s">
        <v>5787</v>
      </c>
      <c r="C387" t="s">
        <v>5788</v>
      </c>
      <c r="D387" t="s">
        <v>5789</v>
      </c>
      <c r="E387" t="s">
        <v>5790</v>
      </c>
      <c r="F387" t="s">
        <v>461</v>
      </c>
      <c r="G387" t="s">
        <v>462</v>
      </c>
      <c r="H387" t="s">
        <v>133</v>
      </c>
      <c r="I387" t="s">
        <v>432</v>
      </c>
      <c r="J387" t="s">
        <v>5791</v>
      </c>
      <c r="K387" t="s">
        <v>1953</v>
      </c>
      <c r="L387" t="s">
        <v>25</v>
      </c>
      <c r="M387">
        <v>98101</v>
      </c>
      <c r="N387" t="s">
        <v>5792</v>
      </c>
      <c r="O387" t="s">
        <v>5793</v>
      </c>
      <c r="P387" t="s">
        <v>5794</v>
      </c>
      <c r="Q387" s="18">
        <v>45159</v>
      </c>
      <c r="R387" s="18">
        <v>45443</v>
      </c>
      <c r="S387" t="s">
        <v>708</v>
      </c>
      <c r="T387">
        <v>0</v>
      </c>
      <c r="U387" t="s">
        <v>5795</v>
      </c>
      <c r="X387" t="s">
        <v>317</v>
      </c>
      <c r="Y387" s="18">
        <v>34881</v>
      </c>
      <c r="Z387" t="s">
        <v>5796</v>
      </c>
      <c r="AA387">
        <v>1326799388</v>
      </c>
      <c r="AB387" t="s">
        <v>5797</v>
      </c>
      <c r="AC387" s="18">
        <v>46173</v>
      </c>
      <c r="AD387" t="s">
        <v>5798</v>
      </c>
      <c r="AE387" s="18">
        <v>46204</v>
      </c>
      <c r="AF387" t="s">
        <v>5799</v>
      </c>
      <c r="AG387" s="18">
        <v>46546</v>
      </c>
      <c r="AH387" t="s">
        <v>5800</v>
      </c>
      <c r="AI387">
        <v>2284689</v>
      </c>
      <c r="AJ387" t="s">
        <v>338</v>
      </c>
      <c r="AK387" t="s">
        <v>2665</v>
      </c>
      <c r="AL387" t="s">
        <v>2665</v>
      </c>
      <c r="AM387" t="b">
        <v>1</v>
      </c>
      <c r="AN387" t="b">
        <v>1</v>
      </c>
      <c r="AO387">
        <v>4322987</v>
      </c>
      <c r="AQ387" s="169" t="s">
        <v>5787</v>
      </c>
      <c r="AR387" t="s">
        <v>46</v>
      </c>
      <c r="AS387" t="s">
        <v>324</v>
      </c>
      <c r="AT387" t="s">
        <v>1384</v>
      </c>
    </row>
    <row r="388" spans="1:46" x14ac:dyDescent="0.35">
      <c r="A388" t="s">
        <v>5801</v>
      </c>
      <c r="B388" t="s">
        <v>5802</v>
      </c>
      <c r="C388" t="s">
        <v>5803</v>
      </c>
      <c r="D388" t="s">
        <v>5804</v>
      </c>
      <c r="E388" t="s">
        <v>5805</v>
      </c>
      <c r="F388" t="s">
        <v>497</v>
      </c>
      <c r="G388" t="s">
        <v>309</v>
      </c>
      <c r="H388" t="s">
        <v>133</v>
      </c>
      <c r="I388" t="s">
        <v>432</v>
      </c>
      <c r="J388" t="s">
        <v>5806</v>
      </c>
      <c r="K388" t="s">
        <v>1057</v>
      </c>
      <c r="L388" t="s">
        <v>25</v>
      </c>
      <c r="M388">
        <v>98403</v>
      </c>
      <c r="N388" t="s">
        <v>5807</v>
      </c>
      <c r="O388" t="s">
        <v>5808</v>
      </c>
      <c r="P388" t="s">
        <v>5809</v>
      </c>
      <c r="Q388" s="18">
        <v>45159</v>
      </c>
      <c r="R388" s="18">
        <v>45381</v>
      </c>
      <c r="S388" t="s">
        <v>708</v>
      </c>
      <c r="T388">
        <v>0</v>
      </c>
      <c r="U388" t="s">
        <v>5810</v>
      </c>
      <c r="W388">
        <v>500</v>
      </c>
      <c r="X388" t="s">
        <v>317</v>
      </c>
      <c r="Y388" s="18">
        <v>31903</v>
      </c>
      <c r="Z388" t="s">
        <v>5811</v>
      </c>
      <c r="AA388">
        <v>1124707716</v>
      </c>
      <c r="AB388" t="s">
        <v>5812</v>
      </c>
      <c r="AD388" t="s">
        <v>5813</v>
      </c>
      <c r="AE388" s="18">
        <v>45418</v>
      </c>
      <c r="AF388" t="s">
        <v>5814</v>
      </c>
      <c r="AG388" s="18">
        <v>46878</v>
      </c>
      <c r="AJ388" t="s">
        <v>338</v>
      </c>
      <c r="AK388" t="s">
        <v>5815</v>
      </c>
      <c r="AL388" t="s">
        <v>5815</v>
      </c>
      <c r="AM388" t="b">
        <v>1</v>
      </c>
      <c r="AN388" t="b">
        <v>1</v>
      </c>
      <c r="AO388">
        <v>4322995</v>
      </c>
      <c r="AQ388" s="169" t="s">
        <v>5802</v>
      </c>
      <c r="AR388" t="s">
        <v>46</v>
      </c>
      <c r="AS388" t="s">
        <v>324</v>
      </c>
      <c r="AT388" t="s">
        <v>1384</v>
      </c>
    </row>
    <row r="389" spans="1:46" x14ac:dyDescent="0.35">
      <c r="A389" t="s">
        <v>5816</v>
      </c>
      <c r="B389" t="s">
        <v>5817</v>
      </c>
      <c r="C389" t="s">
        <v>5818</v>
      </c>
      <c r="D389" t="s">
        <v>5819</v>
      </c>
      <c r="E389" t="s">
        <v>5820</v>
      </c>
      <c r="F389" t="s">
        <v>461</v>
      </c>
      <c r="G389" t="s">
        <v>462</v>
      </c>
      <c r="H389" t="s">
        <v>133</v>
      </c>
      <c r="I389" t="s">
        <v>432</v>
      </c>
      <c r="J389" t="s">
        <v>5821</v>
      </c>
      <c r="K389" t="s">
        <v>5105</v>
      </c>
      <c r="L389" t="s">
        <v>25</v>
      </c>
      <c r="M389">
        <v>98087</v>
      </c>
      <c r="N389" t="s">
        <v>5822</v>
      </c>
      <c r="O389" t="s">
        <v>5823</v>
      </c>
      <c r="P389" t="s">
        <v>5824</v>
      </c>
      <c r="Q389" s="18">
        <v>45159</v>
      </c>
      <c r="R389" s="18">
        <v>45412</v>
      </c>
      <c r="S389" t="s">
        <v>708</v>
      </c>
      <c r="T389">
        <v>0</v>
      </c>
      <c r="U389" t="s">
        <v>5825</v>
      </c>
      <c r="X389" t="s">
        <v>317</v>
      </c>
      <c r="Y389" s="18">
        <v>31108</v>
      </c>
      <c r="Z389" t="s">
        <v>5826</v>
      </c>
      <c r="AA389">
        <v>1518621051</v>
      </c>
      <c r="AB389" t="s">
        <v>5827</v>
      </c>
      <c r="AD389" t="s">
        <v>5828</v>
      </c>
      <c r="AE389" s="18">
        <v>45718</v>
      </c>
      <c r="AF389" t="s">
        <v>5829</v>
      </c>
      <c r="AG389" s="18">
        <v>45490</v>
      </c>
      <c r="AH389" t="s">
        <v>5830</v>
      </c>
      <c r="AI389">
        <v>2220377</v>
      </c>
      <c r="AK389" t="s">
        <v>2665</v>
      </c>
      <c r="AL389" t="s">
        <v>2665</v>
      </c>
      <c r="AM389" t="b">
        <v>0</v>
      </c>
      <c r="AN389" t="b">
        <v>1</v>
      </c>
      <c r="AO389">
        <v>4322740</v>
      </c>
      <c r="AQ389" s="169" t="s">
        <v>5817</v>
      </c>
      <c r="AR389" t="s">
        <v>46</v>
      </c>
      <c r="AS389" t="s">
        <v>324</v>
      </c>
      <c r="AT389" t="s">
        <v>1384</v>
      </c>
    </row>
    <row r="390" spans="1:46" x14ac:dyDescent="0.35">
      <c r="A390" t="s">
        <v>5831</v>
      </c>
      <c r="B390" t="s">
        <v>5832</v>
      </c>
      <c r="C390" t="s">
        <v>5833</v>
      </c>
      <c r="D390" t="s">
        <v>5834</v>
      </c>
      <c r="E390" t="s">
        <v>5835</v>
      </c>
      <c r="F390" t="s">
        <v>5836</v>
      </c>
      <c r="G390" t="s">
        <v>733</v>
      </c>
      <c r="H390" t="s">
        <v>133</v>
      </c>
      <c r="I390" t="s">
        <v>432</v>
      </c>
      <c r="J390" t="s">
        <v>5837</v>
      </c>
      <c r="K390" t="s">
        <v>3382</v>
      </c>
      <c r="L390" t="s">
        <v>25</v>
      </c>
      <c r="M390">
        <v>99216</v>
      </c>
      <c r="N390" t="s">
        <v>5838</v>
      </c>
      <c r="O390" t="s">
        <v>5839</v>
      </c>
      <c r="P390" t="s">
        <v>5840</v>
      </c>
      <c r="Q390" s="18">
        <v>45153</v>
      </c>
      <c r="S390" t="s">
        <v>634</v>
      </c>
      <c r="T390">
        <v>5</v>
      </c>
      <c r="U390" t="s">
        <v>5841</v>
      </c>
      <c r="X390" t="s">
        <v>317</v>
      </c>
      <c r="Y390" s="18">
        <v>34724</v>
      </c>
      <c r="Z390" t="s">
        <v>5842</v>
      </c>
      <c r="AA390">
        <v>1235811415</v>
      </c>
      <c r="AB390" t="s">
        <v>5843</v>
      </c>
      <c r="AC390" s="18">
        <v>46081</v>
      </c>
      <c r="AD390" t="s">
        <v>5844</v>
      </c>
      <c r="AE390" s="18">
        <v>46047</v>
      </c>
      <c r="AF390" t="s">
        <v>5845</v>
      </c>
      <c r="AG390" s="18">
        <v>46932</v>
      </c>
      <c r="AH390" t="s">
        <v>5846</v>
      </c>
      <c r="AJ390" t="s">
        <v>338</v>
      </c>
      <c r="AK390" t="s">
        <v>70</v>
      </c>
      <c r="AL390" t="s">
        <v>70</v>
      </c>
      <c r="AM390" t="b">
        <v>1</v>
      </c>
      <c r="AN390" t="b">
        <v>1</v>
      </c>
      <c r="AO390">
        <v>4315449</v>
      </c>
      <c r="AP390" t="s">
        <v>322</v>
      </c>
      <c r="AQ390" s="169" t="s">
        <v>5832</v>
      </c>
      <c r="AR390" t="s">
        <v>46</v>
      </c>
      <c r="AS390" t="s">
        <v>324</v>
      </c>
      <c r="AT390" t="s">
        <v>1384</v>
      </c>
    </row>
    <row r="391" spans="1:46" x14ac:dyDescent="0.35">
      <c r="A391" t="s">
        <v>5847</v>
      </c>
      <c r="B391" t="s">
        <v>5848</v>
      </c>
      <c r="C391" t="s">
        <v>5849</v>
      </c>
      <c r="D391" t="s">
        <v>5850</v>
      </c>
      <c r="E391" t="s">
        <v>5851</v>
      </c>
      <c r="F391" t="s">
        <v>497</v>
      </c>
      <c r="G391" t="s">
        <v>309</v>
      </c>
      <c r="H391" t="s">
        <v>191</v>
      </c>
      <c r="I391" t="s">
        <v>557</v>
      </c>
      <c r="J391" t="s">
        <v>5852</v>
      </c>
      <c r="K391" t="s">
        <v>434</v>
      </c>
      <c r="L391" t="s">
        <v>25</v>
      </c>
      <c r="M391">
        <v>98056</v>
      </c>
      <c r="N391" t="s">
        <v>5853</v>
      </c>
      <c r="O391" t="s">
        <v>5854</v>
      </c>
      <c r="P391" t="s">
        <v>5855</v>
      </c>
      <c r="Q391" s="18">
        <v>45142</v>
      </c>
      <c r="S391" t="s">
        <v>634</v>
      </c>
      <c r="T391">
        <v>3</v>
      </c>
      <c r="U391" t="s">
        <v>5856</v>
      </c>
      <c r="W391">
        <v>550</v>
      </c>
      <c r="X391" t="s">
        <v>317</v>
      </c>
      <c r="Y391" s="18">
        <v>26164</v>
      </c>
      <c r="Z391" t="s">
        <v>5857</v>
      </c>
      <c r="AA391">
        <v>1942537493</v>
      </c>
      <c r="AB391" t="s">
        <v>5858</v>
      </c>
      <c r="AC391" s="18">
        <v>45777</v>
      </c>
      <c r="AD391" t="s">
        <v>5859</v>
      </c>
      <c r="AE391" s="18">
        <v>46253</v>
      </c>
      <c r="AF391" t="s">
        <v>5860</v>
      </c>
      <c r="AG391" s="18">
        <v>46022</v>
      </c>
      <c r="AH391" t="s">
        <v>5861</v>
      </c>
      <c r="AI391">
        <v>2009802</v>
      </c>
      <c r="AJ391" t="s">
        <v>777</v>
      </c>
      <c r="AK391" t="s">
        <v>777</v>
      </c>
      <c r="AL391" t="s">
        <v>778</v>
      </c>
      <c r="AM391" t="b">
        <v>1</v>
      </c>
      <c r="AN391" t="b">
        <v>1</v>
      </c>
      <c r="AO391">
        <v>4309552</v>
      </c>
      <c r="AP391" t="s">
        <v>322</v>
      </c>
      <c r="AQ391" s="169" t="s">
        <v>5848</v>
      </c>
      <c r="AR391" t="s">
        <v>566</v>
      </c>
      <c r="AS391" t="s">
        <v>324</v>
      </c>
      <c r="AT391" t="s">
        <v>1384</v>
      </c>
    </row>
    <row r="392" spans="1:46" x14ac:dyDescent="0.35">
      <c r="A392" t="s">
        <v>5862</v>
      </c>
      <c r="B392" t="s">
        <v>5863</v>
      </c>
      <c r="C392" t="s">
        <v>5864</v>
      </c>
      <c r="D392" t="s">
        <v>5865</v>
      </c>
      <c r="E392" t="s">
        <v>5866</v>
      </c>
      <c r="F392" t="s">
        <v>497</v>
      </c>
      <c r="G392" t="s">
        <v>309</v>
      </c>
      <c r="H392" t="s">
        <v>191</v>
      </c>
      <c r="I392" t="s">
        <v>557</v>
      </c>
      <c r="J392" t="s">
        <v>5867</v>
      </c>
      <c r="K392" t="s">
        <v>5868</v>
      </c>
      <c r="L392" t="s">
        <v>25</v>
      </c>
      <c r="M392">
        <v>98383</v>
      </c>
      <c r="N392" t="s">
        <v>5869</v>
      </c>
      <c r="O392" t="s">
        <v>5870</v>
      </c>
      <c r="P392" t="s">
        <v>5871</v>
      </c>
      <c r="Q392" s="18">
        <v>45142</v>
      </c>
      <c r="S392" t="s">
        <v>634</v>
      </c>
      <c r="T392">
        <v>5</v>
      </c>
      <c r="U392" t="s">
        <v>5872</v>
      </c>
      <c r="X392" t="s">
        <v>317</v>
      </c>
      <c r="Y392" s="18">
        <v>30453</v>
      </c>
      <c r="Z392" t="s">
        <v>5873</v>
      </c>
      <c r="AA392">
        <v>1285878926</v>
      </c>
      <c r="AB392" t="s">
        <v>5874</v>
      </c>
      <c r="AC392" s="18">
        <v>45716</v>
      </c>
      <c r="AD392" t="s">
        <v>5875</v>
      </c>
      <c r="AE392" s="18">
        <v>46159</v>
      </c>
      <c r="AF392" t="s">
        <v>5876</v>
      </c>
      <c r="AG392" s="18">
        <v>46387</v>
      </c>
      <c r="AI392">
        <v>2044858</v>
      </c>
      <c r="AJ392" t="s">
        <v>778</v>
      </c>
      <c r="AK392" t="s">
        <v>778</v>
      </c>
      <c r="AL392" t="s">
        <v>778</v>
      </c>
      <c r="AM392" t="b">
        <v>1</v>
      </c>
      <c r="AN392" t="b">
        <v>1</v>
      </c>
      <c r="AO392">
        <v>4309569</v>
      </c>
      <c r="AP392" t="s">
        <v>322</v>
      </c>
      <c r="AQ392" s="169" t="s">
        <v>5863</v>
      </c>
      <c r="AR392" t="s">
        <v>566</v>
      </c>
      <c r="AS392" t="s">
        <v>324</v>
      </c>
      <c r="AT392" t="s">
        <v>1384</v>
      </c>
    </row>
    <row r="393" spans="1:46" x14ac:dyDescent="0.35">
      <c r="A393" t="s">
        <v>5877</v>
      </c>
      <c r="B393" t="s">
        <v>5878</v>
      </c>
      <c r="C393" t="s">
        <v>5879</v>
      </c>
      <c r="D393" t="s">
        <v>5880</v>
      </c>
      <c r="E393" t="s">
        <v>5881</v>
      </c>
      <c r="F393" t="s">
        <v>5176</v>
      </c>
      <c r="G393" t="s">
        <v>1637</v>
      </c>
      <c r="H393" t="s">
        <v>136</v>
      </c>
      <c r="I393" t="s">
        <v>345</v>
      </c>
      <c r="J393" t="s">
        <v>5882</v>
      </c>
      <c r="K393" t="s">
        <v>5883</v>
      </c>
      <c r="L393" t="s">
        <v>53</v>
      </c>
      <c r="M393">
        <v>32092</v>
      </c>
      <c r="N393" t="s">
        <v>5884</v>
      </c>
      <c r="O393" t="s">
        <v>5885</v>
      </c>
      <c r="P393" t="s">
        <v>5886</v>
      </c>
      <c r="Q393" s="18">
        <v>45139</v>
      </c>
      <c r="R393" s="18">
        <v>45149</v>
      </c>
      <c r="S393" t="s">
        <v>708</v>
      </c>
      <c r="T393">
        <v>0</v>
      </c>
      <c r="X393" t="s">
        <v>317</v>
      </c>
      <c r="Y393" s="18">
        <v>32458</v>
      </c>
      <c r="Z393" t="s">
        <v>5887</v>
      </c>
      <c r="AA393">
        <v>1811343627</v>
      </c>
      <c r="AB393" t="s">
        <v>5888</v>
      </c>
      <c r="AD393" t="s">
        <v>5889</v>
      </c>
      <c r="AE393" s="18">
        <v>45504</v>
      </c>
      <c r="AF393" t="s">
        <v>5890</v>
      </c>
      <c r="AH393" t="s">
        <v>5891</v>
      </c>
      <c r="AL393" t="s">
        <v>2575</v>
      </c>
      <c r="AM393" t="b">
        <v>1</v>
      </c>
      <c r="AN393" t="b">
        <v>1</v>
      </c>
      <c r="AQ393" s="169" t="s">
        <v>5878</v>
      </c>
      <c r="AR393" t="s">
        <v>46</v>
      </c>
      <c r="AS393" t="s">
        <v>324</v>
      </c>
    </row>
    <row r="394" spans="1:46" x14ac:dyDescent="0.35">
      <c r="A394" t="s">
        <v>5892</v>
      </c>
      <c r="B394" t="s">
        <v>5893</v>
      </c>
      <c r="C394" t="s">
        <v>5894</v>
      </c>
      <c r="D394" t="s">
        <v>625</v>
      </c>
      <c r="E394" t="s">
        <v>5895</v>
      </c>
      <c r="F394" t="s">
        <v>461</v>
      </c>
      <c r="G394" t="s">
        <v>462</v>
      </c>
      <c r="H394" t="s">
        <v>133</v>
      </c>
      <c r="I394" t="s">
        <v>432</v>
      </c>
      <c r="J394" t="s">
        <v>5896</v>
      </c>
      <c r="K394" t="s">
        <v>1252</v>
      </c>
      <c r="L394" t="s">
        <v>25</v>
      </c>
      <c r="M394">
        <v>98133</v>
      </c>
      <c r="N394" t="s">
        <v>5897</v>
      </c>
      <c r="O394" t="s">
        <v>5898</v>
      </c>
      <c r="P394" t="s">
        <v>5899</v>
      </c>
      <c r="Q394" s="18">
        <v>45139</v>
      </c>
      <c r="S394" t="s">
        <v>634</v>
      </c>
      <c r="T394">
        <v>5</v>
      </c>
      <c r="U394" t="s">
        <v>5900</v>
      </c>
      <c r="X394" t="s">
        <v>317</v>
      </c>
      <c r="Y394" s="18">
        <v>30907</v>
      </c>
      <c r="Z394" t="s">
        <v>5901</v>
      </c>
      <c r="AA394">
        <v>1225521867</v>
      </c>
      <c r="AB394" t="s">
        <v>5902</v>
      </c>
      <c r="AC394" s="18">
        <v>46660</v>
      </c>
      <c r="AD394" t="s">
        <v>5903</v>
      </c>
      <c r="AE394" s="18">
        <v>45882</v>
      </c>
      <c r="AF394" t="s">
        <v>5904</v>
      </c>
      <c r="AG394" s="18">
        <v>46833</v>
      </c>
      <c r="AH394" t="s">
        <v>5905</v>
      </c>
      <c r="AI394">
        <v>2218942</v>
      </c>
      <c r="AJ394" t="s">
        <v>338</v>
      </c>
      <c r="AK394" t="s">
        <v>1368</v>
      </c>
      <c r="AL394" t="s">
        <v>792</v>
      </c>
      <c r="AM394" t="b">
        <v>1</v>
      </c>
      <c r="AN394" t="b">
        <v>1</v>
      </c>
      <c r="AO394">
        <v>4309873</v>
      </c>
      <c r="AP394" t="s">
        <v>322</v>
      </c>
      <c r="AQ394" s="169" t="s">
        <v>5893</v>
      </c>
      <c r="AR394" t="s">
        <v>46</v>
      </c>
      <c r="AS394" t="s">
        <v>324</v>
      </c>
      <c r="AT394" t="s">
        <v>1384</v>
      </c>
    </row>
    <row r="395" spans="1:46" x14ac:dyDescent="0.35">
      <c r="A395" t="s">
        <v>5906</v>
      </c>
      <c r="B395" t="s">
        <v>33</v>
      </c>
      <c r="C395" t="s">
        <v>5907</v>
      </c>
      <c r="D395" t="s">
        <v>928</v>
      </c>
      <c r="E395" t="s">
        <v>1233</v>
      </c>
      <c r="F395" t="s">
        <v>5908</v>
      </c>
      <c r="G395" t="s">
        <v>659</v>
      </c>
      <c r="H395" t="s">
        <v>27</v>
      </c>
      <c r="I395" t="s">
        <v>310</v>
      </c>
      <c r="J395" t="s">
        <v>5909</v>
      </c>
      <c r="K395" t="s">
        <v>1751</v>
      </c>
      <c r="L395" t="s">
        <v>25</v>
      </c>
      <c r="M395">
        <v>98226</v>
      </c>
      <c r="N395" t="s">
        <v>5910</v>
      </c>
      <c r="O395" t="s">
        <v>5911</v>
      </c>
      <c r="P395" t="s">
        <v>5912</v>
      </c>
      <c r="Q395" s="18">
        <v>45138</v>
      </c>
      <c r="S395" t="s">
        <v>634</v>
      </c>
      <c r="T395">
        <v>1</v>
      </c>
      <c r="U395" t="s">
        <v>5913</v>
      </c>
      <c r="W395" s="358">
        <v>1100</v>
      </c>
      <c r="X395">
        <v>1099</v>
      </c>
      <c r="Y395" s="18">
        <v>23956</v>
      </c>
      <c r="Z395" t="s">
        <v>5914</v>
      </c>
      <c r="AA395">
        <v>1528035565</v>
      </c>
      <c r="AB395" t="s">
        <v>5915</v>
      </c>
      <c r="AC395" s="18">
        <v>46387</v>
      </c>
      <c r="AD395" t="s">
        <v>5916</v>
      </c>
      <c r="AE395" s="18">
        <v>45871</v>
      </c>
      <c r="AF395" t="s">
        <v>338</v>
      </c>
      <c r="AH395" t="s">
        <v>5917</v>
      </c>
      <c r="AI395">
        <v>1012474</v>
      </c>
      <c r="AJ395" t="s">
        <v>338</v>
      </c>
      <c r="AK395" t="s">
        <v>70</v>
      </c>
      <c r="AL395" t="s">
        <v>70</v>
      </c>
      <c r="AM395" t="b">
        <v>1</v>
      </c>
      <c r="AN395" t="b">
        <v>1</v>
      </c>
      <c r="AP395" t="s">
        <v>322</v>
      </c>
      <c r="AQ395" s="169" t="s">
        <v>33</v>
      </c>
      <c r="AR395" t="s">
        <v>310</v>
      </c>
      <c r="AS395" t="s">
        <v>324</v>
      </c>
    </row>
    <row r="396" spans="1:46" x14ac:dyDescent="0.35">
      <c r="A396" t="s">
        <v>5918</v>
      </c>
      <c r="B396" t="s">
        <v>5919</v>
      </c>
      <c r="C396" t="s">
        <v>5920</v>
      </c>
      <c r="D396" t="s">
        <v>5921</v>
      </c>
      <c r="E396" t="s">
        <v>5922</v>
      </c>
      <c r="F396" t="s">
        <v>732</v>
      </c>
      <c r="G396" t="s">
        <v>733</v>
      </c>
      <c r="H396" t="s">
        <v>133</v>
      </c>
      <c r="I396" t="s">
        <v>432</v>
      </c>
      <c r="J396" t="s">
        <v>5923</v>
      </c>
      <c r="K396" t="s">
        <v>1405</v>
      </c>
      <c r="L396" t="s">
        <v>25</v>
      </c>
      <c r="M396">
        <v>99223</v>
      </c>
      <c r="N396" t="s">
        <v>5924</v>
      </c>
      <c r="O396" t="s">
        <v>5925</v>
      </c>
      <c r="P396" t="s">
        <v>5926</v>
      </c>
      <c r="Q396" s="18">
        <v>45138</v>
      </c>
      <c r="R396" s="18">
        <v>45437</v>
      </c>
      <c r="S396" t="s">
        <v>708</v>
      </c>
      <c r="T396">
        <v>0</v>
      </c>
      <c r="U396" t="s">
        <v>5927</v>
      </c>
      <c r="X396" t="s">
        <v>317</v>
      </c>
      <c r="Y396" s="18">
        <v>25791</v>
      </c>
      <c r="Z396" t="s">
        <v>5928</v>
      </c>
      <c r="AA396">
        <v>1356048300</v>
      </c>
      <c r="AB396" t="s">
        <v>5929</v>
      </c>
      <c r="AC396" s="18">
        <v>46053</v>
      </c>
      <c r="AD396" t="s">
        <v>5930</v>
      </c>
      <c r="AE396" s="18">
        <v>45880</v>
      </c>
      <c r="AF396" t="s">
        <v>5931</v>
      </c>
      <c r="AG396" s="18">
        <v>46754</v>
      </c>
      <c r="AH396" t="s">
        <v>5830</v>
      </c>
      <c r="AI396">
        <v>2267622</v>
      </c>
      <c r="AJ396" t="s">
        <v>338</v>
      </c>
      <c r="AK396" t="s">
        <v>4783</v>
      </c>
      <c r="AL396" t="s">
        <v>368</v>
      </c>
      <c r="AM396" t="b">
        <v>1</v>
      </c>
      <c r="AN396" t="b">
        <v>1</v>
      </c>
      <c r="AO396">
        <v>4309532</v>
      </c>
      <c r="AQ396" s="169" t="s">
        <v>5919</v>
      </c>
      <c r="AR396" t="s">
        <v>46</v>
      </c>
      <c r="AS396" t="s">
        <v>324</v>
      </c>
      <c r="AT396" t="s">
        <v>1384</v>
      </c>
    </row>
    <row r="397" spans="1:46" x14ac:dyDescent="0.35">
      <c r="A397" t="s">
        <v>5932</v>
      </c>
      <c r="B397" t="s">
        <v>5933</v>
      </c>
      <c r="C397" t="s">
        <v>5934</v>
      </c>
      <c r="D397" t="s">
        <v>5935</v>
      </c>
      <c r="E397" t="s">
        <v>5936</v>
      </c>
      <c r="F397" t="s">
        <v>732</v>
      </c>
      <c r="G397" t="s">
        <v>733</v>
      </c>
      <c r="H397" t="s">
        <v>191</v>
      </c>
      <c r="I397" t="s">
        <v>557</v>
      </c>
      <c r="J397" t="s">
        <v>5937</v>
      </c>
      <c r="K397" t="s">
        <v>5938</v>
      </c>
      <c r="L397" t="s">
        <v>25</v>
      </c>
      <c r="M397">
        <v>98837</v>
      </c>
      <c r="N397" t="s">
        <v>5939</v>
      </c>
      <c r="O397" t="s">
        <v>5940</v>
      </c>
      <c r="P397" t="s">
        <v>5941</v>
      </c>
      <c r="Q397" s="18">
        <v>45138</v>
      </c>
      <c r="R397" s="18">
        <v>45249</v>
      </c>
      <c r="S397" t="s">
        <v>708</v>
      </c>
      <c r="T397">
        <v>0</v>
      </c>
      <c r="U397" t="s">
        <v>5942</v>
      </c>
      <c r="W397">
        <v>600</v>
      </c>
      <c r="X397">
        <v>1099</v>
      </c>
      <c r="Y397" s="18">
        <v>25740</v>
      </c>
      <c r="Z397" t="s">
        <v>5943</v>
      </c>
      <c r="AA397">
        <v>1659921302</v>
      </c>
      <c r="AB397" t="s">
        <v>5944</v>
      </c>
      <c r="AD397" t="s">
        <v>5945</v>
      </c>
      <c r="AE397" s="18">
        <v>45829</v>
      </c>
      <c r="AF397" t="s">
        <v>5946</v>
      </c>
      <c r="AG397" s="18">
        <v>45657</v>
      </c>
      <c r="AI397">
        <v>2174221</v>
      </c>
      <c r="AK397" t="s">
        <v>5947</v>
      </c>
      <c r="AL397" t="s">
        <v>4881</v>
      </c>
      <c r="AM397" t="b">
        <v>1</v>
      </c>
      <c r="AN397" t="b">
        <v>1</v>
      </c>
      <c r="AQ397" s="169" t="s">
        <v>5933</v>
      </c>
      <c r="AR397" t="s">
        <v>566</v>
      </c>
      <c r="AS397" t="s">
        <v>324</v>
      </c>
    </row>
    <row r="398" spans="1:46" x14ac:dyDescent="0.35">
      <c r="A398" t="s">
        <v>5948</v>
      </c>
      <c r="B398" t="s">
        <v>5949</v>
      </c>
      <c r="C398" t="s">
        <v>5950</v>
      </c>
      <c r="D398" t="s">
        <v>5951</v>
      </c>
      <c r="E398" t="s">
        <v>5952</v>
      </c>
      <c r="G398" t="s">
        <v>309</v>
      </c>
      <c r="H398" t="s">
        <v>133</v>
      </c>
      <c r="I398" t="s">
        <v>432</v>
      </c>
      <c r="J398" t="s">
        <v>5953</v>
      </c>
      <c r="K398" t="s">
        <v>5954</v>
      </c>
      <c r="L398" t="s">
        <v>25</v>
      </c>
      <c r="M398">
        <v>98359</v>
      </c>
      <c r="N398" t="s">
        <v>5955</v>
      </c>
      <c r="O398" t="s">
        <v>5956</v>
      </c>
      <c r="P398" t="s">
        <v>5957</v>
      </c>
      <c r="Q398" s="18">
        <v>45135</v>
      </c>
      <c r="R398" s="18">
        <v>45149</v>
      </c>
      <c r="S398" t="s">
        <v>708</v>
      </c>
      <c r="T398">
        <v>0</v>
      </c>
      <c r="X398" t="s">
        <v>317</v>
      </c>
      <c r="Y398" s="18">
        <v>26592</v>
      </c>
      <c r="Z398" t="s">
        <v>5958</v>
      </c>
      <c r="AA398">
        <v>1942265574</v>
      </c>
      <c r="AB398" t="s">
        <v>5959</v>
      </c>
      <c r="AD398" t="s">
        <v>5960</v>
      </c>
      <c r="AE398" s="18">
        <v>45219</v>
      </c>
      <c r="AF398" t="s">
        <v>5961</v>
      </c>
      <c r="AG398" s="18">
        <v>45716</v>
      </c>
      <c r="AH398" t="s">
        <v>5962</v>
      </c>
      <c r="AI398">
        <v>2167774</v>
      </c>
      <c r="AM398" t="b">
        <v>1</v>
      </c>
      <c r="AN398" t="b">
        <v>1</v>
      </c>
      <c r="AO398">
        <v>4309560</v>
      </c>
      <c r="AQ398" s="169" t="s">
        <v>5949</v>
      </c>
      <c r="AR398" t="s">
        <v>46</v>
      </c>
      <c r="AS398" t="s">
        <v>324</v>
      </c>
      <c r="AT398" t="s">
        <v>1384</v>
      </c>
    </row>
    <row r="399" spans="1:46" x14ac:dyDescent="0.35">
      <c r="A399" t="s">
        <v>5963</v>
      </c>
      <c r="B399" t="s">
        <v>195</v>
      </c>
      <c r="C399" t="s">
        <v>5964</v>
      </c>
      <c r="D399" t="s">
        <v>5965</v>
      </c>
      <c r="E399" t="s">
        <v>5966</v>
      </c>
      <c r="F399" t="s">
        <v>497</v>
      </c>
      <c r="G399" t="s">
        <v>309</v>
      </c>
      <c r="H399" t="s">
        <v>133</v>
      </c>
      <c r="I399" t="s">
        <v>432</v>
      </c>
      <c r="J399" t="s">
        <v>5967</v>
      </c>
      <c r="K399" t="s">
        <v>5968</v>
      </c>
      <c r="L399" t="s">
        <v>25</v>
      </c>
      <c r="M399">
        <v>98387</v>
      </c>
      <c r="N399" t="s">
        <v>5969</v>
      </c>
      <c r="O399" t="s">
        <v>5970</v>
      </c>
      <c r="P399" t="s">
        <v>5971</v>
      </c>
      <c r="Q399" s="18">
        <v>45131</v>
      </c>
      <c r="S399" t="s">
        <v>634</v>
      </c>
      <c r="T399">
        <v>3</v>
      </c>
      <c r="U399" t="s">
        <v>5972</v>
      </c>
      <c r="W399">
        <v>625</v>
      </c>
      <c r="X399">
        <v>1099</v>
      </c>
      <c r="Y399" s="18">
        <v>33114</v>
      </c>
      <c r="Z399" t="s">
        <v>5973</v>
      </c>
      <c r="AA399">
        <v>1851858641</v>
      </c>
      <c r="AB399" t="s">
        <v>5974</v>
      </c>
      <c r="AC399" s="18">
        <v>46022</v>
      </c>
      <c r="AD399" t="s">
        <v>5975</v>
      </c>
      <c r="AE399" s="18">
        <v>46263</v>
      </c>
      <c r="AF399" t="s">
        <v>5976</v>
      </c>
      <c r="AG399" s="18">
        <v>46916</v>
      </c>
      <c r="AH399" t="s">
        <v>5977</v>
      </c>
      <c r="AI399">
        <v>2253297</v>
      </c>
      <c r="AJ399" t="s">
        <v>338</v>
      </c>
      <c r="AK399" t="s">
        <v>778</v>
      </c>
      <c r="AL399" t="s">
        <v>778</v>
      </c>
      <c r="AM399" t="b">
        <v>1</v>
      </c>
      <c r="AN399" t="b">
        <v>1</v>
      </c>
      <c r="AO399">
        <v>4308921</v>
      </c>
      <c r="AP399" t="s">
        <v>322</v>
      </c>
      <c r="AQ399" s="169" t="s">
        <v>195</v>
      </c>
      <c r="AR399" t="s">
        <v>46</v>
      </c>
      <c r="AS399" t="s">
        <v>324</v>
      </c>
      <c r="AT399" t="s">
        <v>1384</v>
      </c>
    </row>
    <row r="400" spans="1:46" x14ac:dyDescent="0.35">
      <c r="A400" t="s">
        <v>5978</v>
      </c>
      <c r="B400" t="s">
        <v>5979</v>
      </c>
      <c r="C400" t="s">
        <v>5980</v>
      </c>
      <c r="D400" t="s">
        <v>871</v>
      </c>
      <c r="E400" t="s">
        <v>5981</v>
      </c>
      <c r="F400" t="s">
        <v>3278</v>
      </c>
      <c r="G400" t="s">
        <v>718</v>
      </c>
      <c r="H400" t="s">
        <v>130</v>
      </c>
      <c r="I400" t="s">
        <v>432</v>
      </c>
      <c r="J400" t="s">
        <v>5982</v>
      </c>
      <c r="K400" t="s">
        <v>5983</v>
      </c>
      <c r="L400" t="s">
        <v>50</v>
      </c>
      <c r="M400">
        <v>95501</v>
      </c>
      <c r="N400" t="s">
        <v>5984</v>
      </c>
      <c r="O400" t="s">
        <v>5985</v>
      </c>
      <c r="P400" t="s">
        <v>5986</v>
      </c>
      <c r="Q400" s="18">
        <v>45124</v>
      </c>
      <c r="R400" s="18">
        <v>45296</v>
      </c>
      <c r="S400" t="s">
        <v>708</v>
      </c>
      <c r="T400">
        <v>0</v>
      </c>
      <c r="U400" t="s">
        <v>5987</v>
      </c>
      <c r="X400" t="s">
        <v>317</v>
      </c>
      <c r="Y400" s="18">
        <v>25756</v>
      </c>
      <c r="Z400" t="s">
        <v>5988</v>
      </c>
      <c r="AA400">
        <v>1386367381</v>
      </c>
      <c r="AB400" t="s">
        <v>5989</v>
      </c>
      <c r="AD400">
        <v>95022687</v>
      </c>
      <c r="AE400" s="18">
        <v>45870</v>
      </c>
      <c r="AF400" t="s">
        <v>5990</v>
      </c>
      <c r="AG400" s="18">
        <v>46699</v>
      </c>
      <c r="AH400" t="s">
        <v>5991</v>
      </c>
      <c r="AJ400" t="s">
        <v>4519</v>
      </c>
      <c r="AK400" t="s">
        <v>5992</v>
      </c>
      <c r="AL400" t="s">
        <v>338</v>
      </c>
      <c r="AM400" t="b">
        <v>1</v>
      </c>
      <c r="AN400" t="b">
        <v>1</v>
      </c>
      <c r="AO400">
        <v>4299893</v>
      </c>
      <c r="AQ400" s="169" t="s">
        <v>5979</v>
      </c>
      <c r="AR400" t="s">
        <v>46</v>
      </c>
      <c r="AS400" t="s">
        <v>324</v>
      </c>
      <c r="AT400" t="s">
        <v>1384</v>
      </c>
    </row>
    <row r="401" spans="1:46" x14ac:dyDescent="0.35">
      <c r="A401" t="s">
        <v>5993</v>
      </c>
      <c r="B401" t="s">
        <v>52</v>
      </c>
      <c r="C401" t="s">
        <v>5994</v>
      </c>
      <c r="D401" t="s">
        <v>5995</v>
      </c>
      <c r="E401" t="s">
        <v>5713</v>
      </c>
      <c r="F401" t="s">
        <v>5996</v>
      </c>
      <c r="G401" t="s">
        <v>374</v>
      </c>
      <c r="H401" t="s">
        <v>27</v>
      </c>
      <c r="I401" t="s">
        <v>310</v>
      </c>
      <c r="J401" t="s">
        <v>5997</v>
      </c>
      <c r="K401" t="s">
        <v>5998</v>
      </c>
      <c r="L401" t="s">
        <v>53</v>
      </c>
      <c r="M401">
        <v>33014</v>
      </c>
      <c r="N401" t="s">
        <v>5999</v>
      </c>
      <c r="O401" t="s">
        <v>6000</v>
      </c>
      <c r="P401" t="s">
        <v>6001</v>
      </c>
      <c r="Q401" s="18">
        <v>45124</v>
      </c>
      <c r="R401" s="18">
        <v>45299</v>
      </c>
      <c r="S401" t="s">
        <v>708</v>
      </c>
      <c r="T401">
        <v>0</v>
      </c>
      <c r="U401" t="s">
        <v>6002</v>
      </c>
      <c r="W401" s="358">
        <v>1100</v>
      </c>
      <c r="X401">
        <v>1099</v>
      </c>
      <c r="Y401" s="18">
        <v>34550</v>
      </c>
      <c r="Z401" t="s">
        <v>6003</v>
      </c>
      <c r="AA401">
        <v>1831726306</v>
      </c>
      <c r="AB401" t="s">
        <v>6004</v>
      </c>
      <c r="AD401" t="s">
        <v>6005</v>
      </c>
      <c r="AE401" s="18">
        <v>45688</v>
      </c>
      <c r="AM401" t="b">
        <v>1</v>
      </c>
      <c r="AN401" t="b">
        <v>1</v>
      </c>
      <c r="AQ401" s="169" t="s">
        <v>52</v>
      </c>
      <c r="AR401" t="s">
        <v>310</v>
      </c>
      <c r="AS401" t="s">
        <v>324</v>
      </c>
    </row>
    <row r="402" spans="1:46" x14ac:dyDescent="0.35">
      <c r="A402" t="s">
        <v>6006</v>
      </c>
      <c r="B402" t="s">
        <v>6007</v>
      </c>
      <c r="C402" t="s">
        <v>6008</v>
      </c>
      <c r="D402" t="s">
        <v>3678</v>
      </c>
      <c r="E402" t="s">
        <v>6009</v>
      </c>
      <c r="F402" t="s">
        <v>732</v>
      </c>
      <c r="G402" t="s">
        <v>733</v>
      </c>
      <c r="H402" t="s">
        <v>191</v>
      </c>
      <c r="I402" t="s">
        <v>557</v>
      </c>
      <c r="J402" t="s">
        <v>6010</v>
      </c>
      <c r="K402" t="s">
        <v>1405</v>
      </c>
      <c r="L402" t="s">
        <v>25</v>
      </c>
      <c r="M402">
        <v>99218</v>
      </c>
      <c r="N402" t="s">
        <v>6011</v>
      </c>
      <c r="O402" t="s">
        <v>6012</v>
      </c>
      <c r="P402" t="s">
        <v>6013</v>
      </c>
      <c r="Q402" s="18">
        <v>45117</v>
      </c>
      <c r="R402" s="18">
        <v>45337</v>
      </c>
      <c r="S402" t="s">
        <v>708</v>
      </c>
      <c r="T402">
        <v>0</v>
      </c>
      <c r="U402" t="s">
        <v>6014</v>
      </c>
      <c r="X402" t="s">
        <v>317</v>
      </c>
      <c r="Y402" s="18">
        <v>34242</v>
      </c>
      <c r="Z402" t="s">
        <v>6015</v>
      </c>
      <c r="AA402">
        <v>1659027753</v>
      </c>
      <c r="AB402" t="s">
        <v>6016</v>
      </c>
      <c r="AD402" t="s">
        <v>6017</v>
      </c>
      <c r="AE402" s="18">
        <v>45930</v>
      </c>
      <c r="AF402" t="s">
        <v>6018</v>
      </c>
      <c r="AG402" s="18">
        <v>45657</v>
      </c>
      <c r="AH402" t="s">
        <v>6019</v>
      </c>
      <c r="AI402">
        <v>2263733</v>
      </c>
      <c r="AJ402" t="s">
        <v>368</v>
      </c>
      <c r="AK402" t="s">
        <v>6020</v>
      </c>
      <c r="AL402" t="s">
        <v>6021</v>
      </c>
      <c r="AM402" t="b">
        <v>1</v>
      </c>
      <c r="AN402" t="b">
        <v>1</v>
      </c>
      <c r="AO402">
        <v>4321400</v>
      </c>
      <c r="AQ402" s="169" t="s">
        <v>6007</v>
      </c>
      <c r="AR402" t="s">
        <v>566</v>
      </c>
      <c r="AS402" t="s">
        <v>324</v>
      </c>
      <c r="AT402" t="s">
        <v>1384</v>
      </c>
    </row>
    <row r="403" spans="1:46" x14ac:dyDescent="0.35">
      <c r="A403" t="s">
        <v>6022</v>
      </c>
      <c r="B403" t="s">
        <v>6023</v>
      </c>
      <c r="C403" t="s">
        <v>6024</v>
      </c>
      <c r="D403" t="s">
        <v>6025</v>
      </c>
      <c r="E403" t="s">
        <v>6026</v>
      </c>
      <c r="F403" t="s">
        <v>497</v>
      </c>
      <c r="G403" t="s">
        <v>309</v>
      </c>
      <c r="H403" t="s">
        <v>133</v>
      </c>
      <c r="I403" t="s">
        <v>432</v>
      </c>
      <c r="J403" t="s">
        <v>6027</v>
      </c>
      <c r="K403" t="s">
        <v>6028</v>
      </c>
      <c r="L403" t="s">
        <v>25</v>
      </c>
      <c r="M403">
        <v>98383</v>
      </c>
      <c r="N403" t="s">
        <v>6029</v>
      </c>
      <c r="O403" t="s">
        <v>6030</v>
      </c>
      <c r="P403" t="s">
        <v>6031</v>
      </c>
      <c r="Q403" s="18">
        <v>45115</v>
      </c>
      <c r="S403" t="s">
        <v>634</v>
      </c>
      <c r="T403">
        <v>5</v>
      </c>
      <c r="U403" t="s">
        <v>6032</v>
      </c>
      <c r="X403" t="s">
        <v>317</v>
      </c>
      <c r="Y403" s="18">
        <v>28226</v>
      </c>
      <c r="Z403" t="s">
        <v>6033</v>
      </c>
      <c r="AA403">
        <v>1003467127</v>
      </c>
      <c r="AB403" t="s">
        <v>6034</v>
      </c>
      <c r="AC403" s="18">
        <v>45838</v>
      </c>
      <c r="AD403" t="s">
        <v>6035</v>
      </c>
      <c r="AE403" s="18">
        <v>46123</v>
      </c>
      <c r="AF403" t="s">
        <v>6036</v>
      </c>
      <c r="AG403" s="18">
        <v>47390</v>
      </c>
      <c r="AH403" t="s">
        <v>6037</v>
      </c>
      <c r="AK403" t="s">
        <v>200</v>
      </c>
      <c r="AL403" t="s">
        <v>778</v>
      </c>
      <c r="AM403" t="b">
        <v>1</v>
      </c>
      <c r="AN403" t="b">
        <v>1</v>
      </c>
      <c r="AP403" t="s">
        <v>322</v>
      </c>
      <c r="AQ403" s="169" t="s">
        <v>6023</v>
      </c>
      <c r="AR403" t="s">
        <v>46</v>
      </c>
      <c r="AS403" t="s">
        <v>324</v>
      </c>
    </row>
    <row r="404" spans="1:46" x14ac:dyDescent="0.35">
      <c r="A404" t="s">
        <v>6038</v>
      </c>
      <c r="B404" t="s">
        <v>6039</v>
      </c>
      <c r="C404" t="s">
        <v>6040</v>
      </c>
      <c r="D404" t="s">
        <v>6041</v>
      </c>
      <c r="E404" t="s">
        <v>6042</v>
      </c>
      <c r="F404" t="s">
        <v>497</v>
      </c>
      <c r="G404" t="s">
        <v>309</v>
      </c>
      <c r="H404" t="s">
        <v>133</v>
      </c>
      <c r="I404" t="s">
        <v>432</v>
      </c>
      <c r="J404" t="s">
        <v>6043</v>
      </c>
      <c r="K404" t="s">
        <v>559</v>
      </c>
      <c r="L404" t="s">
        <v>25</v>
      </c>
      <c r="M404">
        <v>98501</v>
      </c>
      <c r="N404" t="s">
        <v>6044</v>
      </c>
      <c r="O404" t="s">
        <v>6045</v>
      </c>
      <c r="P404" t="s">
        <v>6046</v>
      </c>
      <c r="Q404" s="18">
        <v>45112</v>
      </c>
      <c r="S404" t="s">
        <v>634</v>
      </c>
      <c r="T404">
        <v>5</v>
      </c>
      <c r="U404" t="s">
        <v>6047</v>
      </c>
      <c r="X404" t="s">
        <v>317</v>
      </c>
      <c r="Y404" s="18">
        <v>31636</v>
      </c>
      <c r="Z404" t="s">
        <v>6048</v>
      </c>
      <c r="AA404">
        <v>1558829879</v>
      </c>
      <c r="AB404" t="s">
        <v>6049</v>
      </c>
      <c r="AC404" s="18">
        <v>46081</v>
      </c>
      <c r="AD404" t="s">
        <v>6050</v>
      </c>
      <c r="AE404" s="18">
        <v>45881</v>
      </c>
      <c r="AF404">
        <v>2020006282</v>
      </c>
      <c r="AG404" s="18">
        <v>45833</v>
      </c>
      <c r="AH404" t="s">
        <v>6051</v>
      </c>
      <c r="AI404">
        <v>2164892</v>
      </c>
      <c r="AJ404" t="s">
        <v>338</v>
      </c>
      <c r="AK404" t="s">
        <v>1486</v>
      </c>
      <c r="AL404" t="s">
        <v>778</v>
      </c>
      <c r="AM404" t="b">
        <v>1</v>
      </c>
      <c r="AN404" t="b">
        <v>1</v>
      </c>
      <c r="AO404">
        <v>4291345</v>
      </c>
      <c r="AP404" t="s">
        <v>322</v>
      </c>
      <c r="AQ404" s="169" t="s">
        <v>6039</v>
      </c>
      <c r="AR404" t="s">
        <v>46</v>
      </c>
      <c r="AS404" t="s">
        <v>324</v>
      </c>
      <c r="AT404" t="s">
        <v>1384</v>
      </c>
    </row>
    <row r="405" spans="1:46" x14ac:dyDescent="0.35">
      <c r="A405" t="s">
        <v>6052</v>
      </c>
      <c r="B405" t="s">
        <v>6053</v>
      </c>
      <c r="C405" t="s">
        <v>6054</v>
      </c>
      <c r="D405" t="s">
        <v>6055</v>
      </c>
      <c r="E405" t="s">
        <v>6056</v>
      </c>
      <c r="F405" t="s">
        <v>6057</v>
      </c>
      <c r="G405" t="s">
        <v>659</v>
      </c>
      <c r="H405" t="s">
        <v>133</v>
      </c>
      <c r="I405" t="s">
        <v>432</v>
      </c>
      <c r="J405" t="s">
        <v>6058</v>
      </c>
      <c r="K405" t="s">
        <v>1405</v>
      </c>
      <c r="L405" t="s">
        <v>25</v>
      </c>
      <c r="M405">
        <v>99223</v>
      </c>
      <c r="N405" t="s">
        <v>6059</v>
      </c>
      <c r="O405" t="s">
        <v>6060</v>
      </c>
      <c r="P405" t="s">
        <v>6061</v>
      </c>
      <c r="Q405" s="18">
        <v>45112</v>
      </c>
      <c r="R405" s="18">
        <v>45208</v>
      </c>
      <c r="S405" t="s">
        <v>708</v>
      </c>
      <c r="T405">
        <v>0</v>
      </c>
      <c r="X405" t="s">
        <v>317</v>
      </c>
      <c r="Y405" s="18">
        <v>30045</v>
      </c>
      <c r="Z405" t="s">
        <v>6062</v>
      </c>
      <c r="AA405">
        <v>1417350232</v>
      </c>
      <c r="AB405" t="s">
        <v>6063</v>
      </c>
      <c r="AD405" t="s">
        <v>6064</v>
      </c>
      <c r="AE405" s="18">
        <v>45751</v>
      </c>
      <c r="AF405" t="s">
        <v>6065</v>
      </c>
      <c r="AG405" s="18">
        <v>45570</v>
      </c>
      <c r="AH405" t="s">
        <v>6066</v>
      </c>
      <c r="AI405">
        <v>2044053</v>
      </c>
      <c r="AJ405" t="s">
        <v>2019</v>
      </c>
      <c r="AM405" t="b">
        <v>1</v>
      </c>
      <c r="AN405" t="b">
        <v>1</v>
      </c>
      <c r="AO405">
        <v>4280585</v>
      </c>
      <c r="AQ405" s="169" t="s">
        <v>6053</v>
      </c>
      <c r="AR405" t="s">
        <v>46</v>
      </c>
      <c r="AS405" t="s">
        <v>324</v>
      </c>
      <c r="AT405" t="s">
        <v>1384</v>
      </c>
    </row>
    <row r="406" spans="1:46" x14ac:dyDescent="0.35">
      <c r="A406" t="s">
        <v>6067</v>
      </c>
      <c r="B406" t="s">
        <v>6068</v>
      </c>
      <c r="C406" t="s">
        <v>6069</v>
      </c>
      <c r="D406" t="s">
        <v>6070</v>
      </c>
      <c r="E406" t="s">
        <v>6071</v>
      </c>
      <c r="F406" t="s">
        <v>461</v>
      </c>
      <c r="G406" t="s">
        <v>462</v>
      </c>
      <c r="H406" t="s">
        <v>133</v>
      </c>
      <c r="I406" t="s">
        <v>432</v>
      </c>
      <c r="J406" t="s">
        <v>6072</v>
      </c>
      <c r="K406" t="s">
        <v>6073</v>
      </c>
      <c r="L406" t="s">
        <v>25</v>
      </c>
      <c r="M406">
        <v>98027</v>
      </c>
      <c r="N406" t="s">
        <v>6074</v>
      </c>
      <c r="O406" t="s">
        <v>6075</v>
      </c>
      <c r="P406" t="s">
        <v>6076</v>
      </c>
      <c r="Q406" s="18">
        <v>45112</v>
      </c>
      <c r="R406" s="18">
        <v>45401</v>
      </c>
      <c r="S406" t="s">
        <v>708</v>
      </c>
      <c r="T406">
        <v>0</v>
      </c>
      <c r="U406" t="s">
        <v>5105</v>
      </c>
      <c r="X406" t="s">
        <v>317</v>
      </c>
      <c r="Y406" s="18">
        <v>32061</v>
      </c>
      <c r="Z406" t="s">
        <v>6077</v>
      </c>
      <c r="AA406">
        <v>1922612738</v>
      </c>
      <c r="AB406" t="s">
        <v>6078</v>
      </c>
      <c r="AD406" t="s">
        <v>6079</v>
      </c>
      <c r="AE406" s="18">
        <v>45941</v>
      </c>
      <c r="AF406" t="s">
        <v>6080</v>
      </c>
      <c r="AG406" s="18">
        <v>46887</v>
      </c>
      <c r="AH406" t="s">
        <v>6081</v>
      </c>
      <c r="AI406">
        <v>2253076</v>
      </c>
      <c r="AJ406" t="s">
        <v>338</v>
      </c>
      <c r="AK406" t="s">
        <v>2665</v>
      </c>
      <c r="AL406" t="s">
        <v>2665</v>
      </c>
      <c r="AM406" t="b">
        <v>1</v>
      </c>
      <c r="AN406" t="b">
        <v>1</v>
      </c>
      <c r="AO406">
        <v>4297482</v>
      </c>
      <c r="AQ406" s="169" t="s">
        <v>6068</v>
      </c>
      <c r="AR406" t="s">
        <v>46</v>
      </c>
      <c r="AS406" t="s">
        <v>324</v>
      </c>
      <c r="AT406" t="s">
        <v>1384</v>
      </c>
    </row>
    <row r="407" spans="1:46" x14ac:dyDescent="0.35">
      <c r="A407" t="s">
        <v>6082</v>
      </c>
      <c r="B407" t="s">
        <v>6083</v>
      </c>
      <c r="C407" t="s">
        <v>6084</v>
      </c>
      <c r="D407" t="s">
        <v>871</v>
      </c>
      <c r="E407" t="s">
        <v>6085</v>
      </c>
      <c r="F407" t="s">
        <v>6086</v>
      </c>
      <c r="G407" t="s">
        <v>1509</v>
      </c>
      <c r="H407" t="s">
        <v>136</v>
      </c>
      <c r="I407" t="s">
        <v>345</v>
      </c>
      <c r="J407" t="s">
        <v>6087</v>
      </c>
      <c r="K407" t="s">
        <v>6088</v>
      </c>
      <c r="L407" t="s">
        <v>53</v>
      </c>
      <c r="M407">
        <v>32780</v>
      </c>
      <c r="N407" t="s">
        <v>6089</v>
      </c>
      <c r="O407" t="s">
        <v>6090</v>
      </c>
      <c r="P407" t="s">
        <v>6091</v>
      </c>
      <c r="Q407" s="18">
        <v>45110</v>
      </c>
      <c r="R407" s="18">
        <v>45170</v>
      </c>
      <c r="S407" t="s">
        <v>708</v>
      </c>
      <c r="T407">
        <v>0</v>
      </c>
      <c r="U407" t="s">
        <v>3342</v>
      </c>
      <c r="X407">
        <v>1099</v>
      </c>
      <c r="Y407" s="18">
        <v>33140</v>
      </c>
      <c r="Z407" t="s">
        <v>6092</v>
      </c>
      <c r="AA407">
        <v>1225650898</v>
      </c>
      <c r="AB407" t="s">
        <v>6093</v>
      </c>
      <c r="AD407" t="s">
        <v>6094</v>
      </c>
      <c r="AE407" s="18">
        <v>45412</v>
      </c>
      <c r="AF407" t="s">
        <v>6095</v>
      </c>
      <c r="AG407" s="18">
        <v>45782</v>
      </c>
      <c r="AH407" t="s">
        <v>6096</v>
      </c>
      <c r="AI407">
        <v>109131100</v>
      </c>
      <c r="AM407" t="b">
        <v>1</v>
      </c>
      <c r="AN407" t="b">
        <v>1</v>
      </c>
      <c r="AQ407" s="169" t="s">
        <v>6083</v>
      </c>
      <c r="AR407" t="s">
        <v>46</v>
      </c>
      <c r="AS407" t="s">
        <v>324</v>
      </c>
    </row>
    <row r="408" spans="1:46" x14ac:dyDescent="0.35">
      <c r="A408" t="s">
        <v>6097</v>
      </c>
      <c r="B408" t="s">
        <v>1486</v>
      </c>
      <c r="C408" t="s">
        <v>6098</v>
      </c>
      <c r="D408" t="s">
        <v>6099</v>
      </c>
      <c r="E408" t="s">
        <v>6100</v>
      </c>
      <c r="F408" t="s">
        <v>308</v>
      </c>
      <c r="G408" t="s">
        <v>309</v>
      </c>
      <c r="H408" t="s">
        <v>28</v>
      </c>
      <c r="I408" t="s">
        <v>310</v>
      </c>
      <c r="J408" t="s">
        <v>6101</v>
      </c>
      <c r="K408" t="s">
        <v>559</v>
      </c>
      <c r="L408" t="s">
        <v>25</v>
      </c>
      <c r="M408">
        <v>98506</v>
      </c>
      <c r="N408" t="s">
        <v>6102</v>
      </c>
      <c r="O408" t="s">
        <v>6103</v>
      </c>
      <c r="P408" t="s">
        <v>6104</v>
      </c>
      <c r="Q408" s="18">
        <v>45108</v>
      </c>
      <c r="S408" t="s">
        <v>634</v>
      </c>
      <c r="T408">
        <v>5</v>
      </c>
      <c r="U408" t="s">
        <v>6105</v>
      </c>
      <c r="X408" t="s">
        <v>317</v>
      </c>
      <c r="Y408" s="18">
        <v>28923</v>
      </c>
      <c r="Z408" t="s">
        <v>6106</v>
      </c>
      <c r="AA408">
        <v>1932362076</v>
      </c>
      <c r="AB408" t="s">
        <v>6107</v>
      </c>
      <c r="AC408" s="18">
        <v>46203</v>
      </c>
      <c r="AD408" t="s">
        <v>6108</v>
      </c>
      <c r="AE408" s="18">
        <v>45725</v>
      </c>
      <c r="AF408" t="s">
        <v>338</v>
      </c>
      <c r="AH408" t="s">
        <v>6109</v>
      </c>
      <c r="AI408">
        <v>2021248</v>
      </c>
      <c r="AJ408" t="s">
        <v>338</v>
      </c>
      <c r="AK408" t="s">
        <v>778</v>
      </c>
      <c r="AL408" t="s">
        <v>778</v>
      </c>
      <c r="AM408" t="b">
        <v>1</v>
      </c>
      <c r="AN408" t="b">
        <v>1</v>
      </c>
      <c r="AO408">
        <v>4325645</v>
      </c>
      <c r="AP408" t="s">
        <v>322</v>
      </c>
      <c r="AQ408" s="169" t="s">
        <v>1486</v>
      </c>
      <c r="AR408" t="s">
        <v>310</v>
      </c>
      <c r="AS408" t="s">
        <v>324</v>
      </c>
      <c r="AT408" t="s">
        <v>1384</v>
      </c>
    </row>
    <row r="409" spans="1:46" x14ac:dyDescent="0.35">
      <c r="A409" t="s">
        <v>6110</v>
      </c>
      <c r="B409" t="s">
        <v>6111</v>
      </c>
      <c r="C409" t="s">
        <v>6112</v>
      </c>
      <c r="D409" t="s">
        <v>6113</v>
      </c>
      <c r="E409" t="s">
        <v>6114</v>
      </c>
      <c r="F409" t="s">
        <v>497</v>
      </c>
      <c r="G409" t="s">
        <v>309</v>
      </c>
      <c r="H409" t="s">
        <v>133</v>
      </c>
      <c r="I409" t="s">
        <v>432</v>
      </c>
      <c r="J409" t="s">
        <v>6115</v>
      </c>
      <c r="K409" t="s">
        <v>6116</v>
      </c>
      <c r="L409" t="s">
        <v>25</v>
      </c>
      <c r="M409">
        <v>98373</v>
      </c>
      <c r="N409" t="s">
        <v>6117</v>
      </c>
      <c r="O409" t="s">
        <v>6118</v>
      </c>
      <c r="P409" t="s">
        <v>6119</v>
      </c>
      <c r="Q409" s="18">
        <v>45108</v>
      </c>
      <c r="S409" t="s">
        <v>634</v>
      </c>
      <c r="T409">
        <v>5</v>
      </c>
      <c r="U409" t="s">
        <v>4946</v>
      </c>
      <c r="X409" t="s">
        <v>317</v>
      </c>
      <c r="Y409" s="18">
        <v>25400</v>
      </c>
      <c r="Z409" t="s">
        <v>6120</v>
      </c>
      <c r="AA409">
        <v>1932728466</v>
      </c>
      <c r="AB409" t="s">
        <v>6121</v>
      </c>
      <c r="AC409" s="18">
        <v>46022</v>
      </c>
      <c r="AD409" t="s">
        <v>6122</v>
      </c>
      <c r="AE409" s="18">
        <v>45854</v>
      </c>
      <c r="AF409" t="s">
        <v>6123</v>
      </c>
      <c r="AG409" s="18">
        <v>45735</v>
      </c>
      <c r="AH409" t="s">
        <v>6124</v>
      </c>
      <c r="AI409">
        <v>2158187</v>
      </c>
      <c r="AJ409" t="s">
        <v>338</v>
      </c>
      <c r="AK409" t="s">
        <v>1368</v>
      </c>
      <c r="AL409" t="s">
        <v>778</v>
      </c>
      <c r="AM409" t="b">
        <v>1</v>
      </c>
      <c r="AN409" t="b">
        <v>1</v>
      </c>
      <c r="AO409">
        <v>4291313</v>
      </c>
      <c r="AP409" t="s">
        <v>322</v>
      </c>
      <c r="AQ409" s="169" t="s">
        <v>6111</v>
      </c>
      <c r="AR409" t="s">
        <v>46</v>
      </c>
      <c r="AS409" t="s">
        <v>324</v>
      </c>
      <c r="AT409" t="s">
        <v>1384</v>
      </c>
    </row>
    <row r="410" spans="1:46" x14ac:dyDescent="0.35">
      <c r="A410" t="s">
        <v>6125</v>
      </c>
      <c r="B410" t="s">
        <v>157</v>
      </c>
      <c r="C410" t="s">
        <v>6126</v>
      </c>
      <c r="D410" t="s">
        <v>6127</v>
      </c>
      <c r="E410" t="s">
        <v>6128</v>
      </c>
      <c r="F410" t="s">
        <v>6129</v>
      </c>
      <c r="G410" t="s">
        <v>374</v>
      </c>
      <c r="H410" t="s">
        <v>133</v>
      </c>
      <c r="I410" t="s">
        <v>345</v>
      </c>
      <c r="J410" t="s">
        <v>6130</v>
      </c>
      <c r="K410" t="s">
        <v>1937</v>
      </c>
      <c r="L410" t="s">
        <v>53</v>
      </c>
      <c r="M410">
        <v>33407</v>
      </c>
      <c r="N410" t="s">
        <v>6131</v>
      </c>
      <c r="O410" t="s">
        <v>6132</v>
      </c>
      <c r="P410" t="s">
        <v>6133</v>
      </c>
      <c r="Q410" s="18">
        <v>45103</v>
      </c>
      <c r="R410" s="18">
        <v>45217</v>
      </c>
      <c r="S410" t="s">
        <v>708</v>
      </c>
      <c r="T410">
        <v>0</v>
      </c>
      <c r="U410" t="s">
        <v>6134</v>
      </c>
      <c r="X410">
        <v>1099</v>
      </c>
      <c r="Y410" s="18">
        <v>27973</v>
      </c>
      <c r="Z410" t="s">
        <v>6135</v>
      </c>
      <c r="AA410">
        <v>1053863894</v>
      </c>
      <c r="AB410" t="s">
        <v>6136</v>
      </c>
      <c r="AD410" t="s">
        <v>6137</v>
      </c>
      <c r="AE410" s="18">
        <v>45777</v>
      </c>
      <c r="AF410" t="s">
        <v>6138</v>
      </c>
      <c r="AG410" s="18">
        <v>46009</v>
      </c>
      <c r="AM410" t="b">
        <v>1</v>
      </c>
      <c r="AN410" t="b">
        <v>1</v>
      </c>
      <c r="AQ410" s="169" t="s">
        <v>157</v>
      </c>
      <c r="AR410" t="s">
        <v>46</v>
      </c>
      <c r="AS410" t="s">
        <v>324</v>
      </c>
    </row>
    <row r="411" spans="1:46" x14ac:dyDescent="0.35">
      <c r="A411" t="s">
        <v>6139</v>
      </c>
      <c r="B411" t="s">
        <v>59</v>
      </c>
      <c r="C411" t="s">
        <v>6140</v>
      </c>
      <c r="D411" t="s">
        <v>6141</v>
      </c>
      <c r="E411" t="s">
        <v>928</v>
      </c>
      <c r="F411" t="s">
        <v>6142</v>
      </c>
      <c r="G411" t="s">
        <v>309</v>
      </c>
      <c r="H411" t="s">
        <v>133</v>
      </c>
      <c r="I411" t="s">
        <v>432</v>
      </c>
      <c r="J411" t="s">
        <v>6143</v>
      </c>
      <c r="K411" t="s">
        <v>3527</v>
      </c>
      <c r="L411" t="s">
        <v>25</v>
      </c>
      <c r="M411">
        <v>98569</v>
      </c>
      <c r="N411" t="s">
        <v>6144</v>
      </c>
      <c r="O411" t="s">
        <v>6145</v>
      </c>
      <c r="P411" t="s">
        <v>6146</v>
      </c>
      <c r="Q411" s="18">
        <v>45098</v>
      </c>
      <c r="S411" t="s">
        <v>634</v>
      </c>
      <c r="T411">
        <v>4</v>
      </c>
      <c r="U411" t="s">
        <v>6147</v>
      </c>
      <c r="V411" s="358">
        <v>135000</v>
      </c>
      <c r="X411" t="s">
        <v>317</v>
      </c>
      <c r="Y411" s="18">
        <v>27915</v>
      </c>
      <c r="Z411" t="s">
        <v>6148</v>
      </c>
      <c r="AA411">
        <v>1770095515</v>
      </c>
      <c r="AB411" t="s">
        <v>6149</v>
      </c>
      <c r="AC411" s="18">
        <v>46203</v>
      </c>
      <c r="AD411" t="s">
        <v>6150</v>
      </c>
      <c r="AE411" s="18">
        <v>46177</v>
      </c>
      <c r="AF411" t="s">
        <v>6151</v>
      </c>
      <c r="AG411" s="18">
        <v>46648</v>
      </c>
      <c r="AH411" t="s">
        <v>6152</v>
      </c>
      <c r="AI411">
        <v>2091546</v>
      </c>
      <c r="AJ411" t="s">
        <v>338</v>
      </c>
      <c r="AK411" t="s">
        <v>1486</v>
      </c>
      <c r="AL411" t="s">
        <v>778</v>
      </c>
      <c r="AM411" t="b">
        <v>1</v>
      </c>
      <c r="AN411" t="b">
        <v>1</v>
      </c>
      <c r="AO411">
        <v>4334242</v>
      </c>
      <c r="AP411" t="s">
        <v>322</v>
      </c>
      <c r="AQ411" s="169" t="s">
        <v>59</v>
      </c>
      <c r="AR411" t="s">
        <v>46</v>
      </c>
      <c r="AS411" t="s">
        <v>324</v>
      </c>
      <c r="AT411" t="s">
        <v>1384</v>
      </c>
    </row>
    <row r="412" spans="1:46" x14ac:dyDescent="0.35">
      <c r="A412" t="s">
        <v>6153</v>
      </c>
      <c r="B412" t="s">
        <v>6154</v>
      </c>
      <c r="C412" t="s">
        <v>6155</v>
      </c>
      <c r="D412" t="s">
        <v>6156</v>
      </c>
      <c r="E412" t="s">
        <v>6157</v>
      </c>
      <c r="F412" t="s">
        <v>6158</v>
      </c>
      <c r="G412" t="s">
        <v>1509</v>
      </c>
      <c r="H412" t="s">
        <v>136</v>
      </c>
      <c r="I412" t="s">
        <v>345</v>
      </c>
      <c r="J412" t="s">
        <v>6159</v>
      </c>
      <c r="K412" t="s">
        <v>5746</v>
      </c>
      <c r="L412" t="s">
        <v>53</v>
      </c>
      <c r="M412">
        <v>32703</v>
      </c>
      <c r="N412" t="s">
        <v>6160</v>
      </c>
      <c r="O412" t="s">
        <v>6161</v>
      </c>
      <c r="P412" t="s">
        <v>6162</v>
      </c>
      <c r="Q412" s="18">
        <v>45096</v>
      </c>
      <c r="S412" t="s">
        <v>634</v>
      </c>
      <c r="T412">
        <v>5</v>
      </c>
      <c r="U412" t="s">
        <v>6163</v>
      </c>
      <c r="X412" t="s">
        <v>317</v>
      </c>
      <c r="Y412" s="18">
        <v>24004</v>
      </c>
      <c r="Z412" t="s">
        <v>6164</v>
      </c>
      <c r="AA412">
        <v>1851593974</v>
      </c>
      <c r="AB412" t="s">
        <v>6165</v>
      </c>
      <c r="AC412" s="18">
        <v>45961</v>
      </c>
      <c r="AD412" t="s">
        <v>6166</v>
      </c>
      <c r="AE412" s="18">
        <v>45777</v>
      </c>
      <c r="AF412" t="s">
        <v>6167</v>
      </c>
      <c r="AG412" s="18">
        <v>45961</v>
      </c>
      <c r="AH412" t="s">
        <v>6168</v>
      </c>
      <c r="AI412">
        <v>206000</v>
      </c>
      <c r="AJ412" t="s">
        <v>1330</v>
      </c>
      <c r="AK412" t="s">
        <v>57</v>
      </c>
      <c r="AL412" t="s">
        <v>1330</v>
      </c>
      <c r="AM412" t="b">
        <v>1</v>
      </c>
      <c r="AN412" t="b">
        <v>1</v>
      </c>
      <c r="AO412">
        <v>4291883</v>
      </c>
      <c r="AP412" t="s">
        <v>322</v>
      </c>
      <c r="AQ412" s="169" t="s">
        <v>6154</v>
      </c>
      <c r="AR412" t="s">
        <v>46</v>
      </c>
      <c r="AS412" t="s">
        <v>324</v>
      </c>
      <c r="AT412" t="s">
        <v>1384</v>
      </c>
    </row>
    <row r="413" spans="1:46" x14ac:dyDescent="0.35">
      <c r="A413" t="s">
        <v>6169</v>
      </c>
      <c r="B413" t="s">
        <v>6170</v>
      </c>
      <c r="C413" t="s">
        <v>6171</v>
      </c>
      <c r="D413" t="s">
        <v>6172</v>
      </c>
      <c r="E413" t="s">
        <v>6173</v>
      </c>
      <c r="F413" t="s">
        <v>461</v>
      </c>
      <c r="G413" t="s">
        <v>462</v>
      </c>
      <c r="H413" t="s">
        <v>133</v>
      </c>
      <c r="I413" t="s">
        <v>432</v>
      </c>
      <c r="J413" t="s">
        <v>6174</v>
      </c>
      <c r="K413" t="s">
        <v>1953</v>
      </c>
      <c r="L413" t="s">
        <v>25</v>
      </c>
      <c r="M413">
        <v>98118</v>
      </c>
      <c r="N413" t="s">
        <v>6175</v>
      </c>
      <c r="O413" t="s">
        <v>6176</v>
      </c>
      <c r="P413" t="s">
        <v>6177</v>
      </c>
      <c r="Q413" s="18">
        <v>45096</v>
      </c>
      <c r="S413" t="s">
        <v>634</v>
      </c>
      <c r="T413">
        <v>5</v>
      </c>
      <c r="U413" t="s">
        <v>6178</v>
      </c>
      <c r="X413" t="s">
        <v>317</v>
      </c>
      <c r="Y413" s="18">
        <v>24137</v>
      </c>
      <c r="Z413" t="s">
        <v>6179</v>
      </c>
      <c r="AA413">
        <v>1336676105</v>
      </c>
      <c r="AB413" t="s">
        <v>6180</v>
      </c>
      <c r="AC413" s="18">
        <v>45930</v>
      </c>
      <c r="AD413" t="s">
        <v>6181</v>
      </c>
      <c r="AE413" s="18">
        <v>46052</v>
      </c>
      <c r="AF413" t="s">
        <v>6182</v>
      </c>
      <c r="AG413" s="18">
        <v>47296</v>
      </c>
      <c r="AH413" t="s">
        <v>6183</v>
      </c>
      <c r="AI413">
        <v>2162242</v>
      </c>
      <c r="AJ413" t="s">
        <v>338</v>
      </c>
      <c r="AK413" t="s">
        <v>792</v>
      </c>
      <c r="AL413" t="s">
        <v>792</v>
      </c>
      <c r="AM413" t="b">
        <v>1</v>
      </c>
      <c r="AN413" t="b">
        <v>1</v>
      </c>
      <c r="AO413">
        <v>4273713</v>
      </c>
      <c r="AP413" t="s">
        <v>322</v>
      </c>
      <c r="AQ413" s="169" t="s">
        <v>6170</v>
      </c>
      <c r="AR413" t="s">
        <v>46</v>
      </c>
      <c r="AS413" t="s">
        <v>324</v>
      </c>
      <c r="AT413" t="s">
        <v>1384</v>
      </c>
    </row>
    <row r="414" spans="1:46" x14ac:dyDescent="0.35">
      <c r="A414" t="s">
        <v>708</v>
      </c>
      <c r="B414" t="s">
        <v>6184</v>
      </c>
      <c r="C414" t="s">
        <v>6185</v>
      </c>
      <c r="D414" t="s">
        <v>6186</v>
      </c>
      <c r="E414" t="s">
        <v>6187</v>
      </c>
      <c r="F414" t="s">
        <v>5003</v>
      </c>
      <c r="G414" t="s">
        <v>659</v>
      </c>
      <c r="H414" t="s">
        <v>133</v>
      </c>
      <c r="I414" t="s">
        <v>432</v>
      </c>
      <c r="J414" t="s">
        <v>6188</v>
      </c>
      <c r="K414" t="s">
        <v>1405</v>
      </c>
      <c r="L414" t="s">
        <v>25</v>
      </c>
      <c r="M414">
        <v>99201</v>
      </c>
      <c r="N414" t="s">
        <v>6189</v>
      </c>
      <c r="O414" t="s">
        <v>6190</v>
      </c>
      <c r="P414" t="s">
        <v>6191</v>
      </c>
      <c r="Q414" s="18">
        <v>45096</v>
      </c>
      <c r="R414" s="18">
        <v>45105</v>
      </c>
      <c r="S414" t="s">
        <v>708</v>
      </c>
      <c r="T414">
        <v>0</v>
      </c>
      <c r="X414" t="s">
        <v>317</v>
      </c>
      <c r="Y414" s="18">
        <v>24060</v>
      </c>
      <c r="Z414">
        <v>462751353</v>
      </c>
      <c r="AA414">
        <v>1619611415</v>
      </c>
      <c r="AB414" t="s">
        <v>6192</v>
      </c>
      <c r="AD414" t="s">
        <v>6193</v>
      </c>
      <c r="AE414" s="18">
        <v>45254</v>
      </c>
      <c r="AF414" t="s">
        <v>6194</v>
      </c>
      <c r="AG414" s="18">
        <v>46672</v>
      </c>
      <c r="AM414" t="b">
        <v>1</v>
      </c>
      <c r="AN414" t="b">
        <v>1</v>
      </c>
      <c r="AQ414" s="169" t="s">
        <v>6184</v>
      </c>
      <c r="AR414" t="s">
        <v>46</v>
      </c>
      <c r="AS414" t="s">
        <v>324</v>
      </c>
    </row>
    <row r="415" spans="1:46" x14ac:dyDescent="0.35">
      <c r="A415" t="s">
        <v>708</v>
      </c>
      <c r="B415" t="s">
        <v>6195</v>
      </c>
      <c r="C415" t="s">
        <v>6196</v>
      </c>
      <c r="D415" t="s">
        <v>3678</v>
      </c>
      <c r="E415" t="s">
        <v>6197</v>
      </c>
      <c r="F415" t="s">
        <v>6198</v>
      </c>
      <c r="G415" t="s">
        <v>1509</v>
      </c>
      <c r="H415" t="s">
        <v>136</v>
      </c>
      <c r="I415" t="s">
        <v>432</v>
      </c>
      <c r="J415" t="s">
        <v>6199</v>
      </c>
      <c r="K415" t="s">
        <v>6200</v>
      </c>
      <c r="L415" t="s">
        <v>53</v>
      </c>
      <c r="M415">
        <v>33909</v>
      </c>
      <c r="N415" t="s">
        <v>6201</v>
      </c>
      <c r="O415" t="s">
        <v>6202</v>
      </c>
      <c r="P415" t="s">
        <v>6203</v>
      </c>
      <c r="Q415" s="18">
        <v>45092</v>
      </c>
      <c r="R415" s="18">
        <v>45092</v>
      </c>
      <c r="S415" t="s">
        <v>708</v>
      </c>
      <c r="T415">
        <v>0</v>
      </c>
      <c r="U415" t="s">
        <v>338</v>
      </c>
      <c r="X415" t="s">
        <v>317</v>
      </c>
      <c r="Y415" s="18">
        <v>28357</v>
      </c>
      <c r="Z415" t="s">
        <v>6204</v>
      </c>
      <c r="AA415">
        <v>1407393093</v>
      </c>
      <c r="AD415" t="s">
        <v>6205</v>
      </c>
      <c r="AE415" s="18">
        <v>45777</v>
      </c>
      <c r="AM415" t="b">
        <v>1</v>
      </c>
      <c r="AN415" t="b">
        <v>1</v>
      </c>
      <c r="AQ415" s="169" t="s">
        <v>6195</v>
      </c>
      <c r="AR415" t="s">
        <v>46</v>
      </c>
      <c r="AS415" t="s">
        <v>324</v>
      </c>
    </row>
    <row r="416" spans="1:46" x14ac:dyDescent="0.35">
      <c r="A416" s="359" t="s">
        <v>6206</v>
      </c>
      <c r="B416" t="s">
        <v>57</v>
      </c>
      <c r="C416" t="s">
        <v>6207</v>
      </c>
      <c r="D416" t="s">
        <v>6208</v>
      </c>
      <c r="E416" t="s">
        <v>6209</v>
      </c>
      <c r="F416" t="s">
        <v>6210</v>
      </c>
      <c r="G416" t="s">
        <v>1509</v>
      </c>
      <c r="H416" t="s">
        <v>27</v>
      </c>
      <c r="I416" t="s">
        <v>310</v>
      </c>
      <c r="J416" t="s">
        <v>6211</v>
      </c>
      <c r="K416" t="s">
        <v>6212</v>
      </c>
      <c r="L416" t="s">
        <v>53</v>
      </c>
      <c r="M416">
        <v>32832</v>
      </c>
      <c r="N416" t="s">
        <v>6213</v>
      </c>
      <c r="O416" t="s">
        <v>6214</v>
      </c>
      <c r="P416" t="s">
        <v>6215</v>
      </c>
      <c r="Q416" s="18">
        <v>45092</v>
      </c>
      <c r="S416" t="s">
        <v>634</v>
      </c>
      <c r="T416">
        <v>5</v>
      </c>
      <c r="U416" t="s">
        <v>6216</v>
      </c>
      <c r="W416">
        <v>875</v>
      </c>
      <c r="X416">
        <v>1099</v>
      </c>
      <c r="Y416" s="18">
        <v>25132</v>
      </c>
      <c r="Z416" t="s">
        <v>6217</v>
      </c>
      <c r="AA416">
        <v>1851396758</v>
      </c>
      <c r="AB416" t="s">
        <v>6218</v>
      </c>
      <c r="AC416" s="18">
        <v>46203</v>
      </c>
      <c r="AD416" t="s">
        <v>6219</v>
      </c>
      <c r="AE416" s="18">
        <v>45688</v>
      </c>
      <c r="AF416" t="s">
        <v>338</v>
      </c>
      <c r="AH416" t="s">
        <v>6220</v>
      </c>
      <c r="AI416" t="s">
        <v>6221</v>
      </c>
      <c r="AJ416" t="s">
        <v>338</v>
      </c>
      <c r="AK416" t="s">
        <v>1330</v>
      </c>
      <c r="AL416" t="s">
        <v>1330</v>
      </c>
      <c r="AM416" t="b">
        <v>1</v>
      </c>
      <c r="AN416" t="b">
        <v>1</v>
      </c>
      <c r="AO416">
        <v>4291058</v>
      </c>
      <c r="AP416" t="s">
        <v>322</v>
      </c>
      <c r="AQ416" s="169" t="s">
        <v>57</v>
      </c>
      <c r="AR416" t="s">
        <v>310</v>
      </c>
      <c r="AS416" t="s">
        <v>324</v>
      </c>
      <c r="AT416" t="s">
        <v>1384</v>
      </c>
    </row>
    <row r="417" spans="1:46" x14ac:dyDescent="0.35">
      <c r="A417" t="s">
        <v>708</v>
      </c>
      <c r="B417" t="s">
        <v>6222</v>
      </c>
      <c r="C417" t="s">
        <v>6223</v>
      </c>
      <c r="D417" t="s">
        <v>6224</v>
      </c>
      <c r="E417" t="s">
        <v>6225</v>
      </c>
      <c r="F417" t="s">
        <v>6226</v>
      </c>
      <c r="G417" t="s">
        <v>1637</v>
      </c>
      <c r="H417" t="s">
        <v>136</v>
      </c>
      <c r="I417" t="s">
        <v>345</v>
      </c>
      <c r="J417" t="s">
        <v>6227</v>
      </c>
      <c r="K417" t="s">
        <v>6228</v>
      </c>
      <c r="L417" t="s">
        <v>53</v>
      </c>
      <c r="M417">
        <v>99005</v>
      </c>
      <c r="N417" t="s">
        <v>6229</v>
      </c>
      <c r="O417" t="s">
        <v>6230</v>
      </c>
      <c r="P417" t="s">
        <v>6231</v>
      </c>
      <c r="Q417" s="18">
        <v>45090</v>
      </c>
      <c r="R417" s="18">
        <v>45090</v>
      </c>
      <c r="S417" t="s">
        <v>708</v>
      </c>
      <c r="T417">
        <v>0</v>
      </c>
      <c r="X417" t="s">
        <v>317</v>
      </c>
      <c r="Y417" s="18">
        <v>29586</v>
      </c>
      <c r="Z417" t="s">
        <v>6232</v>
      </c>
      <c r="AA417">
        <v>1821694977</v>
      </c>
      <c r="AB417" t="s">
        <v>6233</v>
      </c>
      <c r="AD417" t="s">
        <v>6234</v>
      </c>
      <c r="AE417" s="18">
        <v>45504</v>
      </c>
      <c r="AH417" t="s">
        <v>6235</v>
      </c>
      <c r="AI417">
        <v>110804700</v>
      </c>
      <c r="AM417" t="b">
        <v>1</v>
      </c>
      <c r="AN417" t="b">
        <v>1</v>
      </c>
      <c r="AO417">
        <v>4235513</v>
      </c>
      <c r="AQ417" s="169" t="s">
        <v>6222</v>
      </c>
      <c r="AR417" t="s">
        <v>46</v>
      </c>
      <c r="AS417" t="s">
        <v>324</v>
      </c>
      <c r="AT417" t="s">
        <v>1384</v>
      </c>
    </row>
    <row r="418" spans="1:46" x14ac:dyDescent="0.35">
      <c r="A418" t="s">
        <v>708</v>
      </c>
      <c r="B418" t="s">
        <v>6236</v>
      </c>
      <c r="C418" t="s">
        <v>6237</v>
      </c>
      <c r="D418" t="s">
        <v>6238</v>
      </c>
      <c r="E418" t="s">
        <v>6239</v>
      </c>
      <c r="F418" t="s">
        <v>5017</v>
      </c>
      <c r="G418" t="s">
        <v>374</v>
      </c>
      <c r="H418" t="s">
        <v>27</v>
      </c>
      <c r="I418" t="s">
        <v>310</v>
      </c>
      <c r="J418" t="s">
        <v>6240</v>
      </c>
      <c r="K418" t="s">
        <v>573</v>
      </c>
      <c r="L418" t="s">
        <v>53</v>
      </c>
      <c r="M418">
        <v>34990</v>
      </c>
      <c r="N418" t="s">
        <v>6241</v>
      </c>
      <c r="O418" t="s">
        <v>6242</v>
      </c>
      <c r="P418" t="s">
        <v>6243</v>
      </c>
      <c r="Q418" s="18">
        <v>45090</v>
      </c>
      <c r="R418" s="18">
        <v>45090</v>
      </c>
      <c r="S418" t="s">
        <v>708</v>
      </c>
      <c r="T418">
        <v>0</v>
      </c>
      <c r="U418" t="s">
        <v>3440</v>
      </c>
      <c r="X418" t="s">
        <v>317</v>
      </c>
      <c r="Y418" s="18">
        <v>25751</v>
      </c>
      <c r="AA418">
        <v>1659356772</v>
      </c>
      <c r="AI418">
        <v>118298600</v>
      </c>
      <c r="AM418" t="b">
        <v>1</v>
      </c>
      <c r="AN418" t="b">
        <v>1</v>
      </c>
      <c r="AQ418" s="169" t="s">
        <v>6236</v>
      </c>
      <c r="AR418" t="s">
        <v>310</v>
      </c>
      <c r="AS418" t="s">
        <v>324</v>
      </c>
    </row>
    <row r="419" spans="1:46" x14ac:dyDescent="0.35">
      <c r="A419" t="s">
        <v>6244</v>
      </c>
      <c r="B419" t="s">
        <v>6245</v>
      </c>
      <c r="C419" t="s">
        <v>6246</v>
      </c>
      <c r="D419" t="s">
        <v>6247</v>
      </c>
      <c r="E419" t="s">
        <v>6248</v>
      </c>
      <c r="F419" t="s">
        <v>6249</v>
      </c>
      <c r="G419" t="s">
        <v>4986</v>
      </c>
      <c r="H419" t="s">
        <v>136</v>
      </c>
      <c r="I419" t="s">
        <v>345</v>
      </c>
      <c r="J419" t="s">
        <v>6250</v>
      </c>
      <c r="K419" t="s">
        <v>6251</v>
      </c>
      <c r="L419" t="s">
        <v>53</v>
      </c>
      <c r="M419">
        <v>33572</v>
      </c>
      <c r="N419" t="s">
        <v>6252</v>
      </c>
      <c r="O419" t="s">
        <v>6253</v>
      </c>
      <c r="P419" t="s">
        <v>6254</v>
      </c>
      <c r="Q419" s="18">
        <v>45089</v>
      </c>
      <c r="R419" s="18">
        <v>45153</v>
      </c>
      <c r="S419" t="s">
        <v>708</v>
      </c>
      <c r="T419">
        <v>0</v>
      </c>
      <c r="U419" t="s">
        <v>303</v>
      </c>
      <c r="X419" t="s">
        <v>317</v>
      </c>
      <c r="Y419" s="18">
        <v>27909</v>
      </c>
      <c r="Z419" t="s">
        <v>6255</v>
      </c>
      <c r="AA419">
        <v>1871108589</v>
      </c>
      <c r="AB419" t="s">
        <v>6256</v>
      </c>
      <c r="AD419" t="s">
        <v>6257</v>
      </c>
      <c r="AE419" s="18">
        <v>45412</v>
      </c>
      <c r="AF419" t="s">
        <v>6258</v>
      </c>
      <c r="AG419" s="18">
        <v>45836</v>
      </c>
      <c r="AH419" t="s">
        <v>6259</v>
      </c>
      <c r="AI419">
        <v>109753600</v>
      </c>
      <c r="AM419" t="b">
        <v>1</v>
      </c>
      <c r="AN419" t="b">
        <v>1</v>
      </c>
      <c r="AO419">
        <v>4273702</v>
      </c>
      <c r="AQ419" s="169" t="s">
        <v>6245</v>
      </c>
      <c r="AR419" t="s">
        <v>46</v>
      </c>
      <c r="AS419" t="s">
        <v>324</v>
      </c>
      <c r="AT419" t="s">
        <v>1384</v>
      </c>
    </row>
    <row r="420" spans="1:46" x14ac:dyDescent="0.35">
      <c r="A420" t="s">
        <v>6260</v>
      </c>
      <c r="B420" t="s">
        <v>6261</v>
      </c>
      <c r="C420" t="s">
        <v>6262</v>
      </c>
      <c r="D420" t="s">
        <v>6263</v>
      </c>
      <c r="E420" t="s">
        <v>4470</v>
      </c>
      <c r="F420" t="s">
        <v>5273</v>
      </c>
      <c r="G420" t="s">
        <v>1509</v>
      </c>
      <c r="H420" t="s">
        <v>136</v>
      </c>
      <c r="I420" t="s">
        <v>345</v>
      </c>
      <c r="J420" t="s">
        <v>6264</v>
      </c>
      <c r="K420" t="s">
        <v>6265</v>
      </c>
      <c r="L420" t="s">
        <v>53</v>
      </c>
      <c r="M420">
        <v>32908</v>
      </c>
      <c r="N420" t="s">
        <v>6266</v>
      </c>
      <c r="O420" t="s">
        <v>6267</v>
      </c>
      <c r="P420" t="s">
        <v>6268</v>
      </c>
      <c r="Q420" s="18">
        <v>45089</v>
      </c>
      <c r="R420" s="18">
        <v>45152</v>
      </c>
      <c r="S420" t="s">
        <v>708</v>
      </c>
      <c r="T420">
        <v>0</v>
      </c>
      <c r="X420" t="s">
        <v>317</v>
      </c>
      <c r="Y420" s="18">
        <v>24862</v>
      </c>
      <c r="Z420" t="s">
        <v>6269</v>
      </c>
      <c r="AA420">
        <v>1154435741</v>
      </c>
      <c r="AB420" t="s">
        <v>6270</v>
      </c>
      <c r="AD420" t="s">
        <v>6271</v>
      </c>
      <c r="AE420" s="18">
        <v>45777</v>
      </c>
      <c r="AF420" t="s">
        <v>6272</v>
      </c>
      <c r="AG420" s="18">
        <v>45596</v>
      </c>
      <c r="AH420" t="s">
        <v>6273</v>
      </c>
      <c r="AI420">
        <v>118928100</v>
      </c>
      <c r="AM420" t="b">
        <v>1</v>
      </c>
      <c r="AN420" t="b">
        <v>1</v>
      </c>
      <c r="AO420">
        <v>4267571</v>
      </c>
      <c r="AQ420" s="169" t="s">
        <v>6261</v>
      </c>
      <c r="AR420" t="s">
        <v>46</v>
      </c>
      <c r="AS420" t="s">
        <v>324</v>
      </c>
      <c r="AT420" t="s">
        <v>1384</v>
      </c>
    </row>
    <row r="421" spans="1:46" x14ac:dyDescent="0.35">
      <c r="A421" t="s">
        <v>6274</v>
      </c>
      <c r="B421" t="s">
        <v>6275</v>
      </c>
      <c r="C421" t="s">
        <v>6276</v>
      </c>
      <c r="D421" t="s">
        <v>6277</v>
      </c>
      <c r="E421" t="s">
        <v>2347</v>
      </c>
      <c r="F421" t="s">
        <v>6249</v>
      </c>
      <c r="G421" t="s">
        <v>600</v>
      </c>
      <c r="H421" t="s">
        <v>136</v>
      </c>
      <c r="I421" t="s">
        <v>345</v>
      </c>
      <c r="J421" t="s">
        <v>6278</v>
      </c>
      <c r="K421" t="s">
        <v>6279</v>
      </c>
      <c r="L421" t="s">
        <v>53</v>
      </c>
      <c r="M421">
        <v>33556</v>
      </c>
      <c r="N421" t="s">
        <v>6280</v>
      </c>
      <c r="O421" t="s">
        <v>6281</v>
      </c>
      <c r="P421" t="s">
        <v>6282</v>
      </c>
      <c r="Q421" s="18">
        <v>45089</v>
      </c>
      <c r="R421" s="18">
        <v>45152</v>
      </c>
      <c r="S421" t="s">
        <v>708</v>
      </c>
      <c r="T421">
        <v>0</v>
      </c>
      <c r="U421" t="s">
        <v>303</v>
      </c>
      <c r="X421" t="s">
        <v>317</v>
      </c>
      <c r="Y421" s="18">
        <v>30236</v>
      </c>
      <c r="Z421" t="s">
        <v>6283</v>
      </c>
      <c r="AA421">
        <v>1417203142</v>
      </c>
      <c r="AB421" t="s">
        <v>6284</v>
      </c>
      <c r="AD421" t="s">
        <v>6285</v>
      </c>
      <c r="AE421" s="18">
        <v>45412</v>
      </c>
      <c r="AF421" t="s">
        <v>6286</v>
      </c>
      <c r="AG421" s="18">
        <v>46538</v>
      </c>
      <c r="AH421" t="s">
        <v>6287</v>
      </c>
      <c r="AI421">
        <v>119326800</v>
      </c>
      <c r="AM421" t="b">
        <v>1</v>
      </c>
      <c r="AN421" t="b">
        <v>1</v>
      </c>
      <c r="AO421">
        <v>4275793</v>
      </c>
      <c r="AQ421" s="169" t="s">
        <v>6275</v>
      </c>
      <c r="AR421" t="s">
        <v>46</v>
      </c>
      <c r="AS421" t="s">
        <v>324</v>
      </c>
      <c r="AT421" t="s">
        <v>1384</v>
      </c>
    </row>
    <row r="422" spans="1:46" x14ac:dyDescent="0.35">
      <c r="A422" s="359" t="s">
        <v>6288</v>
      </c>
      <c r="B422" t="s">
        <v>6289</v>
      </c>
      <c r="C422" t="s">
        <v>6290</v>
      </c>
      <c r="D422" t="s">
        <v>6224</v>
      </c>
      <c r="E422" t="s">
        <v>3725</v>
      </c>
      <c r="F422" t="s">
        <v>5003</v>
      </c>
      <c r="G422" t="s">
        <v>309</v>
      </c>
      <c r="H422" t="s">
        <v>191</v>
      </c>
      <c r="I422" t="s">
        <v>557</v>
      </c>
      <c r="J422" t="s">
        <v>6291</v>
      </c>
      <c r="K422" t="s">
        <v>6292</v>
      </c>
      <c r="L422" t="s">
        <v>25</v>
      </c>
      <c r="M422">
        <v>98368</v>
      </c>
      <c r="N422" t="s">
        <v>6293</v>
      </c>
      <c r="O422" t="s">
        <v>6294</v>
      </c>
      <c r="P422" t="s">
        <v>6295</v>
      </c>
      <c r="Q422" s="18">
        <v>45089</v>
      </c>
      <c r="R422" s="18">
        <v>45138</v>
      </c>
      <c r="S422" t="s">
        <v>708</v>
      </c>
      <c r="T422">
        <v>0</v>
      </c>
      <c r="X422" t="s">
        <v>317</v>
      </c>
      <c r="Y422" s="18">
        <v>25842</v>
      </c>
      <c r="Z422" t="s">
        <v>6296</v>
      </c>
      <c r="AA422">
        <v>1023326386</v>
      </c>
      <c r="AB422" t="s">
        <v>6297</v>
      </c>
      <c r="AD422" t="s">
        <v>6298</v>
      </c>
      <c r="AE422" s="18">
        <v>45566</v>
      </c>
      <c r="AH422" t="s">
        <v>6299</v>
      </c>
      <c r="AI422">
        <v>2031390</v>
      </c>
      <c r="AM422" t="b">
        <v>1</v>
      </c>
      <c r="AN422" t="b">
        <v>1</v>
      </c>
      <c r="AO422">
        <v>4280577</v>
      </c>
      <c r="AQ422" s="169" t="s">
        <v>6289</v>
      </c>
      <c r="AR422" t="s">
        <v>566</v>
      </c>
      <c r="AS422" t="s">
        <v>324</v>
      </c>
      <c r="AT422" t="s">
        <v>1384</v>
      </c>
    </row>
    <row r="423" spans="1:46" x14ac:dyDescent="0.35">
      <c r="A423" t="s">
        <v>6300</v>
      </c>
      <c r="B423" t="s">
        <v>6301</v>
      </c>
      <c r="C423" t="s">
        <v>6302</v>
      </c>
      <c r="D423" t="s">
        <v>6303</v>
      </c>
      <c r="E423" t="s">
        <v>6304</v>
      </c>
      <c r="F423" t="s">
        <v>461</v>
      </c>
      <c r="G423" t="s">
        <v>462</v>
      </c>
      <c r="H423" t="s">
        <v>133</v>
      </c>
      <c r="I423" t="s">
        <v>432</v>
      </c>
      <c r="J423" t="s">
        <v>6305</v>
      </c>
      <c r="K423" t="s">
        <v>1042</v>
      </c>
      <c r="L423" t="s">
        <v>25</v>
      </c>
      <c r="M423">
        <v>98006</v>
      </c>
      <c r="N423" t="s">
        <v>6306</v>
      </c>
      <c r="O423" t="s">
        <v>6307</v>
      </c>
      <c r="P423" t="s">
        <v>6308</v>
      </c>
      <c r="Q423" s="18">
        <v>45084</v>
      </c>
      <c r="S423" t="s">
        <v>634</v>
      </c>
      <c r="T423">
        <v>5</v>
      </c>
      <c r="U423" t="s">
        <v>6309</v>
      </c>
      <c r="X423" t="s">
        <v>317</v>
      </c>
      <c r="Y423" s="18">
        <v>27345</v>
      </c>
      <c r="Z423" t="s">
        <v>6310</v>
      </c>
      <c r="AA423">
        <v>1689160178</v>
      </c>
      <c r="AB423" t="s">
        <v>6311</v>
      </c>
      <c r="AC423" s="18">
        <v>46660</v>
      </c>
      <c r="AD423" t="s">
        <v>6312</v>
      </c>
      <c r="AE423" s="18">
        <v>45973</v>
      </c>
      <c r="AF423" t="s">
        <v>6313</v>
      </c>
      <c r="AG423" s="18">
        <v>47009</v>
      </c>
      <c r="AH423" t="s">
        <v>6314</v>
      </c>
      <c r="AI423">
        <v>2112833</v>
      </c>
      <c r="AJ423" t="s">
        <v>338</v>
      </c>
      <c r="AK423" t="s">
        <v>1257</v>
      </c>
      <c r="AL423" t="s">
        <v>792</v>
      </c>
      <c r="AM423" t="b">
        <v>1</v>
      </c>
      <c r="AN423" t="b">
        <v>1</v>
      </c>
      <c r="AO423">
        <v>4267574</v>
      </c>
      <c r="AP423" t="s">
        <v>322</v>
      </c>
      <c r="AQ423" s="169" t="s">
        <v>6301</v>
      </c>
      <c r="AR423" t="s">
        <v>46</v>
      </c>
      <c r="AS423" t="s">
        <v>324</v>
      </c>
      <c r="AT423" t="s">
        <v>1384</v>
      </c>
    </row>
    <row r="424" spans="1:46" x14ac:dyDescent="0.35">
      <c r="A424" s="359" t="s">
        <v>6315</v>
      </c>
      <c r="B424" t="s">
        <v>6316</v>
      </c>
      <c r="C424" t="s">
        <v>6317</v>
      </c>
      <c r="D424" t="s">
        <v>6318</v>
      </c>
      <c r="E424" t="s">
        <v>6319</v>
      </c>
      <c r="F424" t="s">
        <v>6249</v>
      </c>
      <c r="G424" t="s">
        <v>1509</v>
      </c>
      <c r="H424" t="s">
        <v>136</v>
      </c>
      <c r="I424" t="s">
        <v>345</v>
      </c>
      <c r="J424" t="s">
        <v>6320</v>
      </c>
      <c r="K424" t="s">
        <v>6321</v>
      </c>
      <c r="L424" t="s">
        <v>53</v>
      </c>
      <c r="M424">
        <v>34638</v>
      </c>
      <c r="N424" t="s">
        <v>6322</v>
      </c>
      <c r="O424" t="s">
        <v>6323</v>
      </c>
      <c r="P424" t="s">
        <v>6324</v>
      </c>
      <c r="Q424" s="18">
        <v>45083</v>
      </c>
      <c r="R424" s="18">
        <v>45330</v>
      </c>
      <c r="S424" t="s">
        <v>708</v>
      </c>
      <c r="T424">
        <v>0</v>
      </c>
      <c r="U424" t="s">
        <v>6325</v>
      </c>
      <c r="X424" t="s">
        <v>317</v>
      </c>
      <c r="Y424" s="18">
        <v>23528</v>
      </c>
      <c r="Z424" t="s">
        <v>6326</v>
      </c>
      <c r="AA424">
        <v>1013102409</v>
      </c>
      <c r="AB424" t="s">
        <v>6327</v>
      </c>
      <c r="AD424" t="s">
        <v>6328</v>
      </c>
      <c r="AE424" s="18">
        <v>45412</v>
      </c>
      <c r="AH424" t="s">
        <v>6329</v>
      </c>
      <c r="AI424">
        <v>118927300</v>
      </c>
      <c r="AM424" t="b">
        <v>1</v>
      </c>
      <c r="AN424" t="b">
        <v>1</v>
      </c>
      <c r="AO424">
        <v>4273297</v>
      </c>
      <c r="AQ424" s="169" t="s">
        <v>6316</v>
      </c>
      <c r="AR424" t="s">
        <v>46</v>
      </c>
      <c r="AS424" t="s">
        <v>324</v>
      </c>
      <c r="AT424" t="s">
        <v>1384</v>
      </c>
    </row>
    <row r="425" spans="1:46" x14ac:dyDescent="0.35">
      <c r="A425" t="s">
        <v>708</v>
      </c>
      <c r="B425" t="s">
        <v>6330</v>
      </c>
      <c r="C425" t="s">
        <v>6331</v>
      </c>
      <c r="D425" t="s">
        <v>6332</v>
      </c>
      <c r="E425" t="s">
        <v>6333</v>
      </c>
      <c r="F425" t="s">
        <v>6334</v>
      </c>
      <c r="G425" t="s">
        <v>374</v>
      </c>
      <c r="H425" t="s">
        <v>136</v>
      </c>
      <c r="I425" t="s">
        <v>345</v>
      </c>
      <c r="J425" t="s">
        <v>6335</v>
      </c>
      <c r="K425" t="s">
        <v>6336</v>
      </c>
      <c r="L425" t="s">
        <v>53</v>
      </c>
      <c r="M425">
        <v>33414</v>
      </c>
      <c r="N425" t="s">
        <v>6337</v>
      </c>
      <c r="O425" t="s">
        <v>6338</v>
      </c>
      <c r="P425" t="s">
        <v>6339</v>
      </c>
      <c r="Q425" s="18">
        <v>45082</v>
      </c>
      <c r="R425" s="18">
        <v>45082</v>
      </c>
      <c r="S425" t="s">
        <v>708</v>
      </c>
      <c r="T425">
        <v>0</v>
      </c>
      <c r="X425" t="s">
        <v>317</v>
      </c>
      <c r="Y425" s="18">
        <v>28342</v>
      </c>
      <c r="Z425" t="s">
        <v>6340</v>
      </c>
      <c r="AA425">
        <v>1255706065</v>
      </c>
      <c r="AB425" t="s">
        <v>6341</v>
      </c>
      <c r="AD425" t="s">
        <v>6342</v>
      </c>
      <c r="AE425" s="18">
        <v>45777</v>
      </c>
      <c r="AF425" t="s">
        <v>6343</v>
      </c>
      <c r="AG425" s="18">
        <v>45758</v>
      </c>
      <c r="AI425">
        <v>16378000</v>
      </c>
      <c r="AM425" t="b">
        <v>1</v>
      </c>
      <c r="AN425" t="b">
        <v>1</v>
      </c>
      <c r="AQ425" s="169" t="s">
        <v>6330</v>
      </c>
      <c r="AR425" t="s">
        <v>46</v>
      </c>
      <c r="AS425" t="s">
        <v>324</v>
      </c>
    </row>
    <row r="426" spans="1:46" x14ac:dyDescent="0.35">
      <c r="A426" t="s">
        <v>708</v>
      </c>
      <c r="B426" t="s">
        <v>6344</v>
      </c>
      <c r="C426" t="s">
        <v>6345</v>
      </c>
      <c r="D426" t="s">
        <v>6346</v>
      </c>
      <c r="E426" t="s">
        <v>6347</v>
      </c>
      <c r="F426" t="s">
        <v>6334</v>
      </c>
      <c r="G426" t="s">
        <v>374</v>
      </c>
      <c r="H426" t="s">
        <v>136</v>
      </c>
      <c r="I426" t="s">
        <v>345</v>
      </c>
      <c r="J426" t="s">
        <v>6348</v>
      </c>
      <c r="L426" t="s">
        <v>53</v>
      </c>
      <c r="M426">
        <v>32968</v>
      </c>
      <c r="N426" t="s">
        <v>6349</v>
      </c>
      <c r="O426" t="s">
        <v>6350</v>
      </c>
      <c r="P426" t="s">
        <v>6351</v>
      </c>
      <c r="Q426" s="18">
        <v>45082</v>
      </c>
      <c r="R426" s="18">
        <v>45082</v>
      </c>
      <c r="S426" t="s">
        <v>708</v>
      </c>
      <c r="T426">
        <v>0</v>
      </c>
      <c r="X426" t="s">
        <v>317</v>
      </c>
      <c r="Z426" t="s">
        <v>6352</v>
      </c>
      <c r="AA426">
        <v>1922796168</v>
      </c>
      <c r="AD426" t="s">
        <v>6353</v>
      </c>
      <c r="AE426" s="18">
        <v>45504</v>
      </c>
      <c r="AF426" t="s">
        <v>6354</v>
      </c>
      <c r="AG426" s="18">
        <v>46788</v>
      </c>
      <c r="AM426" t="b">
        <v>1</v>
      </c>
      <c r="AN426" t="b">
        <v>1</v>
      </c>
      <c r="AQ426" s="169" t="s">
        <v>6344</v>
      </c>
      <c r="AR426" t="s">
        <v>46</v>
      </c>
      <c r="AS426" t="s">
        <v>324</v>
      </c>
    </row>
    <row r="427" spans="1:46" x14ac:dyDescent="0.35">
      <c r="A427" t="s">
        <v>6355</v>
      </c>
      <c r="B427" t="s">
        <v>39</v>
      </c>
      <c r="C427" t="s">
        <v>6356</v>
      </c>
      <c r="D427" t="s">
        <v>6357</v>
      </c>
      <c r="E427" t="s">
        <v>6358</v>
      </c>
      <c r="F427" t="s">
        <v>6359</v>
      </c>
      <c r="G427" t="s">
        <v>309</v>
      </c>
      <c r="H427" t="s">
        <v>27</v>
      </c>
      <c r="I427" t="s">
        <v>310</v>
      </c>
      <c r="J427" t="s">
        <v>6360</v>
      </c>
      <c r="K427" t="s">
        <v>499</v>
      </c>
      <c r="L427" t="s">
        <v>25</v>
      </c>
      <c r="M427">
        <v>98520</v>
      </c>
      <c r="N427" t="s">
        <v>6361</v>
      </c>
      <c r="O427" t="s">
        <v>6362</v>
      </c>
      <c r="P427" t="s">
        <v>6363</v>
      </c>
      <c r="Q427" s="18">
        <v>45082</v>
      </c>
      <c r="S427" t="s">
        <v>634</v>
      </c>
      <c r="T427">
        <v>1</v>
      </c>
      <c r="U427" t="s">
        <v>6364</v>
      </c>
      <c r="W427" s="358">
        <v>1200</v>
      </c>
      <c r="X427">
        <v>1099</v>
      </c>
      <c r="Y427" s="18">
        <v>22923</v>
      </c>
      <c r="Z427" t="s">
        <v>6365</v>
      </c>
      <c r="AA427">
        <v>1326046400</v>
      </c>
      <c r="AB427" t="s">
        <v>6366</v>
      </c>
      <c r="AC427" s="18">
        <v>45991</v>
      </c>
      <c r="AD427" t="s">
        <v>6367</v>
      </c>
      <c r="AE427" s="18">
        <v>46299</v>
      </c>
      <c r="AF427" t="s">
        <v>338</v>
      </c>
      <c r="AI427">
        <v>2007071</v>
      </c>
      <c r="AJ427" t="s">
        <v>338</v>
      </c>
      <c r="AK427" t="s">
        <v>1486</v>
      </c>
      <c r="AL427" t="s">
        <v>778</v>
      </c>
      <c r="AM427" t="b">
        <v>1</v>
      </c>
      <c r="AN427" t="b">
        <v>1</v>
      </c>
      <c r="AP427" t="s">
        <v>322</v>
      </c>
      <c r="AQ427" s="169" t="s">
        <v>39</v>
      </c>
      <c r="AR427" t="s">
        <v>310</v>
      </c>
      <c r="AS427" t="s">
        <v>324</v>
      </c>
    </row>
    <row r="428" spans="1:46" x14ac:dyDescent="0.35">
      <c r="A428" t="s">
        <v>708</v>
      </c>
      <c r="B428" t="s">
        <v>6368</v>
      </c>
      <c r="C428" t="s">
        <v>6369</v>
      </c>
      <c r="D428" t="s">
        <v>6370</v>
      </c>
      <c r="E428" t="s">
        <v>6371</v>
      </c>
      <c r="F428" t="s">
        <v>6129</v>
      </c>
      <c r="G428" t="s">
        <v>374</v>
      </c>
      <c r="H428" t="s">
        <v>136</v>
      </c>
      <c r="I428" t="s">
        <v>345</v>
      </c>
      <c r="J428" t="s">
        <v>6372</v>
      </c>
      <c r="K428" t="s">
        <v>3440</v>
      </c>
      <c r="L428" t="s">
        <v>53</v>
      </c>
      <c r="M428">
        <v>33136</v>
      </c>
      <c r="N428" t="s">
        <v>6373</v>
      </c>
      <c r="O428" t="s">
        <v>6374</v>
      </c>
      <c r="P428" t="s">
        <v>6375</v>
      </c>
      <c r="Q428" s="18">
        <v>45080</v>
      </c>
      <c r="R428" s="18">
        <v>45216</v>
      </c>
      <c r="S428" t="s">
        <v>708</v>
      </c>
      <c r="T428">
        <v>0</v>
      </c>
      <c r="U428" t="s">
        <v>6376</v>
      </c>
      <c r="X428">
        <v>1099</v>
      </c>
      <c r="Y428" s="18">
        <v>35171</v>
      </c>
      <c r="Z428" t="s">
        <v>6377</v>
      </c>
      <c r="AA428">
        <v>1003507716</v>
      </c>
      <c r="AB428" t="s">
        <v>6378</v>
      </c>
      <c r="AD428" t="s">
        <v>6379</v>
      </c>
      <c r="AE428" s="18">
        <v>45504</v>
      </c>
      <c r="AF428" t="s">
        <v>6380</v>
      </c>
      <c r="AG428" s="18">
        <v>45949</v>
      </c>
      <c r="AH428" t="s">
        <v>6381</v>
      </c>
      <c r="AI428">
        <v>119607600</v>
      </c>
      <c r="AM428" t="b">
        <v>1</v>
      </c>
      <c r="AN428" t="b">
        <v>1</v>
      </c>
      <c r="AQ428" s="169" t="s">
        <v>6368</v>
      </c>
      <c r="AR428" t="s">
        <v>46</v>
      </c>
      <c r="AS428" t="s">
        <v>324</v>
      </c>
    </row>
    <row r="429" spans="1:46" x14ac:dyDescent="0.35">
      <c r="A429" t="s">
        <v>708</v>
      </c>
      <c r="B429" t="s">
        <v>6382</v>
      </c>
      <c r="C429" t="s">
        <v>6383</v>
      </c>
      <c r="D429" t="s">
        <v>6384</v>
      </c>
      <c r="E429" t="s">
        <v>6385</v>
      </c>
      <c r="F429" t="s">
        <v>6386</v>
      </c>
      <c r="G429" t="s">
        <v>374</v>
      </c>
      <c r="H429" t="s">
        <v>28</v>
      </c>
      <c r="I429" t="s">
        <v>447</v>
      </c>
      <c r="J429" t="s">
        <v>6387</v>
      </c>
      <c r="K429" t="s">
        <v>3440</v>
      </c>
      <c r="L429" t="s">
        <v>53</v>
      </c>
      <c r="M429">
        <v>33158</v>
      </c>
      <c r="N429" t="s">
        <v>6388</v>
      </c>
      <c r="O429" t="s">
        <v>6389</v>
      </c>
      <c r="P429" t="s">
        <v>6390</v>
      </c>
      <c r="Q429" s="18">
        <v>45078</v>
      </c>
      <c r="R429" s="18">
        <v>45078</v>
      </c>
      <c r="S429" t="s">
        <v>708</v>
      </c>
      <c r="T429">
        <v>0</v>
      </c>
      <c r="X429">
        <v>1099</v>
      </c>
      <c r="Y429" s="18">
        <v>27144</v>
      </c>
      <c r="Z429" t="s">
        <v>6391</v>
      </c>
      <c r="AA429">
        <v>1316965353</v>
      </c>
      <c r="AI429">
        <v>118052100</v>
      </c>
      <c r="AM429" t="b">
        <v>1</v>
      </c>
      <c r="AN429" t="b">
        <v>1</v>
      </c>
      <c r="AQ429" s="169" t="s">
        <v>6382</v>
      </c>
      <c r="AR429" t="s">
        <v>310</v>
      </c>
      <c r="AS429" t="s">
        <v>324</v>
      </c>
    </row>
    <row r="430" spans="1:46" x14ac:dyDescent="0.35">
      <c r="A430" t="s">
        <v>6392</v>
      </c>
      <c r="B430" t="s">
        <v>6393</v>
      </c>
      <c r="C430" t="s">
        <v>6394</v>
      </c>
      <c r="D430" t="s">
        <v>6395</v>
      </c>
      <c r="E430" t="s">
        <v>965</v>
      </c>
      <c r="F430" t="s">
        <v>6249</v>
      </c>
      <c r="G430" t="s">
        <v>1509</v>
      </c>
      <c r="H430" t="s">
        <v>136</v>
      </c>
      <c r="I430" t="s">
        <v>345</v>
      </c>
      <c r="J430" t="s">
        <v>6396</v>
      </c>
      <c r="K430" t="s">
        <v>6397</v>
      </c>
      <c r="L430" t="s">
        <v>53</v>
      </c>
      <c r="M430">
        <v>33772</v>
      </c>
      <c r="N430" t="s">
        <v>6398</v>
      </c>
      <c r="O430" t="s">
        <v>6399</v>
      </c>
      <c r="P430" t="s">
        <v>6400</v>
      </c>
      <c r="Q430" s="18">
        <v>45078</v>
      </c>
      <c r="S430" t="s">
        <v>634</v>
      </c>
      <c r="T430">
        <v>5</v>
      </c>
      <c r="U430" t="s">
        <v>6401</v>
      </c>
      <c r="X430" t="s">
        <v>317</v>
      </c>
      <c r="Y430" s="18">
        <v>31783</v>
      </c>
      <c r="Z430" t="s">
        <v>6402</v>
      </c>
      <c r="AA430">
        <v>1861956153</v>
      </c>
      <c r="AB430" t="s">
        <v>6403</v>
      </c>
      <c r="AC430" s="18">
        <v>46022</v>
      </c>
      <c r="AD430" t="s">
        <v>6404</v>
      </c>
      <c r="AE430" s="18">
        <v>46142</v>
      </c>
      <c r="AF430" t="s">
        <v>6405</v>
      </c>
      <c r="AG430" s="18">
        <v>46935</v>
      </c>
      <c r="AH430" t="s">
        <v>6406</v>
      </c>
      <c r="AI430">
        <v>118337600</v>
      </c>
      <c r="AJ430" t="s">
        <v>338</v>
      </c>
      <c r="AK430" t="s">
        <v>61</v>
      </c>
      <c r="AL430" t="s">
        <v>1330</v>
      </c>
      <c r="AM430" t="b">
        <v>1</v>
      </c>
      <c r="AN430" t="b">
        <v>1</v>
      </c>
      <c r="AO430">
        <v>4272761</v>
      </c>
      <c r="AP430" t="s">
        <v>322</v>
      </c>
      <c r="AQ430" s="169" t="s">
        <v>6393</v>
      </c>
      <c r="AR430" t="s">
        <v>46</v>
      </c>
      <c r="AS430" t="s">
        <v>324</v>
      </c>
      <c r="AT430" t="s">
        <v>1384</v>
      </c>
    </row>
    <row r="431" spans="1:46" x14ac:dyDescent="0.35">
      <c r="A431" t="s">
        <v>708</v>
      </c>
      <c r="B431" t="s">
        <v>6407</v>
      </c>
      <c r="C431" t="s">
        <v>6408</v>
      </c>
      <c r="D431" t="s">
        <v>3379</v>
      </c>
      <c r="E431" t="s">
        <v>6409</v>
      </c>
      <c r="F431" t="s">
        <v>6249</v>
      </c>
      <c r="G431" t="s">
        <v>600</v>
      </c>
      <c r="H431" t="s">
        <v>136</v>
      </c>
      <c r="I431" t="s">
        <v>345</v>
      </c>
      <c r="J431" t="s">
        <v>6410</v>
      </c>
      <c r="K431" t="s">
        <v>6411</v>
      </c>
      <c r="L431" t="s">
        <v>53</v>
      </c>
      <c r="M431">
        <v>34683</v>
      </c>
      <c r="N431" t="s">
        <v>6412</v>
      </c>
      <c r="O431" t="s">
        <v>6413</v>
      </c>
      <c r="P431" t="s">
        <v>6414</v>
      </c>
      <c r="Q431" s="18">
        <v>45078</v>
      </c>
      <c r="R431" s="18">
        <v>45110</v>
      </c>
      <c r="S431" t="s">
        <v>708</v>
      </c>
      <c r="T431">
        <v>0</v>
      </c>
      <c r="X431" t="s">
        <v>317</v>
      </c>
      <c r="Y431" s="18">
        <v>28809</v>
      </c>
      <c r="Z431" t="s">
        <v>6415</v>
      </c>
      <c r="AA431">
        <v>1700467339</v>
      </c>
      <c r="AD431" t="s">
        <v>6416</v>
      </c>
      <c r="AE431" s="18">
        <v>45504</v>
      </c>
      <c r="AF431" t="s">
        <v>6417</v>
      </c>
      <c r="AG431" s="18">
        <v>45504</v>
      </c>
      <c r="AI431">
        <v>110819000</v>
      </c>
      <c r="AM431" t="b">
        <v>1</v>
      </c>
      <c r="AN431" t="b">
        <v>1</v>
      </c>
      <c r="AO431">
        <v>4270099</v>
      </c>
      <c r="AQ431" s="169" t="s">
        <v>6407</v>
      </c>
      <c r="AR431" t="s">
        <v>46</v>
      </c>
      <c r="AS431" t="s">
        <v>324</v>
      </c>
      <c r="AT431" t="s">
        <v>1384</v>
      </c>
    </row>
    <row r="432" spans="1:46" x14ac:dyDescent="0.35">
      <c r="A432" t="s">
        <v>6418</v>
      </c>
      <c r="B432" t="s">
        <v>6419</v>
      </c>
      <c r="C432" t="s">
        <v>6420</v>
      </c>
      <c r="D432" t="s">
        <v>6421</v>
      </c>
      <c r="E432" t="s">
        <v>6422</v>
      </c>
      <c r="F432" t="s">
        <v>5003</v>
      </c>
      <c r="G432" t="s">
        <v>2683</v>
      </c>
      <c r="H432" t="s">
        <v>133</v>
      </c>
      <c r="I432" t="s">
        <v>432</v>
      </c>
      <c r="J432" t="s">
        <v>6423</v>
      </c>
      <c r="K432" t="s">
        <v>6116</v>
      </c>
      <c r="L432" t="s">
        <v>25</v>
      </c>
      <c r="M432">
        <v>98375</v>
      </c>
      <c r="N432" t="s">
        <v>6424</v>
      </c>
      <c r="O432" t="s">
        <v>6425</v>
      </c>
      <c r="P432" t="s">
        <v>6426</v>
      </c>
      <c r="Q432" s="18">
        <v>45078</v>
      </c>
      <c r="R432" s="18">
        <v>45152</v>
      </c>
      <c r="S432" t="s">
        <v>708</v>
      </c>
      <c r="T432">
        <v>0</v>
      </c>
      <c r="X432" t="s">
        <v>317</v>
      </c>
      <c r="Y432" s="18">
        <v>33064</v>
      </c>
      <c r="Z432" t="s">
        <v>6427</v>
      </c>
      <c r="AA432">
        <v>1295339042</v>
      </c>
      <c r="AB432" t="s">
        <v>6428</v>
      </c>
      <c r="AD432" t="s">
        <v>6429</v>
      </c>
      <c r="AE432" s="18">
        <v>45900</v>
      </c>
      <c r="AF432" t="s">
        <v>6430</v>
      </c>
      <c r="AG432" s="18">
        <v>46195</v>
      </c>
      <c r="AH432" t="s">
        <v>6431</v>
      </c>
      <c r="AI432">
        <v>2253304</v>
      </c>
      <c r="AJ432" t="s">
        <v>5739</v>
      </c>
      <c r="AM432" t="b">
        <v>1</v>
      </c>
      <c r="AN432" t="b">
        <v>1</v>
      </c>
      <c r="AO432">
        <v>4267547</v>
      </c>
      <c r="AQ432" s="169" t="s">
        <v>6419</v>
      </c>
      <c r="AR432" t="s">
        <v>46</v>
      </c>
      <c r="AS432" t="s">
        <v>324</v>
      </c>
      <c r="AT432" t="s">
        <v>1384</v>
      </c>
    </row>
    <row r="433" spans="1:46" x14ac:dyDescent="0.35">
      <c r="A433" t="s">
        <v>6432</v>
      </c>
      <c r="B433" t="s">
        <v>171</v>
      </c>
      <c r="C433" t="s">
        <v>6433</v>
      </c>
      <c r="D433" t="s">
        <v>6434</v>
      </c>
      <c r="E433" t="s">
        <v>6435</v>
      </c>
      <c r="F433" t="s">
        <v>2064</v>
      </c>
      <c r="G433" t="s">
        <v>733</v>
      </c>
      <c r="H433" t="s">
        <v>28</v>
      </c>
      <c r="I433" t="s">
        <v>310</v>
      </c>
      <c r="J433" t="s">
        <v>6436</v>
      </c>
      <c r="K433" t="s">
        <v>6437</v>
      </c>
      <c r="L433" t="s">
        <v>25</v>
      </c>
      <c r="M433">
        <v>99021</v>
      </c>
      <c r="N433" t="s">
        <v>6438</v>
      </c>
      <c r="O433" t="s">
        <v>6439</v>
      </c>
      <c r="P433" t="s">
        <v>6440</v>
      </c>
      <c r="Q433" s="18">
        <v>45078</v>
      </c>
      <c r="R433" s="18">
        <v>45440</v>
      </c>
      <c r="S433" t="s">
        <v>708</v>
      </c>
      <c r="T433">
        <v>0</v>
      </c>
      <c r="U433" t="s">
        <v>6441</v>
      </c>
      <c r="X433">
        <v>1099</v>
      </c>
      <c r="Y433" s="18">
        <v>23574</v>
      </c>
      <c r="Z433" t="s">
        <v>6442</v>
      </c>
      <c r="AA433">
        <v>1174665913</v>
      </c>
      <c r="AB433" t="s">
        <v>6443</v>
      </c>
      <c r="AC433" s="18">
        <v>45565</v>
      </c>
      <c r="AD433" t="s">
        <v>6444</v>
      </c>
      <c r="AE433" s="18">
        <v>46189</v>
      </c>
      <c r="AF433" t="s">
        <v>338</v>
      </c>
      <c r="AH433" t="s">
        <v>6445</v>
      </c>
      <c r="AI433">
        <v>1004204</v>
      </c>
      <c r="AJ433" t="s">
        <v>338</v>
      </c>
      <c r="AK433" t="s">
        <v>368</v>
      </c>
      <c r="AL433" t="s">
        <v>368</v>
      </c>
      <c r="AM433" t="b">
        <v>1</v>
      </c>
      <c r="AN433" t="b">
        <v>1</v>
      </c>
      <c r="AO433">
        <v>4331769</v>
      </c>
      <c r="AQ433" s="169" t="s">
        <v>171</v>
      </c>
      <c r="AR433" t="s">
        <v>310</v>
      </c>
      <c r="AS433" t="s">
        <v>324</v>
      </c>
      <c r="AT433" t="s">
        <v>1384</v>
      </c>
    </row>
    <row r="434" spans="1:46" x14ac:dyDescent="0.35">
      <c r="A434" t="s">
        <v>6446</v>
      </c>
      <c r="B434" t="s">
        <v>6447</v>
      </c>
      <c r="C434" t="s">
        <v>6448</v>
      </c>
      <c r="D434" t="s">
        <v>6127</v>
      </c>
      <c r="E434" t="s">
        <v>6449</v>
      </c>
      <c r="F434" t="s">
        <v>599</v>
      </c>
      <c r="G434" t="s">
        <v>1509</v>
      </c>
      <c r="H434" t="s">
        <v>136</v>
      </c>
      <c r="I434" t="s">
        <v>345</v>
      </c>
      <c r="J434" t="s">
        <v>6450</v>
      </c>
      <c r="K434" t="s">
        <v>6451</v>
      </c>
      <c r="L434" t="s">
        <v>53</v>
      </c>
      <c r="M434">
        <v>32168</v>
      </c>
      <c r="N434" t="s">
        <v>6452</v>
      </c>
      <c r="O434" t="s">
        <v>6453</v>
      </c>
      <c r="P434" t="s">
        <v>6454</v>
      </c>
      <c r="Q434" s="18">
        <v>45078</v>
      </c>
      <c r="S434" t="s">
        <v>634</v>
      </c>
      <c r="T434">
        <v>5</v>
      </c>
      <c r="U434" t="s">
        <v>6455</v>
      </c>
      <c r="X434" t="s">
        <v>317</v>
      </c>
      <c r="Y434" s="18">
        <v>25469</v>
      </c>
      <c r="Z434" t="s">
        <v>6456</v>
      </c>
      <c r="AA434">
        <v>1215526900</v>
      </c>
      <c r="AB434" t="s">
        <v>6457</v>
      </c>
      <c r="AC434" s="18">
        <v>46446</v>
      </c>
      <c r="AD434" t="s">
        <v>6458</v>
      </c>
      <c r="AE434" s="18">
        <v>46234</v>
      </c>
      <c r="AF434" t="s">
        <v>6459</v>
      </c>
      <c r="AG434" s="18">
        <v>45981</v>
      </c>
      <c r="AH434" t="s">
        <v>6460</v>
      </c>
      <c r="AI434">
        <v>118336600</v>
      </c>
      <c r="AJ434" t="s">
        <v>1330</v>
      </c>
      <c r="AK434" t="s">
        <v>110</v>
      </c>
      <c r="AL434" t="s">
        <v>1330</v>
      </c>
      <c r="AM434" t="b">
        <v>1</v>
      </c>
      <c r="AN434" t="b">
        <v>1</v>
      </c>
      <c r="AO434">
        <v>4267572</v>
      </c>
      <c r="AP434" t="s">
        <v>322</v>
      </c>
      <c r="AQ434" s="169" t="s">
        <v>6447</v>
      </c>
      <c r="AR434" t="s">
        <v>46</v>
      </c>
      <c r="AS434" t="s">
        <v>324</v>
      </c>
      <c r="AT434" t="s">
        <v>1384</v>
      </c>
    </row>
    <row r="435" spans="1:46" x14ac:dyDescent="0.35">
      <c r="A435" t="s">
        <v>6461</v>
      </c>
      <c r="B435" t="s">
        <v>6462</v>
      </c>
      <c r="C435" t="s">
        <v>6463</v>
      </c>
      <c r="D435" t="s">
        <v>6464</v>
      </c>
      <c r="E435" t="s">
        <v>6465</v>
      </c>
      <c r="F435" t="s">
        <v>6249</v>
      </c>
      <c r="G435" t="s">
        <v>600</v>
      </c>
      <c r="H435" t="s">
        <v>136</v>
      </c>
      <c r="I435" t="s">
        <v>345</v>
      </c>
      <c r="J435" t="s">
        <v>6466</v>
      </c>
      <c r="K435" t="s">
        <v>6279</v>
      </c>
      <c r="L435" t="s">
        <v>53</v>
      </c>
      <c r="M435">
        <v>33556</v>
      </c>
      <c r="N435" t="s">
        <v>6467</v>
      </c>
      <c r="O435" t="s">
        <v>6468</v>
      </c>
      <c r="P435" t="s">
        <v>6469</v>
      </c>
      <c r="Q435" s="18">
        <v>45077</v>
      </c>
      <c r="S435" t="s">
        <v>634</v>
      </c>
      <c r="T435">
        <v>5</v>
      </c>
      <c r="U435" t="s">
        <v>6470</v>
      </c>
      <c r="X435" t="s">
        <v>317</v>
      </c>
      <c r="Y435" s="18">
        <v>34129</v>
      </c>
      <c r="Z435" t="s">
        <v>6471</v>
      </c>
      <c r="AA435">
        <v>1316637416</v>
      </c>
      <c r="AB435" t="s">
        <v>6472</v>
      </c>
      <c r="AC435" s="18">
        <v>46142</v>
      </c>
      <c r="AD435" t="s">
        <v>6473</v>
      </c>
      <c r="AE435" s="18">
        <v>46234</v>
      </c>
      <c r="AF435" t="s">
        <v>6474</v>
      </c>
      <c r="AG435" s="18">
        <v>46797</v>
      </c>
      <c r="AH435" t="s">
        <v>6475</v>
      </c>
      <c r="AI435">
        <v>118339100</v>
      </c>
      <c r="AJ435" t="s">
        <v>61</v>
      </c>
      <c r="AK435" t="s">
        <v>61</v>
      </c>
      <c r="AL435" t="s">
        <v>61</v>
      </c>
      <c r="AM435" t="b">
        <v>1</v>
      </c>
      <c r="AN435" t="b">
        <v>1</v>
      </c>
      <c r="AO435">
        <v>4260552</v>
      </c>
      <c r="AP435" t="s">
        <v>322</v>
      </c>
      <c r="AQ435" s="169" t="s">
        <v>6462</v>
      </c>
      <c r="AR435" t="s">
        <v>46</v>
      </c>
      <c r="AS435" t="s">
        <v>324</v>
      </c>
      <c r="AT435" t="s">
        <v>1384</v>
      </c>
    </row>
    <row r="436" spans="1:46" x14ac:dyDescent="0.35">
      <c r="A436" t="s">
        <v>6476</v>
      </c>
      <c r="B436" t="s">
        <v>6477</v>
      </c>
      <c r="C436" t="s">
        <v>6478</v>
      </c>
      <c r="D436" t="s">
        <v>6479</v>
      </c>
      <c r="E436" t="s">
        <v>6480</v>
      </c>
      <c r="F436" t="s">
        <v>6249</v>
      </c>
      <c r="G436" t="s">
        <v>600</v>
      </c>
      <c r="H436" t="s">
        <v>136</v>
      </c>
      <c r="I436" t="s">
        <v>345</v>
      </c>
      <c r="J436" t="s">
        <v>6481</v>
      </c>
      <c r="K436" t="s">
        <v>6482</v>
      </c>
      <c r="L436" t="s">
        <v>53</v>
      </c>
      <c r="M436">
        <v>34442</v>
      </c>
      <c r="N436" t="s">
        <v>6467</v>
      </c>
      <c r="O436" t="s">
        <v>6483</v>
      </c>
      <c r="P436" t="s">
        <v>6484</v>
      </c>
      <c r="Q436" s="18">
        <v>45076</v>
      </c>
      <c r="S436" t="s">
        <v>634</v>
      </c>
      <c r="T436">
        <v>5</v>
      </c>
      <c r="U436" t="s">
        <v>6485</v>
      </c>
      <c r="X436" t="s">
        <v>317</v>
      </c>
      <c r="Y436" s="18">
        <v>29133</v>
      </c>
      <c r="Z436" t="s">
        <v>6486</v>
      </c>
      <c r="AA436">
        <v>1902595010</v>
      </c>
      <c r="AB436" t="s">
        <v>6487</v>
      </c>
      <c r="AC436" s="18">
        <v>46173</v>
      </c>
      <c r="AD436" t="s">
        <v>6488</v>
      </c>
      <c r="AE436" s="18">
        <v>46234</v>
      </c>
      <c r="AF436" t="s">
        <v>6489</v>
      </c>
      <c r="AG436" s="18">
        <v>46859</v>
      </c>
      <c r="AH436" t="s">
        <v>6490</v>
      </c>
      <c r="AI436" t="s">
        <v>6491</v>
      </c>
      <c r="AJ436" t="s">
        <v>61</v>
      </c>
      <c r="AK436" t="s">
        <v>61</v>
      </c>
      <c r="AL436" t="s">
        <v>61</v>
      </c>
      <c r="AM436" t="b">
        <v>1</v>
      </c>
      <c r="AN436" t="b">
        <v>1</v>
      </c>
      <c r="AO436">
        <v>4267523</v>
      </c>
      <c r="AP436" t="s">
        <v>322</v>
      </c>
      <c r="AQ436" s="169" t="s">
        <v>6477</v>
      </c>
      <c r="AR436" t="s">
        <v>46</v>
      </c>
      <c r="AS436" t="s">
        <v>324</v>
      </c>
      <c r="AT436" t="s">
        <v>1384</v>
      </c>
    </row>
    <row r="437" spans="1:46" x14ac:dyDescent="0.35">
      <c r="A437" t="s">
        <v>6492</v>
      </c>
      <c r="B437" t="s">
        <v>1368</v>
      </c>
      <c r="C437" t="s">
        <v>6493</v>
      </c>
      <c r="D437" t="s">
        <v>2024</v>
      </c>
      <c r="E437" t="s">
        <v>5738</v>
      </c>
      <c r="F437" t="s">
        <v>6494</v>
      </c>
      <c r="G437" t="s">
        <v>431</v>
      </c>
      <c r="H437" t="s">
        <v>27</v>
      </c>
      <c r="I437" t="s">
        <v>310</v>
      </c>
      <c r="J437" t="s">
        <v>6495</v>
      </c>
      <c r="K437" t="s">
        <v>1042</v>
      </c>
      <c r="L437" t="s">
        <v>25</v>
      </c>
      <c r="M437">
        <v>98005</v>
      </c>
      <c r="N437" t="s">
        <v>6496</v>
      </c>
      <c r="O437" t="s">
        <v>6497</v>
      </c>
      <c r="P437" t="s">
        <v>6498</v>
      </c>
      <c r="Q437" s="18">
        <v>45061</v>
      </c>
      <c r="S437" t="s">
        <v>634</v>
      </c>
      <c r="T437">
        <v>5</v>
      </c>
      <c r="U437" t="s">
        <v>6499</v>
      </c>
      <c r="X437" t="s">
        <v>317</v>
      </c>
      <c r="Y437" s="18">
        <v>27713</v>
      </c>
      <c r="Z437" t="s">
        <v>6500</v>
      </c>
      <c r="AA437">
        <v>1679548531</v>
      </c>
      <c r="AB437" t="s">
        <v>6501</v>
      </c>
      <c r="AC437" s="18">
        <v>45838</v>
      </c>
      <c r="AD437" t="s">
        <v>6502</v>
      </c>
      <c r="AE437" s="18">
        <v>45976</v>
      </c>
      <c r="AF437" t="s">
        <v>338</v>
      </c>
      <c r="AH437" t="s">
        <v>6503</v>
      </c>
      <c r="AI437">
        <v>2044614</v>
      </c>
      <c r="AJ437" t="s">
        <v>338</v>
      </c>
      <c r="AK437" t="s">
        <v>778</v>
      </c>
      <c r="AL437" t="s">
        <v>778</v>
      </c>
      <c r="AM437" t="b">
        <v>1</v>
      </c>
      <c r="AN437" t="b">
        <v>1</v>
      </c>
      <c r="AO437">
        <v>4217861</v>
      </c>
      <c r="AP437" t="s">
        <v>322</v>
      </c>
      <c r="AQ437" s="169" t="s">
        <v>1368</v>
      </c>
      <c r="AR437" t="s">
        <v>310</v>
      </c>
      <c r="AS437" t="s">
        <v>324</v>
      </c>
      <c r="AT437" t="s">
        <v>1384</v>
      </c>
    </row>
    <row r="438" spans="1:46" x14ac:dyDescent="0.35">
      <c r="A438" s="359" t="s">
        <v>6504</v>
      </c>
      <c r="B438" t="s">
        <v>6505</v>
      </c>
      <c r="C438" t="s">
        <v>6506</v>
      </c>
      <c r="D438" t="s">
        <v>6507</v>
      </c>
      <c r="E438" t="s">
        <v>6508</v>
      </c>
      <c r="G438" t="s">
        <v>309</v>
      </c>
      <c r="H438" t="s">
        <v>133</v>
      </c>
      <c r="I438" t="s">
        <v>432</v>
      </c>
      <c r="J438" t="s">
        <v>6509</v>
      </c>
      <c r="K438" t="s">
        <v>1057</v>
      </c>
      <c r="L438" t="s">
        <v>25</v>
      </c>
      <c r="M438">
        <v>98133</v>
      </c>
      <c r="N438" t="s">
        <v>6510</v>
      </c>
      <c r="O438" t="s">
        <v>6511</v>
      </c>
      <c r="P438" t="s">
        <v>6512</v>
      </c>
      <c r="Q438" s="18">
        <v>45061</v>
      </c>
      <c r="R438" s="18">
        <v>45160</v>
      </c>
      <c r="S438" t="s">
        <v>708</v>
      </c>
      <c r="T438">
        <v>0</v>
      </c>
      <c r="X438" t="s">
        <v>317</v>
      </c>
      <c r="Y438" s="18">
        <v>27632</v>
      </c>
      <c r="Z438">
        <v>536236481</v>
      </c>
      <c r="AA438">
        <v>1801332549</v>
      </c>
      <c r="AB438" t="s">
        <v>6513</v>
      </c>
      <c r="AD438" t="s">
        <v>6514</v>
      </c>
      <c r="AE438" s="18">
        <v>45164</v>
      </c>
      <c r="AF438">
        <v>1711941</v>
      </c>
      <c r="AG438" s="18">
        <v>45450</v>
      </c>
      <c r="AH438" t="s">
        <v>6515</v>
      </c>
      <c r="AI438">
        <v>2159770</v>
      </c>
      <c r="AJ438" t="s">
        <v>1962</v>
      </c>
      <c r="AM438" t="b">
        <v>1</v>
      </c>
      <c r="AN438" t="b">
        <v>1</v>
      </c>
      <c r="AO438">
        <v>4250662</v>
      </c>
      <c r="AQ438" s="169" t="s">
        <v>6505</v>
      </c>
      <c r="AR438" t="s">
        <v>46</v>
      </c>
      <c r="AS438" t="s">
        <v>324</v>
      </c>
      <c r="AT438" t="s">
        <v>1384</v>
      </c>
    </row>
    <row r="439" spans="1:46" x14ac:dyDescent="0.35">
      <c r="A439" t="s">
        <v>708</v>
      </c>
      <c r="B439" t="s">
        <v>6516</v>
      </c>
      <c r="C439" t="s">
        <v>6517</v>
      </c>
      <c r="D439" t="s">
        <v>6518</v>
      </c>
      <c r="E439" t="s">
        <v>6519</v>
      </c>
      <c r="F439" t="s">
        <v>5003</v>
      </c>
      <c r="G439" t="s">
        <v>462</v>
      </c>
      <c r="H439" t="s">
        <v>133</v>
      </c>
      <c r="I439" t="s">
        <v>432</v>
      </c>
      <c r="J439" t="s">
        <v>6520</v>
      </c>
      <c r="K439" t="s">
        <v>1252</v>
      </c>
      <c r="L439" t="s">
        <v>25</v>
      </c>
      <c r="M439">
        <v>98133</v>
      </c>
      <c r="N439" t="s">
        <v>6521</v>
      </c>
      <c r="O439" t="s">
        <v>6522</v>
      </c>
      <c r="P439" t="s">
        <v>6523</v>
      </c>
      <c r="Q439" s="18">
        <v>45047</v>
      </c>
      <c r="R439" s="18">
        <v>45107</v>
      </c>
      <c r="S439" t="s">
        <v>708</v>
      </c>
      <c r="T439">
        <v>0</v>
      </c>
      <c r="X439" t="s">
        <v>317</v>
      </c>
      <c r="Y439" s="18">
        <v>33906</v>
      </c>
      <c r="Z439" t="s">
        <v>6524</v>
      </c>
      <c r="AA439">
        <v>1801402169</v>
      </c>
      <c r="AB439" t="s">
        <v>6525</v>
      </c>
      <c r="AD439" t="s">
        <v>6526</v>
      </c>
      <c r="AE439" s="18">
        <v>45594</v>
      </c>
      <c r="AH439" t="s">
        <v>6527</v>
      </c>
      <c r="AI439">
        <v>2212267</v>
      </c>
      <c r="AM439" t="b">
        <v>1</v>
      </c>
      <c r="AN439" t="b">
        <v>1</v>
      </c>
      <c r="AO439">
        <v>4247691</v>
      </c>
      <c r="AQ439" s="169" t="s">
        <v>6516</v>
      </c>
      <c r="AR439" t="s">
        <v>46</v>
      </c>
      <c r="AS439" t="s">
        <v>324</v>
      </c>
      <c r="AT439" t="s">
        <v>1384</v>
      </c>
    </row>
    <row r="440" spans="1:46" x14ac:dyDescent="0.35">
      <c r="A440" t="s">
        <v>6528</v>
      </c>
      <c r="B440" t="s">
        <v>6529</v>
      </c>
      <c r="C440" t="s">
        <v>6530</v>
      </c>
      <c r="D440" t="s">
        <v>4357</v>
      </c>
      <c r="E440" t="s">
        <v>6531</v>
      </c>
      <c r="F440" t="s">
        <v>6532</v>
      </c>
      <c r="G440" t="s">
        <v>1509</v>
      </c>
      <c r="H440" t="s">
        <v>27</v>
      </c>
      <c r="I440" t="s">
        <v>310</v>
      </c>
      <c r="J440" t="s">
        <v>6533</v>
      </c>
      <c r="K440" t="s">
        <v>944</v>
      </c>
      <c r="L440" t="s">
        <v>53</v>
      </c>
      <c r="M440">
        <v>34654</v>
      </c>
      <c r="N440" t="s">
        <v>6534</v>
      </c>
      <c r="O440" t="s">
        <v>6535</v>
      </c>
      <c r="P440" t="s">
        <v>6536</v>
      </c>
      <c r="Q440" s="18">
        <v>45047</v>
      </c>
      <c r="R440" s="18">
        <v>45219</v>
      </c>
      <c r="S440" t="s">
        <v>708</v>
      </c>
      <c r="T440">
        <v>0</v>
      </c>
      <c r="U440" t="s">
        <v>6537</v>
      </c>
      <c r="X440" t="s">
        <v>317</v>
      </c>
      <c r="Y440" s="18">
        <v>19434</v>
      </c>
      <c r="Z440" t="s">
        <v>6538</v>
      </c>
      <c r="AA440">
        <v>1164559951</v>
      </c>
      <c r="AB440" t="s">
        <v>6539</v>
      </c>
      <c r="AD440" t="s">
        <v>6540</v>
      </c>
      <c r="AE440" s="18">
        <v>45688</v>
      </c>
      <c r="AH440" t="s">
        <v>6541</v>
      </c>
      <c r="AI440">
        <v>117976700</v>
      </c>
      <c r="AM440" t="b">
        <v>1</v>
      </c>
      <c r="AN440" t="b">
        <v>1</v>
      </c>
      <c r="AO440">
        <v>4244284</v>
      </c>
      <c r="AQ440" s="169" t="s">
        <v>6529</v>
      </c>
      <c r="AR440" t="s">
        <v>310</v>
      </c>
      <c r="AS440" t="s">
        <v>324</v>
      </c>
      <c r="AT440" t="s">
        <v>1384</v>
      </c>
    </row>
    <row r="441" spans="1:46" x14ac:dyDescent="0.35">
      <c r="A441" t="s">
        <v>6542</v>
      </c>
      <c r="B441" t="s">
        <v>6543</v>
      </c>
      <c r="C441" t="s">
        <v>6544</v>
      </c>
      <c r="D441" t="s">
        <v>6545</v>
      </c>
      <c r="E441" t="s">
        <v>6546</v>
      </c>
      <c r="F441" t="s">
        <v>6249</v>
      </c>
      <c r="G441" t="s">
        <v>600</v>
      </c>
      <c r="H441" t="s">
        <v>136</v>
      </c>
      <c r="I441" t="s">
        <v>345</v>
      </c>
      <c r="J441" t="s">
        <v>6547</v>
      </c>
      <c r="K441" t="s">
        <v>6228</v>
      </c>
      <c r="L441" t="s">
        <v>53</v>
      </c>
      <c r="M441">
        <v>32003</v>
      </c>
      <c r="N441" t="s">
        <v>6548</v>
      </c>
      <c r="O441" t="s">
        <v>6549</v>
      </c>
      <c r="P441" t="s">
        <v>6550</v>
      </c>
      <c r="Q441" s="18">
        <v>45047</v>
      </c>
      <c r="R441" s="18">
        <v>45170</v>
      </c>
      <c r="S441" t="s">
        <v>708</v>
      </c>
      <c r="T441">
        <v>0</v>
      </c>
      <c r="U441" t="s">
        <v>6551</v>
      </c>
      <c r="X441" t="s">
        <v>317</v>
      </c>
      <c r="Y441" s="18">
        <v>32897</v>
      </c>
      <c r="Z441" t="s">
        <v>6552</v>
      </c>
      <c r="AA441">
        <v>1720774151</v>
      </c>
      <c r="AB441" t="s">
        <v>6553</v>
      </c>
      <c r="AD441" t="s">
        <v>6554</v>
      </c>
      <c r="AE441" s="18">
        <v>45504</v>
      </c>
      <c r="AF441" t="s">
        <v>6555</v>
      </c>
      <c r="AG441" s="18">
        <v>46656</v>
      </c>
      <c r="AH441" t="s">
        <v>6556</v>
      </c>
      <c r="AI441">
        <v>118053500</v>
      </c>
      <c r="AM441" t="b">
        <v>1</v>
      </c>
      <c r="AN441" t="b">
        <v>1</v>
      </c>
      <c r="AO441">
        <v>4246019</v>
      </c>
      <c r="AQ441" s="169" t="s">
        <v>6543</v>
      </c>
      <c r="AR441" t="s">
        <v>46</v>
      </c>
      <c r="AS441" t="s">
        <v>324</v>
      </c>
      <c r="AT441" t="s">
        <v>1384</v>
      </c>
    </row>
    <row r="442" spans="1:46" x14ac:dyDescent="0.35">
      <c r="A442" t="s">
        <v>6557</v>
      </c>
      <c r="B442" t="s">
        <v>1677</v>
      </c>
      <c r="C442" t="s">
        <v>6558</v>
      </c>
      <c r="D442" t="s">
        <v>6559</v>
      </c>
      <c r="E442" t="s">
        <v>846</v>
      </c>
      <c r="F442" t="s">
        <v>6560</v>
      </c>
      <c r="G442" t="s">
        <v>1637</v>
      </c>
      <c r="H442" t="s">
        <v>28</v>
      </c>
      <c r="I442" t="s">
        <v>310</v>
      </c>
      <c r="J442" t="s">
        <v>6561</v>
      </c>
      <c r="K442" t="s">
        <v>6562</v>
      </c>
      <c r="L442" t="s">
        <v>53</v>
      </c>
      <c r="M442">
        <v>32003</v>
      </c>
      <c r="N442" t="s">
        <v>6563</v>
      </c>
      <c r="O442" t="s">
        <v>6564</v>
      </c>
      <c r="P442" t="s">
        <v>6565</v>
      </c>
      <c r="Q442" s="18">
        <v>45047</v>
      </c>
      <c r="S442" t="s">
        <v>634</v>
      </c>
      <c r="T442">
        <v>5</v>
      </c>
      <c r="U442" t="s">
        <v>6566</v>
      </c>
      <c r="X442" t="s">
        <v>317</v>
      </c>
      <c r="Y442" s="18">
        <v>25108</v>
      </c>
      <c r="Z442" t="s">
        <v>6567</v>
      </c>
      <c r="AA442">
        <v>1033185400</v>
      </c>
      <c r="AB442" t="s">
        <v>6568</v>
      </c>
      <c r="AC442" s="18">
        <v>45991</v>
      </c>
      <c r="AD442" t="s">
        <v>6569</v>
      </c>
      <c r="AE442" s="18">
        <v>45688</v>
      </c>
      <c r="AF442" t="s">
        <v>338</v>
      </c>
      <c r="AH442" t="s">
        <v>6570</v>
      </c>
      <c r="AI442">
        <v>108346700</v>
      </c>
      <c r="AJ442" t="s">
        <v>338</v>
      </c>
      <c r="AK442" t="s">
        <v>61</v>
      </c>
      <c r="AL442" t="s">
        <v>61</v>
      </c>
      <c r="AM442" t="b">
        <v>1</v>
      </c>
      <c r="AN442" t="b">
        <v>1</v>
      </c>
      <c r="AO442">
        <v>4247710</v>
      </c>
      <c r="AP442" t="s">
        <v>322</v>
      </c>
      <c r="AQ442" s="169" t="s">
        <v>1677</v>
      </c>
      <c r="AR442" t="s">
        <v>310</v>
      </c>
      <c r="AS442" t="s">
        <v>324</v>
      </c>
      <c r="AT442" t="s">
        <v>1384</v>
      </c>
    </row>
    <row r="443" spans="1:46" x14ac:dyDescent="0.35">
      <c r="A443" t="s">
        <v>708</v>
      </c>
      <c r="B443" t="s">
        <v>6571</v>
      </c>
      <c r="C443" t="s">
        <v>6572</v>
      </c>
      <c r="D443" t="s">
        <v>6573</v>
      </c>
      <c r="E443" t="s">
        <v>6574</v>
      </c>
      <c r="F443" t="s">
        <v>6575</v>
      </c>
      <c r="G443" t="s">
        <v>462</v>
      </c>
      <c r="H443" t="s">
        <v>133</v>
      </c>
      <c r="I443" t="s">
        <v>432</v>
      </c>
      <c r="J443" t="s">
        <v>6576</v>
      </c>
      <c r="K443" t="s">
        <v>5105</v>
      </c>
      <c r="L443" t="s">
        <v>25</v>
      </c>
      <c r="N443" t="s">
        <v>6577</v>
      </c>
      <c r="O443" t="s">
        <v>6578</v>
      </c>
      <c r="P443" t="s">
        <v>6579</v>
      </c>
      <c r="Q443" s="18">
        <v>45047</v>
      </c>
      <c r="R443" s="18">
        <v>45055</v>
      </c>
      <c r="S443" t="s">
        <v>708</v>
      </c>
      <c r="T443">
        <v>0</v>
      </c>
      <c r="X443" t="s">
        <v>317</v>
      </c>
      <c r="Y443" s="18">
        <v>28905</v>
      </c>
      <c r="Z443" t="s">
        <v>6580</v>
      </c>
      <c r="AA443">
        <v>1770224073</v>
      </c>
      <c r="AB443">
        <v>0</v>
      </c>
      <c r="AI443">
        <v>2211131</v>
      </c>
      <c r="AM443" t="b">
        <v>1</v>
      </c>
      <c r="AN443" t="b">
        <v>1</v>
      </c>
      <c r="AQ443" s="169" t="s">
        <v>6571</v>
      </c>
      <c r="AR443" t="s">
        <v>46</v>
      </c>
      <c r="AS443" t="s">
        <v>324</v>
      </c>
    </row>
    <row r="444" spans="1:46" x14ac:dyDescent="0.35">
      <c r="A444" t="s">
        <v>6581</v>
      </c>
      <c r="B444" t="s">
        <v>6582</v>
      </c>
      <c r="C444" t="s">
        <v>6583</v>
      </c>
      <c r="D444" t="s">
        <v>6584</v>
      </c>
      <c r="E444" t="s">
        <v>6585</v>
      </c>
      <c r="F444" t="s">
        <v>6586</v>
      </c>
      <c r="G444" t="s">
        <v>2683</v>
      </c>
      <c r="H444" t="s">
        <v>133</v>
      </c>
      <c r="I444" t="s">
        <v>432</v>
      </c>
      <c r="J444" t="s">
        <v>6587</v>
      </c>
      <c r="K444" t="s">
        <v>1374</v>
      </c>
      <c r="L444" t="s">
        <v>25</v>
      </c>
      <c r="M444">
        <v>98503</v>
      </c>
      <c r="N444" t="s">
        <v>6588</v>
      </c>
      <c r="O444" t="s">
        <v>6589</v>
      </c>
      <c r="P444" t="s">
        <v>6590</v>
      </c>
      <c r="Q444" s="18">
        <v>45046</v>
      </c>
      <c r="S444" t="s">
        <v>634</v>
      </c>
      <c r="T444">
        <v>0</v>
      </c>
      <c r="U444" t="s">
        <v>303</v>
      </c>
      <c r="W444">
        <v>550</v>
      </c>
      <c r="X444" t="s">
        <v>317</v>
      </c>
      <c r="Y444" s="18">
        <v>32807</v>
      </c>
      <c r="Z444" t="s">
        <v>6591</v>
      </c>
      <c r="AA444">
        <v>1578021481</v>
      </c>
      <c r="AB444" t="s">
        <v>6592</v>
      </c>
      <c r="AC444" s="18">
        <v>46112</v>
      </c>
      <c r="AD444" t="s">
        <v>6593</v>
      </c>
      <c r="AE444" s="18">
        <v>45956</v>
      </c>
      <c r="AF444" t="s">
        <v>6594</v>
      </c>
      <c r="AG444" s="18">
        <v>47068</v>
      </c>
      <c r="AH444" t="s">
        <v>6595</v>
      </c>
      <c r="AI444">
        <v>2156855</v>
      </c>
      <c r="AJ444" t="s">
        <v>338</v>
      </c>
      <c r="AK444" t="s">
        <v>70</v>
      </c>
      <c r="AL444" t="s">
        <v>70</v>
      </c>
      <c r="AM444" t="b">
        <v>1</v>
      </c>
      <c r="AN444" t="b">
        <v>1</v>
      </c>
      <c r="AO444">
        <v>4235432</v>
      </c>
      <c r="AP444" t="s">
        <v>322</v>
      </c>
      <c r="AQ444" s="169" t="s">
        <v>6582</v>
      </c>
      <c r="AR444" t="s">
        <v>46</v>
      </c>
      <c r="AS444" t="s">
        <v>29</v>
      </c>
      <c r="AT444" t="s">
        <v>1384</v>
      </c>
    </row>
    <row r="445" spans="1:46" x14ac:dyDescent="0.35">
      <c r="A445" t="s">
        <v>6596</v>
      </c>
      <c r="B445" t="s">
        <v>6597</v>
      </c>
      <c r="C445" t="s">
        <v>6598</v>
      </c>
      <c r="D445" t="s">
        <v>6599</v>
      </c>
      <c r="E445" t="s">
        <v>6600</v>
      </c>
      <c r="F445" t="s">
        <v>6601</v>
      </c>
      <c r="G445" t="s">
        <v>1637</v>
      </c>
      <c r="H445" t="s">
        <v>136</v>
      </c>
      <c r="I445" t="s">
        <v>345</v>
      </c>
      <c r="J445" t="s">
        <v>6602</v>
      </c>
      <c r="K445" t="s">
        <v>6603</v>
      </c>
      <c r="L445" t="s">
        <v>53</v>
      </c>
      <c r="M445">
        <v>32233</v>
      </c>
      <c r="N445" t="s">
        <v>6604</v>
      </c>
      <c r="O445" t="s">
        <v>6605</v>
      </c>
      <c r="P445" t="s">
        <v>6606</v>
      </c>
      <c r="Q445" s="18">
        <v>45040</v>
      </c>
      <c r="S445" t="s">
        <v>634</v>
      </c>
      <c r="T445">
        <v>5</v>
      </c>
      <c r="U445" t="s">
        <v>6607</v>
      </c>
      <c r="X445" t="s">
        <v>317</v>
      </c>
      <c r="Y445" s="18">
        <v>32393</v>
      </c>
      <c r="Z445" t="s">
        <v>6608</v>
      </c>
      <c r="AA445">
        <v>1922683887</v>
      </c>
      <c r="AB445" t="s">
        <v>6609</v>
      </c>
      <c r="AC445" s="18">
        <v>46053</v>
      </c>
      <c r="AD445" t="s">
        <v>6610</v>
      </c>
      <c r="AE445" s="18">
        <v>46234</v>
      </c>
      <c r="AF445" t="s">
        <v>6611</v>
      </c>
      <c r="AG445" s="18">
        <v>46043</v>
      </c>
      <c r="AH445" t="s">
        <v>6612</v>
      </c>
      <c r="AI445">
        <v>111205700</v>
      </c>
      <c r="AJ445" t="s">
        <v>1677</v>
      </c>
      <c r="AK445" t="s">
        <v>1677</v>
      </c>
      <c r="AL445" t="s">
        <v>61</v>
      </c>
      <c r="AM445" t="b">
        <v>1</v>
      </c>
      <c r="AN445" t="b">
        <v>1</v>
      </c>
      <c r="AO445">
        <v>4235467</v>
      </c>
      <c r="AP445" t="s">
        <v>322</v>
      </c>
      <c r="AQ445" s="169" t="s">
        <v>6597</v>
      </c>
      <c r="AR445" t="s">
        <v>46</v>
      </c>
      <c r="AS445" t="s">
        <v>324</v>
      </c>
      <c r="AT445" t="s">
        <v>1384</v>
      </c>
    </row>
    <row r="446" spans="1:46" x14ac:dyDescent="0.35">
      <c r="A446" t="s">
        <v>708</v>
      </c>
      <c r="B446" t="s">
        <v>6613</v>
      </c>
      <c r="C446" t="s">
        <v>6614</v>
      </c>
      <c r="D446" t="s">
        <v>6615</v>
      </c>
      <c r="E446" t="s">
        <v>6616</v>
      </c>
      <c r="F446" t="s">
        <v>6334</v>
      </c>
      <c r="G446" t="s">
        <v>374</v>
      </c>
      <c r="H446" t="s">
        <v>136</v>
      </c>
      <c r="I446" t="s">
        <v>345</v>
      </c>
      <c r="J446" t="s">
        <v>6617</v>
      </c>
      <c r="K446" t="s">
        <v>6618</v>
      </c>
      <c r="L446" t="s">
        <v>6619</v>
      </c>
      <c r="M446">
        <v>33180</v>
      </c>
      <c r="N446" t="s">
        <v>6620</v>
      </c>
      <c r="O446" t="s">
        <v>6621</v>
      </c>
      <c r="P446" t="s">
        <v>6622</v>
      </c>
      <c r="Q446" s="18">
        <v>45040</v>
      </c>
      <c r="R446" s="18">
        <v>45040</v>
      </c>
      <c r="S446" t="s">
        <v>708</v>
      </c>
      <c r="T446">
        <v>0</v>
      </c>
      <c r="X446" t="s">
        <v>317</v>
      </c>
      <c r="Y446" s="18">
        <v>27953</v>
      </c>
      <c r="Z446" t="s">
        <v>6623</v>
      </c>
      <c r="AA446">
        <v>1700586682</v>
      </c>
      <c r="AB446" t="s">
        <v>6624</v>
      </c>
      <c r="AD446" t="s">
        <v>6625</v>
      </c>
      <c r="AE446" s="18">
        <v>45504</v>
      </c>
      <c r="AI446">
        <v>117871700</v>
      </c>
      <c r="AM446" t="b">
        <v>1</v>
      </c>
      <c r="AN446" t="b">
        <v>1</v>
      </c>
      <c r="AQ446" s="169" t="s">
        <v>6613</v>
      </c>
      <c r="AR446" t="s">
        <v>46</v>
      </c>
      <c r="AS446" t="s">
        <v>324</v>
      </c>
    </row>
    <row r="447" spans="1:46" x14ac:dyDescent="0.35">
      <c r="A447" t="s">
        <v>708</v>
      </c>
      <c r="B447" t="s">
        <v>6626</v>
      </c>
      <c r="C447" t="s">
        <v>6627</v>
      </c>
      <c r="D447" t="s">
        <v>6628</v>
      </c>
      <c r="E447" t="s">
        <v>6629</v>
      </c>
      <c r="F447" t="s">
        <v>5003</v>
      </c>
      <c r="G447" t="s">
        <v>309</v>
      </c>
      <c r="H447" t="s">
        <v>133</v>
      </c>
      <c r="I447" t="s">
        <v>432</v>
      </c>
      <c r="J447" t="s">
        <v>6630</v>
      </c>
      <c r="K447" t="s">
        <v>6631</v>
      </c>
      <c r="L447" t="s">
        <v>25</v>
      </c>
      <c r="M447">
        <v>98332</v>
      </c>
      <c r="N447" t="s">
        <v>6632</v>
      </c>
      <c r="O447" t="s">
        <v>6633</v>
      </c>
      <c r="P447" t="s">
        <v>6634</v>
      </c>
      <c r="Q447" s="18">
        <v>45040</v>
      </c>
      <c r="R447" s="18">
        <v>45113</v>
      </c>
      <c r="S447" t="s">
        <v>708</v>
      </c>
      <c r="T447">
        <v>0</v>
      </c>
      <c r="X447">
        <v>1099</v>
      </c>
      <c r="Y447" s="18">
        <v>32792</v>
      </c>
      <c r="Z447" t="s">
        <v>6635</v>
      </c>
      <c r="AA447">
        <v>1932539137</v>
      </c>
      <c r="AB447" t="s">
        <v>6636</v>
      </c>
      <c r="AD447" t="s">
        <v>6637</v>
      </c>
      <c r="AE447" s="18">
        <v>45576</v>
      </c>
      <c r="AF447">
        <v>2013018252</v>
      </c>
      <c r="AG447" s="18">
        <v>45199</v>
      </c>
      <c r="AH447" t="s">
        <v>6638</v>
      </c>
      <c r="AI447">
        <v>2033044</v>
      </c>
      <c r="AJ447" t="s">
        <v>320</v>
      </c>
      <c r="AM447" t="b">
        <v>1</v>
      </c>
      <c r="AN447" t="b">
        <v>1</v>
      </c>
      <c r="AQ447" s="169" t="s">
        <v>6626</v>
      </c>
      <c r="AR447" t="s">
        <v>46</v>
      </c>
      <c r="AS447" t="s">
        <v>324</v>
      </c>
    </row>
    <row r="448" spans="1:46" x14ac:dyDescent="0.35">
      <c r="A448" t="s">
        <v>6639</v>
      </c>
      <c r="B448" t="s">
        <v>6640</v>
      </c>
      <c r="C448" t="s">
        <v>6641</v>
      </c>
      <c r="D448" t="s">
        <v>6642</v>
      </c>
      <c r="E448" t="s">
        <v>6643</v>
      </c>
      <c r="F448" t="s">
        <v>5176</v>
      </c>
      <c r="G448" t="s">
        <v>1637</v>
      </c>
      <c r="H448" t="s">
        <v>136</v>
      </c>
      <c r="I448" t="s">
        <v>345</v>
      </c>
      <c r="J448" t="s">
        <v>6644</v>
      </c>
      <c r="K448" t="s">
        <v>6645</v>
      </c>
      <c r="L448" t="s">
        <v>53</v>
      </c>
      <c r="M448">
        <v>34731</v>
      </c>
      <c r="N448" t="s">
        <v>6646</v>
      </c>
      <c r="O448" t="s">
        <v>6647</v>
      </c>
      <c r="P448" t="s">
        <v>6648</v>
      </c>
      <c r="Q448" s="18">
        <v>45033</v>
      </c>
      <c r="R448" s="18">
        <v>45450</v>
      </c>
      <c r="S448" t="s">
        <v>708</v>
      </c>
      <c r="T448">
        <v>0</v>
      </c>
      <c r="U448" t="s">
        <v>6649</v>
      </c>
      <c r="X448" t="s">
        <v>317</v>
      </c>
      <c r="Y448" s="18">
        <v>30133</v>
      </c>
      <c r="Z448" t="s">
        <v>6650</v>
      </c>
      <c r="AA448">
        <v>1912455981</v>
      </c>
      <c r="AB448" t="s">
        <v>6651</v>
      </c>
      <c r="AC448" s="18">
        <v>46234</v>
      </c>
      <c r="AD448" t="s">
        <v>6652</v>
      </c>
      <c r="AE448" s="18">
        <v>45504</v>
      </c>
      <c r="AF448" t="s">
        <v>6653</v>
      </c>
      <c r="AG448" s="18">
        <v>46202</v>
      </c>
      <c r="AH448" t="s">
        <v>6654</v>
      </c>
      <c r="AI448">
        <v>102585900</v>
      </c>
      <c r="AJ448" t="s">
        <v>338</v>
      </c>
      <c r="AK448" t="s">
        <v>6655</v>
      </c>
      <c r="AL448" t="s">
        <v>2575</v>
      </c>
      <c r="AM448" t="b">
        <v>1</v>
      </c>
      <c r="AN448" t="b">
        <v>1</v>
      </c>
      <c r="AO448">
        <v>4231775</v>
      </c>
      <c r="AQ448" s="169" t="s">
        <v>6640</v>
      </c>
      <c r="AR448" t="s">
        <v>46</v>
      </c>
      <c r="AS448" t="s">
        <v>324</v>
      </c>
      <c r="AT448" t="s">
        <v>1384</v>
      </c>
    </row>
    <row r="449" spans="1:46" x14ac:dyDescent="0.35">
      <c r="A449" t="s">
        <v>708</v>
      </c>
      <c r="B449" t="s">
        <v>6656</v>
      </c>
      <c r="C449" t="s">
        <v>6657</v>
      </c>
      <c r="D449" t="s">
        <v>6658</v>
      </c>
      <c r="E449" t="s">
        <v>2347</v>
      </c>
      <c r="F449" t="s">
        <v>6198</v>
      </c>
      <c r="G449" t="s">
        <v>600</v>
      </c>
      <c r="H449" t="s">
        <v>136</v>
      </c>
      <c r="I449" t="s">
        <v>345</v>
      </c>
      <c r="J449" t="s">
        <v>6659</v>
      </c>
      <c r="K449" t="s">
        <v>6660</v>
      </c>
      <c r="L449" t="s">
        <v>53</v>
      </c>
      <c r="N449" t="s">
        <v>6661</v>
      </c>
      <c r="O449" t="s">
        <v>6662</v>
      </c>
      <c r="P449" t="s">
        <v>6663</v>
      </c>
      <c r="Q449" s="18">
        <v>45031</v>
      </c>
      <c r="R449" s="18">
        <v>45051</v>
      </c>
      <c r="S449" t="s">
        <v>708</v>
      </c>
      <c r="T449">
        <v>0</v>
      </c>
      <c r="X449" t="s">
        <v>317</v>
      </c>
      <c r="Y449" s="18">
        <v>21678</v>
      </c>
      <c r="Z449" t="s">
        <v>6664</v>
      </c>
      <c r="AA449">
        <v>1093759524</v>
      </c>
      <c r="AH449" t="s">
        <v>6665</v>
      </c>
      <c r="AI449">
        <v>100937000</v>
      </c>
      <c r="AM449" t="b">
        <v>1</v>
      </c>
      <c r="AN449" t="b">
        <v>1</v>
      </c>
      <c r="AQ449" s="169" t="s">
        <v>6656</v>
      </c>
      <c r="AR449" t="s">
        <v>46</v>
      </c>
      <c r="AS449" t="s">
        <v>324</v>
      </c>
    </row>
    <row r="450" spans="1:46" x14ac:dyDescent="0.35">
      <c r="A450" t="s">
        <v>6666</v>
      </c>
      <c r="B450" t="s">
        <v>6667</v>
      </c>
      <c r="C450" t="s">
        <v>6668</v>
      </c>
      <c r="D450" t="s">
        <v>6669</v>
      </c>
      <c r="E450" t="s">
        <v>6670</v>
      </c>
      <c r="F450" t="s">
        <v>6249</v>
      </c>
      <c r="G450" t="s">
        <v>600</v>
      </c>
      <c r="H450" t="s">
        <v>136</v>
      </c>
      <c r="I450" t="s">
        <v>345</v>
      </c>
      <c r="J450" t="s">
        <v>6671</v>
      </c>
      <c r="K450" t="s">
        <v>6672</v>
      </c>
      <c r="L450" t="s">
        <v>53</v>
      </c>
      <c r="M450">
        <v>33545</v>
      </c>
      <c r="N450" t="s">
        <v>6673</v>
      </c>
      <c r="O450" t="s">
        <v>6674</v>
      </c>
      <c r="P450" t="s">
        <v>6675</v>
      </c>
      <c r="Q450" s="18">
        <v>45026</v>
      </c>
      <c r="R450" s="18">
        <v>45133</v>
      </c>
      <c r="S450" t="s">
        <v>708</v>
      </c>
      <c r="T450">
        <v>0</v>
      </c>
      <c r="U450" t="s">
        <v>6676</v>
      </c>
      <c r="X450" t="s">
        <v>317</v>
      </c>
      <c r="Y450" s="18">
        <v>26928</v>
      </c>
      <c r="Z450" t="s">
        <v>6677</v>
      </c>
      <c r="AA450">
        <v>1164084679</v>
      </c>
      <c r="AB450" t="s">
        <v>6678</v>
      </c>
      <c r="AD450" t="s">
        <v>6679</v>
      </c>
      <c r="AE450" s="18">
        <v>45412</v>
      </c>
      <c r="AF450" t="s">
        <v>6680</v>
      </c>
      <c r="AG450" s="18">
        <v>45412</v>
      </c>
      <c r="AH450" t="s">
        <v>6681</v>
      </c>
      <c r="AI450">
        <v>110071200</v>
      </c>
      <c r="AM450" t="b">
        <v>1</v>
      </c>
      <c r="AN450" t="b">
        <v>1</v>
      </c>
      <c r="AO450">
        <v>4222491</v>
      </c>
      <c r="AQ450" s="169" t="s">
        <v>6667</v>
      </c>
      <c r="AR450" t="s">
        <v>46</v>
      </c>
      <c r="AS450" t="s">
        <v>324</v>
      </c>
      <c r="AT450" t="s">
        <v>1384</v>
      </c>
    </row>
    <row r="451" spans="1:46" x14ac:dyDescent="0.35">
      <c r="A451" t="s">
        <v>6682</v>
      </c>
      <c r="B451" t="s">
        <v>6683</v>
      </c>
      <c r="C451" t="s">
        <v>6684</v>
      </c>
      <c r="D451" t="s">
        <v>6685</v>
      </c>
      <c r="E451" t="s">
        <v>6686</v>
      </c>
      <c r="F451" t="s">
        <v>6249</v>
      </c>
      <c r="G451" t="s">
        <v>600</v>
      </c>
      <c r="H451" t="s">
        <v>136</v>
      </c>
      <c r="I451" t="s">
        <v>345</v>
      </c>
      <c r="J451" t="s">
        <v>6687</v>
      </c>
      <c r="K451" t="s">
        <v>6688</v>
      </c>
      <c r="L451" t="s">
        <v>53</v>
      </c>
      <c r="M451">
        <v>33545</v>
      </c>
      <c r="N451" t="s">
        <v>6689</v>
      </c>
      <c r="O451" t="s">
        <v>6690</v>
      </c>
      <c r="P451" t="s">
        <v>6691</v>
      </c>
      <c r="Q451" s="18">
        <v>45026</v>
      </c>
      <c r="R451" s="18">
        <v>45422</v>
      </c>
      <c r="S451" t="s">
        <v>708</v>
      </c>
      <c r="T451">
        <v>0</v>
      </c>
      <c r="U451" t="s">
        <v>6692</v>
      </c>
      <c r="X451" t="s">
        <v>317</v>
      </c>
      <c r="Y451" s="18">
        <v>32961</v>
      </c>
      <c r="Z451" t="s">
        <v>6693</v>
      </c>
      <c r="AA451">
        <v>1235775719</v>
      </c>
      <c r="AB451" t="s">
        <v>6694</v>
      </c>
      <c r="AC451" s="18">
        <v>45900</v>
      </c>
      <c r="AD451" t="s">
        <v>6695</v>
      </c>
      <c r="AE451" s="18">
        <v>45777</v>
      </c>
      <c r="AF451" t="s">
        <v>6696</v>
      </c>
      <c r="AG451" s="18">
        <v>45595</v>
      </c>
      <c r="AH451" t="s">
        <v>6697</v>
      </c>
      <c r="AI451">
        <v>115136700</v>
      </c>
      <c r="AJ451" t="s">
        <v>6698</v>
      </c>
      <c r="AK451" t="s">
        <v>6698</v>
      </c>
      <c r="AL451" t="s">
        <v>2575</v>
      </c>
      <c r="AM451" t="b">
        <v>1</v>
      </c>
      <c r="AN451" t="b">
        <v>1</v>
      </c>
      <c r="AO451">
        <v>4233317</v>
      </c>
      <c r="AQ451" s="169" t="s">
        <v>6683</v>
      </c>
      <c r="AR451" t="s">
        <v>46</v>
      </c>
      <c r="AS451" t="s">
        <v>324</v>
      </c>
      <c r="AT451" t="s">
        <v>1384</v>
      </c>
    </row>
    <row r="452" spans="1:46" x14ac:dyDescent="0.35">
      <c r="A452" t="s">
        <v>708</v>
      </c>
      <c r="B452" t="s">
        <v>6699</v>
      </c>
      <c r="C452" t="s">
        <v>6700</v>
      </c>
      <c r="D452" t="s">
        <v>6701</v>
      </c>
      <c r="E452" t="s">
        <v>6702</v>
      </c>
      <c r="F452" t="s">
        <v>6249</v>
      </c>
      <c r="G452" t="s">
        <v>600</v>
      </c>
      <c r="H452" t="s">
        <v>136</v>
      </c>
      <c r="I452" t="s">
        <v>345</v>
      </c>
      <c r="K452" t="s">
        <v>944</v>
      </c>
      <c r="L452" t="s">
        <v>53</v>
      </c>
      <c r="N452" t="s">
        <v>6703</v>
      </c>
      <c r="O452" t="s">
        <v>6704</v>
      </c>
      <c r="P452" t="s">
        <v>6705</v>
      </c>
      <c r="Q452" s="18">
        <v>45026</v>
      </c>
      <c r="R452" s="18">
        <v>45100</v>
      </c>
      <c r="S452" t="s">
        <v>708</v>
      </c>
      <c r="T452">
        <v>0</v>
      </c>
      <c r="X452" t="s">
        <v>317</v>
      </c>
      <c r="Y452" s="18">
        <v>23949</v>
      </c>
      <c r="Z452" t="s">
        <v>6706</v>
      </c>
      <c r="AA452">
        <v>1730511726</v>
      </c>
      <c r="AD452" t="s">
        <v>6707</v>
      </c>
      <c r="AE452" s="18">
        <v>45777</v>
      </c>
      <c r="AH452" t="s">
        <v>6708</v>
      </c>
      <c r="AM452" t="b">
        <v>1</v>
      </c>
      <c r="AN452" t="b">
        <v>1</v>
      </c>
      <c r="AO452">
        <v>4237703</v>
      </c>
      <c r="AQ452" s="169" t="s">
        <v>6699</v>
      </c>
      <c r="AR452" t="s">
        <v>46</v>
      </c>
      <c r="AS452" t="s">
        <v>324</v>
      </c>
      <c r="AT452" t="s">
        <v>1384</v>
      </c>
    </row>
    <row r="453" spans="1:46" x14ac:dyDescent="0.35">
      <c r="A453" t="s">
        <v>6709</v>
      </c>
      <c r="B453" t="s">
        <v>6710</v>
      </c>
      <c r="C453" t="s">
        <v>6711</v>
      </c>
      <c r="D453" t="s">
        <v>6712</v>
      </c>
      <c r="E453" t="s">
        <v>6713</v>
      </c>
      <c r="F453" t="s">
        <v>6714</v>
      </c>
      <c r="G453" t="s">
        <v>4986</v>
      </c>
      <c r="H453" t="s">
        <v>136</v>
      </c>
      <c r="I453" t="s">
        <v>345</v>
      </c>
      <c r="J453" t="s">
        <v>6715</v>
      </c>
      <c r="K453" t="s">
        <v>6716</v>
      </c>
      <c r="L453" t="s">
        <v>53</v>
      </c>
      <c r="N453" t="s">
        <v>6717</v>
      </c>
      <c r="O453" t="s">
        <v>6718</v>
      </c>
      <c r="P453" t="s">
        <v>6719</v>
      </c>
      <c r="Q453" s="18">
        <v>45022</v>
      </c>
      <c r="R453" s="18">
        <v>45212</v>
      </c>
      <c r="S453" t="s">
        <v>708</v>
      </c>
      <c r="T453">
        <v>0</v>
      </c>
      <c r="U453" t="s">
        <v>303</v>
      </c>
      <c r="X453" t="s">
        <v>317</v>
      </c>
      <c r="Y453" s="18">
        <v>27665</v>
      </c>
      <c r="Z453" t="s">
        <v>6720</v>
      </c>
      <c r="AA453">
        <v>1649763004</v>
      </c>
      <c r="AB453" t="s">
        <v>6721</v>
      </c>
      <c r="AD453" t="s">
        <v>6722</v>
      </c>
      <c r="AE453" s="18">
        <v>45777</v>
      </c>
      <c r="AF453" t="s">
        <v>6723</v>
      </c>
      <c r="AG453" s="18">
        <v>46788</v>
      </c>
      <c r="AH453" t="s">
        <v>6724</v>
      </c>
      <c r="AI453">
        <v>117819100</v>
      </c>
      <c r="AM453" t="b">
        <v>1</v>
      </c>
      <c r="AN453" t="b">
        <v>1</v>
      </c>
      <c r="AO453">
        <v>4235408</v>
      </c>
      <c r="AQ453" s="169" t="s">
        <v>6710</v>
      </c>
      <c r="AR453" t="s">
        <v>46</v>
      </c>
      <c r="AS453" t="s">
        <v>324</v>
      </c>
      <c r="AT453" t="s">
        <v>1384</v>
      </c>
    </row>
    <row r="454" spans="1:46" x14ac:dyDescent="0.35">
      <c r="A454" t="s">
        <v>6725</v>
      </c>
      <c r="B454" t="s">
        <v>6726</v>
      </c>
      <c r="C454" t="s">
        <v>6727</v>
      </c>
      <c r="D454" t="s">
        <v>428</v>
      </c>
      <c r="E454" t="s">
        <v>1274</v>
      </c>
      <c r="F454" t="s">
        <v>6714</v>
      </c>
      <c r="G454" t="s">
        <v>4986</v>
      </c>
      <c r="H454" t="s">
        <v>136</v>
      </c>
      <c r="I454" t="s">
        <v>345</v>
      </c>
      <c r="J454" t="s">
        <v>6728</v>
      </c>
      <c r="K454" t="s">
        <v>6729</v>
      </c>
      <c r="L454" t="s">
        <v>53</v>
      </c>
      <c r="M454">
        <v>33853</v>
      </c>
      <c r="N454" t="s">
        <v>6730</v>
      </c>
      <c r="O454" t="s">
        <v>6731</v>
      </c>
      <c r="P454" t="s">
        <v>6732</v>
      </c>
      <c r="Q454" s="18">
        <v>45022</v>
      </c>
      <c r="S454" t="s">
        <v>634</v>
      </c>
      <c r="T454">
        <v>3</v>
      </c>
      <c r="U454" t="s">
        <v>303</v>
      </c>
      <c r="W454">
        <v>500</v>
      </c>
      <c r="X454" t="s">
        <v>317</v>
      </c>
      <c r="Y454" s="18">
        <v>31335</v>
      </c>
      <c r="Z454" t="s">
        <v>6733</v>
      </c>
      <c r="AA454">
        <v>1104474758</v>
      </c>
      <c r="AB454" t="s">
        <v>6734</v>
      </c>
      <c r="AC454" s="18">
        <v>45991</v>
      </c>
      <c r="AD454" t="s">
        <v>6735</v>
      </c>
      <c r="AE454" s="18">
        <v>45777</v>
      </c>
      <c r="AF454" t="s">
        <v>6736</v>
      </c>
      <c r="AG454" s="18">
        <v>47323</v>
      </c>
      <c r="AH454" t="s">
        <v>6737</v>
      </c>
      <c r="AI454">
        <v>107301800</v>
      </c>
      <c r="AJ454" t="s">
        <v>61</v>
      </c>
      <c r="AK454" t="s">
        <v>61</v>
      </c>
      <c r="AL454" t="s">
        <v>61</v>
      </c>
      <c r="AM454" t="b">
        <v>1</v>
      </c>
      <c r="AN454" t="b">
        <v>1</v>
      </c>
      <c r="AO454">
        <v>4235302</v>
      </c>
      <c r="AP454" t="s">
        <v>322</v>
      </c>
      <c r="AQ454" s="169" t="s">
        <v>6726</v>
      </c>
      <c r="AR454" t="s">
        <v>46</v>
      </c>
      <c r="AS454" t="s">
        <v>29</v>
      </c>
      <c r="AT454" t="s">
        <v>1384</v>
      </c>
    </row>
    <row r="455" spans="1:46" x14ac:dyDescent="0.35">
      <c r="A455" t="s">
        <v>6738</v>
      </c>
      <c r="B455" t="s">
        <v>6739</v>
      </c>
      <c r="C455" t="s">
        <v>6740</v>
      </c>
      <c r="D455" t="s">
        <v>6741</v>
      </c>
      <c r="E455" t="s">
        <v>6742</v>
      </c>
      <c r="F455" t="s">
        <v>6249</v>
      </c>
      <c r="G455" t="s">
        <v>600</v>
      </c>
      <c r="H455" t="s">
        <v>136</v>
      </c>
      <c r="I455" t="s">
        <v>345</v>
      </c>
      <c r="J455" t="s">
        <v>6743</v>
      </c>
      <c r="K455" t="s">
        <v>6744</v>
      </c>
      <c r="L455" t="s">
        <v>53</v>
      </c>
      <c r="M455">
        <v>33578</v>
      </c>
      <c r="N455" t="s">
        <v>6745</v>
      </c>
      <c r="O455" t="s">
        <v>6746</v>
      </c>
      <c r="P455" t="s">
        <v>6747</v>
      </c>
      <c r="Q455" s="18">
        <v>45017</v>
      </c>
      <c r="R455" s="18">
        <v>45421</v>
      </c>
      <c r="S455" t="s">
        <v>708</v>
      </c>
      <c r="T455">
        <v>0</v>
      </c>
      <c r="U455" t="s">
        <v>6748</v>
      </c>
      <c r="X455" t="s">
        <v>317</v>
      </c>
      <c r="Y455" s="18">
        <v>33718</v>
      </c>
      <c r="Z455" t="s">
        <v>6749</v>
      </c>
      <c r="AA455">
        <v>1295451904</v>
      </c>
      <c r="AB455" t="s">
        <v>6750</v>
      </c>
      <c r="AC455" s="18">
        <v>46053</v>
      </c>
      <c r="AD455" t="s">
        <v>6751</v>
      </c>
      <c r="AE455" s="18">
        <v>45504</v>
      </c>
      <c r="AF455" t="s">
        <v>6752</v>
      </c>
      <c r="AG455" s="18">
        <v>46589</v>
      </c>
      <c r="AH455" t="s">
        <v>6753</v>
      </c>
      <c r="AI455">
        <v>117629000</v>
      </c>
      <c r="AJ455" t="s">
        <v>2575</v>
      </c>
      <c r="AK455" t="s">
        <v>6698</v>
      </c>
      <c r="AL455" t="s">
        <v>2575</v>
      </c>
      <c r="AM455" t="b">
        <v>1</v>
      </c>
      <c r="AN455" t="b">
        <v>1</v>
      </c>
      <c r="AO455">
        <v>4217860</v>
      </c>
      <c r="AQ455" s="169" t="s">
        <v>6739</v>
      </c>
      <c r="AR455" t="s">
        <v>46</v>
      </c>
      <c r="AS455" t="s">
        <v>324</v>
      </c>
      <c r="AT455" t="s">
        <v>1384</v>
      </c>
    </row>
    <row r="456" spans="1:46" x14ac:dyDescent="0.35">
      <c r="A456" t="s">
        <v>708</v>
      </c>
      <c r="B456" t="s">
        <v>6754</v>
      </c>
      <c r="C456" t="s">
        <v>6755</v>
      </c>
      <c r="D456" t="s">
        <v>6756</v>
      </c>
      <c r="E456" t="s">
        <v>6757</v>
      </c>
      <c r="F456" t="s">
        <v>5017</v>
      </c>
      <c r="G456" t="s">
        <v>1637</v>
      </c>
      <c r="H456" t="s">
        <v>28</v>
      </c>
      <c r="I456" t="s">
        <v>310</v>
      </c>
      <c r="J456" t="s">
        <v>6758</v>
      </c>
      <c r="K456" t="s">
        <v>6759</v>
      </c>
      <c r="L456" t="s">
        <v>53</v>
      </c>
      <c r="M456">
        <v>33702</v>
      </c>
      <c r="N456" t="s">
        <v>6760</v>
      </c>
      <c r="O456" t="s">
        <v>6761</v>
      </c>
      <c r="P456" t="s">
        <v>6762</v>
      </c>
      <c r="Q456" s="18">
        <v>45017</v>
      </c>
      <c r="R456" s="18">
        <v>45035</v>
      </c>
      <c r="S456" t="s">
        <v>708</v>
      </c>
      <c r="T456">
        <v>0</v>
      </c>
      <c r="U456" t="s">
        <v>6763</v>
      </c>
      <c r="X456">
        <v>1099</v>
      </c>
      <c r="Y456" s="18">
        <v>25463</v>
      </c>
      <c r="AA456">
        <v>1750318606</v>
      </c>
      <c r="AI456">
        <v>117707700</v>
      </c>
      <c r="AM456" t="b">
        <v>1</v>
      </c>
      <c r="AN456" t="b">
        <v>1</v>
      </c>
      <c r="AQ456" s="169" t="s">
        <v>6754</v>
      </c>
      <c r="AR456" t="s">
        <v>310</v>
      </c>
      <c r="AS456" t="s">
        <v>324</v>
      </c>
    </row>
    <row r="457" spans="1:46" x14ac:dyDescent="0.35">
      <c r="A457" t="s">
        <v>6764</v>
      </c>
      <c r="B457" t="s">
        <v>61</v>
      </c>
      <c r="C457" t="s">
        <v>6765</v>
      </c>
      <c r="D457" t="s">
        <v>6766</v>
      </c>
      <c r="E457" t="s">
        <v>1520</v>
      </c>
      <c r="F457" t="s">
        <v>6532</v>
      </c>
      <c r="G457" t="s">
        <v>600</v>
      </c>
      <c r="H457" t="s">
        <v>27</v>
      </c>
      <c r="I457" t="s">
        <v>310</v>
      </c>
      <c r="J457" t="s">
        <v>6767</v>
      </c>
      <c r="K457" t="s">
        <v>6768</v>
      </c>
      <c r="L457" t="s">
        <v>53</v>
      </c>
      <c r="M457">
        <v>33702</v>
      </c>
      <c r="N457" t="s">
        <v>6769</v>
      </c>
      <c r="O457" t="s">
        <v>6770</v>
      </c>
      <c r="P457" t="s">
        <v>6771</v>
      </c>
      <c r="Q457" s="18">
        <v>45017</v>
      </c>
      <c r="S457" t="s">
        <v>634</v>
      </c>
      <c r="T457">
        <v>5</v>
      </c>
      <c r="U457" t="s">
        <v>6772</v>
      </c>
      <c r="X457" t="s">
        <v>317</v>
      </c>
      <c r="Y457" s="18">
        <v>31460</v>
      </c>
      <c r="Z457" t="s">
        <v>6773</v>
      </c>
      <c r="AA457">
        <v>1033537105</v>
      </c>
      <c r="AB457" t="s">
        <v>6774</v>
      </c>
      <c r="AC457" s="18">
        <v>45626</v>
      </c>
      <c r="AD457" t="s">
        <v>6775</v>
      </c>
      <c r="AE457" s="18">
        <v>46053</v>
      </c>
      <c r="AF457" t="s">
        <v>338</v>
      </c>
      <c r="AH457" t="s">
        <v>6776</v>
      </c>
      <c r="AI457">
        <v>108568000</v>
      </c>
      <c r="AJ457" t="s">
        <v>338</v>
      </c>
      <c r="AK457" t="s">
        <v>1330</v>
      </c>
      <c r="AM457" t="b">
        <v>1</v>
      </c>
      <c r="AN457" t="b">
        <v>1</v>
      </c>
      <c r="AO457">
        <v>4284497</v>
      </c>
      <c r="AP457" t="s">
        <v>322</v>
      </c>
      <c r="AQ457" s="169" t="s">
        <v>61</v>
      </c>
      <c r="AR457" t="s">
        <v>310</v>
      </c>
      <c r="AS457" t="s">
        <v>324</v>
      </c>
      <c r="AT457" t="s">
        <v>1384</v>
      </c>
    </row>
    <row r="458" spans="1:46" x14ac:dyDescent="0.35">
      <c r="A458" t="s">
        <v>6777</v>
      </c>
      <c r="B458" t="s">
        <v>6778</v>
      </c>
      <c r="C458" t="s">
        <v>6779</v>
      </c>
      <c r="D458" t="s">
        <v>6780</v>
      </c>
      <c r="E458" t="s">
        <v>6781</v>
      </c>
      <c r="F458" t="s">
        <v>6249</v>
      </c>
      <c r="G458" t="s">
        <v>600</v>
      </c>
      <c r="H458" t="s">
        <v>136</v>
      </c>
      <c r="I458" t="s">
        <v>345</v>
      </c>
      <c r="J458" t="s">
        <v>6782</v>
      </c>
      <c r="K458" t="s">
        <v>944</v>
      </c>
      <c r="L458" t="s">
        <v>53</v>
      </c>
      <c r="M458">
        <v>33603</v>
      </c>
      <c r="N458" t="s">
        <v>6783</v>
      </c>
      <c r="O458" t="s">
        <v>6784</v>
      </c>
      <c r="P458" t="s">
        <v>6785</v>
      </c>
      <c r="Q458" s="18">
        <v>45012</v>
      </c>
      <c r="R458" s="18">
        <v>45330</v>
      </c>
      <c r="S458" t="s">
        <v>708</v>
      </c>
      <c r="T458">
        <v>0</v>
      </c>
      <c r="U458" t="s">
        <v>6786</v>
      </c>
      <c r="X458" t="s">
        <v>317</v>
      </c>
      <c r="Y458" s="18">
        <v>33505</v>
      </c>
      <c r="Z458" t="s">
        <v>6787</v>
      </c>
      <c r="AA458">
        <v>1457879868</v>
      </c>
      <c r="AB458" t="s">
        <v>6788</v>
      </c>
      <c r="AD458" t="s">
        <v>6789</v>
      </c>
      <c r="AE458" s="18">
        <v>45412</v>
      </c>
      <c r="AF458" t="s">
        <v>6790</v>
      </c>
      <c r="AG458" s="18">
        <v>46451</v>
      </c>
      <c r="AH458" t="s">
        <v>6791</v>
      </c>
      <c r="AI458">
        <v>117972300</v>
      </c>
      <c r="AM458" t="b">
        <v>1</v>
      </c>
      <c r="AN458" t="b">
        <v>1</v>
      </c>
      <c r="AO458">
        <v>4217786</v>
      </c>
      <c r="AQ458" s="169" t="s">
        <v>6778</v>
      </c>
      <c r="AR458" t="s">
        <v>46</v>
      </c>
      <c r="AS458" t="s">
        <v>324</v>
      </c>
      <c r="AT458" t="s">
        <v>1384</v>
      </c>
    </row>
    <row r="459" spans="1:46" x14ac:dyDescent="0.35">
      <c r="A459" t="s">
        <v>6792</v>
      </c>
      <c r="B459" t="s">
        <v>6793</v>
      </c>
      <c r="C459" t="s">
        <v>6794</v>
      </c>
      <c r="D459" t="s">
        <v>2578</v>
      </c>
      <c r="E459" t="s">
        <v>6795</v>
      </c>
      <c r="F459" t="s">
        <v>6249</v>
      </c>
      <c r="G459" t="s">
        <v>600</v>
      </c>
      <c r="H459" t="s">
        <v>136</v>
      </c>
      <c r="I459" t="s">
        <v>345</v>
      </c>
      <c r="J459" t="s">
        <v>6796</v>
      </c>
      <c r="K459" t="s">
        <v>6744</v>
      </c>
      <c r="L459" t="s">
        <v>53</v>
      </c>
      <c r="M459">
        <v>33301</v>
      </c>
      <c r="N459" t="s">
        <v>6797</v>
      </c>
      <c r="O459" t="s">
        <v>6798</v>
      </c>
      <c r="P459" t="s">
        <v>6799</v>
      </c>
      <c r="Q459" s="18">
        <v>45008</v>
      </c>
      <c r="R459" s="18">
        <v>45505</v>
      </c>
      <c r="S459" t="s">
        <v>708</v>
      </c>
      <c r="T459">
        <v>0</v>
      </c>
      <c r="U459" t="s">
        <v>6800</v>
      </c>
      <c r="X459" t="s">
        <v>317</v>
      </c>
      <c r="Y459" s="18">
        <v>32606</v>
      </c>
      <c r="Z459" t="s">
        <v>6801</v>
      </c>
      <c r="AA459">
        <v>1942912712</v>
      </c>
      <c r="AB459" t="s">
        <v>6802</v>
      </c>
      <c r="AC459" s="18">
        <v>46203</v>
      </c>
      <c r="AD459" t="s">
        <v>6803</v>
      </c>
      <c r="AE459" s="18">
        <v>46234</v>
      </c>
      <c r="AF459" t="s">
        <v>6804</v>
      </c>
      <c r="AG459" s="18">
        <v>46733</v>
      </c>
      <c r="AH459" t="s">
        <v>6805</v>
      </c>
      <c r="AI459">
        <v>117618500</v>
      </c>
      <c r="AJ459" t="s">
        <v>2575</v>
      </c>
      <c r="AK459" t="s">
        <v>6698</v>
      </c>
      <c r="AL459" t="s">
        <v>1330</v>
      </c>
      <c r="AM459" t="b">
        <v>1</v>
      </c>
      <c r="AN459" t="b">
        <v>1</v>
      </c>
      <c r="AO459">
        <v>4217800</v>
      </c>
      <c r="AP459" t="s">
        <v>322</v>
      </c>
      <c r="AQ459" s="169" t="s">
        <v>6793</v>
      </c>
      <c r="AR459" t="s">
        <v>46</v>
      </c>
      <c r="AS459" t="s">
        <v>324</v>
      </c>
      <c r="AT459" t="s">
        <v>1384</v>
      </c>
    </row>
    <row r="460" spans="1:46" x14ac:dyDescent="0.35">
      <c r="A460" t="s">
        <v>708</v>
      </c>
      <c r="B460" t="s">
        <v>6806</v>
      </c>
      <c r="C460" t="s">
        <v>6807</v>
      </c>
      <c r="D460" t="s">
        <v>6808</v>
      </c>
      <c r="E460" t="s">
        <v>6809</v>
      </c>
      <c r="F460" t="s">
        <v>6198</v>
      </c>
      <c r="G460" t="s">
        <v>600</v>
      </c>
      <c r="H460" t="s">
        <v>191</v>
      </c>
      <c r="I460" t="s">
        <v>557</v>
      </c>
      <c r="J460" t="s">
        <v>6810</v>
      </c>
      <c r="K460" t="s">
        <v>4971</v>
      </c>
      <c r="L460" t="s">
        <v>53</v>
      </c>
      <c r="M460">
        <v>98373</v>
      </c>
      <c r="O460" t="s">
        <v>6811</v>
      </c>
      <c r="P460" t="s">
        <v>6812</v>
      </c>
      <c r="Q460" s="18">
        <v>45008</v>
      </c>
      <c r="R460" s="18">
        <v>45047</v>
      </c>
      <c r="S460" t="s">
        <v>708</v>
      </c>
      <c r="T460">
        <v>0</v>
      </c>
      <c r="X460" t="s">
        <v>317</v>
      </c>
      <c r="Y460" s="18">
        <v>35116</v>
      </c>
      <c r="Z460" t="s">
        <v>6813</v>
      </c>
      <c r="AA460">
        <v>1194380139</v>
      </c>
      <c r="AI460">
        <v>116496100</v>
      </c>
      <c r="AM460" t="b">
        <v>1</v>
      </c>
      <c r="AN460" t="b">
        <v>1</v>
      </c>
      <c r="AQ460" s="169" t="s">
        <v>6806</v>
      </c>
      <c r="AR460" t="s">
        <v>566</v>
      </c>
      <c r="AS460" t="s">
        <v>324</v>
      </c>
    </row>
    <row r="461" spans="1:46" x14ac:dyDescent="0.35">
      <c r="A461" t="s">
        <v>6814</v>
      </c>
      <c r="B461" t="s">
        <v>6815</v>
      </c>
      <c r="C461" t="s">
        <v>6816</v>
      </c>
      <c r="D461" t="s">
        <v>1206</v>
      </c>
      <c r="E461" t="s">
        <v>6817</v>
      </c>
      <c r="F461" t="s">
        <v>497</v>
      </c>
      <c r="G461" t="s">
        <v>309</v>
      </c>
      <c r="H461" t="s">
        <v>133</v>
      </c>
      <c r="I461" t="s">
        <v>432</v>
      </c>
      <c r="J461" t="s">
        <v>6115</v>
      </c>
      <c r="K461" t="s">
        <v>6116</v>
      </c>
      <c r="L461" t="s">
        <v>25</v>
      </c>
      <c r="M461">
        <v>98226</v>
      </c>
      <c r="N461" t="s">
        <v>6818</v>
      </c>
      <c r="O461" t="s">
        <v>6819</v>
      </c>
      <c r="P461" t="s">
        <v>6820</v>
      </c>
      <c r="Q461" s="18">
        <v>45000</v>
      </c>
      <c r="S461" t="s">
        <v>634</v>
      </c>
      <c r="T461">
        <v>5</v>
      </c>
      <c r="U461" t="s">
        <v>2645</v>
      </c>
      <c r="X461" t="s">
        <v>317</v>
      </c>
      <c r="Y461" s="18">
        <v>25882</v>
      </c>
      <c r="Z461" t="s">
        <v>6821</v>
      </c>
      <c r="AA461">
        <v>1871023002</v>
      </c>
      <c r="AB461" t="s">
        <v>6822</v>
      </c>
      <c r="AC461" s="18">
        <v>45961</v>
      </c>
      <c r="AD461" t="s">
        <v>6823</v>
      </c>
      <c r="AE461" s="18">
        <v>45606</v>
      </c>
      <c r="AF461" t="s">
        <v>6824</v>
      </c>
      <c r="AG461" s="18">
        <v>45859</v>
      </c>
      <c r="AH461" t="s">
        <v>6825</v>
      </c>
      <c r="AI461">
        <v>2148762</v>
      </c>
      <c r="AJ461" t="s">
        <v>338</v>
      </c>
      <c r="AK461" t="s">
        <v>35</v>
      </c>
      <c r="AL461" t="s">
        <v>778</v>
      </c>
      <c r="AM461" t="b">
        <v>1</v>
      </c>
      <c r="AN461" t="b">
        <v>1</v>
      </c>
      <c r="AO461">
        <v>4217796</v>
      </c>
      <c r="AP461" t="s">
        <v>322</v>
      </c>
      <c r="AQ461" s="169" t="s">
        <v>6815</v>
      </c>
      <c r="AR461" t="s">
        <v>46</v>
      </c>
      <c r="AS461" t="s">
        <v>324</v>
      </c>
      <c r="AT461" t="s">
        <v>1384</v>
      </c>
    </row>
    <row r="462" spans="1:46" x14ac:dyDescent="0.35">
      <c r="A462" s="359" t="s">
        <v>6826</v>
      </c>
      <c r="B462" t="s">
        <v>31</v>
      </c>
      <c r="C462" t="s">
        <v>6827</v>
      </c>
      <c r="D462" t="s">
        <v>6828</v>
      </c>
      <c r="E462" t="s">
        <v>6829</v>
      </c>
      <c r="F462" t="s">
        <v>1967</v>
      </c>
      <c r="G462" t="s">
        <v>659</v>
      </c>
      <c r="H462" t="s">
        <v>27</v>
      </c>
      <c r="I462" t="s">
        <v>447</v>
      </c>
      <c r="J462" t="s">
        <v>6830</v>
      </c>
      <c r="K462" t="s">
        <v>1751</v>
      </c>
      <c r="L462" t="s">
        <v>25</v>
      </c>
      <c r="M462">
        <v>98226</v>
      </c>
      <c r="N462" t="s">
        <v>6831</v>
      </c>
      <c r="O462" t="s">
        <v>6832</v>
      </c>
      <c r="P462" t="s">
        <v>6833</v>
      </c>
      <c r="Q462" s="18">
        <v>44998</v>
      </c>
      <c r="S462" t="s">
        <v>634</v>
      </c>
      <c r="T462">
        <v>0</v>
      </c>
      <c r="U462" t="s">
        <v>6834</v>
      </c>
      <c r="W462" s="358">
        <v>1100</v>
      </c>
      <c r="X462">
        <v>1099</v>
      </c>
      <c r="Y462" s="18">
        <v>30789</v>
      </c>
      <c r="Z462" t="s">
        <v>6835</v>
      </c>
      <c r="AA462">
        <v>1487217345</v>
      </c>
      <c r="AB462" t="s">
        <v>6836</v>
      </c>
      <c r="AC462" s="18">
        <v>45930</v>
      </c>
      <c r="AD462" t="s">
        <v>6837</v>
      </c>
      <c r="AE462" s="18">
        <v>45764</v>
      </c>
      <c r="AF462" t="s">
        <v>338</v>
      </c>
      <c r="AH462" t="s">
        <v>6838</v>
      </c>
      <c r="AI462">
        <v>2141748</v>
      </c>
      <c r="AJ462" t="s">
        <v>338</v>
      </c>
      <c r="AK462" t="s">
        <v>70</v>
      </c>
      <c r="AL462" t="s">
        <v>70</v>
      </c>
      <c r="AM462" t="b">
        <v>1</v>
      </c>
      <c r="AN462" t="b">
        <v>1</v>
      </c>
      <c r="AP462" t="s">
        <v>322</v>
      </c>
      <c r="AQ462" s="169" t="s">
        <v>31</v>
      </c>
      <c r="AR462" t="s">
        <v>310</v>
      </c>
      <c r="AS462" t="s">
        <v>324</v>
      </c>
    </row>
    <row r="463" spans="1:46" x14ac:dyDescent="0.35">
      <c r="A463" t="s">
        <v>6839</v>
      </c>
      <c r="B463" t="s">
        <v>6840</v>
      </c>
      <c r="C463" t="s">
        <v>6841</v>
      </c>
      <c r="D463" t="s">
        <v>6842</v>
      </c>
      <c r="E463" t="s">
        <v>6843</v>
      </c>
      <c r="F463" t="s">
        <v>6844</v>
      </c>
      <c r="G463" t="s">
        <v>4986</v>
      </c>
      <c r="H463" t="s">
        <v>136</v>
      </c>
      <c r="I463" t="s">
        <v>345</v>
      </c>
      <c r="J463" t="s">
        <v>6845</v>
      </c>
      <c r="K463" t="s">
        <v>944</v>
      </c>
      <c r="L463" t="s">
        <v>53</v>
      </c>
      <c r="M463">
        <v>33413</v>
      </c>
      <c r="N463" t="s">
        <v>6846</v>
      </c>
      <c r="O463" t="s">
        <v>6847</v>
      </c>
      <c r="P463" t="s">
        <v>6848</v>
      </c>
      <c r="Q463" s="18">
        <v>44991</v>
      </c>
      <c r="S463" t="s">
        <v>634</v>
      </c>
      <c r="T463">
        <v>0</v>
      </c>
      <c r="U463" t="s">
        <v>303</v>
      </c>
      <c r="X463" t="s">
        <v>317</v>
      </c>
      <c r="Y463" s="18">
        <v>32556</v>
      </c>
      <c r="Z463" t="s">
        <v>6849</v>
      </c>
      <c r="AA463">
        <v>1699292292</v>
      </c>
      <c r="AB463" t="s">
        <v>6850</v>
      </c>
      <c r="AC463" s="18">
        <v>46203</v>
      </c>
      <c r="AD463" t="s">
        <v>6851</v>
      </c>
      <c r="AE463" s="18">
        <v>45777</v>
      </c>
      <c r="AF463" t="s">
        <v>6852</v>
      </c>
      <c r="AG463" s="18">
        <v>46563</v>
      </c>
      <c r="AH463" t="s">
        <v>6853</v>
      </c>
      <c r="AI463">
        <v>117492800</v>
      </c>
      <c r="AJ463" t="s">
        <v>338</v>
      </c>
      <c r="AK463" t="s">
        <v>1330</v>
      </c>
      <c r="AL463" t="s">
        <v>1330</v>
      </c>
      <c r="AM463" t="b">
        <v>1</v>
      </c>
      <c r="AN463" t="b">
        <v>1</v>
      </c>
      <c r="AO463">
        <v>4217018</v>
      </c>
      <c r="AP463" t="s">
        <v>322</v>
      </c>
      <c r="AQ463" s="169" t="s">
        <v>6840</v>
      </c>
      <c r="AR463" t="s">
        <v>46</v>
      </c>
      <c r="AS463" t="s">
        <v>29</v>
      </c>
      <c r="AT463" t="s">
        <v>1384</v>
      </c>
    </row>
    <row r="464" spans="1:46" x14ac:dyDescent="0.35">
      <c r="A464" t="s">
        <v>6854</v>
      </c>
      <c r="B464" t="s">
        <v>6855</v>
      </c>
      <c r="C464" t="s">
        <v>6856</v>
      </c>
      <c r="D464" t="s">
        <v>6857</v>
      </c>
      <c r="E464" t="s">
        <v>3109</v>
      </c>
      <c r="F464" t="s">
        <v>6844</v>
      </c>
      <c r="G464" t="s">
        <v>4986</v>
      </c>
      <c r="H464" t="s">
        <v>136</v>
      </c>
      <c r="I464" t="s">
        <v>345</v>
      </c>
      <c r="J464" t="s">
        <v>6858</v>
      </c>
      <c r="K464" t="s">
        <v>1937</v>
      </c>
      <c r="L464" t="s">
        <v>53</v>
      </c>
      <c r="M464">
        <v>33413</v>
      </c>
      <c r="N464" t="s">
        <v>6859</v>
      </c>
      <c r="O464" t="s">
        <v>6860</v>
      </c>
      <c r="P464" t="s">
        <v>6861</v>
      </c>
      <c r="Q464" s="18">
        <v>44991</v>
      </c>
      <c r="R464" s="18">
        <v>45265</v>
      </c>
      <c r="S464" t="s">
        <v>708</v>
      </c>
      <c r="T464">
        <v>0</v>
      </c>
      <c r="U464" t="s">
        <v>303</v>
      </c>
      <c r="X464" t="s">
        <v>317</v>
      </c>
      <c r="Y464" s="18">
        <v>32058</v>
      </c>
      <c r="AA464">
        <v>1972131050</v>
      </c>
      <c r="AB464" t="s">
        <v>6862</v>
      </c>
      <c r="AD464" t="s">
        <v>6863</v>
      </c>
      <c r="AE464" s="18">
        <v>45777</v>
      </c>
      <c r="AF464" t="s">
        <v>6864</v>
      </c>
      <c r="AG464" s="18">
        <v>46363</v>
      </c>
      <c r="AH464" t="s">
        <v>6865</v>
      </c>
      <c r="AI464">
        <v>117494100</v>
      </c>
      <c r="AJ464" t="s">
        <v>6866</v>
      </c>
      <c r="AL464" t="s">
        <v>2575</v>
      </c>
      <c r="AM464" t="b">
        <v>1</v>
      </c>
      <c r="AN464" t="b">
        <v>1</v>
      </c>
      <c r="AO464">
        <v>4207052</v>
      </c>
      <c r="AQ464" s="169" t="s">
        <v>6855</v>
      </c>
      <c r="AR464" t="s">
        <v>46</v>
      </c>
      <c r="AS464" t="s">
        <v>324</v>
      </c>
      <c r="AT464" t="s">
        <v>1384</v>
      </c>
    </row>
    <row r="465" spans="1:46" x14ac:dyDescent="0.35">
      <c r="A465" t="s">
        <v>6867</v>
      </c>
      <c r="B465" t="s">
        <v>6868</v>
      </c>
      <c r="C465" t="s">
        <v>6869</v>
      </c>
      <c r="D465" t="s">
        <v>6870</v>
      </c>
      <c r="E465" t="s">
        <v>6871</v>
      </c>
      <c r="F465" t="s">
        <v>5003</v>
      </c>
      <c r="G465" t="s">
        <v>462</v>
      </c>
      <c r="H465" t="s">
        <v>191</v>
      </c>
      <c r="I465" t="s">
        <v>557</v>
      </c>
      <c r="J465" t="s">
        <v>6872</v>
      </c>
      <c r="K465" t="s">
        <v>5825</v>
      </c>
      <c r="L465" t="s">
        <v>25</v>
      </c>
      <c r="M465">
        <v>98270</v>
      </c>
      <c r="N465" t="s">
        <v>6873</v>
      </c>
      <c r="O465" t="s">
        <v>6874</v>
      </c>
      <c r="P465" t="s">
        <v>6875</v>
      </c>
      <c r="Q465" s="18">
        <v>44986</v>
      </c>
      <c r="R465" s="18">
        <v>45224</v>
      </c>
      <c r="S465" t="s">
        <v>708</v>
      </c>
      <c r="T465">
        <v>0</v>
      </c>
      <c r="X465" t="s">
        <v>317</v>
      </c>
      <c r="Y465" s="18">
        <v>32217</v>
      </c>
      <c r="Z465" t="s">
        <v>6876</v>
      </c>
      <c r="AA465">
        <v>1821620709</v>
      </c>
      <c r="AB465" t="s">
        <v>6877</v>
      </c>
      <c r="AD465" t="s">
        <v>6878</v>
      </c>
      <c r="AE465" s="18">
        <v>45366</v>
      </c>
      <c r="AH465" t="s">
        <v>6879</v>
      </c>
      <c r="AI465">
        <v>2189438</v>
      </c>
      <c r="AJ465" t="s">
        <v>1962</v>
      </c>
      <c r="AM465" t="b">
        <v>1</v>
      </c>
      <c r="AN465" t="b">
        <v>1</v>
      </c>
      <c r="AO465">
        <v>4199383</v>
      </c>
      <c r="AQ465" s="169" t="s">
        <v>6868</v>
      </c>
      <c r="AR465" t="s">
        <v>566</v>
      </c>
      <c r="AS465" t="s">
        <v>324</v>
      </c>
      <c r="AT465" t="s">
        <v>1384</v>
      </c>
    </row>
    <row r="466" spans="1:46" x14ac:dyDescent="0.35">
      <c r="A466" t="s">
        <v>6880</v>
      </c>
      <c r="B466" t="s">
        <v>6881</v>
      </c>
      <c r="C466" t="s">
        <v>6882</v>
      </c>
      <c r="D466" t="s">
        <v>6883</v>
      </c>
      <c r="E466" t="s">
        <v>6884</v>
      </c>
      <c r="F466" t="s">
        <v>3219</v>
      </c>
      <c r="G466" t="s">
        <v>2683</v>
      </c>
      <c r="H466" t="s">
        <v>133</v>
      </c>
      <c r="I466" t="s">
        <v>432</v>
      </c>
      <c r="J466" t="s">
        <v>6885</v>
      </c>
      <c r="K466" t="s">
        <v>6886</v>
      </c>
      <c r="L466" t="s">
        <v>115</v>
      </c>
      <c r="M466">
        <v>62269</v>
      </c>
      <c r="N466" t="s">
        <v>6887</v>
      </c>
      <c r="O466" t="s">
        <v>6888</v>
      </c>
      <c r="P466" t="s">
        <v>6889</v>
      </c>
      <c r="Q466" s="18">
        <v>44986</v>
      </c>
      <c r="S466" t="s">
        <v>634</v>
      </c>
      <c r="T466">
        <v>0</v>
      </c>
      <c r="U466" t="s">
        <v>303</v>
      </c>
      <c r="V466" s="358">
        <v>125000</v>
      </c>
      <c r="X466" t="s">
        <v>317</v>
      </c>
      <c r="Y466" s="18">
        <v>33322</v>
      </c>
      <c r="Z466" t="s">
        <v>6890</v>
      </c>
      <c r="AA466">
        <v>1932742442</v>
      </c>
      <c r="AB466" t="s">
        <v>6891</v>
      </c>
      <c r="AC466" s="18">
        <v>46022</v>
      </c>
      <c r="AD466" t="s">
        <v>6892</v>
      </c>
      <c r="AE466" s="18">
        <v>46106</v>
      </c>
      <c r="AF466" t="s">
        <v>6893</v>
      </c>
      <c r="AG466" s="18">
        <v>47390</v>
      </c>
      <c r="AH466" t="s">
        <v>6894</v>
      </c>
      <c r="AJ466" t="s">
        <v>338</v>
      </c>
      <c r="AK466" t="s">
        <v>70</v>
      </c>
      <c r="AL466" t="s">
        <v>70</v>
      </c>
      <c r="AM466" t="b">
        <v>1</v>
      </c>
      <c r="AN466" t="b">
        <v>1</v>
      </c>
      <c r="AO466">
        <v>4198933</v>
      </c>
      <c r="AP466" t="s">
        <v>322</v>
      </c>
      <c r="AQ466" s="169" t="s">
        <v>6881</v>
      </c>
      <c r="AR466" t="s">
        <v>46</v>
      </c>
      <c r="AS466" t="s">
        <v>29</v>
      </c>
      <c r="AT466" t="s">
        <v>1384</v>
      </c>
    </row>
    <row r="467" spans="1:46" x14ac:dyDescent="0.35">
      <c r="A467" t="s">
        <v>6895</v>
      </c>
      <c r="B467" t="s">
        <v>1257</v>
      </c>
      <c r="C467" t="s">
        <v>6896</v>
      </c>
      <c r="D467" t="s">
        <v>6897</v>
      </c>
      <c r="E467" t="s">
        <v>6898</v>
      </c>
      <c r="F467" t="s">
        <v>2549</v>
      </c>
      <c r="G467" t="s">
        <v>462</v>
      </c>
      <c r="H467" t="s">
        <v>28</v>
      </c>
      <c r="I467" t="s">
        <v>310</v>
      </c>
      <c r="J467" t="s">
        <v>6899</v>
      </c>
      <c r="K467" t="s">
        <v>6900</v>
      </c>
      <c r="L467" t="s">
        <v>25</v>
      </c>
      <c r="M467">
        <v>98033</v>
      </c>
      <c r="N467" t="s">
        <v>6901</v>
      </c>
      <c r="O467" t="s">
        <v>6902</v>
      </c>
      <c r="P467" t="s">
        <v>6903</v>
      </c>
      <c r="Q467" s="18">
        <v>44986</v>
      </c>
      <c r="S467" t="s">
        <v>634</v>
      </c>
      <c r="T467">
        <v>5</v>
      </c>
      <c r="U467" t="s">
        <v>6904</v>
      </c>
      <c r="X467" t="s">
        <v>317</v>
      </c>
      <c r="Y467" s="18">
        <v>26874</v>
      </c>
      <c r="Z467" t="s">
        <v>6905</v>
      </c>
      <c r="AA467">
        <v>1114117330</v>
      </c>
      <c r="AB467" t="s">
        <v>6906</v>
      </c>
      <c r="AC467" s="18">
        <v>45626</v>
      </c>
      <c r="AD467" t="s">
        <v>6907</v>
      </c>
      <c r="AE467" s="18">
        <v>45867</v>
      </c>
      <c r="AF467" t="s">
        <v>338</v>
      </c>
      <c r="AH467" t="s">
        <v>6908</v>
      </c>
      <c r="AI467">
        <v>2004098</v>
      </c>
      <c r="AJ467" t="s">
        <v>338</v>
      </c>
      <c r="AK467" t="s">
        <v>792</v>
      </c>
      <c r="AL467" t="s">
        <v>792</v>
      </c>
      <c r="AM467" t="b">
        <v>1</v>
      </c>
      <c r="AN467" t="b">
        <v>1</v>
      </c>
      <c r="AO467">
        <v>4202738</v>
      </c>
      <c r="AP467" t="s">
        <v>322</v>
      </c>
      <c r="AQ467" s="169" t="s">
        <v>1257</v>
      </c>
      <c r="AR467" t="s">
        <v>310</v>
      </c>
      <c r="AS467" t="s">
        <v>324</v>
      </c>
      <c r="AT467" t="s">
        <v>1384</v>
      </c>
    </row>
    <row r="468" spans="1:46" x14ac:dyDescent="0.35">
      <c r="A468" t="s">
        <v>6909</v>
      </c>
      <c r="B468" t="s">
        <v>6910</v>
      </c>
      <c r="C468" t="s">
        <v>6911</v>
      </c>
      <c r="D468" t="s">
        <v>401</v>
      </c>
      <c r="E468" t="s">
        <v>6912</v>
      </c>
      <c r="F468" t="s">
        <v>5273</v>
      </c>
      <c r="G468" t="s">
        <v>1509</v>
      </c>
      <c r="H468" t="s">
        <v>136</v>
      </c>
      <c r="I468" t="s">
        <v>345</v>
      </c>
      <c r="K468" t="s">
        <v>6088</v>
      </c>
      <c r="L468" t="s">
        <v>53</v>
      </c>
      <c r="N468" t="s">
        <v>6913</v>
      </c>
      <c r="O468" t="s">
        <v>6914</v>
      </c>
      <c r="P468" t="s">
        <v>6915</v>
      </c>
      <c r="Q468" s="18">
        <v>44984</v>
      </c>
      <c r="R468" s="18">
        <v>45259</v>
      </c>
      <c r="S468" t="s">
        <v>708</v>
      </c>
      <c r="T468">
        <v>0</v>
      </c>
      <c r="U468" t="s">
        <v>6916</v>
      </c>
      <c r="W468">
        <v>520</v>
      </c>
      <c r="X468" t="s">
        <v>317</v>
      </c>
      <c r="Y468" s="18">
        <v>28130</v>
      </c>
      <c r="Z468" t="s">
        <v>6917</v>
      </c>
      <c r="AA468">
        <v>1437622107</v>
      </c>
      <c r="AB468" t="s">
        <v>6918</v>
      </c>
      <c r="AD468" t="s">
        <v>6919</v>
      </c>
      <c r="AE468" s="18">
        <v>45504</v>
      </c>
      <c r="AH468" t="s">
        <v>6920</v>
      </c>
      <c r="AI468">
        <v>117273800</v>
      </c>
      <c r="AM468" t="b">
        <v>1</v>
      </c>
      <c r="AN468" t="b">
        <v>1</v>
      </c>
      <c r="AO468">
        <v>4198937</v>
      </c>
      <c r="AQ468" s="169" t="s">
        <v>6910</v>
      </c>
      <c r="AR468" t="s">
        <v>46</v>
      </c>
      <c r="AS468" t="s">
        <v>324</v>
      </c>
      <c r="AT468" t="s">
        <v>1384</v>
      </c>
    </row>
    <row r="469" spans="1:46" x14ac:dyDescent="0.35">
      <c r="A469" t="s">
        <v>6921</v>
      </c>
      <c r="B469" t="s">
        <v>6922</v>
      </c>
      <c r="C469" t="s">
        <v>6923</v>
      </c>
      <c r="D469" t="s">
        <v>2593</v>
      </c>
      <c r="E469" t="s">
        <v>6924</v>
      </c>
      <c r="F469" t="s">
        <v>5003</v>
      </c>
      <c r="G469" t="s">
        <v>309</v>
      </c>
      <c r="H469" t="s">
        <v>133</v>
      </c>
      <c r="I469" t="s">
        <v>432</v>
      </c>
      <c r="J469" t="s">
        <v>6925</v>
      </c>
      <c r="K469" t="s">
        <v>6116</v>
      </c>
      <c r="L469" t="s">
        <v>25</v>
      </c>
      <c r="M469">
        <v>98275</v>
      </c>
      <c r="N469" t="s">
        <v>6926</v>
      </c>
      <c r="O469" t="s">
        <v>6927</v>
      </c>
      <c r="P469" t="s">
        <v>6928</v>
      </c>
      <c r="Q469" s="18">
        <v>44984</v>
      </c>
      <c r="R469" s="18">
        <v>45217</v>
      </c>
      <c r="S469" t="s">
        <v>708</v>
      </c>
      <c r="T469">
        <v>0</v>
      </c>
      <c r="X469" t="s">
        <v>317</v>
      </c>
      <c r="Y469" s="18">
        <v>26403</v>
      </c>
      <c r="Z469" t="s">
        <v>6929</v>
      </c>
      <c r="AA469">
        <v>1255066726</v>
      </c>
      <c r="AB469" t="s">
        <v>6930</v>
      </c>
      <c r="AD469" t="s">
        <v>6931</v>
      </c>
      <c r="AE469" s="18">
        <v>45396</v>
      </c>
      <c r="AF469" t="s">
        <v>6932</v>
      </c>
      <c r="AG469" s="18">
        <v>46743</v>
      </c>
      <c r="AI469">
        <v>2241133</v>
      </c>
      <c r="AJ469" t="s">
        <v>5739</v>
      </c>
      <c r="AM469" t="b">
        <v>1</v>
      </c>
      <c r="AN469" t="b">
        <v>1</v>
      </c>
      <c r="AO469">
        <v>4199753</v>
      </c>
      <c r="AQ469" s="169" t="s">
        <v>6922</v>
      </c>
      <c r="AR469" t="s">
        <v>46</v>
      </c>
      <c r="AS469" t="s">
        <v>324</v>
      </c>
      <c r="AT469" t="s">
        <v>1384</v>
      </c>
    </row>
    <row r="470" spans="1:46" x14ac:dyDescent="0.35">
      <c r="A470" t="s">
        <v>6933</v>
      </c>
      <c r="B470" t="s">
        <v>173</v>
      </c>
      <c r="C470" t="s">
        <v>6934</v>
      </c>
      <c r="D470" t="s">
        <v>6935</v>
      </c>
      <c r="E470" t="s">
        <v>6936</v>
      </c>
      <c r="F470" t="s">
        <v>6586</v>
      </c>
      <c r="G470" t="s">
        <v>2683</v>
      </c>
      <c r="H470" t="s">
        <v>191</v>
      </c>
      <c r="I470" t="s">
        <v>557</v>
      </c>
      <c r="J470" t="s">
        <v>6937</v>
      </c>
      <c r="K470" t="s">
        <v>559</v>
      </c>
      <c r="L470" t="s">
        <v>25</v>
      </c>
      <c r="M470">
        <v>98502</v>
      </c>
      <c r="N470" t="s">
        <v>6938</v>
      </c>
      <c r="O470" t="s">
        <v>6939</v>
      </c>
      <c r="P470" t="s">
        <v>6940</v>
      </c>
      <c r="Q470" s="18">
        <v>44984</v>
      </c>
      <c r="S470" t="s">
        <v>634</v>
      </c>
      <c r="T470">
        <v>1</v>
      </c>
      <c r="U470" t="s">
        <v>6941</v>
      </c>
      <c r="W470">
        <v>575</v>
      </c>
      <c r="X470">
        <v>1099</v>
      </c>
      <c r="Y470" s="18">
        <v>30366</v>
      </c>
      <c r="Z470" t="s">
        <v>6942</v>
      </c>
      <c r="AA470">
        <v>1811345762</v>
      </c>
      <c r="AB470" t="s">
        <v>6943</v>
      </c>
      <c r="AC470" s="18">
        <v>46203</v>
      </c>
      <c r="AD470" t="s">
        <v>6944</v>
      </c>
      <c r="AE470" s="18">
        <v>46072</v>
      </c>
      <c r="AF470" t="s">
        <v>6945</v>
      </c>
      <c r="AG470" s="18">
        <v>46022</v>
      </c>
      <c r="AH470" t="s">
        <v>6946</v>
      </c>
      <c r="AI470">
        <v>2109903</v>
      </c>
      <c r="AJ470" t="s">
        <v>70</v>
      </c>
      <c r="AK470" t="s">
        <v>778</v>
      </c>
      <c r="AL470" t="s">
        <v>778</v>
      </c>
      <c r="AM470" t="b">
        <v>1</v>
      </c>
      <c r="AN470" t="b">
        <v>1</v>
      </c>
      <c r="AO470">
        <v>4199302</v>
      </c>
      <c r="AP470" t="s">
        <v>322</v>
      </c>
      <c r="AQ470" s="169" t="s">
        <v>173</v>
      </c>
      <c r="AR470" t="s">
        <v>566</v>
      </c>
      <c r="AS470" t="s">
        <v>29</v>
      </c>
      <c r="AT470" t="s">
        <v>1384</v>
      </c>
    </row>
    <row r="471" spans="1:46" x14ac:dyDescent="0.35">
      <c r="A471" t="s">
        <v>6947</v>
      </c>
      <c r="B471" t="s">
        <v>6948</v>
      </c>
      <c r="C471" t="s">
        <v>6949</v>
      </c>
      <c r="D471" t="s">
        <v>4243</v>
      </c>
      <c r="E471" t="s">
        <v>6950</v>
      </c>
      <c r="F471" t="s">
        <v>5003</v>
      </c>
      <c r="G471" t="s">
        <v>659</v>
      </c>
      <c r="H471" t="s">
        <v>133</v>
      </c>
      <c r="I471" t="s">
        <v>432</v>
      </c>
      <c r="J471" t="s">
        <v>6951</v>
      </c>
      <c r="K471" t="s">
        <v>1405</v>
      </c>
      <c r="L471" t="s">
        <v>25</v>
      </c>
      <c r="M471">
        <v>99213</v>
      </c>
      <c r="N471" t="s">
        <v>6952</v>
      </c>
      <c r="O471" t="s">
        <v>6953</v>
      </c>
      <c r="P471" t="s">
        <v>6954</v>
      </c>
      <c r="Q471" s="18">
        <v>44981</v>
      </c>
      <c r="R471" s="18">
        <v>45226</v>
      </c>
      <c r="S471" t="s">
        <v>708</v>
      </c>
      <c r="T471">
        <v>0</v>
      </c>
      <c r="X471" t="s">
        <v>317</v>
      </c>
      <c r="Y471" s="18">
        <v>26456</v>
      </c>
      <c r="Z471" t="s">
        <v>6955</v>
      </c>
      <c r="AA471">
        <v>1750093175</v>
      </c>
      <c r="AB471" t="s">
        <v>6956</v>
      </c>
      <c r="AD471" t="s">
        <v>6957</v>
      </c>
      <c r="AE471" s="18">
        <v>46179</v>
      </c>
      <c r="AF471" t="s">
        <v>6958</v>
      </c>
      <c r="AG471" s="18">
        <v>46783</v>
      </c>
      <c r="AH471" t="s">
        <v>6959</v>
      </c>
      <c r="AI471">
        <v>2241091</v>
      </c>
      <c r="AJ471" t="s">
        <v>5739</v>
      </c>
      <c r="AM471" t="b">
        <v>1</v>
      </c>
      <c r="AN471" t="b">
        <v>1</v>
      </c>
      <c r="AO471">
        <v>4199649</v>
      </c>
      <c r="AQ471" s="169" t="s">
        <v>6948</v>
      </c>
      <c r="AR471" t="s">
        <v>46</v>
      </c>
      <c r="AS471" t="s">
        <v>324</v>
      </c>
      <c r="AT471" t="s">
        <v>1384</v>
      </c>
    </row>
    <row r="472" spans="1:46" x14ac:dyDescent="0.35">
      <c r="A472" t="s">
        <v>6960</v>
      </c>
      <c r="B472" t="s">
        <v>6961</v>
      </c>
      <c r="C472" t="s">
        <v>6962</v>
      </c>
      <c r="D472" t="s">
        <v>6963</v>
      </c>
      <c r="E472" t="s">
        <v>6964</v>
      </c>
      <c r="F472" t="s">
        <v>497</v>
      </c>
      <c r="G472" t="s">
        <v>309</v>
      </c>
      <c r="H472" t="s">
        <v>191</v>
      </c>
      <c r="I472" t="s">
        <v>557</v>
      </c>
      <c r="J472" t="s">
        <v>6965</v>
      </c>
      <c r="K472" t="s">
        <v>1953</v>
      </c>
      <c r="L472" t="s">
        <v>25</v>
      </c>
      <c r="M472">
        <v>98106</v>
      </c>
      <c r="N472" t="s">
        <v>6966</v>
      </c>
      <c r="O472" t="s">
        <v>6967</v>
      </c>
      <c r="P472" t="s">
        <v>6968</v>
      </c>
      <c r="Q472" s="18">
        <v>44981</v>
      </c>
      <c r="R472" s="18">
        <v>45530</v>
      </c>
      <c r="S472" t="s">
        <v>708</v>
      </c>
      <c r="T472">
        <v>0</v>
      </c>
      <c r="U472" t="s">
        <v>6969</v>
      </c>
      <c r="X472" t="s">
        <v>317</v>
      </c>
      <c r="Y472" s="18">
        <v>24879</v>
      </c>
      <c r="Z472" t="s">
        <v>6970</v>
      </c>
      <c r="AA472">
        <v>1588363048</v>
      </c>
      <c r="AB472" t="s">
        <v>6971</v>
      </c>
      <c r="AC472" s="18">
        <v>45900</v>
      </c>
      <c r="AD472" t="s">
        <v>6972</v>
      </c>
      <c r="AE472" s="18">
        <v>46064</v>
      </c>
      <c r="AF472" t="s">
        <v>6973</v>
      </c>
      <c r="AG472" s="18">
        <v>45657</v>
      </c>
      <c r="AH472" t="s">
        <v>6974</v>
      </c>
      <c r="AI472">
        <v>2241066</v>
      </c>
      <c r="AJ472" t="s">
        <v>37</v>
      </c>
      <c r="AK472" t="s">
        <v>37</v>
      </c>
      <c r="AL472" t="s">
        <v>778</v>
      </c>
      <c r="AM472" t="b">
        <v>1</v>
      </c>
      <c r="AN472" t="b">
        <v>1</v>
      </c>
      <c r="AO472">
        <v>4217845</v>
      </c>
      <c r="AP472" t="s">
        <v>322</v>
      </c>
      <c r="AQ472" s="169" t="s">
        <v>6961</v>
      </c>
      <c r="AR472" t="s">
        <v>566</v>
      </c>
      <c r="AS472" t="s">
        <v>324</v>
      </c>
      <c r="AT472" t="s">
        <v>1384</v>
      </c>
    </row>
    <row r="473" spans="1:46" x14ac:dyDescent="0.35">
      <c r="A473" t="s">
        <v>6975</v>
      </c>
      <c r="B473" t="s">
        <v>6976</v>
      </c>
      <c r="C473" t="s">
        <v>6977</v>
      </c>
      <c r="D473" t="s">
        <v>6978</v>
      </c>
      <c r="E473" t="s">
        <v>6979</v>
      </c>
      <c r="F473" t="s">
        <v>308</v>
      </c>
      <c r="G473" t="s">
        <v>309</v>
      </c>
      <c r="H473" t="s">
        <v>27</v>
      </c>
      <c r="I473" t="s">
        <v>310</v>
      </c>
      <c r="J473" t="s">
        <v>6980</v>
      </c>
      <c r="K473" t="s">
        <v>1953</v>
      </c>
      <c r="L473" t="s">
        <v>25</v>
      </c>
      <c r="M473">
        <v>98144</v>
      </c>
      <c r="N473" t="s">
        <v>6981</v>
      </c>
      <c r="O473" t="s">
        <v>6982</v>
      </c>
      <c r="P473" t="s">
        <v>6983</v>
      </c>
      <c r="Q473" s="18">
        <v>44977</v>
      </c>
      <c r="R473" s="18">
        <v>45271</v>
      </c>
      <c r="S473" t="s">
        <v>708</v>
      </c>
      <c r="T473">
        <v>0</v>
      </c>
      <c r="W473" s="358">
        <v>1100</v>
      </c>
      <c r="X473" t="s">
        <v>317</v>
      </c>
      <c r="Y473" s="18">
        <v>24909</v>
      </c>
      <c r="Z473" t="s">
        <v>6984</v>
      </c>
      <c r="AA473">
        <v>1962428631</v>
      </c>
      <c r="AB473" t="s">
        <v>6985</v>
      </c>
      <c r="AD473" t="s">
        <v>6986</v>
      </c>
      <c r="AE473" s="18">
        <v>45363</v>
      </c>
      <c r="AH473" t="s">
        <v>6987</v>
      </c>
      <c r="AI473">
        <v>1093271</v>
      </c>
      <c r="AJ473" t="s">
        <v>5739</v>
      </c>
      <c r="AM473" t="b">
        <v>1</v>
      </c>
      <c r="AN473" t="b">
        <v>1</v>
      </c>
      <c r="AQ473" s="169" t="s">
        <v>6976</v>
      </c>
      <c r="AR473" t="s">
        <v>310</v>
      </c>
      <c r="AS473" t="s">
        <v>324</v>
      </c>
    </row>
    <row r="474" spans="1:46" x14ac:dyDescent="0.35">
      <c r="A474" t="s">
        <v>708</v>
      </c>
      <c r="B474" t="s">
        <v>6988</v>
      </c>
      <c r="C474" t="s">
        <v>6989</v>
      </c>
      <c r="D474" t="s">
        <v>6990</v>
      </c>
      <c r="E474" t="s">
        <v>6991</v>
      </c>
      <c r="F474" t="s">
        <v>6575</v>
      </c>
      <c r="G474" t="s">
        <v>309</v>
      </c>
      <c r="H474" t="s">
        <v>133</v>
      </c>
      <c r="I474" t="s">
        <v>432</v>
      </c>
      <c r="K474" t="s">
        <v>4552</v>
      </c>
      <c r="L474" t="s">
        <v>25</v>
      </c>
      <c r="N474">
        <v>2067025029</v>
      </c>
      <c r="O474" t="s">
        <v>6992</v>
      </c>
      <c r="Q474" s="18">
        <v>44977</v>
      </c>
      <c r="R474" s="18">
        <v>44977</v>
      </c>
      <c r="S474" t="s">
        <v>708</v>
      </c>
      <c r="T474">
        <v>0</v>
      </c>
      <c r="X474" t="s">
        <v>317</v>
      </c>
      <c r="AA474">
        <v>1043788292</v>
      </c>
      <c r="AB474" t="s">
        <v>6993</v>
      </c>
      <c r="AD474" t="s">
        <v>6993</v>
      </c>
      <c r="AE474" s="18">
        <v>45658</v>
      </c>
      <c r="AJ474" t="s">
        <v>320</v>
      </c>
      <c r="AM474" t="b">
        <v>1</v>
      </c>
      <c r="AN474" t="b">
        <v>1</v>
      </c>
      <c r="AQ474" s="169" t="s">
        <v>6988</v>
      </c>
      <c r="AR474" t="s">
        <v>46</v>
      </c>
      <c r="AS474" t="s">
        <v>324</v>
      </c>
    </row>
    <row r="475" spans="1:46" x14ac:dyDescent="0.35">
      <c r="A475" t="s">
        <v>6994</v>
      </c>
      <c r="B475" t="s">
        <v>6995</v>
      </c>
      <c r="C475" t="s">
        <v>6996</v>
      </c>
      <c r="D475" t="s">
        <v>3217</v>
      </c>
      <c r="E475" t="s">
        <v>6997</v>
      </c>
      <c r="F475" t="s">
        <v>5003</v>
      </c>
      <c r="G475" t="s">
        <v>462</v>
      </c>
      <c r="H475" t="s">
        <v>133</v>
      </c>
      <c r="I475" t="s">
        <v>432</v>
      </c>
      <c r="J475" t="s">
        <v>6998</v>
      </c>
      <c r="K475" t="s">
        <v>6999</v>
      </c>
      <c r="L475" t="s">
        <v>25</v>
      </c>
      <c r="M475">
        <v>98004</v>
      </c>
      <c r="N475" t="s">
        <v>7000</v>
      </c>
      <c r="O475" t="s">
        <v>7001</v>
      </c>
      <c r="P475" t="s">
        <v>7002</v>
      </c>
      <c r="Q475" s="18">
        <v>44963</v>
      </c>
      <c r="R475" s="18">
        <v>45184</v>
      </c>
      <c r="S475" t="s">
        <v>708</v>
      </c>
      <c r="T475">
        <v>0</v>
      </c>
      <c r="X475" t="s">
        <v>317</v>
      </c>
      <c r="Y475" s="18">
        <v>33619</v>
      </c>
      <c r="Z475" t="s">
        <v>7003</v>
      </c>
      <c r="AA475">
        <v>1639704224</v>
      </c>
      <c r="AB475" t="s">
        <v>7004</v>
      </c>
      <c r="AD475" t="s">
        <v>7005</v>
      </c>
      <c r="AE475" s="18">
        <v>45673</v>
      </c>
      <c r="AF475" t="s">
        <v>7006</v>
      </c>
      <c r="AG475" s="18">
        <v>46533</v>
      </c>
      <c r="AH475" t="s">
        <v>7007</v>
      </c>
      <c r="AI475">
        <v>2241200</v>
      </c>
      <c r="AJ475" t="s">
        <v>1962</v>
      </c>
      <c r="AM475" t="b">
        <v>1</v>
      </c>
      <c r="AN475" t="b">
        <v>1</v>
      </c>
      <c r="AO475">
        <v>4190330</v>
      </c>
      <c r="AQ475" s="169" t="s">
        <v>6995</v>
      </c>
      <c r="AR475" t="s">
        <v>46</v>
      </c>
      <c r="AS475" t="s">
        <v>324</v>
      </c>
      <c r="AT475" t="s">
        <v>1384</v>
      </c>
    </row>
    <row r="476" spans="1:46" x14ac:dyDescent="0.35">
      <c r="A476" t="s">
        <v>708</v>
      </c>
      <c r="B476" t="s">
        <v>7008</v>
      </c>
      <c r="C476" t="s">
        <v>7009</v>
      </c>
      <c r="D476" t="s">
        <v>967</v>
      </c>
      <c r="E476" t="s">
        <v>7010</v>
      </c>
      <c r="F476" t="s">
        <v>5003</v>
      </c>
      <c r="H476" t="s">
        <v>191</v>
      </c>
      <c r="I476" t="s">
        <v>557</v>
      </c>
      <c r="K476" t="s">
        <v>1057</v>
      </c>
      <c r="L476" t="s">
        <v>25</v>
      </c>
      <c r="O476" t="s">
        <v>7011</v>
      </c>
      <c r="P476" t="s">
        <v>7012</v>
      </c>
      <c r="Q476" s="18">
        <v>44963</v>
      </c>
      <c r="R476" s="18">
        <v>45097</v>
      </c>
      <c r="S476" t="s">
        <v>708</v>
      </c>
      <c r="T476">
        <v>0</v>
      </c>
      <c r="X476" t="s">
        <v>317</v>
      </c>
      <c r="AA476">
        <v>1437521655</v>
      </c>
      <c r="AB476" t="s">
        <v>6993</v>
      </c>
      <c r="AD476" t="s">
        <v>6993</v>
      </c>
      <c r="AE476" s="18">
        <v>45658</v>
      </c>
      <c r="AI476">
        <v>2050728</v>
      </c>
      <c r="AJ476" t="s">
        <v>320</v>
      </c>
      <c r="AM476" t="b">
        <v>1</v>
      </c>
      <c r="AN476" t="b">
        <v>1</v>
      </c>
      <c r="AO476">
        <v>4199591</v>
      </c>
      <c r="AQ476" s="169" t="s">
        <v>7008</v>
      </c>
      <c r="AR476" t="s">
        <v>566</v>
      </c>
      <c r="AS476" t="s">
        <v>324</v>
      </c>
      <c r="AT476" t="s">
        <v>1384</v>
      </c>
    </row>
    <row r="477" spans="1:46" x14ac:dyDescent="0.35">
      <c r="A477" t="s">
        <v>708</v>
      </c>
      <c r="B477" t="s">
        <v>7013</v>
      </c>
      <c r="C477" t="s">
        <v>7014</v>
      </c>
      <c r="D477" t="s">
        <v>7015</v>
      </c>
      <c r="E477" t="s">
        <v>7016</v>
      </c>
      <c r="F477" t="s">
        <v>5017</v>
      </c>
      <c r="G477" t="s">
        <v>659</v>
      </c>
      <c r="H477" t="s">
        <v>27</v>
      </c>
      <c r="I477" t="s">
        <v>310</v>
      </c>
      <c r="K477" t="s">
        <v>1751</v>
      </c>
      <c r="L477" t="s">
        <v>25</v>
      </c>
      <c r="N477">
        <v>3605107067</v>
      </c>
      <c r="O477" t="s">
        <v>7017</v>
      </c>
      <c r="P477" t="s">
        <v>7018</v>
      </c>
      <c r="Q477" s="18">
        <v>44958</v>
      </c>
      <c r="R477" s="18">
        <v>44985</v>
      </c>
      <c r="S477" t="s">
        <v>708</v>
      </c>
      <c r="T477">
        <v>0</v>
      </c>
      <c r="U477" t="s">
        <v>320</v>
      </c>
      <c r="X477">
        <v>1099</v>
      </c>
      <c r="AA477">
        <v>1922008382</v>
      </c>
      <c r="AB477" t="s">
        <v>6993</v>
      </c>
      <c r="AD477" t="s">
        <v>6993</v>
      </c>
      <c r="AE477" s="18">
        <v>45658</v>
      </c>
      <c r="AH477" t="s">
        <v>7019</v>
      </c>
      <c r="AI477">
        <v>2115192</v>
      </c>
      <c r="AJ477" t="s">
        <v>320</v>
      </c>
      <c r="AM477" t="b">
        <v>1</v>
      </c>
      <c r="AN477" t="b">
        <v>1</v>
      </c>
      <c r="AQ477" s="169" t="s">
        <v>7013</v>
      </c>
      <c r="AR477" t="s">
        <v>310</v>
      </c>
      <c r="AS477" t="s">
        <v>324</v>
      </c>
    </row>
    <row r="478" spans="1:46" x14ac:dyDescent="0.35">
      <c r="A478" t="s">
        <v>7020</v>
      </c>
      <c r="B478" t="s">
        <v>68</v>
      </c>
      <c r="C478" t="s">
        <v>7021</v>
      </c>
      <c r="D478" t="s">
        <v>7022</v>
      </c>
      <c r="E478" t="s">
        <v>7023</v>
      </c>
      <c r="F478" t="s">
        <v>6532</v>
      </c>
      <c r="H478" t="s">
        <v>27</v>
      </c>
      <c r="I478" t="s">
        <v>310</v>
      </c>
      <c r="K478" t="s">
        <v>6212</v>
      </c>
      <c r="L478" t="s">
        <v>53</v>
      </c>
      <c r="N478" t="s">
        <v>7024</v>
      </c>
      <c r="O478" t="s">
        <v>7025</v>
      </c>
      <c r="P478" t="s">
        <v>7026</v>
      </c>
      <c r="Q478" s="18">
        <v>44944</v>
      </c>
      <c r="R478" s="18">
        <v>45233</v>
      </c>
      <c r="S478" t="s">
        <v>708</v>
      </c>
      <c r="T478">
        <v>0</v>
      </c>
      <c r="U478" t="s">
        <v>7027</v>
      </c>
      <c r="X478">
        <v>1099</v>
      </c>
      <c r="Y478" s="18">
        <v>29089</v>
      </c>
      <c r="Z478" t="s">
        <v>7028</v>
      </c>
      <c r="AA478">
        <v>1750679379</v>
      </c>
      <c r="AB478" t="s">
        <v>7029</v>
      </c>
      <c r="AD478" t="s">
        <v>7030</v>
      </c>
      <c r="AE478" s="18">
        <v>45322</v>
      </c>
      <c r="AH478" t="s">
        <v>7031</v>
      </c>
      <c r="AI478">
        <v>106599700</v>
      </c>
      <c r="AM478" t="b">
        <v>1</v>
      </c>
      <c r="AN478" t="b">
        <v>1</v>
      </c>
      <c r="AQ478" s="169" t="s">
        <v>68</v>
      </c>
      <c r="AR478" t="s">
        <v>310</v>
      </c>
      <c r="AS478" t="s">
        <v>324</v>
      </c>
    </row>
    <row r="479" spans="1:46" x14ac:dyDescent="0.35">
      <c r="A479" t="s">
        <v>708</v>
      </c>
      <c r="B479" t="s">
        <v>7032</v>
      </c>
      <c r="C479" t="s">
        <v>7033</v>
      </c>
      <c r="D479" t="s">
        <v>7034</v>
      </c>
      <c r="E479" t="s">
        <v>7035</v>
      </c>
      <c r="F479" t="s">
        <v>6575</v>
      </c>
      <c r="H479" t="s">
        <v>133</v>
      </c>
      <c r="I479" t="s">
        <v>432</v>
      </c>
      <c r="L479" t="s">
        <v>25</v>
      </c>
      <c r="N479" t="s">
        <v>7036</v>
      </c>
      <c r="Q479" s="18">
        <v>44935</v>
      </c>
      <c r="R479" s="18">
        <v>44988</v>
      </c>
      <c r="S479" t="s">
        <v>708</v>
      </c>
      <c r="T479">
        <v>0</v>
      </c>
      <c r="U479" t="s">
        <v>320</v>
      </c>
      <c r="X479" t="s">
        <v>317</v>
      </c>
      <c r="AA479">
        <v>1053991950</v>
      </c>
      <c r="AB479" t="s">
        <v>6993</v>
      </c>
      <c r="AD479" t="s">
        <v>6993</v>
      </c>
      <c r="AE479" s="18">
        <v>45658</v>
      </c>
      <c r="AF479" t="s">
        <v>6993</v>
      </c>
      <c r="AG479" s="18">
        <v>45658</v>
      </c>
      <c r="AI479">
        <v>2232738</v>
      </c>
      <c r="AJ479" t="s">
        <v>320</v>
      </c>
      <c r="AM479" t="b">
        <v>1</v>
      </c>
      <c r="AN479" t="b">
        <v>0</v>
      </c>
      <c r="AO479">
        <v>4182206</v>
      </c>
      <c r="AQ479" s="169" t="s">
        <v>7032</v>
      </c>
      <c r="AR479" t="s">
        <v>46</v>
      </c>
      <c r="AS479" t="s">
        <v>324</v>
      </c>
      <c r="AT479" t="s">
        <v>1384</v>
      </c>
    </row>
    <row r="480" spans="1:46" x14ac:dyDescent="0.35">
      <c r="A480" t="s">
        <v>7037</v>
      </c>
      <c r="B480" t="s">
        <v>72</v>
      </c>
      <c r="C480" t="s">
        <v>7038</v>
      </c>
      <c r="D480" t="s">
        <v>7039</v>
      </c>
      <c r="E480" t="s">
        <v>372</v>
      </c>
      <c r="F480" t="s">
        <v>658</v>
      </c>
      <c r="G480" t="s">
        <v>659</v>
      </c>
      <c r="H480" t="s">
        <v>191</v>
      </c>
      <c r="I480" t="s">
        <v>557</v>
      </c>
      <c r="J480" t="s">
        <v>7040</v>
      </c>
      <c r="K480" t="s">
        <v>1969</v>
      </c>
      <c r="L480" t="s">
        <v>25</v>
      </c>
      <c r="M480">
        <v>98230</v>
      </c>
      <c r="N480" t="s">
        <v>7041</v>
      </c>
      <c r="O480" t="s">
        <v>7042</v>
      </c>
      <c r="P480" t="s">
        <v>7043</v>
      </c>
      <c r="Q480" s="18">
        <v>44935</v>
      </c>
      <c r="R480" s="18">
        <v>45567</v>
      </c>
      <c r="S480" t="s">
        <v>708</v>
      </c>
      <c r="T480">
        <v>0</v>
      </c>
      <c r="U480" t="s">
        <v>7044</v>
      </c>
      <c r="W480">
        <v>550</v>
      </c>
      <c r="X480">
        <v>1099</v>
      </c>
      <c r="Y480" s="18">
        <v>33250</v>
      </c>
      <c r="Z480" t="s">
        <v>7045</v>
      </c>
      <c r="AA480">
        <v>1326718701</v>
      </c>
      <c r="AB480" t="s">
        <v>7046</v>
      </c>
      <c r="AC480" s="18">
        <v>45443</v>
      </c>
      <c r="AD480" t="s">
        <v>7047</v>
      </c>
      <c r="AE480" s="18">
        <v>46034</v>
      </c>
      <c r="AF480">
        <v>1176007</v>
      </c>
      <c r="AG480" s="18">
        <v>46022</v>
      </c>
      <c r="AH480" t="s">
        <v>7048</v>
      </c>
      <c r="AI480">
        <v>2189640</v>
      </c>
      <c r="AJ480" t="s">
        <v>70</v>
      </c>
      <c r="AK480" t="s">
        <v>70</v>
      </c>
      <c r="AL480" t="s">
        <v>70</v>
      </c>
      <c r="AM480" t="b">
        <v>1</v>
      </c>
      <c r="AN480" t="b">
        <v>1</v>
      </c>
      <c r="AO480">
        <v>4184601</v>
      </c>
      <c r="AP480" t="s">
        <v>322</v>
      </c>
      <c r="AQ480" s="169" t="s">
        <v>72</v>
      </c>
      <c r="AR480" t="s">
        <v>566</v>
      </c>
      <c r="AS480" t="s">
        <v>324</v>
      </c>
      <c r="AT480" t="s">
        <v>1384</v>
      </c>
    </row>
    <row r="481" spans="1:46" x14ac:dyDescent="0.35">
      <c r="A481" t="s">
        <v>7049</v>
      </c>
      <c r="B481" t="s">
        <v>70</v>
      </c>
      <c r="C481" t="s">
        <v>7050</v>
      </c>
      <c r="D481" t="s">
        <v>7051</v>
      </c>
      <c r="E481" t="s">
        <v>2019</v>
      </c>
      <c r="F481" t="s">
        <v>7052</v>
      </c>
      <c r="G481" t="s">
        <v>7053</v>
      </c>
      <c r="H481" t="s">
        <v>27</v>
      </c>
      <c r="I481" t="s">
        <v>310</v>
      </c>
      <c r="J481" t="s">
        <v>7054</v>
      </c>
      <c r="K481" t="s">
        <v>1751</v>
      </c>
      <c r="L481" t="s">
        <v>25</v>
      </c>
      <c r="M481">
        <v>98226</v>
      </c>
      <c r="N481" t="s">
        <v>7055</v>
      </c>
      <c r="O481" t="s">
        <v>7056</v>
      </c>
      <c r="P481" t="s">
        <v>7057</v>
      </c>
      <c r="Q481" s="18">
        <v>44928</v>
      </c>
      <c r="S481" t="s">
        <v>634</v>
      </c>
      <c r="T481">
        <v>3</v>
      </c>
      <c r="U481" t="s">
        <v>7058</v>
      </c>
      <c r="X481" t="s">
        <v>317</v>
      </c>
      <c r="Y481" s="18">
        <v>30675</v>
      </c>
      <c r="Z481" t="s">
        <v>7059</v>
      </c>
      <c r="AA481">
        <v>1477968337</v>
      </c>
      <c r="AB481" t="s">
        <v>7060</v>
      </c>
      <c r="AC481" s="18">
        <v>46203</v>
      </c>
      <c r="AD481" t="s">
        <v>7061</v>
      </c>
      <c r="AE481" s="18">
        <v>46016</v>
      </c>
      <c r="AF481" t="s">
        <v>338</v>
      </c>
      <c r="AH481" t="s">
        <v>7062</v>
      </c>
      <c r="AI481">
        <v>2080929</v>
      </c>
      <c r="AJ481" t="s">
        <v>338</v>
      </c>
      <c r="AK481" t="s">
        <v>1162</v>
      </c>
      <c r="AM481" t="b">
        <v>1</v>
      </c>
      <c r="AN481" t="b">
        <v>1</v>
      </c>
      <c r="AO481">
        <v>4235320</v>
      </c>
      <c r="AP481" t="s">
        <v>322</v>
      </c>
      <c r="AQ481" s="169" t="s">
        <v>70</v>
      </c>
      <c r="AR481" t="s">
        <v>310</v>
      </c>
      <c r="AS481" t="s">
        <v>324</v>
      </c>
      <c r="AT481" t="s">
        <v>1384</v>
      </c>
    </row>
    <row r="482" spans="1:46" x14ac:dyDescent="0.35">
      <c r="A482" t="s">
        <v>708</v>
      </c>
      <c r="B482" t="s">
        <v>7063</v>
      </c>
      <c r="C482" t="s">
        <v>7064</v>
      </c>
      <c r="D482" t="s">
        <v>6599</v>
      </c>
      <c r="E482" t="s">
        <v>7065</v>
      </c>
      <c r="G482" t="s">
        <v>1637</v>
      </c>
      <c r="H482" t="s">
        <v>27</v>
      </c>
      <c r="I482" t="s">
        <v>310</v>
      </c>
      <c r="K482" t="s">
        <v>2111</v>
      </c>
      <c r="L482" t="s">
        <v>53</v>
      </c>
      <c r="P482" t="s">
        <v>7066</v>
      </c>
      <c r="Q482" s="18">
        <v>44927</v>
      </c>
      <c r="R482" s="18">
        <v>45030</v>
      </c>
      <c r="S482" t="s">
        <v>708</v>
      </c>
      <c r="T482">
        <v>0</v>
      </c>
      <c r="X482" t="s">
        <v>317</v>
      </c>
      <c r="AA482">
        <v>1861927113</v>
      </c>
      <c r="AH482" t="s">
        <v>7067</v>
      </c>
      <c r="AI482">
        <v>111170300</v>
      </c>
      <c r="AM482" t="b">
        <v>1</v>
      </c>
      <c r="AN482" t="b">
        <v>0</v>
      </c>
      <c r="AO482">
        <v>4189997</v>
      </c>
      <c r="AQ482" s="169" t="s">
        <v>7063</v>
      </c>
      <c r="AR482" t="s">
        <v>310</v>
      </c>
      <c r="AS482" t="s">
        <v>324</v>
      </c>
      <c r="AT482" t="s">
        <v>1384</v>
      </c>
    </row>
    <row r="483" spans="1:46" x14ac:dyDescent="0.35">
      <c r="A483" t="s">
        <v>7068</v>
      </c>
      <c r="B483" t="s">
        <v>7069</v>
      </c>
      <c r="C483" t="s">
        <v>7070</v>
      </c>
      <c r="D483" t="s">
        <v>7071</v>
      </c>
      <c r="E483" t="s">
        <v>7072</v>
      </c>
      <c r="F483" t="s">
        <v>461</v>
      </c>
      <c r="G483" t="s">
        <v>462</v>
      </c>
      <c r="H483" t="s">
        <v>133</v>
      </c>
      <c r="I483" t="s">
        <v>432</v>
      </c>
      <c r="J483" t="s">
        <v>7073</v>
      </c>
      <c r="K483" t="s">
        <v>6900</v>
      </c>
      <c r="L483" t="s">
        <v>25</v>
      </c>
      <c r="M483">
        <v>98034</v>
      </c>
      <c r="N483" t="s">
        <v>7074</v>
      </c>
      <c r="O483" t="s">
        <v>7075</v>
      </c>
      <c r="P483" t="s">
        <v>7076</v>
      </c>
      <c r="Q483" s="18">
        <v>44909</v>
      </c>
      <c r="R483" s="18">
        <v>45412</v>
      </c>
      <c r="S483" t="s">
        <v>708</v>
      </c>
      <c r="T483">
        <v>0</v>
      </c>
      <c r="U483" t="s">
        <v>7077</v>
      </c>
      <c r="X483" t="s">
        <v>317</v>
      </c>
      <c r="Y483" s="18">
        <v>29829</v>
      </c>
      <c r="Z483" t="s">
        <v>7078</v>
      </c>
      <c r="AA483">
        <v>1306493341</v>
      </c>
      <c r="AB483" t="s">
        <v>7079</v>
      </c>
      <c r="AD483" t="s">
        <v>7080</v>
      </c>
      <c r="AE483" s="18">
        <v>45900</v>
      </c>
      <c r="AF483">
        <v>2022028099</v>
      </c>
      <c r="AG483" s="18">
        <v>46687</v>
      </c>
      <c r="AH483" t="s">
        <v>7081</v>
      </c>
      <c r="AI483">
        <v>2230984</v>
      </c>
      <c r="AJ483" t="s">
        <v>338</v>
      </c>
      <c r="AK483" t="s">
        <v>7082</v>
      </c>
      <c r="AL483" t="s">
        <v>2665</v>
      </c>
      <c r="AM483" t="b">
        <v>1</v>
      </c>
      <c r="AN483" t="b">
        <v>1</v>
      </c>
      <c r="AO483">
        <v>4174688</v>
      </c>
      <c r="AQ483" s="169" t="s">
        <v>7069</v>
      </c>
      <c r="AR483" t="s">
        <v>46</v>
      </c>
      <c r="AS483" t="s">
        <v>324</v>
      </c>
      <c r="AT483" t="s">
        <v>1384</v>
      </c>
    </row>
    <row r="484" spans="1:46" x14ac:dyDescent="0.35">
      <c r="A484" t="s">
        <v>7083</v>
      </c>
      <c r="B484" t="s">
        <v>7084</v>
      </c>
      <c r="C484" t="s">
        <v>7085</v>
      </c>
      <c r="D484" t="s">
        <v>7086</v>
      </c>
      <c r="E484" t="s">
        <v>5739</v>
      </c>
      <c r="F484" t="s">
        <v>308</v>
      </c>
      <c r="G484" t="s">
        <v>309</v>
      </c>
      <c r="H484" t="s">
        <v>27</v>
      </c>
      <c r="I484" t="s">
        <v>310</v>
      </c>
      <c r="J484" t="s">
        <v>7087</v>
      </c>
      <c r="K484" t="s">
        <v>7088</v>
      </c>
      <c r="L484" t="s">
        <v>7089</v>
      </c>
      <c r="M484">
        <v>99507</v>
      </c>
      <c r="N484" t="s">
        <v>7090</v>
      </c>
      <c r="P484" t="s">
        <v>7091</v>
      </c>
      <c r="Q484" s="18">
        <v>44896</v>
      </c>
      <c r="R484" s="18">
        <v>45370</v>
      </c>
      <c r="S484" t="s">
        <v>708</v>
      </c>
      <c r="T484">
        <v>0</v>
      </c>
      <c r="U484" t="s">
        <v>7092</v>
      </c>
      <c r="X484" t="s">
        <v>317</v>
      </c>
      <c r="Y484" s="18">
        <v>24113</v>
      </c>
      <c r="Z484" t="s">
        <v>7093</v>
      </c>
      <c r="AA484">
        <v>1871579847</v>
      </c>
      <c r="AB484" t="s">
        <v>7094</v>
      </c>
      <c r="AD484" t="s">
        <v>7095</v>
      </c>
      <c r="AE484" s="18">
        <v>46028</v>
      </c>
      <c r="AF484" t="s">
        <v>338</v>
      </c>
      <c r="AH484" t="s">
        <v>7096</v>
      </c>
      <c r="AI484">
        <v>2178491</v>
      </c>
      <c r="AJ484" t="s">
        <v>338</v>
      </c>
      <c r="AK484" t="s">
        <v>4519</v>
      </c>
      <c r="AL484" t="s">
        <v>338</v>
      </c>
      <c r="AM484" t="b">
        <v>1</v>
      </c>
      <c r="AN484" t="b">
        <v>0</v>
      </c>
      <c r="AO484">
        <v>4174670</v>
      </c>
      <c r="AQ484" s="169" t="s">
        <v>7084</v>
      </c>
      <c r="AR484" t="s">
        <v>310</v>
      </c>
      <c r="AS484" t="s">
        <v>324</v>
      </c>
      <c r="AT484" t="s">
        <v>1384</v>
      </c>
    </row>
    <row r="485" spans="1:46" x14ac:dyDescent="0.35">
      <c r="A485" t="s">
        <v>7097</v>
      </c>
      <c r="B485" t="s">
        <v>7098</v>
      </c>
      <c r="C485" t="s">
        <v>7099</v>
      </c>
      <c r="D485" t="s">
        <v>7100</v>
      </c>
      <c r="E485" t="s">
        <v>7101</v>
      </c>
      <c r="F485" t="s">
        <v>4969</v>
      </c>
      <c r="G485" t="s">
        <v>1637</v>
      </c>
      <c r="H485" t="s">
        <v>136</v>
      </c>
      <c r="I485" t="s">
        <v>345</v>
      </c>
      <c r="J485" t="s">
        <v>7102</v>
      </c>
      <c r="K485" t="s">
        <v>7103</v>
      </c>
      <c r="L485" t="s">
        <v>53</v>
      </c>
      <c r="M485">
        <v>32063</v>
      </c>
      <c r="N485" t="s">
        <v>7104</v>
      </c>
      <c r="O485" t="s">
        <v>7105</v>
      </c>
      <c r="P485" t="s">
        <v>7106</v>
      </c>
      <c r="Q485" s="18">
        <v>44866</v>
      </c>
      <c r="S485" t="s">
        <v>634</v>
      </c>
      <c r="T485">
        <v>5</v>
      </c>
      <c r="U485" t="s">
        <v>7107</v>
      </c>
      <c r="X485" t="s">
        <v>317</v>
      </c>
      <c r="Y485" s="18">
        <v>32485</v>
      </c>
      <c r="Z485" t="s">
        <v>7108</v>
      </c>
      <c r="AA485">
        <v>1417475369</v>
      </c>
      <c r="AB485" t="s">
        <v>7109</v>
      </c>
      <c r="AC485" s="18">
        <v>45838</v>
      </c>
      <c r="AD485" t="s">
        <v>7110</v>
      </c>
      <c r="AE485" s="18">
        <v>45777</v>
      </c>
      <c r="AF485" t="s">
        <v>7111</v>
      </c>
      <c r="AG485" s="18">
        <v>46556</v>
      </c>
      <c r="AH485" t="s">
        <v>7112</v>
      </c>
      <c r="AI485" t="s">
        <v>7113</v>
      </c>
      <c r="AJ485" t="s">
        <v>1677</v>
      </c>
      <c r="AK485" t="s">
        <v>1677</v>
      </c>
      <c r="AL485" t="s">
        <v>61</v>
      </c>
      <c r="AM485" t="b">
        <v>1</v>
      </c>
      <c r="AN485" t="b">
        <v>1</v>
      </c>
      <c r="AO485">
        <v>4174660</v>
      </c>
      <c r="AP485" t="s">
        <v>322</v>
      </c>
      <c r="AQ485" s="169" t="s">
        <v>7098</v>
      </c>
      <c r="AR485" t="s">
        <v>46</v>
      </c>
      <c r="AS485" t="s">
        <v>324</v>
      </c>
      <c r="AT485" t="s">
        <v>1384</v>
      </c>
    </row>
    <row r="486" spans="1:46" x14ac:dyDescent="0.35">
      <c r="A486" t="s">
        <v>7114</v>
      </c>
      <c r="B486" t="s">
        <v>7115</v>
      </c>
      <c r="C486" t="s">
        <v>7116</v>
      </c>
      <c r="D486" t="s">
        <v>6346</v>
      </c>
      <c r="E486" t="s">
        <v>7117</v>
      </c>
      <c r="F486" t="s">
        <v>461</v>
      </c>
      <c r="G486" t="s">
        <v>462</v>
      </c>
      <c r="H486" t="s">
        <v>130</v>
      </c>
      <c r="I486" t="s">
        <v>432</v>
      </c>
      <c r="J486" t="s">
        <v>7118</v>
      </c>
      <c r="K486" t="s">
        <v>1953</v>
      </c>
      <c r="L486" t="s">
        <v>25</v>
      </c>
      <c r="M486">
        <v>98109</v>
      </c>
      <c r="N486" t="s">
        <v>7119</v>
      </c>
      <c r="O486" t="s">
        <v>7120</v>
      </c>
      <c r="P486" t="s">
        <v>7121</v>
      </c>
      <c r="Q486" s="18">
        <v>44866</v>
      </c>
      <c r="R486" s="18">
        <v>45502</v>
      </c>
      <c r="S486" t="s">
        <v>708</v>
      </c>
      <c r="T486">
        <v>0</v>
      </c>
      <c r="U486" t="s">
        <v>7122</v>
      </c>
      <c r="X486" t="s">
        <v>317</v>
      </c>
      <c r="Y486" s="18">
        <v>32118</v>
      </c>
      <c r="Z486" t="s">
        <v>7123</v>
      </c>
      <c r="AA486">
        <v>1265015341</v>
      </c>
      <c r="AB486" t="s">
        <v>7124</v>
      </c>
      <c r="AC486" s="18">
        <v>45596</v>
      </c>
      <c r="AD486" t="s">
        <v>7125</v>
      </c>
      <c r="AE486" s="18">
        <v>45998</v>
      </c>
      <c r="AF486" t="s">
        <v>7126</v>
      </c>
      <c r="AG486" s="18">
        <v>46084</v>
      </c>
      <c r="AH486" t="s">
        <v>7127</v>
      </c>
      <c r="AI486">
        <v>2201620</v>
      </c>
      <c r="AJ486" t="s">
        <v>338</v>
      </c>
      <c r="AK486" t="s">
        <v>7082</v>
      </c>
      <c r="AL486" t="s">
        <v>792</v>
      </c>
      <c r="AM486" t="b">
        <v>1</v>
      </c>
      <c r="AN486" t="b">
        <v>1</v>
      </c>
      <c r="AO486">
        <v>4174664</v>
      </c>
      <c r="AP486" t="s">
        <v>322</v>
      </c>
      <c r="AQ486" s="169" t="s">
        <v>7115</v>
      </c>
      <c r="AR486" t="s">
        <v>46</v>
      </c>
      <c r="AS486" t="s">
        <v>324</v>
      </c>
      <c r="AT486" t="s">
        <v>1384</v>
      </c>
    </row>
    <row r="487" spans="1:46" x14ac:dyDescent="0.35">
      <c r="A487" t="s">
        <v>7128</v>
      </c>
      <c r="B487" t="s">
        <v>7129</v>
      </c>
      <c r="C487" t="s">
        <v>7130</v>
      </c>
      <c r="D487" t="s">
        <v>7131</v>
      </c>
      <c r="E487" t="s">
        <v>7132</v>
      </c>
      <c r="F487" t="s">
        <v>5003</v>
      </c>
      <c r="G487" t="s">
        <v>659</v>
      </c>
      <c r="H487" t="s">
        <v>191</v>
      </c>
      <c r="I487" t="s">
        <v>557</v>
      </c>
      <c r="J487" t="s">
        <v>7133</v>
      </c>
      <c r="K487" t="s">
        <v>1751</v>
      </c>
      <c r="L487" t="s">
        <v>25</v>
      </c>
      <c r="M487">
        <v>98226</v>
      </c>
      <c r="N487" t="s">
        <v>7134</v>
      </c>
      <c r="O487" t="s">
        <v>7135</v>
      </c>
      <c r="P487" t="s">
        <v>7136</v>
      </c>
      <c r="Q487" s="18">
        <v>44866</v>
      </c>
      <c r="R487" s="18">
        <v>45232</v>
      </c>
      <c r="S487" t="s">
        <v>708</v>
      </c>
      <c r="T487">
        <v>0</v>
      </c>
      <c r="X487" t="s">
        <v>317</v>
      </c>
      <c r="Y487" s="18">
        <v>31666</v>
      </c>
      <c r="Z487" t="s">
        <v>7137</v>
      </c>
      <c r="AA487">
        <v>1164769642</v>
      </c>
      <c r="AB487" t="s">
        <v>7138</v>
      </c>
      <c r="AD487" t="s">
        <v>7139</v>
      </c>
      <c r="AE487" s="18">
        <v>45443</v>
      </c>
      <c r="AF487" t="s">
        <v>7140</v>
      </c>
      <c r="AG487" s="18">
        <v>45657</v>
      </c>
      <c r="AH487" t="s">
        <v>7141</v>
      </c>
      <c r="AI487">
        <v>2086426</v>
      </c>
      <c r="AJ487" t="s">
        <v>2019</v>
      </c>
      <c r="AM487" t="b">
        <v>1</v>
      </c>
      <c r="AN487" t="b">
        <v>1</v>
      </c>
      <c r="AO487">
        <v>4174687</v>
      </c>
      <c r="AQ487" s="169" t="s">
        <v>7129</v>
      </c>
      <c r="AR487" t="s">
        <v>566</v>
      </c>
      <c r="AS487" t="s">
        <v>324</v>
      </c>
      <c r="AT487" t="s">
        <v>1384</v>
      </c>
    </row>
    <row r="488" spans="1:46" x14ac:dyDescent="0.35">
      <c r="A488" t="s">
        <v>7142</v>
      </c>
      <c r="B488" t="s">
        <v>7143</v>
      </c>
      <c r="C488" t="s">
        <v>7144</v>
      </c>
      <c r="D488" t="s">
        <v>7145</v>
      </c>
      <c r="E488" t="s">
        <v>7146</v>
      </c>
      <c r="F488" t="s">
        <v>3083</v>
      </c>
      <c r="G488" t="s">
        <v>404</v>
      </c>
      <c r="H488" t="s">
        <v>191</v>
      </c>
      <c r="I488" t="s">
        <v>557</v>
      </c>
      <c r="J488" t="s">
        <v>7147</v>
      </c>
      <c r="K488" t="s">
        <v>7148</v>
      </c>
      <c r="L488" t="s">
        <v>50</v>
      </c>
      <c r="M488">
        <v>91501</v>
      </c>
      <c r="N488" t="s">
        <v>7149</v>
      </c>
      <c r="O488" t="s">
        <v>7150</v>
      </c>
      <c r="P488" t="s">
        <v>7151</v>
      </c>
      <c r="Q488" s="18">
        <v>44866</v>
      </c>
      <c r="S488" t="s">
        <v>634</v>
      </c>
      <c r="T488">
        <v>5</v>
      </c>
      <c r="U488" t="s">
        <v>7152</v>
      </c>
      <c r="X488" t="s">
        <v>317</v>
      </c>
      <c r="Y488" s="18">
        <v>31929</v>
      </c>
      <c r="Z488" t="s">
        <v>7153</v>
      </c>
      <c r="AA488">
        <v>1770251308</v>
      </c>
      <c r="AB488" t="s">
        <v>7154</v>
      </c>
      <c r="AC488" s="18">
        <v>46081</v>
      </c>
      <c r="AD488">
        <v>63408</v>
      </c>
      <c r="AE488" s="18">
        <v>45838</v>
      </c>
      <c r="AF488" t="s">
        <v>7155</v>
      </c>
      <c r="AG488" s="18">
        <v>45657</v>
      </c>
      <c r="AH488" t="s">
        <v>7156</v>
      </c>
      <c r="AI488">
        <v>2231343</v>
      </c>
      <c r="AJ488" t="s">
        <v>1398</v>
      </c>
      <c r="AK488" t="s">
        <v>1398</v>
      </c>
      <c r="AM488" t="b">
        <v>1</v>
      </c>
      <c r="AN488" t="b">
        <v>1</v>
      </c>
      <c r="AO488">
        <v>4174682</v>
      </c>
      <c r="AP488" t="s">
        <v>322</v>
      </c>
      <c r="AQ488" s="169" t="s">
        <v>7143</v>
      </c>
      <c r="AR488" t="s">
        <v>566</v>
      </c>
      <c r="AS488" t="s">
        <v>324</v>
      </c>
      <c r="AT488" t="s">
        <v>1384</v>
      </c>
    </row>
    <row r="489" spans="1:46" x14ac:dyDescent="0.35">
      <c r="A489" t="s">
        <v>7157</v>
      </c>
      <c r="B489" t="s">
        <v>7158</v>
      </c>
      <c r="C489" t="s">
        <v>7159</v>
      </c>
      <c r="D489" t="s">
        <v>7160</v>
      </c>
      <c r="E489" t="s">
        <v>7161</v>
      </c>
      <c r="F489" t="s">
        <v>6129</v>
      </c>
      <c r="G489" t="s">
        <v>374</v>
      </c>
      <c r="H489" t="s">
        <v>136</v>
      </c>
      <c r="I489" t="s">
        <v>345</v>
      </c>
      <c r="J489" t="s">
        <v>7162</v>
      </c>
      <c r="K489" t="s">
        <v>7163</v>
      </c>
      <c r="L489" t="s">
        <v>53</v>
      </c>
      <c r="M489">
        <v>33319</v>
      </c>
      <c r="N489" t="s">
        <v>7164</v>
      </c>
      <c r="O489" t="s">
        <v>7165</v>
      </c>
      <c r="P489" t="s">
        <v>7166</v>
      </c>
      <c r="Q489" s="18">
        <v>44866</v>
      </c>
      <c r="R489" s="18">
        <v>45291</v>
      </c>
      <c r="S489" t="s">
        <v>708</v>
      </c>
      <c r="T489">
        <v>0</v>
      </c>
      <c r="U489" t="s">
        <v>6002</v>
      </c>
      <c r="X489" t="s">
        <v>317</v>
      </c>
      <c r="Y489" s="18">
        <v>33116</v>
      </c>
      <c r="Z489" t="s">
        <v>7167</v>
      </c>
      <c r="AA489">
        <v>1700534450</v>
      </c>
      <c r="AB489" t="s">
        <v>7168</v>
      </c>
      <c r="AD489" t="s">
        <v>7169</v>
      </c>
      <c r="AE489" s="18">
        <v>45777</v>
      </c>
      <c r="AH489" t="s">
        <v>7170</v>
      </c>
      <c r="AI489">
        <v>116332000</v>
      </c>
      <c r="AL489" t="s">
        <v>2575</v>
      </c>
      <c r="AM489" t="b">
        <v>1</v>
      </c>
      <c r="AN489" t="b">
        <v>1</v>
      </c>
      <c r="AO489">
        <v>4174686</v>
      </c>
      <c r="AQ489" s="169" t="s">
        <v>7158</v>
      </c>
      <c r="AR489" t="s">
        <v>46</v>
      </c>
      <c r="AS489" t="s">
        <v>324</v>
      </c>
      <c r="AT489" t="s">
        <v>1384</v>
      </c>
    </row>
    <row r="490" spans="1:46" x14ac:dyDescent="0.35">
      <c r="A490" t="s">
        <v>7171</v>
      </c>
      <c r="B490" t="s">
        <v>7172</v>
      </c>
      <c r="C490" t="s">
        <v>7173</v>
      </c>
      <c r="D490" t="s">
        <v>7174</v>
      </c>
      <c r="E490" t="s">
        <v>7175</v>
      </c>
      <c r="F490" t="s">
        <v>5273</v>
      </c>
      <c r="G490" t="s">
        <v>1509</v>
      </c>
      <c r="H490" t="s">
        <v>136</v>
      </c>
      <c r="I490" t="s">
        <v>345</v>
      </c>
      <c r="J490" t="s">
        <v>7176</v>
      </c>
      <c r="K490" t="s">
        <v>6212</v>
      </c>
      <c r="L490" t="s">
        <v>53</v>
      </c>
      <c r="M490">
        <v>32837</v>
      </c>
      <c r="N490" t="s">
        <v>7177</v>
      </c>
      <c r="O490" t="s">
        <v>7178</v>
      </c>
      <c r="P490" t="s">
        <v>7179</v>
      </c>
      <c r="Q490" s="18">
        <v>44866</v>
      </c>
      <c r="S490" t="s">
        <v>634</v>
      </c>
      <c r="T490">
        <v>5</v>
      </c>
      <c r="U490" t="s">
        <v>7180</v>
      </c>
      <c r="X490" t="s">
        <v>317</v>
      </c>
      <c r="Y490" s="18">
        <v>31320</v>
      </c>
      <c r="Z490" t="s">
        <v>7181</v>
      </c>
      <c r="AA490">
        <v>1275259830</v>
      </c>
      <c r="AB490" t="s">
        <v>7182</v>
      </c>
      <c r="AC490" s="18">
        <v>45808</v>
      </c>
      <c r="AD490" t="s">
        <v>7183</v>
      </c>
      <c r="AE490" s="18">
        <v>46234</v>
      </c>
      <c r="AF490" t="s">
        <v>7184</v>
      </c>
      <c r="AG490" s="18">
        <v>46637</v>
      </c>
      <c r="AH490" t="s">
        <v>7185</v>
      </c>
      <c r="AI490">
        <v>116403900</v>
      </c>
      <c r="AJ490" t="s">
        <v>57</v>
      </c>
      <c r="AK490" t="s">
        <v>57</v>
      </c>
      <c r="AL490" t="s">
        <v>61</v>
      </c>
      <c r="AM490" t="b">
        <v>1</v>
      </c>
      <c r="AN490" t="b">
        <v>1</v>
      </c>
      <c r="AO490">
        <v>4174684</v>
      </c>
      <c r="AP490" t="s">
        <v>322</v>
      </c>
      <c r="AQ490" s="169" t="s">
        <v>7172</v>
      </c>
      <c r="AR490" t="s">
        <v>46</v>
      </c>
      <c r="AS490" t="s">
        <v>324</v>
      </c>
      <c r="AT490" t="s">
        <v>1384</v>
      </c>
    </row>
    <row r="491" spans="1:46" x14ac:dyDescent="0.35">
      <c r="A491" t="s">
        <v>7186</v>
      </c>
      <c r="B491" t="s">
        <v>7187</v>
      </c>
      <c r="C491" t="s">
        <v>7188</v>
      </c>
      <c r="D491" t="s">
        <v>7189</v>
      </c>
      <c r="E491" t="s">
        <v>7190</v>
      </c>
      <c r="F491" t="s">
        <v>5273</v>
      </c>
      <c r="G491" t="s">
        <v>1509</v>
      </c>
      <c r="H491" t="s">
        <v>130</v>
      </c>
      <c r="I491" t="s">
        <v>345</v>
      </c>
      <c r="J491" t="s">
        <v>7191</v>
      </c>
      <c r="K491" t="s">
        <v>7192</v>
      </c>
      <c r="L491" t="s">
        <v>53</v>
      </c>
      <c r="M491">
        <v>32117</v>
      </c>
      <c r="N491" t="s">
        <v>7193</v>
      </c>
      <c r="O491" t="s">
        <v>7194</v>
      </c>
      <c r="P491" t="s">
        <v>7195</v>
      </c>
      <c r="Q491" s="18">
        <v>44866</v>
      </c>
      <c r="S491" t="s">
        <v>634</v>
      </c>
      <c r="T491">
        <v>5</v>
      </c>
      <c r="U491" t="s">
        <v>7196</v>
      </c>
      <c r="X491" t="s">
        <v>317</v>
      </c>
      <c r="Y491" s="18">
        <v>32241</v>
      </c>
      <c r="Z491" t="s">
        <v>7197</v>
      </c>
      <c r="AA491">
        <v>1922724772</v>
      </c>
      <c r="AB491" t="s">
        <v>7198</v>
      </c>
      <c r="AC491" s="18">
        <v>45900</v>
      </c>
      <c r="AD491" t="s">
        <v>7199</v>
      </c>
      <c r="AE491" s="18">
        <v>46234</v>
      </c>
      <c r="AF491" t="s">
        <v>7200</v>
      </c>
      <c r="AG491" s="18">
        <v>46642</v>
      </c>
      <c r="AH491" t="s">
        <v>7201</v>
      </c>
      <c r="AI491">
        <v>116324300</v>
      </c>
      <c r="AJ491" t="s">
        <v>55</v>
      </c>
      <c r="AK491" t="s">
        <v>55</v>
      </c>
      <c r="AL491" t="s">
        <v>1330</v>
      </c>
      <c r="AM491" t="b">
        <v>1</v>
      </c>
      <c r="AN491" t="b">
        <v>1</v>
      </c>
      <c r="AO491">
        <v>4174659</v>
      </c>
      <c r="AP491" t="s">
        <v>322</v>
      </c>
      <c r="AQ491" s="169" t="s">
        <v>7187</v>
      </c>
      <c r="AR491" t="s">
        <v>46</v>
      </c>
      <c r="AS491" t="s">
        <v>324</v>
      </c>
      <c r="AT491" t="s">
        <v>1384</v>
      </c>
    </row>
    <row r="492" spans="1:46" x14ac:dyDescent="0.35">
      <c r="A492" t="s">
        <v>7202</v>
      </c>
      <c r="B492" t="s">
        <v>7203</v>
      </c>
      <c r="C492" t="s">
        <v>7204</v>
      </c>
      <c r="D492" t="s">
        <v>1524</v>
      </c>
      <c r="E492" t="s">
        <v>7205</v>
      </c>
      <c r="F492" t="s">
        <v>2682</v>
      </c>
      <c r="G492" t="s">
        <v>659</v>
      </c>
      <c r="H492" t="s">
        <v>7206</v>
      </c>
      <c r="I492" t="s">
        <v>432</v>
      </c>
      <c r="J492" t="s">
        <v>7207</v>
      </c>
      <c r="K492" t="s">
        <v>1751</v>
      </c>
      <c r="L492" t="s">
        <v>25</v>
      </c>
      <c r="M492">
        <v>98229</v>
      </c>
      <c r="N492" t="s">
        <v>7208</v>
      </c>
      <c r="O492" t="s">
        <v>7209</v>
      </c>
      <c r="P492" t="s">
        <v>7210</v>
      </c>
      <c r="Q492" s="18">
        <v>44835</v>
      </c>
      <c r="S492" t="s">
        <v>634</v>
      </c>
      <c r="T492">
        <v>0</v>
      </c>
      <c r="U492" t="s">
        <v>7211</v>
      </c>
      <c r="X492" t="s">
        <v>317</v>
      </c>
      <c r="Y492" s="18">
        <v>29231</v>
      </c>
      <c r="Z492" t="s">
        <v>7212</v>
      </c>
      <c r="AA492">
        <v>1740763994</v>
      </c>
      <c r="AB492" t="s">
        <v>7213</v>
      </c>
      <c r="AC492" s="18">
        <v>45535</v>
      </c>
      <c r="AD492" t="s">
        <v>7214</v>
      </c>
      <c r="AE492" s="18">
        <v>45668</v>
      </c>
      <c r="AF492" t="s">
        <v>7215</v>
      </c>
      <c r="AG492" s="18">
        <v>47019</v>
      </c>
      <c r="AH492" t="s">
        <v>7216</v>
      </c>
      <c r="AI492">
        <v>2111333</v>
      </c>
      <c r="AJ492" t="s">
        <v>368</v>
      </c>
      <c r="AK492" t="s">
        <v>70</v>
      </c>
      <c r="AL492" t="s">
        <v>70</v>
      </c>
      <c r="AM492" t="b">
        <v>1</v>
      </c>
      <c r="AN492" t="b">
        <v>1</v>
      </c>
      <c r="AO492">
        <v>4174652</v>
      </c>
      <c r="AP492" t="s">
        <v>322</v>
      </c>
      <c r="AQ492" s="169" t="s">
        <v>7203</v>
      </c>
      <c r="AR492" t="s">
        <v>46</v>
      </c>
      <c r="AS492" t="s">
        <v>324</v>
      </c>
      <c r="AT492" t="s">
        <v>1384</v>
      </c>
    </row>
    <row r="493" spans="1:46" x14ac:dyDescent="0.35">
      <c r="A493" s="359" t="s">
        <v>7217</v>
      </c>
      <c r="B493" t="s">
        <v>76</v>
      </c>
      <c r="C493" t="s">
        <v>7218</v>
      </c>
      <c r="D493" t="s">
        <v>7219</v>
      </c>
      <c r="E493" t="s">
        <v>7220</v>
      </c>
      <c r="F493" t="s">
        <v>497</v>
      </c>
      <c r="G493" t="s">
        <v>309</v>
      </c>
      <c r="H493" t="s">
        <v>133</v>
      </c>
      <c r="I493" t="s">
        <v>432</v>
      </c>
      <c r="J493" t="s">
        <v>7221</v>
      </c>
      <c r="K493" t="s">
        <v>7222</v>
      </c>
      <c r="L493" t="s">
        <v>25</v>
      </c>
      <c r="M493">
        <v>98391</v>
      </c>
      <c r="N493" t="s">
        <v>7223</v>
      </c>
      <c r="O493" t="s">
        <v>7224</v>
      </c>
      <c r="P493" t="s">
        <v>7225</v>
      </c>
      <c r="Q493" s="18">
        <v>44835</v>
      </c>
      <c r="S493" t="s">
        <v>634</v>
      </c>
      <c r="T493">
        <v>3</v>
      </c>
      <c r="U493" t="s">
        <v>7226</v>
      </c>
      <c r="W493">
        <v>575</v>
      </c>
      <c r="X493">
        <v>1099</v>
      </c>
      <c r="Y493" s="18">
        <v>28406</v>
      </c>
      <c r="AA493">
        <v>1609386440</v>
      </c>
      <c r="AB493" t="s">
        <v>7227</v>
      </c>
      <c r="AC493" s="18">
        <v>46387</v>
      </c>
      <c r="AD493" t="s">
        <v>7228</v>
      </c>
      <c r="AE493" s="18">
        <v>45938</v>
      </c>
      <c r="AF493" t="s">
        <v>7229</v>
      </c>
      <c r="AG493" s="18">
        <v>46578</v>
      </c>
      <c r="AH493" t="s">
        <v>7230</v>
      </c>
      <c r="AI493">
        <v>2154386</v>
      </c>
      <c r="AJ493" t="s">
        <v>338</v>
      </c>
      <c r="AK493" t="s">
        <v>37</v>
      </c>
      <c r="AL493" t="s">
        <v>778</v>
      </c>
      <c r="AM493" t="b">
        <v>1</v>
      </c>
      <c r="AN493" t="b">
        <v>1</v>
      </c>
      <c r="AO493">
        <v>4174668</v>
      </c>
      <c r="AP493" t="s">
        <v>322</v>
      </c>
      <c r="AQ493" s="169" t="s">
        <v>76</v>
      </c>
      <c r="AR493" t="s">
        <v>46</v>
      </c>
      <c r="AS493" t="s">
        <v>324</v>
      </c>
      <c r="AT493" t="s">
        <v>1384</v>
      </c>
    </row>
    <row r="494" spans="1:46" x14ac:dyDescent="0.35">
      <c r="A494" t="s">
        <v>7231</v>
      </c>
      <c r="B494" t="s">
        <v>7232</v>
      </c>
      <c r="C494" t="s">
        <v>7233</v>
      </c>
      <c r="D494" t="s">
        <v>3217</v>
      </c>
      <c r="E494" t="s">
        <v>5031</v>
      </c>
      <c r="F494" t="s">
        <v>5003</v>
      </c>
      <c r="G494" t="s">
        <v>462</v>
      </c>
      <c r="H494" t="s">
        <v>133</v>
      </c>
      <c r="I494" t="s">
        <v>432</v>
      </c>
      <c r="J494" t="s">
        <v>7234</v>
      </c>
      <c r="K494" t="s">
        <v>7235</v>
      </c>
      <c r="L494" t="s">
        <v>25</v>
      </c>
      <c r="M494">
        <v>98223</v>
      </c>
      <c r="N494" t="s">
        <v>7236</v>
      </c>
      <c r="P494" t="s">
        <v>7237</v>
      </c>
      <c r="Q494" s="18">
        <v>44835</v>
      </c>
      <c r="R494" s="18">
        <v>45133</v>
      </c>
      <c r="S494" t="s">
        <v>708</v>
      </c>
      <c r="T494">
        <v>0</v>
      </c>
      <c r="X494" t="s">
        <v>317</v>
      </c>
      <c r="Y494" s="18">
        <v>23209</v>
      </c>
      <c r="Z494" t="s">
        <v>7238</v>
      </c>
      <c r="AA494">
        <v>1902909435</v>
      </c>
      <c r="AB494" t="s">
        <v>7239</v>
      </c>
      <c r="AD494" t="s">
        <v>7240</v>
      </c>
      <c r="AE494" s="18">
        <v>45490</v>
      </c>
      <c r="AH494" t="s">
        <v>7241</v>
      </c>
      <c r="AI494">
        <v>2006834</v>
      </c>
      <c r="AJ494" t="s">
        <v>1962</v>
      </c>
      <c r="AM494" t="b">
        <v>1</v>
      </c>
      <c r="AN494" t="b">
        <v>1</v>
      </c>
      <c r="AO494">
        <v>4174661</v>
      </c>
      <c r="AQ494" s="169" t="s">
        <v>7232</v>
      </c>
      <c r="AR494" t="s">
        <v>46</v>
      </c>
      <c r="AS494" t="s">
        <v>324</v>
      </c>
      <c r="AT494" t="s">
        <v>1384</v>
      </c>
    </row>
    <row r="495" spans="1:46" x14ac:dyDescent="0.35">
      <c r="A495" t="s">
        <v>708</v>
      </c>
      <c r="B495" t="s">
        <v>7242</v>
      </c>
      <c r="C495" t="s">
        <v>7243</v>
      </c>
      <c r="D495" t="s">
        <v>7244</v>
      </c>
      <c r="E495" t="s">
        <v>7245</v>
      </c>
      <c r="G495" t="s">
        <v>1637</v>
      </c>
      <c r="H495" t="s">
        <v>191</v>
      </c>
      <c r="I495" t="s">
        <v>557</v>
      </c>
      <c r="K495" t="s">
        <v>2111</v>
      </c>
      <c r="L495" t="s">
        <v>53</v>
      </c>
      <c r="N495" t="s">
        <v>7246</v>
      </c>
      <c r="Q495" s="18">
        <v>44808</v>
      </c>
      <c r="R495" s="18">
        <v>44932</v>
      </c>
      <c r="S495" t="s">
        <v>708</v>
      </c>
      <c r="T495">
        <v>0</v>
      </c>
      <c r="X495" t="s">
        <v>317</v>
      </c>
      <c r="AD495" t="s">
        <v>7247</v>
      </c>
      <c r="AE495" s="18">
        <v>73051</v>
      </c>
      <c r="AM495" t="b">
        <v>1</v>
      </c>
      <c r="AN495" t="b">
        <v>0</v>
      </c>
      <c r="AQ495" s="169" t="s">
        <v>7242</v>
      </c>
      <c r="AR495" t="s">
        <v>566</v>
      </c>
      <c r="AS495" t="s">
        <v>324</v>
      </c>
    </row>
    <row r="496" spans="1:46" x14ac:dyDescent="0.35">
      <c r="A496" t="s">
        <v>7248</v>
      </c>
      <c r="B496" t="s">
        <v>7249</v>
      </c>
      <c r="C496" t="s">
        <v>7250</v>
      </c>
      <c r="D496" t="s">
        <v>7251</v>
      </c>
      <c r="E496" t="s">
        <v>7252</v>
      </c>
      <c r="F496" t="s">
        <v>5003</v>
      </c>
      <c r="G496" t="s">
        <v>309</v>
      </c>
      <c r="H496" t="s">
        <v>133</v>
      </c>
      <c r="I496" t="s">
        <v>432</v>
      </c>
      <c r="K496" t="s">
        <v>7253</v>
      </c>
      <c r="L496" t="s">
        <v>25</v>
      </c>
      <c r="N496" t="s">
        <v>7254</v>
      </c>
      <c r="P496" t="s">
        <v>7255</v>
      </c>
      <c r="Q496" s="18">
        <v>44805</v>
      </c>
      <c r="R496" s="18">
        <v>45135</v>
      </c>
      <c r="S496" t="s">
        <v>708</v>
      </c>
      <c r="T496">
        <v>0</v>
      </c>
      <c r="X496" t="s">
        <v>317</v>
      </c>
      <c r="Y496" s="18">
        <v>22681</v>
      </c>
      <c r="AA496">
        <v>1730770579</v>
      </c>
      <c r="AB496" t="s">
        <v>7256</v>
      </c>
      <c r="AD496" t="s">
        <v>7257</v>
      </c>
      <c r="AE496" s="18">
        <v>45326</v>
      </c>
      <c r="AF496" t="s">
        <v>7258</v>
      </c>
      <c r="AG496" s="18">
        <v>46568</v>
      </c>
      <c r="AH496" t="s">
        <v>7259</v>
      </c>
      <c r="AI496">
        <v>2218456</v>
      </c>
      <c r="AJ496" t="s">
        <v>5739</v>
      </c>
      <c r="AM496" t="b">
        <v>1</v>
      </c>
      <c r="AN496" t="b">
        <v>1</v>
      </c>
      <c r="AO496">
        <v>4174676</v>
      </c>
      <c r="AQ496" s="169" t="s">
        <v>7249</v>
      </c>
      <c r="AR496" t="s">
        <v>46</v>
      </c>
      <c r="AS496" t="s">
        <v>324</v>
      </c>
      <c r="AT496" t="s">
        <v>1384</v>
      </c>
    </row>
    <row r="497" spans="1:46" x14ac:dyDescent="0.35">
      <c r="A497" t="s">
        <v>708</v>
      </c>
      <c r="B497" t="s">
        <v>65</v>
      </c>
      <c r="C497" t="s">
        <v>7260</v>
      </c>
      <c r="D497" t="s">
        <v>7261</v>
      </c>
      <c r="E497" t="s">
        <v>7262</v>
      </c>
      <c r="F497" t="s">
        <v>7263</v>
      </c>
      <c r="G497" t="s">
        <v>1637</v>
      </c>
      <c r="H497" t="s">
        <v>136</v>
      </c>
      <c r="I497" t="s">
        <v>345</v>
      </c>
      <c r="K497" t="s">
        <v>6649</v>
      </c>
      <c r="L497" t="s">
        <v>53</v>
      </c>
      <c r="N497" t="s">
        <v>7264</v>
      </c>
      <c r="P497" t="s">
        <v>7265</v>
      </c>
      <c r="Q497" s="18">
        <v>44805</v>
      </c>
      <c r="R497" s="18">
        <v>45037</v>
      </c>
      <c r="S497" t="s">
        <v>708</v>
      </c>
      <c r="T497">
        <v>0</v>
      </c>
      <c r="X497">
        <v>1099</v>
      </c>
      <c r="AA497">
        <v>1063025906</v>
      </c>
      <c r="AB497" t="s">
        <v>7247</v>
      </c>
      <c r="AD497" t="s">
        <v>7247</v>
      </c>
      <c r="AE497" s="18">
        <v>45108</v>
      </c>
      <c r="AF497" t="s">
        <v>7247</v>
      </c>
      <c r="AG497" s="18">
        <v>45108</v>
      </c>
      <c r="AH497" t="s">
        <v>7266</v>
      </c>
      <c r="AI497">
        <v>108813900</v>
      </c>
      <c r="AM497" t="b">
        <v>1</v>
      </c>
      <c r="AN497" t="b">
        <v>1</v>
      </c>
      <c r="AQ497" s="169" t="s">
        <v>65</v>
      </c>
      <c r="AR497" t="s">
        <v>46</v>
      </c>
      <c r="AS497" t="s">
        <v>324</v>
      </c>
    </row>
    <row r="498" spans="1:46" x14ac:dyDescent="0.35">
      <c r="A498" t="s">
        <v>7267</v>
      </c>
      <c r="B498" t="s">
        <v>7268</v>
      </c>
      <c r="C498" t="s">
        <v>7269</v>
      </c>
      <c r="D498" t="s">
        <v>1490</v>
      </c>
      <c r="E498" t="s">
        <v>7270</v>
      </c>
      <c r="F498" t="s">
        <v>497</v>
      </c>
      <c r="G498" t="s">
        <v>309</v>
      </c>
      <c r="H498" t="s">
        <v>133</v>
      </c>
      <c r="I498" t="s">
        <v>432</v>
      </c>
      <c r="J498" t="s">
        <v>7271</v>
      </c>
      <c r="K498" t="s">
        <v>6116</v>
      </c>
      <c r="L498" t="s">
        <v>25</v>
      </c>
      <c r="M498">
        <v>98374</v>
      </c>
      <c r="N498" t="s">
        <v>7272</v>
      </c>
      <c r="O498" t="s">
        <v>7273</v>
      </c>
      <c r="P498" t="s">
        <v>7274</v>
      </c>
      <c r="Q498" s="18">
        <v>44805</v>
      </c>
      <c r="S498" t="s">
        <v>634</v>
      </c>
      <c r="T498">
        <v>5</v>
      </c>
      <c r="U498" t="s">
        <v>7275</v>
      </c>
      <c r="X498" t="s">
        <v>317</v>
      </c>
      <c r="Y498" s="18">
        <v>31570</v>
      </c>
      <c r="Z498" t="s">
        <v>7276</v>
      </c>
      <c r="AA498">
        <v>1306565957</v>
      </c>
      <c r="AB498" t="s">
        <v>7277</v>
      </c>
      <c r="AC498" s="18">
        <v>45930</v>
      </c>
      <c r="AD498" t="s">
        <v>7278</v>
      </c>
      <c r="AE498" s="18">
        <v>45815</v>
      </c>
      <c r="AF498" t="s">
        <v>7279</v>
      </c>
      <c r="AG498" s="18">
        <v>46550</v>
      </c>
      <c r="AH498" t="s">
        <v>7280</v>
      </c>
      <c r="AI498">
        <v>2221787</v>
      </c>
      <c r="AJ498" t="s">
        <v>338</v>
      </c>
      <c r="AK498" t="s">
        <v>35</v>
      </c>
      <c r="AL498" t="s">
        <v>778</v>
      </c>
      <c r="AM498" t="b">
        <v>1</v>
      </c>
      <c r="AN498" t="b">
        <v>1</v>
      </c>
      <c r="AO498">
        <v>4174662</v>
      </c>
      <c r="AP498" t="s">
        <v>322</v>
      </c>
      <c r="AQ498" s="169" t="s">
        <v>7268</v>
      </c>
      <c r="AR498" t="s">
        <v>46</v>
      </c>
      <c r="AS498" t="s">
        <v>324</v>
      </c>
      <c r="AT498" t="s">
        <v>1384</v>
      </c>
    </row>
    <row r="499" spans="1:46" x14ac:dyDescent="0.35">
      <c r="A499" t="s">
        <v>708</v>
      </c>
      <c r="B499" t="s">
        <v>7281</v>
      </c>
      <c r="C499" t="s">
        <v>7282</v>
      </c>
      <c r="D499" t="s">
        <v>7283</v>
      </c>
      <c r="E499" t="s">
        <v>7284</v>
      </c>
      <c r="F499" t="s">
        <v>6575</v>
      </c>
      <c r="G499" t="s">
        <v>309</v>
      </c>
      <c r="H499" t="s">
        <v>133</v>
      </c>
      <c r="I499" t="s">
        <v>432</v>
      </c>
      <c r="K499" t="s">
        <v>2921</v>
      </c>
      <c r="L499" t="s">
        <v>25</v>
      </c>
      <c r="N499" t="s">
        <v>7285</v>
      </c>
      <c r="Q499" s="18">
        <v>44805</v>
      </c>
      <c r="R499" s="18">
        <v>44985</v>
      </c>
      <c r="S499" t="s">
        <v>708</v>
      </c>
      <c r="T499">
        <v>0</v>
      </c>
      <c r="U499" t="s">
        <v>320</v>
      </c>
      <c r="X499" t="s">
        <v>317</v>
      </c>
      <c r="AA499">
        <v>1588055719</v>
      </c>
      <c r="AB499" t="s">
        <v>7247</v>
      </c>
      <c r="AD499" t="s">
        <v>7247</v>
      </c>
      <c r="AE499" s="18">
        <v>73051</v>
      </c>
      <c r="AF499" t="s">
        <v>7247</v>
      </c>
      <c r="AG499" s="18">
        <v>73051</v>
      </c>
      <c r="AI499">
        <v>2135671</v>
      </c>
      <c r="AM499" t="b">
        <v>1</v>
      </c>
      <c r="AN499" t="b">
        <v>0</v>
      </c>
      <c r="AO499">
        <v>4174665</v>
      </c>
      <c r="AQ499" s="169" t="s">
        <v>7281</v>
      </c>
      <c r="AR499" t="s">
        <v>46</v>
      </c>
      <c r="AS499" t="s">
        <v>324</v>
      </c>
      <c r="AT499" t="s">
        <v>1384</v>
      </c>
    </row>
    <row r="500" spans="1:46" x14ac:dyDescent="0.35">
      <c r="A500" t="s">
        <v>7286</v>
      </c>
      <c r="B500" t="s">
        <v>7287</v>
      </c>
      <c r="C500" t="s">
        <v>7288</v>
      </c>
      <c r="D500" t="s">
        <v>7289</v>
      </c>
      <c r="E500" t="s">
        <v>1233</v>
      </c>
      <c r="F500" t="s">
        <v>6601</v>
      </c>
      <c r="G500" t="s">
        <v>1637</v>
      </c>
      <c r="H500" t="s">
        <v>136</v>
      </c>
      <c r="I500" t="s">
        <v>345</v>
      </c>
      <c r="J500" t="s">
        <v>7290</v>
      </c>
      <c r="K500" t="s">
        <v>2111</v>
      </c>
      <c r="L500" t="s">
        <v>53</v>
      </c>
      <c r="M500">
        <v>32258</v>
      </c>
      <c r="N500" t="s">
        <v>7291</v>
      </c>
      <c r="O500" t="s">
        <v>7292</v>
      </c>
      <c r="P500" t="s">
        <v>7293</v>
      </c>
      <c r="Q500" s="18">
        <v>44805</v>
      </c>
      <c r="S500" t="s">
        <v>634</v>
      </c>
      <c r="T500">
        <v>5</v>
      </c>
      <c r="U500" t="s">
        <v>7294</v>
      </c>
      <c r="X500" t="s">
        <v>317</v>
      </c>
      <c r="Y500" s="18">
        <v>32233</v>
      </c>
      <c r="Z500" t="s">
        <v>7295</v>
      </c>
      <c r="AA500">
        <v>1932831765</v>
      </c>
      <c r="AB500" t="s">
        <v>7296</v>
      </c>
      <c r="AC500" s="18">
        <v>46022</v>
      </c>
      <c r="AD500" t="s">
        <v>7297</v>
      </c>
      <c r="AE500" s="18">
        <v>46142</v>
      </c>
      <c r="AF500" t="s">
        <v>7298</v>
      </c>
      <c r="AG500" s="18">
        <v>46550</v>
      </c>
      <c r="AH500" t="s">
        <v>7299</v>
      </c>
      <c r="AI500">
        <v>116368800</v>
      </c>
      <c r="AJ500" t="s">
        <v>1677</v>
      </c>
      <c r="AK500" t="s">
        <v>1677</v>
      </c>
      <c r="AL500" t="s">
        <v>61</v>
      </c>
      <c r="AM500" t="b">
        <v>1</v>
      </c>
      <c r="AN500" t="b">
        <v>1</v>
      </c>
      <c r="AO500">
        <v>4174666</v>
      </c>
      <c r="AP500" t="s">
        <v>322</v>
      </c>
      <c r="AQ500" s="169" t="s">
        <v>7287</v>
      </c>
      <c r="AR500" t="s">
        <v>46</v>
      </c>
      <c r="AS500" t="s">
        <v>324</v>
      </c>
      <c r="AT500" t="s">
        <v>1384</v>
      </c>
    </row>
    <row r="501" spans="1:46" x14ac:dyDescent="0.35">
      <c r="A501" t="s">
        <v>7300</v>
      </c>
      <c r="B501" t="s">
        <v>7301</v>
      </c>
      <c r="C501" t="s">
        <v>7302</v>
      </c>
      <c r="D501" t="s">
        <v>7303</v>
      </c>
      <c r="E501" t="s">
        <v>7304</v>
      </c>
      <c r="F501" t="s">
        <v>658</v>
      </c>
      <c r="G501" t="s">
        <v>2683</v>
      </c>
      <c r="H501" t="s">
        <v>133</v>
      </c>
      <c r="I501" t="s">
        <v>432</v>
      </c>
      <c r="J501" t="s">
        <v>7305</v>
      </c>
      <c r="K501" t="s">
        <v>1751</v>
      </c>
      <c r="L501" t="s">
        <v>25</v>
      </c>
      <c r="M501">
        <v>98284</v>
      </c>
      <c r="N501" t="s">
        <v>7306</v>
      </c>
      <c r="O501" t="s">
        <v>7307</v>
      </c>
      <c r="P501" t="s">
        <v>7308</v>
      </c>
      <c r="Q501" s="18">
        <v>44805</v>
      </c>
      <c r="S501" t="s">
        <v>634</v>
      </c>
      <c r="T501">
        <v>4</v>
      </c>
      <c r="U501" t="s">
        <v>7309</v>
      </c>
      <c r="X501" t="s">
        <v>317</v>
      </c>
      <c r="Y501" s="18">
        <v>23603</v>
      </c>
      <c r="Z501" t="s">
        <v>7310</v>
      </c>
      <c r="AA501">
        <v>1669966909</v>
      </c>
      <c r="AB501" t="s">
        <v>7311</v>
      </c>
      <c r="AC501" s="18">
        <v>46446</v>
      </c>
      <c r="AD501" t="s">
        <v>7312</v>
      </c>
      <c r="AE501" s="18">
        <v>46248</v>
      </c>
      <c r="AF501" t="s">
        <v>7313</v>
      </c>
      <c r="AG501" s="18">
        <v>46612</v>
      </c>
      <c r="AH501" t="s">
        <v>7314</v>
      </c>
      <c r="AI501">
        <v>2138411</v>
      </c>
      <c r="AJ501" t="s">
        <v>338</v>
      </c>
      <c r="AK501" t="s">
        <v>70</v>
      </c>
      <c r="AL501" t="s">
        <v>70</v>
      </c>
      <c r="AM501" t="b">
        <v>1</v>
      </c>
      <c r="AN501" t="b">
        <v>1</v>
      </c>
      <c r="AO501">
        <v>4174680</v>
      </c>
      <c r="AP501" t="s">
        <v>322</v>
      </c>
      <c r="AQ501" s="169" t="s">
        <v>7301</v>
      </c>
      <c r="AR501" t="s">
        <v>46</v>
      </c>
      <c r="AS501" t="s">
        <v>324</v>
      </c>
      <c r="AT501" t="s">
        <v>1384</v>
      </c>
    </row>
    <row r="502" spans="1:46" x14ac:dyDescent="0.35">
      <c r="A502" t="s">
        <v>708</v>
      </c>
      <c r="B502" t="s">
        <v>7315</v>
      </c>
      <c r="C502" t="s">
        <v>7316</v>
      </c>
      <c r="D502" t="s">
        <v>7317</v>
      </c>
      <c r="E502" t="s">
        <v>7318</v>
      </c>
      <c r="F502" t="s">
        <v>7263</v>
      </c>
      <c r="G502" t="s">
        <v>1637</v>
      </c>
      <c r="H502" t="s">
        <v>136</v>
      </c>
      <c r="I502" t="s">
        <v>345</v>
      </c>
      <c r="K502" t="s">
        <v>7319</v>
      </c>
      <c r="L502" t="s">
        <v>53</v>
      </c>
      <c r="N502" t="s">
        <v>7320</v>
      </c>
      <c r="Q502" s="18">
        <v>44805</v>
      </c>
      <c r="R502" s="18">
        <v>44936</v>
      </c>
      <c r="S502" t="s">
        <v>708</v>
      </c>
      <c r="T502">
        <v>0</v>
      </c>
      <c r="X502" t="s">
        <v>317</v>
      </c>
      <c r="AA502">
        <v>1134694466</v>
      </c>
      <c r="AH502" t="s">
        <v>7321</v>
      </c>
      <c r="AI502" t="s">
        <v>7322</v>
      </c>
      <c r="AM502" t="b">
        <v>1</v>
      </c>
      <c r="AN502" t="b">
        <v>0</v>
      </c>
      <c r="AQ502" s="169" t="s">
        <v>7315</v>
      </c>
      <c r="AR502" t="s">
        <v>46</v>
      </c>
      <c r="AS502" t="s">
        <v>324</v>
      </c>
    </row>
    <row r="503" spans="1:46" x14ac:dyDescent="0.35">
      <c r="A503" t="s">
        <v>7323</v>
      </c>
      <c r="B503" t="s">
        <v>7324</v>
      </c>
      <c r="C503" t="s">
        <v>7325</v>
      </c>
      <c r="D503" t="s">
        <v>2146</v>
      </c>
      <c r="E503" t="s">
        <v>7326</v>
      </c>
      <c r="F503" t="s">
        <v>5273</v>
      </c>
      <c r="G503" t="s">
        <v>1509</v>
      </c>
      <c r="H503" t="s">
        <v>136</v>
      </c>
      <c r="I503" t="s">
        <v>345</v>
      </c>
      <c r="J503" t="s">
        <v>7327</v>
      </c>
      <c r="K503" t="s">
        <v>7328</v>
      </c>
      <c r="L503" t="s">
        <v>53</v>
      </c>
      <c r="M503">
        <v>32926</v>
      </c>
      <c r="N503" t="s">
        <v>7329</v>
      </c>
      <c r="O503" t="s">
        <v>7330</v>
      </c>
      <c r="P503" t="s">
        <v>7331</v>
      </c>
      <c r="Q503" s="18">
        <v>44774</v>
      </c>
      <c r="S503" t="s">
        <v>634</v>
      </c>
      <c r="T503">
        <v>5</v>
      </c>
      <c r="U503" t="s">
        <v>7332</v>
      </c>
      <c r="X503" t="s">
        <v>317</v>
      </c>
      <c r="Y503" s="18">
        <v>32932</v>
      </c>
      <c r="Z503" t="s">
        <v>7333</v>
      </c>
      <c r="AA503">
        <v>1205509130</v>
      </c>
      <c r="AB503" t="s">
        <v>7334</v>
      </c>
      <c r="AC503" s="18">
        <v>45688</v>
      </c>
      <c r="AD503" t="s">
        <v>7335</v>
      </c>
      <c r="AE503" s="18">
        <v>45777</v>
      </c>
      <c r="AF503" t="s">
        <v>7336</v>
      </c>
      <c r="AG503" s="18">
        <v>46229</v>
      </c>
      <c r="AH503" t="s">
        <v>7337</v>
      </c>
      <c r="AI503">
        <v>116072000</v>
      </c>
      <c r="AJ503" t="s">
        <v>1330</v>
      </c>
      <c r="AK503" t="s">
        <v>1330</v>
      </c>
      <c r="AL503" t="s">
        <v>1330</v>
      </c>
      <c r="AM503" t="b">
        <v>1</v>
      </c>
      <c r="AN503" t="b">
        <v>1</v>
      </c>
      <c r="AO503">
        <v>4174674</v>
      </c>
      <c r="AP503" t="s">
        <v>322</v>
      </c>
      <c r="AQ503" s="169" t="s">
        <v>7324</v>
      </c>
      <c r="AR503" t="s">
        <v>46</v>
      </c>
      <c r="AS503" t="s">
        <v>324</v>
      </c>
      <c r="AT503" t="s">
        <v>1384</v>
      </c>
    </row>
    <row r="504" spans="1:46" x14ac:dyDescent="0.35">
      <c r="A504" t="s">
        <v>7338</v>
      </c>
      <c r="B504" t="s">
        <v>792</v>
      </c>
      <c r="C504" t="s">
        <v>7339</v>
      </c>
      <c r="D504" t="s">
        <v>7340</v>
      </c>
      <c r="E504" t="s">
        <v>1962</v>
      </c>
      <c r="F504" t="s">
        <v>2549</v>
      </c>
      <c r="G504" t="s">
        <v>462</v>
      </c>
      <c r="H504" t="s">
        <v>27</v>
      </c>
      <c r="I504" t="s">
        <v>310</v>
      </c>
      <c r="J504" t="s">
        <v>7341</v>
      </c>
      <c r="K504" t="s">
        <v>7342</v>
      </c>
      <c r="L504" t="s">
        <v>25</v>
      </c>
      <c r="M504">
        <v>98006</v>
      </c>
      <c r="N504" t="s">
        <v>7343</v>
      </c>
      <c r="O504" t="s">
        <v>7344</v>
      </c>
      <c r="P504" t="s">
        <v>7345</v>
      </c>
      <c r="Q504" s="18">
        <v>44774</v>
      </c>
      <c r="S504" t="s">
        <v>634</v>
      </c>
      <c r="T504">
        <v>5</v>
      </c>
      <c r="U504" t="s">
        <v>7346</v>
      </c>
      <c r="X504" t="s">
        <v>317</v>
      </c>
      <c r="Y504" s="18">
        <v>28154</v>
      </c>
      <c r="Z504" t="s">
        <v>7347</v>
      </c>
      <c r="AA504">
        <v>1922268176</v>
      </c>
      <c r="AB504" t="s">
        <v>7348</v>
      </c>
      <c r="AC504" s="18">
        <v>46599</v>
      </c>
      <c r="AD504" t="s">
        <v>7349</v>
      </c>
      <c r="AE504" s="18">
        <v>46051</v>
      </c>
      <c r="AF504" t="s">
        <v>338</v>
      </c>
      <c r="AH504" t="s">
        <v>7230</v>
      </c>
      <c r="AI504">
        <v>2017594</v>
      </c>
      <c r="AJ504" t="s">
        <v>338</v>
      </c>
      <c r="AK504" t="s">
        <v>1162</v>
      </c>
      <c r="AM504" t="b">
        <v>1</v>
      </c>
      <c r="AN504" t="b">
        <v>1</v>
      </c>
      <c r="AO504">
        <v>4174658</v>
      </c>
      <c r="AP504" t="s">
        <v>322</v>
      </c>
      <c r="AQ504" s="169" t="s">
        <v>792</v>
      </c>
      <c r="AR504" t="s">
        <v>310</v>
      </c>
      <c r="AS504" t="s">
        <v>324</v>
      </c>
      <c r="AT504" t="s">
        <v>1384</v>
      </c>
    </row>
    <row r="505" spans="1:46" x14ac:dyDescent="0.35">
      <c r="A505" t="s">
        <v>7350</v>
      </c>
      <c r="B505" t="s">
        <v>85</v>
      </c>
      <c r="C505" t="s">
        <v>7351</v>
      </c>
      <c r="D505" t="s">
        <v>7352</v>
      </c>
      <c r="E505" t="s">
        <v>1233</v>
      </c>
      <c r="F505" t="s">
        <v>5273</v>
      </c>
      <c r="G505" t="s">
        <v>1509</v>
      </c>
      <c r="H505" t="s">
        <v>136</v>
      </c>
      <c r="I505" t="s">
        <v>345</v>
      </c>
      <c r="J505" t="s">
        <v>7353</v>
      </c>
      <c r="K505" t="s">
        <v>6212</v>
      </c>
      <c r="L505" t="s">
        <v>53</v>
      </c>
      <c r="M505">
        <v>32932</v>
      </c>
      <c r="N505" t="s">
        <v>7354</v>
      </c>
      <c r="O505" t="s">
        <v>7355</v>
      </c>
      <c r="P505" t="s">
        <v>7356</v>
      </c>
      <c r="Q505" s="18">
        <v>44774</v>
      </c>
      <c r="S505" t="s">
        <v>634</v>
      </c>
      <c r="T505">
        <v>2</v>
      </c>
      <c r="U505" t="s">
        <v>7357</v>
      </c>
      <c r="W505">
        <v>600</v>
      </c>
      <c r="X505">
        <v>1099</v>
      </c>
      <c r="Y505" s="18">
        <v>29584</v>
      </c>
      <c r="Z505" t="s">
        <v>7358</v>
      </c>
      <c r="AA505">
        <v>1538672126</v>
      </c>
      <c r="AB505" t="s">
        <v>7359</v>
      </c>
      <c r="AC505" s="18">
        <v>45657</v>
      </c>
      <c r="AD505" t="s">
        <v>7360</v>
      </c>
      <c r="AE505" s="18">
        <v>45777</v>
      </c>
      <c r="AF505" t="s">
        <v>7361</v>
      </c>
      <c r="AG505" s="18">
        <v>46669</v>
      </c>
      <c r="AH505" t="s">
        <v>7362</v>
      </c>
      <c r="AI505">
        <v>111437300</v>
      </c>
      <c r="AJ505" t="s">
        <v>338</v>
      </c>
      <c r="AK505" t="s">
        <v>1330</v>
      </c>
      <c r="AL505" t="s">
        <v>1330</v>
      </c>
      <c r="AM505" t="b">
        <v>1</v>
      </c>
      <c r="AN505" t="b">
        <v>1</v>
      </c>
      <c r="AO505">
        <v>4174667</v>
      </c>
      <c r="AP505" t="s">
        <v>322</v>
      </c>
      <c r="AQ505" s="169" t="s">
        <v>85</v>
      </c>
      <c r="AR505" t="s">
        <v>46</v>
      </c>
      <c r="AS505" t="s">
        <v>324</v>
      </c>
      <c r="AT505" t="s">
        <v>1384</v>
      </c>
    </row>
    <row r="506" spans="1:46" x14ac:dyDescent="0.35">
      <c r="A506" t="s">
        <v>7363</v>
      </c>
      <c r="B506" t="s">
        <v>35</v>
      </c>
      <c r="C506" t="s">
        <v>7364</v>
      </c>
      <c r="D506" t="s">
        <v>7365</v>
      </c>
      <c r="E506" t="s">
        <v>7366</v>
      </c>
      <c r="F506" t="s">
        <v>6494</v>
      </c>
      <c r="G506" t="s">
        <v>431</v>
      </c>
      <c r="H506" t="s">
        <v>28</v>
      </c>
      <c r="I506" t="s">
        <v>310</v>
      </c>
      <c r="J506" t="s">
        <v>7367</v>
      </c>
      <c r="K506" t="s">
        <v>1042</v>
      </c>
      <c r="L506" t="s">
        <v>25</v>
      </c>
      <c r="M506">
        <v>98006</v>
      </c>
      <c r="N506" t="s">
        <v>7368</v>
      </c>
      <c r="O506" t="s">
        <v>7369</v>
      </c>
      <c r="P506" t="s">
        <v>7370</v>
      </c>
      <c r="Q506" s="18">
        <v>44774</v>
      </c>
      <c r="S506" t="s">
        <v>634</v>
      </c>
      <c r="T506">
        <v>4</v>
      </c>
      <c r="U506" t="s">
        <v>7371</v>
      </c>
      <c r="W506" s="358">
        <v>1100</v>
      </c>
      <c r="X506">
        <v>1099</v>
      </c>
      <c r="Y506" s="18">
        <v>31270</v>
      </c>
      <c r="Z506" t="s">
        <v>7372</v>
      </c>
      <c r="AA506">
        <v>1720344617</v>
      </c>
      <c r="AB506" t="s">
        <v>7256</v>
      </c>
      <c r="AC506" s="18">
        <v>45596</v>
      </c>
      <c r="AD506" t="s">
        <v>7373</v>
      </c>
      <c r="AE506" s="18">
        <v>46245</v>
      </c>
      <c r="AF506" t="s">
        <v>338</v>
      </c>
      <c r="AH506" t="s">
        <v>7230</v>
      </c>
      <c r="AI506">
        <v>2139709</v>
      </c>
      <c r="AJ506" t="s">
        <v>338</v>
      </c>
      <c r="AK506" t="s">
        <v>778</v>
      </c>
      <c r="AL506" t="s">
        <v>778</v>
      </c>
      <c r="AM506" t="b">
        <v>1</v>
      </c>
      <c r="AN506" t="b">
        <v>1</v>
      </c>
      <c r="AO506">
        <v>4174675</v>
      </c>
      <c r="AP506" t="s">
        <v>322</v>
      </c>
      <c r="AQ506" s="169" t="s">
        <v>35</v>
      </c>
      <c r="AR506" t="s">
        <v>310</v>
      </c>
      <c r="AS506" t="s">
        <v>324</v>
      </c>
      <c r="AT506" t="s">
        <v>1384</v>
      </c>
    </row>
    <row r="507" spans="1:46" x14ac:dyDescent="0.35">
      <c r="A507" t="s">
        <v>7374</v>
      </c>
      <c r="B507" t="s">
        <v>63</v>
      </c>
      <c r="C507" t="s">
        <v>7375</v>
      </c>
      <c r="D507" t="s">
        <v>5382</v>
      </c>
      <c r="E507" t="s">
        <v>6912</v>
      </c>
      <c r="F507" t="s">
        <v>6532</v>
      </c>
      <c r="G507" t="s">
        <v>1637</v>
      </c>
      <c r="H507" t="s">
        <v>28</v>
      </c>
      <c r="I507" t="s">
        <v>310</v>
      </c>
      <c r="J507" t="s">
        <v>7376</v>
      </c>
      <c r="K507" t="s">
        <v>2565</v>
      </c>
      <c r="L507" t="s">
        <v>53</v>
      </c>
      <c r="M507">
        <v>32177</v>
      </c>
      <c r="N507" t="s">
        <v>7377</v>
      </c>
      <c r="O507" t="s">
        <v>7378</v>
      </c>
      <c r="P507" t="s">
        <v>7379</v>
      </c>
      <c r="Q507" s="18">
        <v>44743</v>
      </c>
      <c r="R507" s="18">
        <v>45119</v>
      </c>
      <c r="S507" t="s">
        <v>708</v>
      </c>
      <c r="T507">
        <v>0</v>
      </c>
      <c r="X507">
        <v>1099</v>
      </c>
      <c r="Y507" s="18">
        <v>19313</v>
      </c>
      <c r="Z507" t="s">
        <v>7380</v>
      </c>
      <c r="AA507">
        <v>1902969603</v>
      </c>
      <c r="AB507" t="s">
        <v>7381</v>
      </c>
      <c r="AD507" t="s">
        <v>7382</v>
      </c>
      <c r="AE507" s="18">
        <v>45322</v>
      </c>
      <c r="AH507" t="s">
        <v>7383</v>
      </c>
      <c r="AI507" t="s">
        <v>7384</v>
      </c>
      <c r="AM507" t="b">
        <v>1</v>
      </c>
      <c r="AN507" t="b">
        <v>1</v>
      </c>
      <c r="AQ507" s="169" t="s">
        <v>63</v>
      </c>
      <c r="AR507" t="s">
        <v>310</v>
      </c>
      <c r="AS507" t="s">
        <v>324</v>
      </c>
    </row>
    <row r="508" spans="1:46" x14ac:dyDescent="0.35">
      <c r="A508" t="s">
        <v>7385</v>
      </c>
      <c r="B508" t="s">
        <v>7386</v>
      </c>
      <c r="C508" t="s">
        <v>7387</v>
      </c>
      <c r="D508" t="s">
        <v>7388</v>
      </c>
      <c r="E508" t="s">
        <v>6924</v>
      </c>
      <c r="F508" t="s">
        <v>5273</v>
      </c>
      <c r="G508" t="s">
        <v>1509</v>
      </c>
      <c r="H508" t="s">
        <v>136</v>
      </c>
      <c r="I508" t="s">
        <v>345</v>
      </c>
      <c r="J508" t="s">
        <v>7389</v>
      </c>
      <c r="K508" t="s">
        <v>7390</v>
      </c>
      <c r="L508" t="s">
        <v>53</v>
      </c>
      <c r="N508" t="s">
        <v>7391</v>
      </c>
      <c r="P508" t="s">
        <v>7392</v>
      </c>
      <c r="Q508" s="18">
        <v>44743</v>
      </c>
      <c r="R508" s="18">
        <v>45294</v>
      </c>
      <c r="S508" t="s">
        <v>708</v>
      </c>
      <c r="T508">
        <v>0</v>
      </c>
      <c r="U508" t="s">
        <v>7393</v>
      </c>
      <c r="X508" t="s">
        <v>317</v>
      </c>
      <c r="Y508" s="18">
        <v>33491</v>
      </c>
      <c r="AA508">
        <v>1831669126</v>
      </c>
      <c r="AB508" t="s">
        <v>7394</v>
      </c>
      <c r="AD508" t="s">
        <v>7395</v>
      </c>
      <c r="AE508" s="18">
        <v>45504</v>
      </c>
      <c r="AH508" t="s">
        <v>7396</v>
      </c>
      <c r="AI508">
        <v>105829400</v>
      </c>
      <c r="AL508" t="s">
        <v>4546</v>
      </c>
      <c r="AM508" t="b">
        <v>1</v>
      </c>
      <c r="AN508" t="b">
        <v>0</v>
      </c>
      <c r="AO508">
        <v>4174655</v>
      </c>
      <c r="AQ508" s="169" t="s">
        <v>7386</v>
      </c>
      <c r="AR508" t="s">
        <v>46</v>
      </c>
      <c r="AS508" t="s">
        <v>324</v>
      </c>
      <c r="AT508" t="s">
        <v>1384</v>
      </c>
    </row>
    <row r="509" spans="1:46" x14ac:dyDescent="0.35">
      <c r="A509" t="s">
        <v>708</v>
      </c>
      <c r="B509" t="s">
        <v>7397</v>
      </c>
      <c r="C509" t="s">
        <v>7398</v>
      </c>
      <c r="D509" t="s">
        <v>7399</v>
      </c>
      <c r="E509" t="s">
        <v>7400</v>
      </c>
      <c r="F509" t="s">
        <v>6086</v>
      </c>
      <c r="G509" t="s">
        <v>1509</v>
      </c>
      <c r="H509" t="s">
        <v>136</v>
      </c>
      <c r="I509" t="s">
        <v>345</v>
      </c>
      <c r="K509" t="s">
        <v>6916</v>
      </c>
      <c r="L509" t="s">
        <v>53</v>
      </c>
      <c r="N509" t="s">
        <v>7401</v>
      </c>
      <c r="Q509" s="18">
        <v>44743</v>
      </c>
      <c r="R509" s="18">
        <v>44967</v>
      </c>
      <c r="S509" t="s">
        <v>708</v>
      </c>
      <c r="T509">
        <v>0</v>
      </c>
      <c r="X509" t="s">
        <v>317</v>
      </c>
      <c r="AA509">
        <v>1053910778</v>
      </c>
      <c r="AH509" t="s">
        <v>7402</v>
      </c>
      <c r="AI509">
        <v>114902800</v>
      </c>
      <c r="AM509" t="b">
        <v>1</v>
      </c>
      <c r="AN509" t="b">
        <v>0</v>
      </c>
      <c r="AQ509" s="169" t="s">
        <v>7397</v>
      </c>
      <c r="AR509" t="s">
        <v>46</v>
      </c>
      <c r="AS509" t="s">
        <v>324</v>
      </c>
    </row>
    <row r="510" spans="1:46" x14ac:dyDescent="0.35">
      <c r="A510" s="359" t="s">
        <v>7403</v>
      </c>
      <c r="B510" t="s">
        <v>7404</v>
      </c>
      <c r="C510" t="s">
        <v>7405</v>
      </c>
      <c r="D510" t="s">
        <v>7406</v>
      </c>
      <c r="E510" t="s">
        <v>7407</v>
      </c>
      <c r="F510" t="s">
        <v>5273</v>
      </c>
      <c r="G510" t="s">
        <v>1509</v>
      </c>
      <c r="H510" t="s">
        <v>136</v>
      </c>
      <c r="I510" t="s">
        <v>345</v>
      </c>
      <c r="J510" t="s">
        <v>7408</v>
      </c>
      <c r="K510" t="s">
        <v>6212</v>
      </c>
      <c r="L510" t="s">
        <v>53</v>
      </c>
      <c r="M510">
        <v>32824</v>
      </c>
      <c r="N510" t="s">
        <v>7409</v>
      </c>
      <c r="O510" t="s">
        <v>7410</v>
      </c>
      <c r="P510" t="s">
        <v>7411</v>
      </c>
      <c r="Q510" s="18">
        <v>44743</v>
      </c>
      <c r="S510" t="s">
        <v>634</v>
      </c>
      <c r="T510">
        <v>5</v>
      </c>
      <c r="U510" t="s">
        <v>7412</v>
      </c>
      <c r="X510" t="s">
        <v>317</v>
      </c>
      <c r="Y510" s="18">
        <v>30242</v>
      </c>
      <c r="Z510" t="s">
        <v>7413</v>
      </c>
      <c r="AA510">
        <v>1790458735</v>
      </c>
      <c r="AB510" t="s">
        <v>7414</v>
      </c>
      <c r="AC510" s="18">
        <v>45747</v>
      </c>
      <c r="AD510" t="s">
        <v>7415</v>
      </c>
      <c r="AE510" s="18">
        <v>45777</v>
      </c>
      <c r="AF510" t="s">
        <v>7416</v>
      </c>
      <c r="AG510" s="18">
        <v>46148</v>
      </c>
      <c r="AH510" t="s">
        <v>7417</v>
      </c>
      <c r="AI510">
        <v>115093400</v>
      </c>
      <c r="AJ510" t="s">
        <v>57</v>
      </c>
      <c r="AK510" t="s">
        <v>57</v>
      </c>
      <c r="AL510" t="s">
        <v>1330</v>
      </c>
      <c r="AM510" t="b">
        <v>1</v>
      </c>
      <c r="AN510" t="b">
        <v>1</v>
      </c>
      <c r="AO510">
        <v>4174673</v>
      </c>
      <c r="AP510" t="s">
        <v>322</v>
      </c>
      <c r="AQ510" s="169" t="s">
        <v>7404</v>
      </c>
      <c r="AR510" t="s">
        <v>46</v>
      </c>
      <c r="AS510" t="s">
        <v>324</v>
      </c>
      <c r="AT510" t="s">
        <v>1384</v>
      </c>
    </row>
    <row r="511" spans="1:46" x14ac:dyDescent="0.35">
      <c r="A511" t="s">
        <v>7418</v>
      </c>
      <c r="B511" t="s">
        <v>1330</v>
      </c>
      <c r="C511" t="s">
        <v>4546</v>
      </c>
      <c r="D511" t="s">
        <v>554</v>
      </c>
      <c r="E511" t="s">
        <v>1648</v>
      </c>
      <c r="F511" t="s">
        <v>6532</v>
      </c>
      <c r="G511" t="s">
        <v>4986</v>
      </c>
      <c r="H511" t="s">
        <v>7419</v>
      </c>
      <c r="I511" t="s">
        <v>310</v>
      </c>
      <c r="J511" t="s">
        <v>7420</v>
      </c>
      <c r="K511" t="s">
        <v>7421</v>
      </c>
      <c r="L511" t="s">
        <v>53</v>
      </c>
      <c r="M511">
        <v>32779</v>
      </c>
      <c r="N511" t="s">
        <v>7422</v>
      </c>
      <c r="O511" t="s">
        <v>7423</v>
      </c>
      <c r="P511" t="s">
        <v>7424</v>
      </c>
      <c r="Q511" s="18">
        <v>44743</v>
      </c>
      <c r="S511" t="s">
        <v>634</v>
      </c>
      <c r="T511">
        <v>3</v>
      </c>
      <c r="U511" t="s">
        <v>7425</v>
      </c>
      <c r="X511" t="s">
        <v>317</v>
      </c>
      <c r="Y511" s="18">
        <v>30209</v>
      </c>
      <c r="Z511" t="s">
        <v>7426</v>
      </c>
      <c r="AA511">
        <v>1841502333</v>
      </c>
      <c r="AB511" t="s">
        <v>7427</v>
      </c>
      <c r="AC511" s="18">
        <v>45869</v>
      </c>
      <c r="AD511" t="s">
        <v>7428</v>
      </c>
      <c r="AE511" s="18">
        <v>45688</v>
      </c>
      <c r="AF511" t="s">
        <v>338</v>
      </c>
      <c r="AH511" t="s">
        <v>7429</v>
      </c>
      <c r="AI511">
        <v>13474100</v>
      </c>
      <c r="AJ511" t="s">
        <v>338</v>
      </c>
      <c r="AK511" t="s">
        <v>1162</v>
      </c>
      <c r="AM511" t="b">
        <v>1</v>
      </c>
      <c r="AN511" t="b">
        <v>1</v>
      </c>
      <c r="AO511">
        <v>4174657</v>
      </c>
      <c r="AP511" t="s">
        <v>322</v>
      </c>
      <c r="AQ511" s="169" t="s">
        <v>1330</v>
      </c>
      <c r="AR511" t="s">
        <v>310</v>
      </c>
      <c r="AS511" t="s">
        <v>324</v>
      </c>
      <c r="AT511" t="s">
        <v>1384</v>
      </c>
    </row>
    <row r="512" spans="1:46" x14ac:dyDescent="0.35">
      <c r="A512" t="s">
        <v>708</v>
      </c>
      <c r="B512" t="s">
        <v>7430</v>
      </c>
      <c r="C512" t="s">
        <v>7431</v>
      </c>
      <c r="D512" t="s">
        <v>7432</v>
      </c>
      <c r="E512" t="s">
        <v>7433</v>
      </c>
      <c r="F512" t="s">
        <v>6844</v>
      </c>
      <c r="G512" t="s">
        <v>7434</v>
      </c>
      <c r="H512" t="s">
        <v>136</v>
      </c>
      <c r="I512" t="s">
        <v>345</v>
      </c>
      <c r="K512" t="s">
        <v>7435</v>
      </c>
      <c r="L512" t="s">
        <v>53</v>
      </c>
      <c r="N512" t="s">
        <v>7436</v>
      </c>
      <c r="P512" t="s">
        <v>7437</v>
      </c>
      <c r="Q512" s="18">
        <v>44743</v>
      </c>
      <c r="R512" s="18">
        <v>45121</v>
      </c>
      <c r="S512" t="s">
        <v>708</v>
      </c>
      <c r="T512">
        <v>0</v>
      </c>
      <c r="X512" t="s">
        <v>317</v>
      </c>
      <c r="Y512" s="18">
        <v>25503</v>
      </c>
      <c r="AA512">
        <v>1689331738</v>
      </c>
      <c r="AB512" t="s">
        <v>7438</v>
      </c>
      <c r="AD512" t="s">
        <v>7439</v>
      </c>
      <c r="AE512" s="18">
        <v>45777</v>
      </c>
      <c r="AH512" t="s">
        <v>7440</v>
      </c>
      <c r="AI512">
        <v>113225600</v>
      </c>
      <c r="AM512" t="b">
        <v>1</v>
      </c>
      <c r="AN512" t="b">
        <v>0</v>
      </c>
      <c r="AO512">
        <v>4174681</v>
      </c>
      <c r="AQ512" s="169" t="s">
        <v>7430</v>
      </c>
      <c r="AR512" t="s">
        <v>46</v>
      </c>
      <c r="AS512" t="s">
        <v>324</v>
      </c>
      <c r="AT512" t="s">
        <v>1384</v>
      </c>
    </row>
    <row r="513" spans="1:46" x14ac:dyDescent="0.35">
      <c r="A513" t="s">
        <v>7441</v>
      </c>
      <c r="B513" t="s">
        <v>1162</v>
      </c>
      <c r="C513" t="s">
        <v>7442</v>
      </c>
      <c r="D513" t="s">
        <v>7443</v>
      </c>
      <c r="E513" t="s">
        <v>4923</v>
      </c>
      <c r="F513" t="s">
        <v>7444</v>
      </c>
      <c r="H513" t="s">
        <v>27</v>
      </c>
      <c r="I513" t="s">
        <v>310</v>
      </c>
      <c r="K513" t="s">
        <v>1751</v>
      </c>
      <c r="L513" t="s">
        <v>25</v>
      </c>
      <c r="N513" t="s">
        <v>7445</v>
      </c>
      <c r="P513" t="s">
        <v>7446</v>
      </c>
      <c r="Q513" s="18">
        <v>44712</v>
      </c>
      <c r="S513" t="s">
        <v>634</v>
      </c>
      <c r="T513">
        <v>0</v>
      </c>
      <c r="U513" t="s">
        <v>7447</v>
      </c>
      <c r="X513" t="s">
        <v>317</v>
      </c>
      <c r="AA513">
        <v>1972816718</v>
      </c>
      <c r="AB513" t="s">
        <v>7448</v>
      </c>
      <c r="AC513" s="18">
        <v>45716</v>
      </c>
      <c r="AD513" t="s">
        <v>7449</v>
      </c>
      <c r="AE513" s="18">
        <v>46087</v>
      </c>
      <c r="AF513" t="s">
        <v>338</v>
      </c>
      <c r="AH513" t="s">
        <v>7450</v>
      </c>
      <c r="AI513">
        <v>179861690001</v>
      </c>
      <c r="AJ513" t="s">
        <v>338</v>
      </c>
      <c r="AM513" t="b">
        <v>1</v>
      </c>
      <c r="AN513" t="b">
        <v>1</v>
      </c>
      <c r="AP513" t="s">
        <v>322</v>
      </c>
      <c r="AQ513" s="169" t="s">
        <v>1162</v>
      </c>
      <c r="AR513" t="s">
        <v>310</v>
      </c>
      <c r="AS513" t="s">
        <v>324</v>
      </c>
    </row>
    <row r="514" spans="1:46" x14ac:dyDescent="0.35">
      <c r="A514" t="s">
        <v>7451</v>
      </c>
      <c r="B514" t="s">
        <v>7452</v>
      </c>
      <c r="C514" t="s">
        <v>7453</v>
      </c>
      <c r="D514" t="s">
        <v>7454</v>
      </c>
      <c r="E514" t="s">
        <v>7455</v>
      </c>
      <c r="F514" t="s">
        <v>497</v>
      </c>
      <c r="G514" t="s">
        <v>309</v>
      </c>
      <c r="H514" t="s">
        <v>133</v>
      </c>
      <c r="I514" t="s">
        <v>432</v>
      </c>
      <c r="J514" t="s">
        <v>7456</v>
      </c>
      <c r="K514" t="s">
        <v>7457</v>
      </c>
      <c r="L514" t="s">
        <v>25</v>
      </c>
      <c r="M514">
        <v>98391</v>
      </c>
      <c r="N514" t="s">
        <v>7458</v>
      </c>
      <c r="O514" t="s">
        <v>7459</v>
      </c>
      <c r="P514" t="s">
        <v>7460</v>
      </c>
      <c r="Q514" s="18">
        <v>44652</v>
      </c>
      <c r="R514" s="18">
        <v>45387</v>
      </c>
      <c r="S514" t="s">
        <v>708</v>
      </c>
      <c r="T514">
        <v>0</v>
      </c>
      <c r="U514" t="s">
        <v>2921</v>
      </c>
      <c r="X514" t="s">
        <v>317</v>
      </c>
      <c r="Y514" s="18">
        <v>25069</v>
      </c>
      <c r="AA514">
        <v>1396251518</v>
      </c>
      <c r="AB514" t="s">
        <v>7461</v>
      </c>
      <c r="AD514" t="s">
        <v>7462</v>
      </c>
      <c r="AE514" s="18">
        <v>45888</v>
      </c>
      <c r="AF514" t="s">
        <v>7463</v>
      </c>
      <c r="AG514" s="18">
        <v>46620</v>
      </c>
      <c r="AH514" t="s">
        <v>7464</v>
      </c>
      <c r="AI514">
        <v>2174528</v>
      </c>
      <c r="AJ514" t="s">
        <v>338</v>
      </c>
      <c r="AK514" t="s">
        <v>3156</v>
      </c>
      <c r="AL514" t="s">
        <v>3156</v>
      </c>
      <c r="AM514" t="b">
        <v>1</v>
      </c>
      <c r="AN514" t="b">
        <v>1</v>
      </c>
      <c r="AO514">
        <v>4174656</v>
      </c>
      <c r="AQ514" s="169" t="s">
        <v>7452</v>
      </c>
      <c r="AR514" t="s">
        <v>46</v>
      </c>
      <c r="AS514" t="s">
        <v>324</v>
      </c>
      <c r="AT514" t="s">
        <v>1384</v>
      </c>
    </row>
    <row r="515" spans="1:46" x14ac:dyDescent="0.35">
      <c r="A515" t="s">
        <v>7465</v>
      </c>
      <c r="B515" t="s">
        <v>7466</v>
      </c>
      <c r="C515" t="s">
        <v>7467</v>
      </c>
      <c r="D515" t="s">
        <v>7468</v>
      </c>
      <c r="E515" t="s">
        <v>7469</v>
      </c>
      <c r="F515" t="s">
        <v>497</v>
      </c>
      <c r="G515" t="s">
        <v>309</v>
      </c>
      <c r="H515" t="s">
        <v>133</v>
      </c>
      <c r="I515" t="s">
        <v>432</v>
      </c>
      <c r="J515" t="s">
        <v>7470</v>
      </c>
      <c r="K515" t="s">
        <v>1057</v>
      </c>
      <c r="L515" t="s">
        <v>25</v>
      </c>
      <c r="M515">
        <v>98445</v>
      </c>
      <c r="N515" t="s">
        <v>7471</v>
      </c>
      <c r="O515" t="s">
        <v>7472</v>
      </c>
      <c r="P515" t="s">
        <v>7473</v>
      </c>
      <c r="Q515" s="18">
        <v>44627</v>
      </c>
      <c r="S515" t="s">
        <v>634</v>
      </c>
      <c r="T515">
        <v>3</v>
      </c>
      <c r="U515" t="s">
        <v>7474</v>
      </c>
      <c r="W515">
        <v>600</v>
      </c>
      <c r="X515" t="s">
        <v>317</v>
      </c>
      <c r="Y515" s="18">
        <v>32427</v>
      </c>
      <c r="Z515" t="s">
        <v>7475</v>
      </c>
      <c r="AA515">
        <v>1659036572</v>
      </c>
      <c r="AB515" t="s">
        <v>7476</v>
      </c>
      <c r="AC515" s="18">
        <v>45596</v>
      </c>
      <c r="AD515" t="s">
        <v>7477</v>
      </c>
      <c r="AE515" s="18">
        <v>45941</v>
      </c>
      <c r="AF515" t="s">
        <v>7478</v>
      </c>
      <c r="AG515" s="18">
        <v>46195</v>
      </c>
      <c r="AH515" t="s">
        <v>7479</v>
      </c>
      <c r="AI515">
        <v>2205400</v>
      </c>
      <c r="AJ515" t="s">
        <v>338</v>
      </c>
      <c r="AK515" t="s">
        <v>778</v>
      </c>
      <c r="AL515" t="s">
        <v>778</v>
      </c>
      <c r="AM515" t="b">
        <v>1</v>
      </c>
      <c r="AN515" t="b">
        <v>1</v>
      </c>
      <c r="AO515">
        <v>4174677</v>
      </c>
      <c r="AP515" t="s">
        <v>322</v>
      </c>
      <c r="AQ515" s="169" t="s">
        <v>7466</v>
      </c>
      <c r="AR515" t="s">
        <v>46</v>
      </c>
      <c r="AS515" t="s">
        <v>324</v>
      </c>
      <c r="AT515" t="s">
        <v>1384</v>
      </c>
    </row>
    <row r="516" spans="1:46" x14ac:dyDescent="0.35">
      <c r="A516" t="s">
        <v>708</v>
      </c>
      <c r="B516" t="s">
        <v>7480</v>
      </c>
      <c r="C516" t="s">
        <v>7481</v>
      </c>
      <c r="D516" t="s">
        <v>7482</v>
      </c>
      <c r="E516" t="s">
        <v>7483</v>
      </c>
      <c r="F516" t="s">
        <v>6086</v>
      </c>
      <c r="G516" t="s">
        <v>1509</v>
      </c>
      <c r="H516" t="s">
        <v>130</v>
      </c>
      <c r="I516" t="s">
        <v>345</v>
      </c>
      <c r="L516" t="s">
        <v>53</v>
      </c>
      <c r="N516" t="s">
        <v>7484</v>
      </c>
      <c r="Q516" s="18">
        <v>44562</v>
      </c>
      <c r="R516" s="18">
        <v>44935</v>
      </c>
      <c r="S516" t="s">
        <v>708</v>
      </c>
      <c r="T516">
        <v>0</v>
      </c>
      <c r="X516" t="s">
        <v>317</v>
      </c>
      <c r="AA516">
        <v>1831348333</v>
      </c>
      <c r="AH516" t="s">
        <v>7485</v>
      </c>
      <c r="AI516">
        <v>1547201</v>
      </c>
      <c r="AM516" t="b">
        <v>1</v>
      </c>
      <c r="AN516" t="b">
        <v>0</v>
      </c>
      <c r="AQ516" s="169" t="s">
        <v>7480</v>
      </c>
      <c r="AR516" t="s">
        <v>46</v>
      </c>
      <c r="AS516" t="s">
        <v>324</v>
      </c>
    </row>
    <row r="517" spans="1:46" x14ac:dyDescent="0.35">
      <c r="A517" t="s">
        <v>7486</v>
      </c>
      <c r="B517" t="s">
        <v>7487</v>
      </c>
      <c r="C517" t="s">
        <v>7488</v>
      </c>
      <c r="D517" t="s">
        <v>7489</v>
      </c>
      <c r="E517" t="s">
        <v>7490</v>
      </c>
      <c r="F517" t="s">
        <v>7491</v>
      </c>
      <c r="G517" t="s">
        <v>431</v>
      </c>
      <c r="H517" t="s">
        <v>133</v>
      </c>
      <c r="I517" t="s">
        <v>432</v>
      </c>
      <c r="J517" t="s">
        <v>7492</v>
      </c>
      <c r="K517" t="s">
        <v>6116</v>
      </c>
      <c r="L517" t="s">
        <v>25</v>
      </c>
      <c r="M517">
        <v>98371</v>
      </c>
      <c r="N517" t="s">
        <v>7493</v>
      </c>
      <c r="O517" t="s">
        <v>7494</v>
      </c>
      <c r="P517" t="s">
        <v>7495</v>
      </c>
      <c r="Q517" s="18">
        <v>44470</v>
      </c>
      <c r="S517" t="s">
        <v>634</v>
      </c>
      <c r="T517">
        <v>4</v>
      </c>
      <c r="U517" t="s">
        <v>7496</v>
      </c>
      <c r="X517" t="s">
        <v>317</v>
      </c>
      <c r="Y517" s="18">
        <v>33727</v>
      </c>
      <c r="Z517" t="s">
        <v>7497</v>
      </c>
      <c r="AA517">
        <v>1538723507</v>
      </c>
      <c r="AB517" t="s">
        <v>7498</v>
      </c>
      <c r="AC517" s="18">
        <v>45869</v>
      </c>
      <c r="AD517" t="s">
        <v>7499</v>
      </c>
      <c r="AE517" s="18">
        <v>46145</v>
      </c>
      <c r="AF517" t="s">
        <v>7500</v>
      </c>
      <c r="AG517" s="18">
        <v>47167</v>
      </c>
      <c r="AH517" t="s">
        <v>7501</v>
      </c>
      <c r="AI517">
        <v>2128620</v>
      </c>
      <c r="AJ517" t="s">
        <v>338</v>
      </c>
      <c r="AK517" t="s">
        <v>35</v>
      </c>
      <c r="AL517" t="s">
        <v>778</v>
      </c>
      <c r="AM517" t="b">
        <v>1</v>
      </c>
      <c r="AN517" t="b">
        <v>1</v>
      </c>
      <c r="AO517">
        <v>4174653</v>
      </c>
      <c r="AP517" t="s">
        <v>322</v>
      </c>
      <c r="AQ517" s="169" t="s">
        <v>7487</v>
      </c>
      <c r="AR517" t="s">
        <v>46</v>
      </c>
      <c r="AS517" t="s">
        <v>324</v>
      </c>
      <c r="AT517" t="s">
        <v>1384</v>
      </c>
    </row>
    <row r="518" spans="1:46" x14ac:dyDescent="0.35">
      <c r="A518" t="s">
        <v>7502</v>
      </c>
      <c r="B518" t="s">
        <v>159</v>
      </c>
      <c r="C518" t="s">
        <v>7503</v>
      </c>
      <c r="D518" t="s">
        <v>7504</v>
      </c>
      <c r="E518" t="s">
        <v>7505</v>
      </c>
      <c r="F518" t="s">
        <v>658</v>
      </c>
      <c r="G518" t="s">
        <v>659</v>
      </c>
      <c r="H518" t="s">
        <v>133</v>
      </c>
      <c r="I518" t="s">
        <v>432</v>
      </c>
      <c r="J518" t="s">
        <v>7506</v>
      </c>
      <c r="K518" t="s">
        <v>1057</v>
      </c>
      <c r="L518" t="s">
        <v>25</v>
      </c>
      <c r="M518">
        <v>98198</v>
      </c>
      <c r="N518" t="s">
        <v>7507</v>
      </c>
      <c r="P518" t="s">
        <v>7508</v>
      </c>
      <c r="Q518" s="18">
        <v>44470</v>
      </c>
      <c r="S518" t="s">
        <v>634</v>
      </c>
      <c r="T518">
        <v>3</v>
      </c>
      <c r="U518" t="s">
        <v>7509</v>
      </c>
      <c r="W518">
        <v>577</v>
      </c>
      <c r="X518">
        <v>1099</v>
      </c>
      <c r="Y518" s="18">
        <v>32671</v>
      </c>
      <c r="Z518" t="s">
        <v>7510</v>
      </c>
      <c r="AA518">
        <v>1942845052</v>
      </c>
      <c r="AB518" t="s">
        <v>7511</v>
      </c>
      <c r="AC518" s="18">
        <v>46387</v>
      </c>
      <c r="AD518" t="s">
        <v>7512</v>
      </c>
      <c r="AE518" s="18">
        <v>46185</v>
      </c>
      <c r="AF518" t="s">
        <v>7513</v>
      </c>
      <c r="AG518" s="18">
        <v>46160</v>
      </c>
      <c r="AH518" t="s">
        <v>7514</v>
      </c>
      <c r="AI518">
        <v>2191085</v>
      </c>
      <c r="AJ518" t="s">
        <v>338</v>
      </c>
      <c r="AK518" t="s">
        <v>70</v>
      </c>
      <c r="AL518" t="s">
        <v>70</v>
      </c>
      <c r="AM518" t="b">
        <v>1</v>
      </c>
      <c r="AN518" t="b">
        <v>1</v>
      </c>
      <c r="AO518">
        <v>4174678</v>
      </c>
      <c r="AP518" t="s">
        <v>322</v>
      </c>
      <c r="AQ518" s="169" t="s">
        <v>159</v>
      </c>
      <c r="AR518" t="s">
        <v>46</v>
      </c>
      <c r="AS518" t="s">
        <v>324</v>
      </c>
      <c r="AT518" t="s">
        <v>1384</v>
      </c>
    </row>
    <row r="519" spans="1:46" x14ac:dyDescent="0.35">
      <c r="A519" t="s">
        <v>7515</v>
      </c>
      <c r="B519" t="s">
        <v>7516</v>
      </c>
      <c r="C519" t="s">
        <v>7517</v>
      </c>
      <c r="D519" t="s">
        <v>7518</v>
      </c>
      <c r="E519" t="s">
        <v>460</v>
      </c>
      <c r="F519" t="s">
        <v>7444</v>
      </c>
      <c r="G519" t="s">
        <v>309</v>
      </c>
      <c r="H519" t="s">
        <v>27</v>
      </c>
      <c r="I519" t="s">
        <v>310</v>
      </c>
      <c r="K519" t="s">
        <v>1953</v>
      </c>
      <c r="L519" t="s">
        <v>25</v>
      </c>
      <c r="N519" t="s">
        <v>7519</v>
      </c>
      <c r="O519" t="s">
        <v>7520</v>
      </c>
      <c r="P519" t="s">
        <v>7521</v>
      </c>
      <c r="Q519" s="18">
        <v>44409</v>
      </c>
      <c r="R519" s="18">
        <v>45229</v>
      </c>
      <c r="S519" t="s">
        <v>708</v>
      </c>
      <c r="T519">
        <v>0</v>
      </c>
      <c r="X519" t="s">
        <v>317</v>
      </c>
      <c r="Y519" s="18">
        <v>23568</v>
      </c>
      <c r="AA519">
        <v>1689671893</v>
      </c>
      <c r="AB519" t="s">
        <v>7522</v>
      </c>
      <c r="AD519" t="s">
        <v>7523</v>
      </c>
      <c r="AE519" s="18">
        <v>45848</v>
      </c>
      <c r="AH519" t="s">
        <v>7524</v>
      </c>
      <c r="AI519">
        <v>2170627</v>
      </c>
      <c r="AJ519" t="s">
        <v>5739</v>
      </c>
      <c r="AM519" t="b">
        <v>1</v>
      </c>
      <c r="AN519" t="b">
        <v>1</v>
      </c>
      <c r="AO519">
        <v>4174685</v>
      </c>
      <c r="AQ519" s="169" t="s">
        <v>7516</v>
      </c>
      <c r="AR519" t="s">
        <v>310</v>
      </c>
      <c r="AS519" t="s">
        <v>324</v>
      </c>
      <c r="AT519" t="s">
        <v>1384</v>
      </c>
    </row>
    <row r="520" spans="1:46" x14ac:dyDescent="0.35">
      <c r="A520" t="s">
        <v>7525</v>
      </c>
      <c r="B520" t="s">
        <v>37</v>
      </c>
      <c r="C520" t="s">
        <v>7526</v>
      </c>
      <c r="D520" t="s">
        <v>7527</v>
      </c>
      <c r="E520" t="s">
        <v>7528</v>
      </c>
      <c r="F520" t="s">
        <v>308</v>
      </c>
      <c r="G520" t="s">
        <v>309</v>
      </c>
      <c r="H520" t="s">
        <v>28</v>
      </c>
      <c r="I520" t="s">
        <v>310</v>
      </c>
      <c r="J520" t="s">
        <v>7529</v>
      </c>
      <c r="K520" t="s">
        <v>4592</v>
      </c>
      <c r="L520" t="s">
        <v>25</v>
      </c>
      <c r="M520">
        <v>98023</v>
      </c>
      <c r="N520" t="s">
        <v>7530</v>
      </c>
      <c r="P520" t="s">
        <v>7531</v>
      </c>
      <c r="Q520" s="18">
        <v>44197</v>
      </c>
      <c r="S520" t="s">
        <v>634</v>
      </c>
      <c r="T520">
        <v>2</v>
      </c>
      <c r="U520" t="s">
        <v>7532</v>
      </c>
      <c r="X520">
        <v>1099</v>
      </c>
      <c r="Y520" s="18">
        <v>18676</v>
      </c>
      <c r="AA520">
        <v>1063496958</v>
      </c>
      <c r="AB520" t="s">
        <v>7533</v>
      </c>
      <c r="AC520" s="18">
        <v>46112</v>
      </c>
      <c r="AD520" t="s">
        <v>7534</v>
      </c>
      <c r="AE520" s="18">
        <v>45705</v>
      </c>
      <c r="AF520" t="s">
        <v>338</v>
      </c>
      <c r="AH520" t="s">
        <v>7535</v>
      </c>
      <c r="AI520">
        <v>1001561</v>
      </c>
      <c r="AJ520" t="s">
        <v>338</v>
      </c>
      <c r="AK520" t="s">
        <v>778</v>
      </c>
      <c r="AL520" t="s">
        <v>778</v>
      </c>
      <c r="AM520" t="b">
        <v>1</v>
      </c>
      <c r="AN520" t="b">
        <v>1</v>
      </c>
      <c r="AO520">
        <v>4174679</v>
      </c>
      <c r="AP520" t="s">
        <v>322</v>
      </c>
      <c r="AQ520" s="169" t="s">
        <v>37</v>
      </c>
      <c r="AR520" t="s">
        <v>310</v>
      </c>
      <c r="AS520" t="s">
        <v>324</v>
      </c>
      <c r="AT520" t="s">
        <v>1384</v>
      </c>
    </row>
    <row r="521" spans="1:46" x14ac:dyDescent="0.35">
      <c r="A521" t="s">
        <v>7536</v>
      </c>
      <c r="B521" t="s">
        <v>24</v>
      </c>
      <c r="C521" t="s">
        <v>7537</v>
      </c>
      <c r="D521" t="s">
        <v>7538</v>
      </c>
      <c r="E521" t="s">
        <v>7539</v>
      </c>
      <c r="F521" t="s">
        <v>308</v>
      </c>
      <c r="G521" t="s">
        <v>309</v>
      </c>
      <c r="H521" t="s">
        <v>28</v>
      </c>
      <c r="I521" t="s">
        <v>310</v>
      </c>
      <c r="J521" t="s">
        <v>7540</v>
      </c>
      <c r="K521" t="s">
        <v>1057</v>
      </c>
      <c r="L521" t="s">
        <v>25</v>
      </c>
      <c r="M521">
        <v>98406</v>
      </c>
      <c r="N521" t="s">
        <v>7541</v>
      </c>
      <c r="O521" t="s">
        <v>7542</v>
      </c>
      <c r="P521" t="s">
        <v>7543</v>
      </c>
      <c r="Q521" s="18">
        <v>43922</v>
      </c>
      <c r="S521" t="s">
        <v>634</v>
      </c>
      <c r="T521">
        <v>4</v>
      </c>
      <c r="U521" t="s">
        <v>7544</v>
      </c>
      <c r="W521" s="358">
        <v>1100</v>
      </c>
      <c r="X521" t="s">
        <v>317</v>
      </c>
      <c r="Y521" s="18">
        <v>22910</v>
      </c>
      <c r="Z521" t="s">
        <v>7545</v>
      </c>
      <c r="AA521">
        <v>1063522126</v>
      </c>
      <c r="AB521" t="s">
        <v>7546</v>
      </c>
      <c r="AC521" s="18">
        <v>46568</v>
      </c>
      <c r="AD521" t="s">
        <v>7547</v>
      </c>
      <c r="AE521" s="18">
        <v>46286</v>
      </c>
      <c r="AF521" t="s">
        <v>338</v>
      </c>
      <c r="AH521" t="s">
        <v>7548</v>
      </c>
      <c r="AI521">
        <v>1042713</v>
      </c>
      <c r="AJ521" t="s">
        <v>338</v>
      </c>
      <c r="AK521" t="s">
        <v>778</v>
      </c>
      <c r="AL521" t="s">
        <v>778</v>
      </c>
      <c r="AM521" t="b">
        <v>1</v>
      </c>
      <c r="AN521" t="b">
        <v>1</v>
      </c>
      <c r="AO521">
        <v>4174651</v>
      </c>
      <c r="AP521" t="s">
        <v>322</v>
      </c>
      <c r="AQ521" s="169" t="s">
        <v>24</v>
      </c>
      <c r="AR521" t="s">
        <v>310</v>
      </c>
      <c r="AS521" t="s">
        <v>324</v>
      </c>
      <c r="AT521" t="s">
        <v>1384</v>
      </c>
    </row>
    <row r="522" spans="1:46" x14ac:dyDescent="0.35">
      <c r="A522" t="s">
        <v>355</v>
      </c>
      <c r="B522" t="s">
        <v>7549</v>
      </c>
      <c r="C522" t="s">
        <v>7550</v>
      </c>
      <c r="D522" t="s">
        <v>7551</v>
      </c>
      <c r="E522" t="s">
        <v>7552</v>
      </c>
      <c r="F522" t="s">
        <v>514</v>
      </c>
      <c r="G522" t="s">
        <v>515</v>
      </c>
      <c r="H522" t="s">
        <v>133</v>
      </c>
      <c r="I522" t="s">
        <v>345</v>
      </c>
      <c r="J522" t="s">
        <v>7553</v>
      </c>
      <c r="K522" t="s">
        <v>7554</v>
      </c>
      <c r="L522" t="s">
        <v>115</v>
      </c>
      <c r="M522">
        <v>60417</v>
      </c>
      <c r="N522" t="s">
        <v>7555</v>
      </c>
      <c r="O522" t="s">
        <v>7556</v>
      </c>
      <c r="P522" t="s">
        <v>7557</v>
      </c>
      <c r="R522" s="18">
        <v>45401</v>
      </c>
      <c r="S522" t="s">
        <v>708</v>
      </c>
      <c r="T522">
        <v>0</v>
      </c>
      <c r="U522" t="s">
        <v>7558</v>
      </c>
      <c r="X522">
        <v>1099</v>
      </c>
      <c r="Y522" s="18">
        <v>18751</v>
      </c>
      <c r="Z522" t="s">
        <v>7559</v>
      </c>
      <c r="AA522">
        <v>1407977838</v>
      </c>
      <c r="AB522" t="s">
        <v>7560</v>
      </c>
      <c r="AD522">
        <v>209000296</v>
      </c>
      <c r="AE522" s="18">
        <v>46173</v>
      </c>
      <c r="AF522" t="s">
        <v>7561</v>
      </c>
      <c r="AG522" s="18">
        <v>46387</v>
      </c>
      <c r="AH522" t="s">
        <v>355</v>
      </c>
      <c r="AI522" t="s">
        <v>355</v>
      </c>
      <c r="AJ522" t="s">
        <v>368</v>
      </c>
      <c r="AK522" t="s">
        <v>320</v>
      </c>
      <c r="AM522" t="b">
        <v>0</v>
      </c>
      <c r="AN522" t="b">
        <v>1</v>
      </c>
      <c r="AQ522" s="169" t="s">
        <v>7549</v>
      </c>
      <c r="AR522" t="s">
        <v>46</v>
      </c>
      <c r="AS522" t="s">
        <v>324</v>
      </c>
    </row>
    <row r="523" spans="1:46" x14ac:dyDescent="0.35">
      <c r="C523" t="s">
        <v>7562</v>
      </c>
      <c r="D523" t="s">
        <v>1694</v>
      </c>
      <c r="E523" t="s">
        <v>4049</v>
      </c>
      <c r="F523" t="s">
        <v>1289</v>
      </c>
      <c r="G523" t="s">
        <v>751</v>
      </c>
      <c r="H523" t="s">
        <v>7563</v>
      </c>
      <c r="J523" t="s">
        <v>7564</v>
      </c>
      <c r="K523" t="s">
        <v>7565</v>
      </c>
      <c r="L523" t="s">
        <v>566</v>
      </c>
      <c r="M523">
        <v>15052</v>
      </c>
      <c r="N523" t="s">
        <v>7566</v>
      </c>
      <c r="P523" t="s">
        <v>7567</v>
      </c>
      <c r="R523" s="18">
        <v>45536</v>
      </c>
      <c r="S523" t="s">
        <v>708</v>
      </c>
      <c r="Y523" s="18">
        <v>26320</v>
      </c>
      <c r="AB523" t="s">
        <v>338</v>
      </c>
      <c r="AD523" t="s">
        <v>355</v>
      </c>
      <c r="AF523" t="s">
        <v>355</v>
      </c>
      <c r="AM523" t="b">
        <v>0</v>
      </c>
      <c r="AN523" t="b">
        <v>0</v>
      </c>
      <c r="AP523" t="s">
        <v>492</v>
      </c>
      <c r="AQ523" s="169" t="s">
        <v>255</v>
      </c>
      <c r="AR523" t="s">
        <v>46</v>
      </c>
      <c r="AS523" t="s">
        <v>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9FB95-A22A-40F0-9CEC-2E03540D5A84}">
  <dimension ref="B2:N24"/>
  <sheetViews>
    <sheetView topLeftCell="C1" workbookViewId="0">
      <selection activeCell="L29" sqref="L29"/>
    </sheetView>
  </sheetViews>
  <sheetFormatPr defaultRowHeight="14.5" x14ac:dyDescent="0.35"/>
  <cols>
    <col min="2" max="2" width="11.1796875" customWidth="1"/>
    <col min="3" max="3" width="21.26953125" customWidth="1"/>
    <col min="4" max="4" width="8.453125" customWidth="1"/>
    <col min="5" max="7" width="18.54296875" customWidth="1"/>
    <col min="8" max="8" width="27.26953125" customWidth="1"/>
    <col min="9" max="12" width="18.54296875" customWidth="1"/>
    <col min="13" max="13" width="17.54296875" customWidth="1"/>
    <col min="14" max="14" width="11.26953125" bestFit="1" customWidth="1"/>
  </cols>
  <sheetData>
    <row r="2" spans="2:14" x14ac:dyDescent="0.35">
      <c r="B2" s="412" t="s">
        <v>1</v>
      </c>
      <c r="C2" s="412" t="s">
        <v>0</v>
      </c>
      <c r="D2" s="412" t="s">
        <v>2</v>
      </c>
      <c r="E2" s="417" t="s">
        <v>7568</v>
      </c>
      <c r="F2" s="417" t="s">
        <v>7569</v>
      </c>
      <c r="G2" s="412" t="s">
        <v>5</v>
      </c>
      <c r="H2" s="415" t="s">
        <v>6</v>
      </c>
      <c r="I2" s="412" t="s">
        <v>7</v>
      </c>
      <c r="J2" s="416" t="s">
        <v>8</v>
      </c>
      <c r="K2" s="341" t="s">
        <v>7570</v>
      </c>
      <c r="L2" s="341" t="s">
        <v>7571</v>
      </c>
      <c r="M2" s="341" t="s">
        <v>7571</v>
      </c>
    </row>
    <row r="3" spans="2:14" x14ac:dyDescent="0.35">
      <c r="B3" s="412"/>
      <c r="C3" s="412"/>
      <c r="D3" s="412"/>
      <c r="E3" s="417"/>
      <c r="F3" s="417"/>
      <c r="G3" s="412"/>
      <c r="H3" s="415"/>
      <c r="I3" s="412"/>
      <c r="J3" s="416"/>
      <c r="K3" s="341" t="s">
        <v>18</v>
      </c>
      <c r="L3" s="341" t="s">
        <v>18</v>
      </c>
      <c r="M3" s="341" t="s">
        <v>18</v>
      </c>
    </row>
    <row r="4" spans="2:14" ht="29" x14ac:dyDescent="0.35">
      <c r="B4" s="412"/>
      <c r="C4" s="412"/>
      <c r="D4" s="412"/>
      <c r="E4" s="417"/>
      <c r="F4" s="417"/>
      <c r="G4" s="412"/>
      <c r="H4" s="415"/>
      <c r="I4" s="412"/>
      <c r="J4" s="416"/>
      <c r="K4" s="339" t="s">
        <v>19</v>
      </c>
      <c r="L4" s="339" t="s">
        <v>19</v>
      </c>
      <c r="M4" s="339" t="s">
        <v>19</v>
      </c>
    </row>
    <row r="5" spans="2:14" x14ac:dyDescent="0.35">
      <c r="B5" s="10">
        <v>1</v>
      </c>
      <c r="C5" s="108" t="s">
        <v>234</v>
      </c>
      <c r="D5" s="10" t="s">
        <v>198</v>
      </c>
      <c r="E5" s="12">
        <v>45323</v>
      </c>
      <c r="F5" s="12">
        <v>45474</v>
      </c>
      <c r="G5" s="9"/>
      <c r="H5" s="9" t="s">
        <v>27</v>
      </c>
      <c r="I5" s="9" t="s">
        <v>27</v>
      </c>
      <c r="J5" s="10" t="s">
        <v>29</v>
      </c>
      <c r="K5" s="334">
        <v>4608.1499999999996</v>
      </c>
      <c r="L5" s="360">
        <v>7226.5</v>
      </c>
      <c r="M5" s="284">
        <v>2573.2000000000003</v>
      </c>
    </row>
    <row r="6" spans="2:14" x14ac:dyDescent="0.35">
      <c r="B6" s="10">
        <v>2</v>
      </c>
      <c r="C6" s="108" t="s">
        <v>237</v>
      </c>
      <c r="D6" s="10" t="s">
        <v>238</v>
      </c>
      <c r="E6" s="12">
        <v>45323</v>
      </c>
      <c r="F6" s="12">
        <v>45474</v>
      </c>
      <c r="G6" s="9"/>
      <c r="H6" s="9" t="s">
        <v>27</v>
      </c>
      <c r="I6" s="9" t="s">
        <v>27</v>
      </c>
      <c r="J6" s="10" t="s">
        <v>29</v>
      </c>
      <c r="K6" s="334">
        <v>0</v>
      </c>
      <c r="L6" s="360">
        <f>7707.12+300</f>
        <v>8007.12</v>
      </c>
      <c r="M6" s="284">
        <v>10179.84</v>
      </c>
    </row>
    <row r="7" spans="2:14" x14ac:dyDescent="0.35">
      <c r="B7" s="10">
        <v>3</v>
      </c>
      <c r="C7" s="108" t="s">
        <v>240</v>
      </c>
      <c r="D7" s="10" t="s">
        <v>238</v>
      </c>
      <c r="E7" s="12">
        <v>45323</v>
      </c>
      <c r="F7" s="12">
        <v>45474</v>
      </c>
      <c r="G7" s="9"/>
      <c r="H7" s="9" t="s">
        <v>27</v>
      </c>
      <c r="I7" s="9" t="s">
        <v>27</v>
      </c>
      <c r="J7" s="10" t="s">
        <v>29</v>
      </c>
      <c r="K7" s="334">
        <v>0</v>
      </c>
      <c r="L7" s="360">
        <v>0</v>
      </c>
      <c r="M7" s="284">
        <v>0</v>
      </c>
    </row>
    <row r="8" spans="2:14" x14ac:dyDescent="0.35">
      <c r="B8" s="10">
        <v>4</v>
      </c>
      <c r="C8" s="108" t="s">
        <v>242</v>
      </c>
      <c r="D8" s="10" t="s">
        <v>238</v>
      </c>
      <c r="E8" s="12">
        <v>45323</v>
      </c>
      <c r="F8" s="12">
        <v>45474</v>
      </c>
      <c r="G8" s="9"/>
      <c r="H8" s="9" t="s">
        <v>27</v>
      </c>
      <c r="I8" s="9" t="s">
        <v>27</v>
      </c>
      <c r="J8" s="10" t="s">
        <v>29</v>
      </c>
      <c r="K8" s="334">
        <v>2500</v>
      </c>
      <c r="L8" s="360">
        <v>8756.9599999999991</v>
      </c>
      <c r="M8" s="284">
        <v>5793.4400000000005</v>
      </c>
    </row>
    <row r="9" spans="2:14" x14ac:dyDescent="0.35">
      <c r="B9" s="10">
        <v>5</v>
      </c>
      <c r="C9" s="108" t="s">
        <v>244</v>
      </c>
      <c r="D9" s="10" t="s">
        <v>245</v>
      </c>
      <c r="E9" s="12">
        <v>45413</v>
      </c>
      <c r="F9" s="12">
        <v>45474</v>
      </c>
      <c r="G9" s="9"/>
      <c r="H9" s="9" t="s">
        <v>27</v>
      </c>
      <c r="I9" s="9" t="s">
        <v>27</v>
      </c>
      <c r="J9" s="10" t="s">
        <v>29</v>
      </c>
      <c r="K9" s="334">
        <f>1960+227.5</f>
        <v>2187.5</v>
      </c>
      <c r="L9" s="360">
        <v>1102.5</v>
      </c>
      <c r="M9" s="284">
        <v>3856.25</v>
      </c>
      <c r="N9" s="34"/>
    </row>
    <row r="10" spans="2:14" x14ac:dyDescent="0.35">
      <c r="B10" s="10">
        <v>6</v>
      </c>
      <c r="C10" s="108" t="s">
        <v>247</v>
      </c>
      <c r="D10" s="10" t="s">
        <v>245</v>
      </c>
      <c r="E10" s="12">
        <v>45323</v>
      </c>
      <c r="F10" s="12">
        <v>45474</v>
      </c>
      <c r="G10" s="9"/>
      <c r="H10" s="9" t="s">
        <v>27</v>
      </c>
      <c r="I10" s="9" t="s">
        <v>27</v>
      </c>
      <c r="J10" s="10" t="s">
        <v>29</v>
      </c>
      <c r="K10" s="334">
        <v>25203.200000000001</v>
      </c>
      <c r="L10" s="360">
        <v>27426.36</v>
      </c>
      <c r="M10" s="284">
        <v>24728.560000000005</v>
      </c>
    </row>
    <row r="11" spans="2:14" x14ac:dyDescent="0.35">
      <c r="B11" s="10">
        <v>7</v>
      </c>
      <c r="C11" s="108" t="s">
        <v>249</v>
      </c>
      <c r="D11" s="10" t="s">
        <v>245</v>
      </c>
      <c r="E11" s="12">
        <v>45323</v>
      </c>
      <c r="F11" s="12">
        <v>45474</v>
      </c>
      <c r="G11" s="9"/>
      <c r="H11" s="9" t="s">
        <v>27</v>
      </c>
      <c r="I11" s="9" t="s">
        <v>27</v>
      </c>
      <c r="J11" s="10" t="s">
        <v>29</v>
      </c>
      <c r="K11" s="334">
        <v>1500</v>
      </c>
      <c r="L11" s="360">
        <v>3843.58</v>
      </c>
      <c r="M11" s="284">
        <v>4783.01</v>
      </c>
    </row>
    <row r="12" spans="2:14" x14ac:dyDescent="0.35">
      <c r="B12" s="10">
        <v>8</v>
      </c>
      <c r="C12" s="108" t="s">
        <v>251</v>
      </c>
      <c r="D12" s="10" t="s">
        <v>245</v>
      </c>
      <c r="E12" s="12">
        <v>45323</v>
      </c>
      <c r="F12" s="12">
        <v>45474</v>
      </c>
      <c r="G12" s="9"/>
      <c r="H12" s="9" t="s">
        <v>27</v>
      </c>
      <c r="I12" s="9" t="s">
        <v>27</v>
      </c>
      <c r="J12" s="10" t="s">
        <v>29</v>
      </c>
      <c r="K12" s="334">
        <v>769.92500000000007</v>
      </c>
      <c r="L12" s="360">
        <v>736.45000000000016</v>
      </c>
      <c r="M12" s="284">
        <v>836.875</v>
      </c>
    </row>
    <row r="13" spans="2:14" x14ac:dyDescent="0.35">
      <c r="B13" s="10">
        <v>9</v>
      </c>
      <c r="C13" s="108" t="s">
        <v>253</v>
      </c>
      <c r="D13" s="10" t="s">
        <v>245</v>
      </c>
      <c r="E13" s="12">
        <v>45323</v>
      </c>
      <c r="F13" s="12">
        <v>45474</v>
      </c>
      <c r="G13" s="9"/>
      <c r="H13" s="9" t="s">
        <v>27</v>
      </c>
      <c r="I13" s="9" t="s">
        <v>27</v>
      </c>
      <c r="J13" s="10" t="s">
        <v>29</v>
      </c>
      <c r="K13" s="334">
        <v>0</v>
      </c>
      <c r="L13" s="360">
        <v>6494.4599999999982</v>
      </c>
      <c r="M13" s="284">
        <v>4937.6399999999985</v>
      </c>
    </row>
    <row r="14" spans="2:14" x14ac:dyDescent="0.35">
      <c r="B14" s="10">
        <v>10</v>
      </c>
      <c r="C14" s="108" t="s">
        <v>255</v>
      </c>
      <c r="D14" s="10" t="s">
        <v>245</v>
      </c>
      <c r="E14" s="12">
        <v>45383</v>
      </c>
      <c r="F14" s="12">
        <v>45474</v>
      </c>
      <c r="G14" s="9"/>
      <c r="H14" s="9" t="s">
        <v>256</v>
      </c>
      <c r="I14" s="9" t="s">
        <v>256</v>
      </c>
      <c r="J14" s="10"/>
      <c r="K14" s="334">
        <v>277.33999999999997</v>
      </c>
      <c r="L14" s="360">
        <v>93.46050000000001</v>
      </c>
      <c r="M14" s="284">
        <v>29.849400000000003</v>
      </c>
    </row>
    <row r="15" spans="2:14" x14ac:dyDescent="0.35">
      <c r="B15" s="10">
        <v>11</v>
      </c>
      <c r="C15" s="357" t="s">
        <v>258</v>
      </c>
      <c r="D15" s="336" t="s">
        <v>198</v>
      </c>
      <c r="E15" s="10" t="s">
        <v>235</v>
      </c>
      <c r="F15" s="361">
        <v>45519</v>
      </c>
      <c r="G15" s="337"/>
      <c r="H15" s="3" t="s">
        <v>27</v>
      </c>
      <c r="I15" s="3" t="s">
        <v>27</v>
      </c>
      <c r="J15" s="10" t="s">
        <v>29</v>
      </c>
      <c r="K15" s="334">
        <v>0</v>
      </c>
      <c r="L15" s="334">
        <v>0</v>
      </c>
      <c r="M15" s="284">
        <v>2200</v>
      </c>
    </row>
    <row r="16" spans="2:14" x14ac:dyDescent="0.35">
      <c r="B16" s="10">
        <v>12</v>
      </c>
      <c r="C16" s="357" t="s">
        <v>260</v>
      </c>
      <c r="D16" s="336" t="s">
        <v>238</v>
      </c>
      <c r="E16" s="10" t="s">
        <v>235</v>
      </c>
      <c r="F16" s="361">
        <v>45505</v>
      </c>
      <c r="G16" s="337"/>
      <c r="H16" s="3" t="s">
        <v>27</v>
      </c>
      <c r="I16" s="3" t="s">
        <v>27</v>
      </c>
      <c r="J16" s="10" t="s">
        <v>29</v>
      </c>
      <c r="K16" s="334">
        <v>0</v>
      </c>
      <c r="L16" s="334">
        <v>0</v>
      </c>
      <c r="M16" s="284">
        <v>2786.6666666666665</v>
      </c>
    </row>
    <row r="17" spans="10:14" x14ac:dyDescent="0.35">
      <c r="K17" s="180">
        <f t="shared" ref="K17:L17" si="0">SUM(K5:K16)</f>
        <v>37046.114999999998</v>
      </c>
      <c r="L17" s="180">
        <f t="shared" si="0"/>
        <v>63687.390500000001</v>
      </c>
      <c r="M17" s="180">
        <f>SUM(M5:M16)</f>
        <v>62705.331066666673</v>
      </c>
    </row>
    <row r="19" spans="10:14" x14ac:dyDescent="0.35">
      <c r="N19" s="34"/>
    </row>
    <row r="20" spans="10:14" x14ac:dyDescent="0.35">
      <c r="J20" t="s">
        <v>7572</v>
      </c>
      <c r="K20" s="19">
        <v>37046.114999999998</v>
      </c>
      <c r="L20" s="19">
        <v>63687.390500000001</v>
      </c>
      <c r="M20" s="19">
        <v>62705.331066666673</v>
      </c>
    </row>
    <row r="21" spans="10:14" x14ac:dyDescent="0.35">
      <c r="K21" s="34">
        <f>K17-K20</f>
        <v>0</v>
      </c>
      <c r="L21" s="34">
        <f>L17-L20</f>
        <v>0</v>
      </c>
      <c r="M21" s="34">
        <f>M17-M20</f>
        <v>0</v>
      </c>
    </row>
    <row r="24" spans="10:14" x14ac:dyDescent="0.35">
      <c r="K24" s="34"/>
    </row>
  </sheetData>
  <mergeCells count="9">
    <mergeCell ref="I2:I4"/>
    <mergeCell ref="J2:J4"/>
    <mergeCell ref="B2:B4"/>
    <mergeCell ref="C2:C4"/>
    <mergeCell ref="D2:D4"/>
    <mergeCell ref="E2:E4"/>
    <mergeCell ref="G2:G4"/>
    <mergeCell ref="H2:H4"/>
    <mergeCell ref="F2:F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ABFEB-DFD0-43EB-A823-980FA93B2A48}">
  <dimension ref="A1:AT523"/>
  <sheetViews>
    <sheetView topLeftCell="W1" workbookViewId="0">
      <selection activeCell="AQ1" sqref="AQ1"/>
    </sheetView>
  </sheetViews>
  <sheetFormatPr defaultRowHeight="14.5" x14ac:dyDescent="0.35"/>
  <cols>
    <col min="3" max="43" width="9.1796875" bestFit="1" customWidth="1"/>
  </cols>
  <sheetData>
    <row r="1" spans="1:46" x14ac:dyDescent="0.35">
      <c r="A1" t="s">
        <v>261</v>
      </c>
      <c r="B1" t="s">
        <v>262</v>
      </c>
      <c r="C1" t="s">
        <v>263</v>
      </c>
      <c r="D1" t="s">
        <v>264</v>
      </c>
      <c r="E1" t="s">
        <v>265</v>
      </c>
      <c r="F1" t="s">
        <v>266</v>
      </c>
      <c r="G1" t="s">
        <v>267</v>
      </c>
      <c r="H1" t="s">
        <v>7</v>
      </c>
      <c r="I1" t="s">
        <v>268</v>
      </c>
      <c r="J1" t="s">
        <v>269</v>
      </c>
      <c r="K1" t="s">
        <v>270</v>
      </c>
      <c r="L1" t="s">
        <v>2</v>
      </c>
      <c r="M1" t="s">
        <v>271</v>
      </c>
      <c r="N1" t="s">
        <v>272</v>
      </c>
      <c r="O1" t="s">
        <v>273</v>
      </c>
      <c r="P1" t="s">
        <v>274</v>
      </c>
      <c r="Q1" t="s">
        <v>275</v>
      </c>
      <c r="R1" t="s">
        <v>276</v>
      </c>
      <c r="S1" t="s">
        <v>277</v>
      </c>
      <c r="T1" t="s">
        <v>278</v>
      </c>
      <c r="U1" t="s">
        <v>279</v>
      </c>
      <c r="V1" t="s">
        <v>280</v>
      </c>
      <c r="W1" t="s">
        <v>281</v>
      </c>
      <c r="X1" t="s">
        <v>282</v>
      </c>
      <c r="Y1" t="s">
        <v>283</v>
      </c>
      <c r="Z1" t="s">
        <v>284</v>
      </c>
      <c r="AA1" t="s">
        <v>285</v>
      </c>
      <c r="AB1" t="s">
        <v>286</v>
      </c>
      <c r="AC1" t="s">
        <v>287</v>
      </c>
      <c r="AD1" t="s">
        <v>288</v>
      </c>
      <c r="AE1" t="s">
        <v>289</v>
      </c>
      <c r="AF1" t="s">
        <v>290</v>
      </c>
      <c r="AG1" t="s">
        <v>291</v>
      </c>
      <c r="AH1" t="s">
        <v>292</v>
      </c>
      <c r="AI1" t="s">
        <v>293</v>
      </c>
      <c r="AJ1" t="s">
        <v>294</v>
      </c>
      <c r="AK1" t="s">
        <v>295</v>
      </c>
      <c r="AL1" t="s">
        <v>296</v>
      </c>
      <c r="AM1" t="s">
        <v>297</v>
      </c>
      <c r="AN1" t="s">
        <v>298</v>
      </c>
      <c r="AO1" t="s">
        <v>299</v>
      </c>
      <c r="AP1" t="s">
        <v>300</v>
      </c>
      <c r="AQ1" t="s">
        <v>301</v>
      </c>
      <c r="AR1" t="s">
        <v>302</v>
      </c>
      <c r="AS1" t="s">
        <v>303</v>
      </c>
      <c r="AT1" t="s">
        <v>304</v>
      </c>
    </row>
    <row r="2" spans="1:46" x14ac:dyDescent="0.35">
      <c r="C2" t="s">
        <v>305</v>
      </c>
      <c r="D2" t="s">
        <v>306</v>
      </c>
      <c r="E2" t="s">
        <v>307</v>
      </c>
      <c r="F2" t="s">
        <v>308</v>
      </c>
      <c r="G2" t="s">
        <v>309</v>
      </c>
      <c r="H2" t="s">
        <v>28</v>
      </c>
      <c r="I2" t="s">
        <v>310</v>
      </c>
      <c r="J2" t="s">
        <v>311</v>
      </c>
      <c r="K2" t="s">
        <v>312</v>
      </c>
      <c r="L2" t="s">
        <v>25</v>
      </c>
      <c r="M2">
        <v>97219</v>
      </c>
      <c r="N2" t="s">
        <v>313</v>
      </c>
      <c r="O2" t="s">
        <v>314</v>
      </c>
      <c r="Q2" s="18">
        <v>45603</v>
      </c>
      <c r="S2" t="s">
        <v>315</v>
      </c>
      <c r="T2">
        <v>5</v>
      </c>
      <c r="U2" t="s">
        <v>316</v>
      </c>
      <c r="V2" s="358">
        <v>275000</v>
      </c>
      <c r="X2" t="s">
        <v>317</v>
      </c>
      <c r="Y2" s="18">
        <v>24130</v>
      </c>
      <c r="Z2" t="s">
        <v>318</v>
      </c>
      <c r="AA2">
        <v>1720257652</v>
      </c>
      <c r="AD2" t="s">
        <v>319</v>
      </c>
      <c r="AE2" s="18">
        <v>46022</v>
      </c>
      <c r="AJ2" t="s">
        <v>320</v>
      </c>
      <c r="AK2" t="s">
        <v>321</v>
      </c>
      <c r="AL2" t="s">
        <v>321</v>
      </c>
      <c r="AM2" t="b">
        <v>1</v>
      </c>
      <c r="AN2" t="b">
        <v>1</v>
      </c>
      <c r="AP2" t="s">
        <v>322</v>
      </c>
      <c r="AQ2" t="s">
        <v>323</v>
      </c>
      <c r="AR2" t="s">
        <v>310</v>
      </c>
      <c r="AS2" t="s">
        <v>324</v>
      </c>
    </row>
    <row r="3" spans="1:46" x14ac:dyDescent="0.35">
      <c r="C3" t="s">
        <v>325</v>
      </c>
      <c r="D3" t="s">
        <v>326</v>
      </c>
      <c r="E3" t="s">
        <v>327</v>
      </c>
      <c r="F3" t="s">
        <v>328</v>
      </c>
      <c r="G3" t="s">
        <v>329</v>
      </c>
      <c r="H3" t="s">
        <v>28</v>
      </c>
      <c r="I3" t="s">
        <v>310</v>
      </c>
      <c r="J3" t="s">
        <v>330</v>
      </c>
      <c r="K3" t="s">
        <v>331</v>
      </c>
      <c r="L3" t="s">
        <v>178</v>
      </c>
      <c r="M3">
        <v>63021</v>
      </c>
      <c r="N3" t="s">
        <v>332</v>
      </c>
      <c r="O3" t="s">
        <v>333</v>
      </c>
      <c r="Q3" s="18">
        <v>45603</v>
      </c>
      <c r="S3" t="s">
        <v>315</v>
      </c>
      <c r="T3">
        <v>4</v>
      </c>
      <c r="U3" t="s">
        <v>334</v>
      </c>
      <c r="V3" s="358">
        <v>240000</v>
      </c>
      <c r="X3" t="s">
        <v>317</v>
      </c>
      <c r="Y3" s="18">
        <v>27599</v>
      </c>
      <c r="Z3" t="s">
        <v>335</v>
      </c>
      <c r="AA3">
        <v>1578761706</v>
      </c>
      <c r="AB3" t="s">
        <v>336</v>
      </c>
      <c r="AC3" s="18">
        <v>46022</v>
      </c>
      <c r="AD3">
        <v>2010003846</v>
      </c>
      <c r="AE3" s="18">
        <v>45688</v>
      </c>
      <c r="AF3" t="s">
        <v>337</v>
      </c>
      <c r="AG3" s="18">
        <v>47483</v>
      </c>
      <c r="AJ3" t="s">
        <v>338</v>
      </c>
      <c r="AM3" t="b">
        <v>0</v>
      </c>
      <c r="AN3" t="b">
        <v>1</v>
      </c>
      <c r="AP3" t="s">
        <v>322</v>
      </c>
      <c r="AQ3" t="s">
        <v>339</v>
      </c>
      <c r="AR3" t="s">
        <v>310</v>
      </c>
      <c r="AS3" t="s">
        <v>324</v>
      </c>
    </row>
    <row r="4" spans="1:46" x14ac:dyDescent="0.35">
      <c r="C4" t="s">
        <v>340</v>
      </c>
      <c r="D4" t="s">
        <v>341</v>
      </c>
      <c r="E4" t="s">
        <v>342</v>
      </c>
      <c r="F4" t="s">
        <v>343</v>
      </c>
      <c r="G4" t="s">
        <v>344</v>
      </c>
      <c r="H4" t="s">
        <v>136</v>
      </c>
      <c r="I4" t="s">
        <v>345</v>
      </c>
      <c r="J4" t="s">
        <v>346</v>
      </c>
      <c r="K4" t="s">
        <v>347</v>
      </c>
      <c r="L4" t="s">
        <v>115</v>
      </c>
      <c r="M4">
        <v>62231</v>
      </c>
      <c r="N4" t="s">
        <v>348</v>
      </c>
      <c r="O4" t="s">
        <v>349</v>
      </c>
      <c r="Q4" s="18">
        <v>45603</v>
      </c>
      <c r="S4" t="s">
        <v>315</v>
      </c>
      <c r="T4">
        <v>5</v>
      </c>
      <c r="U4" t="s">
        <v>350</v>
      </c>
      <c r="V4" s="358">
        <v>154000</v>
      </c>
      <c r="X4" t="s">
        <v>317</v>
      </c>
      <c r="Y4" s="18">
        <v>33258</v>
      </c>
      <c r="Z4" t="s">
        <v>351</v>
      </c>
      <c r="AA4">
        <v>1952057903</v>
      </c>
      <c r="AB4" t="s">
        <v>352</v>
      </c>
      <c r="AC4" s="18">
        <v>45930</v>
      </c>
      <c r="AD4">
        <v>209024793</v>
      </c>
      <c r="AE4" s="18">
        <v>46173</v>
      </c>
      <c r="AF4" t="s">
        <v>353</v>
      </c>
      <c r="AG4" s="18">
        <v>46390</v>
      </c>
      <c r="AJ4" t="s">
        <v>70</v>
      </c>
      <c r="AM4" t="b">
        <v>0</v>
      </c>
      <c r="AN4" t="b">
        <v>1</v>
      </c>
      <c r="AP4" t="s">
        <v>322</v>
      </c>
      <c r="AQ4" t="s">
        <v>354</v>
      </c>
      <c r="AR4" t="s">
        <v>46</v>
      </c>
      <c r="AS4" t="s">
        <v>324</v>
      </c>
    </row>
    <row r="5" spans="1:46" x14ac:dyDescent="0.35">
      <c r="A5" t="s">
        <v>355</v>
      </c>
      <c r="C5" t="s">
        <v>356</v>
      </c>
      <c r="D5" t="s">
        <v>357</v>
      </c>
      <c r="E5" t="s">
        <v>358</v>
      </c>
      <c r="F5" t="s">
        <v>359</v>
      </c>
      <c r="G5" t="s">
        <v>344</v>
      </c>
      <c r="H5" t="s">
        <v>28</v>
      </c>
      <c r="I5" t="s">
        <v>310</v>
      </c>
      <c r="J5" t="s">
        <v>360</v>
      </c>
      <c r="K5" t="s">
        <v>361</v>
      </c>
      <c r="L5" t="s">
        <v>178</v>
      </c>
      <c r="M5">
        <v>63367</v>
      </c>
      <c r="N5" t="s">
        <v>362</v>
      </c>
      <c r="O5" t="s">
        <v>363</v>
      </c>
      <c r="P5" t="s">
        <v>364</v>
      </c>
      <c r="Q5" s="18">
        <v>45597</v>
      </c>
      <c r="S5" t="s">
        <v>315</v>
      </c>
      <c r="T5">
        <v>0</v>
      </c>
      <c r="U5" t="s">
        <v>365</v>
      </c>
      <c r="X5" t="s">
        <v>317</v>
      </c>
      <c r="Y5" s="18">
        <v>34041</v>
      </c>
      <c r="Z5" t="s">
        <v>366</v>
      </c>
      <c r="AA5">
        <v>1972062859</v>
      </c>
      <c r="AB5" t="s">
        <v>367</v>
      </c>
      <c r="AD5" t="s">
        <v>367</v>
      </c>
      <c r="AH5" t="s">
        <v>355</v>
      </c>
      <c r="AI5" t="s">
        <v>355</v>
      </c>
      <c r="AK5" t="s">
        <v>368</v>
      </c>
      <c r="AL5" t="s">
        <v>368</v>
      </c>
      <c r="AM5" t="b">
        <v>0</v>
      </c>
      <c r="AN5" t="b">
        <v>1</v>
      </c>
      <c r="AP5" t="s">
        <v>322</v>
      </c>
      <c r="AQ5" t="s">
        <v>369</v>
      </c>
      <c r="AR5" t="s">
        <v>310</v>
      </c>
      <c r="AS5" t="s">
        <v>324</v>
      </c>
    </row>
    <row r="6" spans="1:46" x14ac:dyDescent="0.35">
      <c r="C6" t="s">
        <v>370</v>
      </c>
      <c r="D6" t="s">
        <v>371</v>
      </c>
      <c r="E6" t="s">
        <v>372</v>
      </c>
      <c r="F6" t="s">
        <v>373</v>
      </c>
      <c r="G6" t="s">
        <v>374</v>
      </c>
      <c r="H6" t="s">
        <v>136</v>
      </c>
      <c r="I6" t="s">
        <v>345</v>
      </c>
      <c r="J6" t="s">
        <v>375</v>
      </c>
      <c r="K6" t="s">
        <v>376</v>
      </c>
      <c r="L6" t="s">
        <v>53</v>
      </c>
      <c r="M6">
        <v>32771</v>
      </c>
      <c r="N6" t="s">
        <v>377</v>
      </c>
      <c r="O6" t="s">
        <v>378</v>
      </c>
      <c r="P6" t="s">
        <v>379</v>
      </c>
      <c r="Q6" s="18">
        <v>45589</v>
      </c>
      <c r="S6" t="s">
        <v>315</v>
      </c>
      <c r="U6" t="s">
        <v>380</v>
      </c>
      <c r="W6">
        <v>525</v>
      </c>
      <c r="X6">
        <v>1099</v>
      </c>
      <c r="Y6" s="18">
        <v>32275</v>
      </c>
      <c r="Z6" t="s">
        <v>381</v>
      </c>
      <c r="AA6">
        <v>1790152460</v>
      </c>
      <c r="AD6" t="s">
        <v>382</v>
      </c>
      <c r="AE6" s="18">
        <v>46142</v>
      </c>
      <c r="AJ6" t="s">
        <v>383</v>
      </c>
      <c r="AK6" t="s">
        <v>383</v>
      </c>
      <c r="AL6" t="s">
        <v>384</v>
      </c>
      <c r="AM6" t="b">
        <v>1</v>
      </c>
      <c r="AN6" t="b">
        <v>1</v>
      </c>
      <c r="AP6" t="s">
        <v>322</v>
      </c>
      <c r="AQ6" t="s">
        <v>385</v>
      </c>
      <c r="AR6" t="s">
        <v>46</v>
      </c>
      <c r="AS6" t="s">
        <v>324</v>
      </c>
    </row>
    <row r="7" spans="1:46" x14ac:dyDescent="0.35">
      <c r="C7" t="s">
        <v>386</v>
      </c>
      <c r="D7" t="s">
        <v>387</v>
      </c>
      <c r="E7" t="s">
        <v>388</v>
      </c>
      <c r="F7" t="s">
        <v>328</v>
      </c>
      <c r="G7" t="s">
        <v>309</v>
      </c>
      <c r="H7" t="s">
        <v>28</v>
      </c>
      <c r="I7" t="s">
        <v>310</v>
      </c>
      <c r="J7" t="s">
        <v>389</v>
      </c>
      <c r="K7" t="s">
        <v>390</v>
      </c>
      <c r="L7" t="s">
        <v>391</v>
      </c>
      <c r="M7">
        <v>97401</v>
      </c>
      <c r="N7" t="s">
        <v>392</v>
      </c>
      <c r="O7" t="s">
        <v>393</v>
      </c>
      <c r="Q7" s="18">
        <v>45589</v>
      </c>
      <c r="S7" t="s">
        <v>315</v>
      </c>
      <c r="U7" t="s">
        <v>394</v>
      </c>
      <c r="W7" s="358">
        <v>210000</v>
      </c>
      <c r="X7" t="s">
        <v>317</v>
      </c>
      <c r="Y7" s="18">
        <v>27088</v>
      </c>
      <c r="Z7" t="s">
        <v>395</v>
      </c>
      <c r="AA7">
        <v>1205862505</v>
      </c>
      <c r="AB7" t="s">
        <v>396</v>
      </c>
      <c r="AC7" s="18">
        <v>46326</v>
      </c>
      <c r="AD7" t="s">
        <v>397</v>
      </c>
      <c r="AE7" s="18">
        <v>46022</v>
      </c>
      <c r="AF7" t="s">
        <v>398</v>
      </c>
      <c r="AJ7" t="s">
        <v>320</v>
      </c>
      <c r="AM7" t="b">
        <v>1</v>
      </c>
      <c r="AN7" t="b">
        <v>1</v>
      </c>
      <c r="AP7" t="s">
        <v>322</v>
      </c>
      <c r="AQ7" t="s">
        <v>399</v>
      </c>
      <c r="AR7" t="s">
        <v>310</v>
      </c>
      <c r="AS7" t="s">
        <v>324</v>
      </c>
    </row>
    <row r="8" spans="1:46" x14ac:dyDescent="0.35">
      <c r="C8" t="s">
        <v>400</v>
      </c>
      <c r="D8" t="s">
        <v>401</v>
      </c>
      <c r="E8" t="s">
        <v>402</v>
      </c>
      <c r="F8" t="s">
        <v>403</v>
      </c>
      <c r="G8" t="s">
        <v>404</v>
      </c>
      <c r="H8" t="s">
        <v>136</v>
      </c>
      <c r="I8" t="s">
        <v>345</v>
      </c>
      <c r="J8" t="s">
        <v>405</v>
      </c>
      <c r="K8" t="s">
        <v>406</v>
      </c>
      <c r="L8" t="s">
        <v>50</v>
      </c>
      <c r="M8">
        <v>92802</v>
      </c>
      <c r="N8" t="s">
        <v>407</v>
      </c>
      <c r="O8" t="s">
        <v>408</v>
      </c>
      <c r="Q8" s="18">
        <v>45589</v>
      </c>
      <c r="S8" t="s">
        <v>315</v>
      </c>
      <c r="T8">
        <v>5</v>
      </c>
      <c r="U8" t="s">
        <v>409</v>
      </c>
      <c r="V8" s="358">
        <v>160000</v>
      </c>
      <c r="X8" t="s">
        <v>317</v>
      </c>
      <c r="Y8" s="18">
        <v>29073</v>
      </c>
      <c r="Z8" t="s">
        <v>410</v>
      </c>
      <c r="AA8">
        <v>1568720381</v>
      </c>
      <c r="AB8" t="s">
        <v>411</v>
      </c>
      <c r="AC8" s="18">
        <v>46446</v>
      </c>
      <c r="AD8">
        <v>95031230</v>
      </c>
      <c r="AE8" s="18">
        <v>45930</v>
      </c>
      <c r="AF8" t="s">
        <v>412</v>
      </c>
      <c r="AG8" s="18">
        <v>46483</v>
      </c>
      <c r="AM8" t="b">
        <v>0</v>
      </c>
      <c r="AN8" t="b">
        <v>1</v>
      </c>
      <c r="AP8" t="s">
        <v>322</v>
      </c>
      <c r="AQ8" t="s">
        <v>413</v>
      </c>
      <c r="AR8" t="s">
        <v>46</v>
      </c>
      <c r="AS8" t="s">
        <v>324</v>
      </c>
    </row>
    <row r="9" spans="1:46" x14ac:dyDescent="0.35">
      <c r="C9" t="s">
        <v>414</v>
      </c>
      <c r="D9" t="s">
        <v>415</v>
      </c>
      <c r="E9" t="s">
        <v>416</v>
      </c>
      <c r="F9" t="s">
        <v>417</v>
      </c>
      <c r="G9" t="s">
        <v>418</v>
      </c>
      <c r="H9" t="s">
        <v>27</v>
      </c>
      <c r="I9" t="s">
        <v>310</v>
      </c>
      <c r="J9" t="s">
        <v>419</v>
      </c>
      <c r="K9" t="s">
        <v>420</v>
      </c>
      <c r="L9" t="s">
        <v>81</v>
      </c>
      <c r="M9">
        <v>46321</v>
      </c>
      <c r="N9" t="s">
        <v>421</v>
      </c>
      <c r="O9" t="s">
        <v>422</v>
      </c>
      <c r="Q9" s="18">
        <v>45589</v>
      </c>
      <c r="S9" t="s">
        <v>315</v>
      </c>
      <c r="T9">
        <v>4</v>
      </c>
      <c r="U9" t="s">
        <v>423</v>
      </c>
      <c r="V9" s="358">
        <v>240000</v>
      </c>
      <c r="X9" t="s">
        <v>317</v>
      </c>
      <c r="Y9" s="18">
        <v>24776</v>
      </c>
      <c r="Z9" t="s">
        <v>424</v>
      </c>
      <c r="AA9">
        <v>1205021268</v>
      </c>
      <c r="AB9" t="s">
        <v>425</v>
      </c>
      <c r="AC9" s="18">
        <v>46265</v>
      </c>
      <c r="AD9" t="s">
        <v>426</v>
      </c>
      <c r="AE9" s="18">
        <v>45961</v>
      </c>
      <c r="AM9" t="b">
        <v>0</v>
      </c>
      <c r="AN9" t="b">
        <v>1</v>
      </c>
      <c r="AP9" t="s">
        <v>322</v>
      </c>
      <c r="AR9" t="s">
        <v>310</v>
      </c>
      <c r="AS9" t="s">
        <v>324</v>
      </c>
    </row>
    <row r="10" spans="1:46" x14ac:dyDescent="0.35">
      <c r="A10" t="s">
        <v>355</v>
      </c>
      <c r="C10" t="s">
        <v>427</v>
      </c>
      <c r="D10" t="s">
        <v>428</v>
      </c>
      <c r="E10" t="s">
        <v>429</v>
      </c>
      <c r="F10" t="s">
        <v>430</v>
      </c>
      <c r="G10" t="s">
        <v>431</v>
      </c>
      <c r="H10" t="s">
        <v>133</v>
      </c>
      <c r="I10" t="s">
        <v>432</v>
      </c>
      <c r="J10" t="s">
        <v>433</v>
      </c>
      <c r="K10" t="s">
        <v>434</v>
      </c>
      <c r="L10" t="s">
        <v>25</v>
      </c>
      <c r="M10">
        <v>98057</v>
      </c>
      <c r="N10" t="s">
        <v>435</v>
      </c>
      <c r="O10" t="s">
        <v>436</v>
      </c>
      <c r="P10" t="s">
        <v>437</v>
      </c>
      <c r="Q10" s="18">
        <v>45575</v>
      </c>
      <c r="S10" t="s">
        <v>315</v>
      </c>
      <c r="T10">
        <v>5</v>
      </c>
      <c r="U10" t="s">
        <v>438</v>
      </c>
      <c r="V10" s="358">
        <v>155000</v>
      </c>
      <c r="X10" t="s">
        <v>317</v>
      </c>
      <c r="Y10" s="18">
        <v>23865</v>
      </c>
      <c r="Z10" t="s">
        <v>355</v>
      </c>
      <c r="AA10">
        <v>1003264201</v>
      </c>
      <c r="AB10" t="s">
        <v>439</v>
      </c>
      <c r="AC10" s="18">
        <v>46630</v>
      </c>
      <c r="AD10" t="s">
        <v>440</v>
      </c>
      <c r="AE10" s="18">
        <v>45780</v>
      </c>
      <c r="AF10" t="s">
        <v>441</v>
      </c>
      <c r="AG10" s="18">
        <v>46082</v>
      </c>
      <c r="AH10" t="s">
        <v>355</v>
      </c>
      <c r="AI10" t="s">
        <v>355</v>
      </c>
      <c r="AJ10" t="s">
        <v>320</v>
      </c>
      <c r="AK10" t="s">
        <v>321</v>
      </c>
      <c r="AL10" t="s">
        <v>321</v>
      </c>
      <c r="AM10" t="b">
        <v>1</v>
      </c>
      <c r="AN10" t="b">
        <v>1</v>
      </c>
      <c r="AP10" t="s">
        <v>322</v>
      </c>
      <c r="AQ10" t="s">
        <v>442</v>
      </c>
      <c r="AR10" t="s">
        <v>46</v>
      </c>
      <c r="AS10" t="s">
        <v>324</v>
      </c>
    </row>
    <row r="11" spans="1:46" x14ac:dyDescent="0.35">
      <c r="A11" t="s">
        <v>443</v>
      </c>
      <c r="C11" t="s">
        <v>444</v>
      </c>
      <c r="D11" t="s">
        <v>445</v>
      </c>
      <c r="E11" t="s">
        <v>446</v>
      </c>
      <c r="F11" t="s">
        <v>328</v>
      </c>
      <c r="G11" t="s">
        <v>329</v>
      </c>
      <c r="H11" t="s">
        <v>28</v>
      </c>
      <c r="I11" t="s">
        <v>447</v>
      </c>
      <c r="J11" t="s">
        <v>448</v>
      </c>
      <c r="K11" t="s">
        <v>449</v>
      </c>
      <c r="L11" t="s">
        <v>178</v>
      </c>
      <c r="M11">
        <v>63122</v>
      </c>
      <c r="N11" t="s">
        <v>450</v>
      </c>
      <c r="O11" t="s">
        <v>451</v>
      </c>
      <c r="P11" t="s">
        <v>452</v>
      </c>
      <c r="Q11" s="18">
        <v>45575</v>
      </c>
      <c r="S11" t="s">
        <v>315</v>
      </c>
      <c r="T11">
        <v>5</v>
      </c>
      <c r="U11" t="s">
        <v>453</v>
      </c>
      <c r="V11" s="358">
        <v>265000</v>
      </c>
      <c r="X11" t="s">
        <v>317</v>
      </c>
      <c r="Y11" s="18">
        <v>31242</v>
      </c>
      <c r="Z11" t="s">
        <v>454</v>
      </c>
      <c r="AA11">
        <v>1154687077</v>
      </c>
      <c r="AB11" t="s">
        <v>455</v>
      </c>
      <c r="AC11" s="18">
        <v>45688</v>
      </c>
      <c r="AD11">
        <v>2018020904</v>
      </c>
      <c r="AE11" s="18">
        <v>45688</v>
      </c>
      <c r="AF11" t="s">
        <v>456</v>
      </c>
      <c r="AG11" s="18">
        <v>45657</v>
      </c>
      <c r="AM11" t="b">
        <v>0</v>
      </c>
      <c r="AN11" t="b">
        <v>1</v>
      </c>
      <c r="AP11" t="s">
        <v>322</v>
      </c>
      <c r="AQ11" t="s">
        <v>457</v>
      </c>
      <c r="AR11" t="s">
        <v>310</v>
      </c>
      <c r="AS11" t="s">
        <v>324</v>
      </c>
    </row>
    <row r="12" spans="1:46" x14ac:dyDescent="0.35">
      <c r="C12" t="s">
        <v>458</v>
      </c>
      <c r="D12" t="s">
        <v>459</v>
      </c>
      <c r="E12" t="s">
        <v>460</v>
      </c>
      <c r="F12" t="s">
        <v>461</v>
      </c>
      <c r="G12" t="s">
        <v>462</v>
      </c>
      <c r="H12" t="s">
        <v>133</v>
      </c>
      <c r="I12" t="s">
        <v>432</v>
      </c>
      <c r="J12" t="s">
        <v>463</v>
      </c>
      <c r="K12" t="s">
        <v>464</v>
      </c>
      <c r="L12" t="s">
        <v>25</v>
      </c>
      <c r="M12">
        <v>98052</v>
      </c>
      <c r="N12" t="s">
        <v>465</v>
      </c>
      <c r="O12" t="s">
        <v>466</v>
      </c>
      <c r="P12" t="s">
        <v>467</v>
      </c>
      <c r="Q12" s="18">
        <v>45575</v>
      </c>
      <c r="S12" t="s">
        <v>315</v>
      </c>
      <c r="T12">
        <v>5</v>
      </c>
      <c r="U12" t="s">
        <v>468</v>
      </c>
      <c r="V12" s="358">
        <v>150000</v>
      </c>
      <c r="X12" t="s">
        <v>317</v>
      </c>
      <c r="AA12">
        <v>1124803663</v>
      </c>
      <c r="AB12" t="s">
        <v>469</v>
      </c>
      <c r="AC12" s="18">
        <v>46173</v>
      </c>
      <c r="AD12" t="s">
        <v>470</v>
      </c>
      <c r="AE12" s="18">
        <v>46320</v>
      </c>
      <c r="AJ12" t="s">
        <v>338</v>
      </c>
      <c r="AK12" t="s">
        <v>471</v>
      </c>
      <c r="AL12" t="s">
        <v>472</v>
      </c>
      <c r="AM12" t="b">
        <v>1</v>
      </c>
      <c r="AN12" t="b">
        <v>1</v>
      </c>
      <c r="AP12" t="s">
        <v>322</v>
      </c>
      <c r="AQ12" t="s">
        <v>473</v>
      </c>
      <c r="AR12" t="s">
        <v>46</v>
      </c>
      <c r="AS12" t="s">
        <v>324</v>
      </c>
    </row>
    <row r="13" spans="1:46" x14ac:dyDescent="0.35">
      <c r="A13" t="s">
        <v>474</v>
      </c>
      <c r="C13" t="s">
        <v>475</v>
      </c>
      <c r="D13" t="s">
        <v>476</v>
      </c>
      <c r="E13" t="s">
        <v>477</v>
      </c>
      <c r="F13" t="s">
        <v>478</v>
      </c>
      <c r="G13" t="s">
        <v>479</v>
      </c>
      <c r="H13" t="s">
        <v>136</v>
      </c>
      <c r="I13" t="s">
        <v>345</v>
      </c>
      <c r="J13" t="s">
        <v>480</v>
      </c>
      <c r="K13" t="s">
        <v>481</v>
      </c>
      <c r="L13" t="s">
        <v>482</v>
      </c>
      <c r="M13">
        <v>89703</v>
      </c>
      <c r="N13" t="s">
        <v>483</v>
      </c>
      <c r="O13" t="s">
        <v>484</v>
      </c>
      <c r="P13" t="s">
        <v>485</v>
      </c>
      <c r="Q13" s="18">
        <v>45575</v>
      </c>
      <c r="S13" t="s">
        <v>315</v>
      </c>
      <c r="T13">
        <v>5</v>
      </c>
      <c r="U13" t="s">
        <v>486</v>
      </c>
      <c r="V13" s="358">
        <v>145000</v>
      </c>
      <c r="X13" t="s">
        <v>317</v>
      </c>
      <c r="Y13" s="18">
        <v>32412</v>
      </c>
      <c r="Z13" t="s">
        <v>487</v>
      </c>
      <c r="AA13">
        <v>1124547666</v>
      </c>
      <c r="AB13" t="s">
        <v>488</v>
      </c>
      <c r="AC13" s="18">
        <v>46265</v>
      </c>
      <c r="AD13" t="s">
        <v>489</v>
      </c>
      <c r="AE13" s="18">
        <v>46265</v>
      </c>
      <c r="AF13" t="s">
        <v>490</v>
      </c>
      <c r="AG13" s="18">
        <v>46669</v>
      </c>
      <c r="AK13" t="s">
        <v>491</v>
      </c>
      <c r="AM13" t="b">
        <v>1</v>
      </c>
      <c r="AN13" t="b">
        <v>1</v>
      </c>
      <c r="AP13" t="s">
        <v>492</v>
      </c>
      <c r="AQ13" t="s">
        <v>493</v>
      </c>
      <c r="AR13" t="s">
        <v>46</v>
      </c>
      <c r="AS13" t="s">
        <v>324</v>
      </c>
    </row>
    <row r="14" spans="1:46" x14ac:dyDescent="0.35">
      <c r="C14" t="s">
        <v>494</v>
      </c>
      <c r="D14" t="s">
        <v>495</v>
      </c>
      <c r="E14" t="s">
        <v>496</v>
      </c>
      <c r="F14" t="s">
        <v>497</v>
      </c>
      <c r="G14" t="s">
        <v>309</v>
      </c>
      <c r="H14" t="s">
        <v>133</v>
      </c>
      <c r="I14" t="s">
        <v>432</v>
      </c>
      <c r="J14" t="s">
        <v>498</v>
      </c>
      <c r="K14" t="s">
        <v>499</v>
      </c>
      <c r="L14" t="s">
        <v>25</v>
      </c>
      <c r="M14">
        <v>98520</v>
      </c>
      <c r="N14" t="s">
        <v>500</v>
      </c>
      <c r="O14" t="s">
        <v>501</v>
      </c>
      <c r="P14" t="s">
        <v>502</v>
      </c>
      <c r="Q14" s="18">
        <v>45575</v>
      </c>
      <c r="S14" t="s">
        <v>315</v>
      </c>
      <c r="U14" t="s">
        <v>503</v>
      </c>
      <c r="W14">
        <v>650</v>
      </c>
      <c r="X14" t="s">
        <v>317</v>
      </c>
      <c r="Y14" s="18">
        <v>30389</v>
      </c>
      <c r="Z14" t="s">
        <v>504</v>
      </c>
      <c r="AA14">
        <v>1871119842</v>
      </c>
      <c r="AB14" t="s">
        <v>505</v>
      </c>
      <c r="AC14" s="18">
        <v>46326</v>
      </c>
      <c r="AD14" t="s">
        <v>506</v>
      </c>
      <c r="AE14" s="18">
        <v>45730</v>
      </c>
      <c r="AF14" t="s">
        <v>507</v>
      </c>
      <c r="AG14" s="18">
        <v>45581</v>
      </c>
      <c r="AJ14" t="s">
        <v>338</v>
      </c>
      <c r="AK14" t="s">
        <v>508</v>
      </c>
      <c r="AL14" t="s">
        <v>321</v>
      </c>
      <c r="AM14" t="b">
        <v>1</v>
      </c>
      <c r="AN14" t="b">
        <v>1</v>
      </c>
      <c r="AP14" t="s">
        <v>322</v>
      </c>
      <c r="AQ14" t="s">
        <v>509</v>
      </c>
      <c r="AR14" t="s">
        <v>46</v>
      </c>
      <c r="AS14" t="s">
        <v>29</v>
      </c>
    </row>
    <row r="15" spans="1:46" x14ac:dyDescent="0.35">
      <c r="A15" t="s">
        <v>510</v>
      </c>
      <c r="C15" t="s">
        <v>511</v>
      </c>
      <c r="D15" t="s">
        <v>512</v>
      </c>
      <c r="E15" t="s">
        <v>513</v>
      </c>
      <c r="F15" t="s">
        <v>514</v>
      </c>
      <c r="G15" t="s">
        <v>515</v>
      </c>
      <c r="H15" t="s">
        <v>136</v>
      </c>
      <c r="I15" t="s">
        <v>345</v>
      </c>
      <c r="J15" t="s">
        <v>516</v>
      </c>
      <c r="K15" t="s">
        <v>517</v>
      </c>
      <c r="L15" t="s">
        <v>115</v>
      </c>
      <c r="M15">
        <v>60131</v>
      </c>
      <c r="N15" t="s">
        <v>518</v>
      </c>
      <c r="O15" t="s">
        <v>519</v>
      </c>
      <c r="P15" t="s">
        <v>520</v>
      </c>
      <c r="Q15" s="18">
        <v>45575</v>
      </c>
      <c r="S15" t="s">
        <v>315</v>
      </c>
      <c r="T15">
        <v>5</v>
      </c>
      <c r="U15" t="s">
        <v>521</v>
      </c>
      <c r="V15" s="358">
        <v>135000</v>
      </c>
      <c r="X15" t="s">
        <v>317</v>
      </c>
      <c r="Y15" s="18">
        <v>25671</v>
      </c>
      <c r="Z15" t="s">
        <v>522</v>
      </c>
      <c r="AA15">
        <v>1992047971</v>
      </c>
      <c r="AB15" t="s">
        <v>523</v>
      </c>
      <c r="AC15" s="18">
        <v>45657</v>
      </c>
      <c r="AD15">
        <v>209010230</v>
      </c>
      <c r="AE15" s="18">
        <v>46173</v>
      </c>
      <c r="AF15" t="s">
        <v>524</v>
      </c>
      <c r="AG15" s="18">
        <v>46739</v>
      </c>
      <c r="AJ15" t="s">
        <v>70</v>
      </c>
      <c r="AM15" t="b">
        <v>0</v>
      </c>
      <c r="AN15" t="b">
        <v>1</v>
      </c>
      <c r="AP15" t="s">
        <v>322</v>
      </c>
      <c r="AQ15" t="s">
        <v>525</v>
      </c>
      <c r="AR15" t="s">
        <v>46</v>
      </c>
      <c r="AS15" t="s">
        <v>324</v>
      </c>
    </row>
    <row r="16" spans="1:46" x14ac:dyDescent="0.35">
      <c r="C16" t="s">
        <v>526</v>
      </c>
      <c r="D16" t="s">
        <v>527</v>
      </c>
      <c r="E16" t="s">
        <v>528</v>
      </c>
      <c r="F16" t="s">
        <v>514</v>
      </c>
      <c r="G16" t="s">
        <v>515</v>
      </c>
      <c r="H16" t="s">
        <v>136</v>
      </c>
      <c r="I16" t="s">
        <v>345</v>
      </c>
      <c r="J16" t="s">
        <v>529</v>
      </c>
      <c r="K16" t="s">
        <v>530</v>
      </c>
      <c r="L16" t="s">
        <v>115</v>
      </c>
      <c r="M16">
        <v>60026</v>
      </c>
      <c r="N16" t="s">
        <v>531</v>
      </c>
      <c r="O16" t="s">
        <v>532</v>
      </c>
      <c r="P16" t="s">
        <v>533</v>
      </c>
      <c r="Q16" s="18">
        <v>45575</v>
      </c>
      <c r="S16" t="s">
        <v>315</v>
      </c>
      <c r="T16">
        <v>5</v>
      </c>
      <c r="V16" s="358">
        <v>125000</v>
      </c>
      <c r="X16" t="s">
        <v>317</v>
      </c>
      <c r="Y16" s="18">
        <v>31033</v>
      </c>
      <c r="Z16" t="s">
        <v>534</v>
      </c>
      <c r="AA16">
        <v>1063258911</v>
      </c>
      <c r="AD16">
        <v>209029965</v>
      </c>
      <c r="AE16" s="18">
        <v>46173</v>
      </c>
      <c r="AF16" t="s">
        <v>535</v>
      </c>
      <c r="AG16" s="18">
        <v>47143</v>
      </c>
      <c r="AJ16" t="s">
        <v>70</v>
      </c>
      <c r="AM16" t="b">
        <v>0</v>
      </c>
      <c r="AN16" t="b">
        <v>1</v>
      </c>
      <c r="AP16" t="s">
        <v>322</v>
      </c>
      <c r="AQ16" t="s">
        <v>536</v>
      </c>
      <c r="AR16" t="s">
        <v>46</v>
      </c>
      <c r="AS16" t="s">
        <v>324</v>
      </c>
    </row>
    <row r="17" spans="1:46" x14ac:dyDescent="0.35">
      <c r="A17" s="359" t="s">
        <v>537</v>
      </c>
      <c r="C17" t="s">
        <v>538</v>
      </c>
      <c r="D17" t="s">
        <v>539</v>
      </c>
      <c r="E17" t="s">
        <v>540</v>
      </c>
      <c r="F17" t="s">
        <v>541</v>
      </c>
      <c r="G17" t="s">
        <v>542</v>
      </c>
      <c r="H17" t="s">
        <v>130</v>
      </c>
      <c r="I17" t="s">
        <v>345</v>
      </c>
      <c r="J17" t="s">
        <v>543</v>
      </c>
      <c r="K17" t="s">
        <v>544</v>
      </c>
      <c r="L17" t="s">
        <v>50</v>
      </c>
      <c r="M17">
        <v>93619</v>
      </c>
      <c r="N17" t="s">
        <v>545</v>
      </c>
      <c r="O17" t="s">
        <v>546</v>
      </c>
      <c r="P17" t="s">
        <v>547</v>
      </c>
      <c r="Q17" s="18">
        <v>45575</v>
      </c>
      <c r="S17" t="s">
        <v>315</v>
      </c>
      <c r="T17">
        <v>2</v>
      </c>
      <c r="U17" t="s">
        <v>548</v>
      </c>
      <c r="W17">
        <v>575</v>
      </c>
      <c r="X17">
        <v>1099</v>
      </c>
      <c r="Y17" s="18">
        <v>25556</v>
      </c>
      <c r="Z17" t="s">
        <v>549</v>
      </c>
      <c r="AA17">
        <v>1073267746</v>
      </c>
      <c r="AB17" t="s">
        <v>550</v>
      </c>
      <c r="AC17" s="18">
        <v>45808</v>
      </c>
      <c r="AD17">
        <v>95019778</v>
      </c>
      <c r="AE17" s="18">
        <v>46053</v>
      </c>
      <c r="AF17" t="s">
        <v>551</v>
      </c>
      <c r="AG17" s="18">
        <v>46712</v>
      </c>
      <c r="AM17" t="b">
        <v>0</v>
      </c>
      <c r="AN17" t="b">
        <v>1</v>
      </c>
      <c r="AP17" t="s">
        <v>322</v>
      </c>
      <c r="AQ17" t="s">
        <v>552</v>
      </c>
      <c r="AR17" t="s">
        <v>46</v>
      </c>
      <c r="AS17" t="s">
        <v>324</v>
      </c>
    </row>
    <row r="18" spans="1:46" x14ac:dyDescent="0.35">
      <c r="C18" t="s">
        <v>553</v>
      </c>
      <c r="D18" t="s">
        <v>554</v>
      </c>
      <c r="E18" t="s">
        <v>555</v>
      </c>
      <c r="F18" t="s">
        <v>556</v>
      </c>
      <c r="G18" t="s">
        <v>309</v>
      </c>
      <c r="H18" t="s">
        <v>191</v>
      </c>
      <c r="I18" t="s">
        <v>557</v>
      </c>
      <c r="J18" t="s">
        <v>558</v>
      </c>
      <c r="K18" t="s">
        <v>559</v>
      </c>
      <c r="L18" t="s">
        <v>25</v>
      </c>
      <c r="M18">
        <v>98512</v>
      </c>
      <c r="N18" t="s">
        <v>560</v>
      </c>
      <c r="O18" t="s">
        <v>561</v>
      </c>
      <c r="P18" t="s">
        <v>562</v>
      </c>
      <c r="Q18" s="18">
        <v>45575</v>
      </c>
      <c r="S18" t="s">
        <v>315</v>
      </c>
      <c r="T18">
        <v>5</v>
      </c>
      <c r="U18" t="s">
        <v>563</v>
      </c>
      <c r="V18" s="358">
        <v>155000</v>
      </c>
      <c r="X18" t="s">
        <v>317</v>
      </c>
      <c r="Y18" s="18">
        <v>20125</v>
      </c>
      <c r="AA18">
        <v>1316032030</v>
      </c>
      <c r="AD18" t="s">
        <v>564</v>
      </c>
      <c r="AE18" s="18">
        <v>2301815</v>
      </c>
      <c r="AK18" t="s">
        <v>508</v>
      </c>
      <c r="AL18" t="s">
        <v>321</v>
      </c>
      <c r="AM18" t="b">
        <v>1</v>
      </c>
      <c r="AN18" t="b">
        <v>1</v>
      </c>
      <c r="AP18" t="s">
        <v>322</v>
      </c>
      <c r="AQ18" t="s">
        <v>565</v>
      </c>
      <c r="AR18" t="s">
        <v>566</v>
      </c>
      <c r="AS18" t="s">
        <v>324</v>
      </c>
    </row>
    <row r="19" spans="1:46" x14ac:dyDescent="0.35">
      <c r="A19" t="s">
        <v>567</v>
      </c>
      <c r="C19" t="s">
        <v>568</v>
      </c>
      <c r="D19" t="s">
        <v>569</v>
      </c>
      <c r="E19" t="s">
        <v>570</v>
      </c>
      <c r="F19" t="s">
        <v>571</v>
      </c>
      <c r="G19" t="s">
        <v>374</v>
      </c>
      <c r="H19" t="s">
        <v>28</v>
      </c>
      <c r="I19" t="s">
        <v>310</v>
      </c>
      <c r="J19" t="s">
        <v>572</v>
      </c>
      <c r="K19" t="s">
        <v>573</v>
      </c>
      <c r="L19" t="s">
        <v>53</v>
      </c>
      <c r="M19">
        <v>34990</v>
      </c>
      <c r="N19" t="s">
        <v>574</v>
      </c>
      <c r="O19" t="s">
        <v>575</v>
      </c>
      <c r="P19" t="s">
        <v>576</v>
      </c>
      <c r="Q19" s="18">
        <v>45568</v>
      </c>
      <c r="S19" t="s">
        <v>315</v>
      </c>
      <c r="U19" t="s">
        <v>577</v>
      </c>
      <c r="W19" s="358">
        <v>1200</v>
      </c>
      <c r="X19">
        <v>1099</v>
      </c>
      <c r="Y19" s="18">
        <v>24568</v>
      </c>
      <c r="Z19" t="s">
        <v>578</v>
      </c>
      <c r="AA19">
        <v>1043339393</v>
      </c>
      <c r="AB19" t="s">
        <v>579</v>
      </c>
      <c r="AC19" s="18">
        <v>46630</v>
      </c>
      <c r="AD19" t="s">
        <v>580</v>
      </c>
      <c r="AE19" s="18">
        <v>45688</v>
      </c>
      <c r="AF19" t="s">
        <v>355</v>
      </c>
      <c r="AH19" t="s">
        <v>355</v>
      </c>
      <c r="AI19" t="s">
        <v>355</v>
      </c>
      <c r="AJ19" t="s">
        <v>320</v>
      </c>
      <c r="AK19" t="s">
        <v>384</v>
      </c>
      <c r="AL19" t="s">
        <v>384</v>
      </c>
      <c r="AM19" t="b">
        <v>1</v>
      </c>
      <c r="AN19" t="b">
        <v>1</v>
      </c>
      <c r="AP19" t="s">
        <v>322</v>
      </c>
      <c r="AQ19" t="s">
        <v>581</v>
      </c>
      <c r="AR19" t="s">
        <v>310</v>
      </c>
      <c r="AS19" t="s">
        <v>324</v>
      </c>
    </row>
    <row r="20" spans="1:46" x14ac:dyDescent="0.35">
      <c r="A20" t="s">
        <v>582</v>
      </c>
      <c r="C20" t="s">
        <v>583</v>
      </c>
      <c r="D20" t="s">
        <v>584</v>
      </c>
      <c r="E20" t="s">
        <v>585</v>
      </c>
      <c r="F20" t="s">
        <v>343</v>
      </c>
      <c r="G20" t="s">
        <v>344</v>
      </c>
      <c r="H20" t="s">
        <v>136</v>
      </c>
      <c r="I20" t="s">
        <v>345</v>
      </c>
      <c r="J20" t="s">
        <v>586</v>
      </c>
      <c r="K20" t="s">
        <v>587</v>
      </c>
      <c r="L20" t="s">
        <v>115</v>
      </c>
      <c r="M20">
        <v>62002</v>
      </c>
      <c r="N20" t="s">
        <v>588</v>
      </c>
      <c r="O20" t="s">
        <v>589</v>
      </c>
      <c r="P20" t="s">
        <v>590</v>
      </c>
      <c r="Q20" s="18">
        <v>45568</v>
      </c>
      <c r="S20" t="s">
        <v>315</v>
      </c>
      <c r="T20">
        <v>2</v>
      </c>
      <c r="U20" t="s">
        <v>591</v>
      </c>
      <c r="W20">
        <v>525</v>
      </c>
      <c r="X20" t="s">
        <v>317</v>
      </c>
      <c r="Y20" s="18">
        <v>23397</v>
      </c>
      <c r="Z20" t="s">
        <v>592</v>
      </c>
      <c r="AA20">
        <v>1619123353</v>
      </c>
      <c r="AB20" t="s">
        <v>593</v>
      </c>
      <c r="AC20" s="18">
        <v>46053</v>
      </c>
      <c r="AD20">
        <v>209007279</v>
      </c>
      <c r="AE20" s="18">
        <v>46173</v>
      </c>
      <c r="AF20" t="s">
        <v>594</v>
      </c>
      <c r="AG20" s="18">
        <v>46971</v>
      </c>
      <c r="AJ20" t="s">
        <v>70</v>
      </c>
      <c r="AM20" t="b">
        <v>0</v>
      </c>
      <c r="AN20" t="b">
        <v>1</v>
      </c>
      <c r="AP20" t="s">
        <v>322</v>
      </c>
      <c r="AQ20" t="s">
        <v>595</v>
      </c>
      <c r="AR20" t="s">
        <v>46</v>
      </c>
      <c r="AS20" t="s">
        <v>324</v>
      </c>
    </row>
    <row r="21" spans="1:46" x14ac:dyDescent="0.35">
      <c r="C21" t="s">
        <v>596</v>
      </c>
      <c r="D21" t="s">
        <v>597</v>
      </c>
      <c r="E21" t="s">
        <v>598</v>
      </c>
      <c r="F21" t="s">
        <v>599</v>
      </c>
      <c r="G21" t="s">
        <v>600</v>
      </c>
      <c r="H21" t="s">
        <v>136</v>
      </c>
      <c r="I21" t="s">
        <v>345</v>
      </c>
      <c r="L21" t="s">
        <v>53</v>
      </c>
      <c r="N21" t="s">
        <v>601</v>
      </c>
      <c r="O21" t="s">
        <v>602</v>
      </c>
      <c r="P21" t="s">
        <v>603</v>
      </c>
      <c r="Q21" s="18">
        <v>45568</v>
      </c>
      <c r="S21" t="s">
        <v>315</v>
      </c>
      <c r="U21" t="s">
        <v>604</v>
      </c>
      <c r="V21" s="358">
        <v>140000</v>
      </c>
      <c r="W21">
        <v>500</v>
      </c>
      <c r="X21" t="s">
        <v>317</v>
      </c>
      <c r="AA21">
        <v>1861871717</v>
      </c>
      <c r="AD21" t="s">
        <v>605</v>
      </c>
      <c r="AE21" s="18">
        <v>46234</v>
      </c>
      <c r="AJ21" t="s">
        <v>384</v>
      </c>
      <c r="AK21" t="s">
        <v>384</v>
      </c>
      <c r="AL21" t="s">
        <v>384</v>
      </c>
      <c r="AM21" t="b">
        <v>1</v>
      </c>
      <c r="AN21" t="b">
        <v>1</v>
      </c>
      <c r="AP21" t="s">
        <v>322</v>
      </c>
      <c r="AQ21" t="s">
        <v>606</v>
      </c>
      <c r="AR21" t="s">
        <v>46</v>
      </c>
      <c r="AS21" t="s">
        <v>324</v>
      </c>
    </row>
    <row r="22" spans="1:46" x14ac:dyDescent="0.35">
      <c r="A22" t="s">
        <v>607</v>
      </c>
      <c r="C22" t="s">
        <v>608</v>
      </c>
      <c r="D22" t="s">
        <v>609</v>
      </c>
      <c r="E22" t="s">
        <v>610</v>
      </c>
      <c r="F22" t="s">
        <v>611</v>
      </c>
      <c r="G22" t="s">
        <v>612</v>
      </c>
      <c r="H22" t="s">
        <v>136</v>
      </c>
      <c r="I22" t="s">
        <v>345</v>
      </c>
      <c r="J22" t="s">
        <v>613</v>
      </c>
      <c r="K22" t="s">
        <v>614</v>
      </c>
      <c r="L22" t="s">
        <v>115</v>
      </c>
      <c r="M22">
        <v>60970</v>
      </c>
      <c r="N22" t="s">
        <v>615</v>
      </c>
      <c r="O22" t="s">
        <v>616</v>
      </c>
      <c r="P22" t="s">
        <v>617</v>
      </c>
      <c r="Q22" s="18">
        <v>45568</v>
      </c>
      <c r="S22" t="s">
        <v>315</v>
      </c>
      <c r="T22">
        <v>2</v>
      </c>
      <c r="U22" t="s">
        <v>618</v>
      </c>
      <c r="W22">
        <v>600</v>
      </c>
      <c r="X22" t="s">
        <v>317</v>
      </c>
      <c r="Y22" s="18">
        <v>21777</v>
      </c>
      <c r="Z22" t="s">
        <v>619</v>
      </c>
      <c r="AA22">
        <v>1073941670</v>
      </c>
      <c r="AB22" t="s">
        <v>620</v>
      </c>
      <c r="AC22" s="18">
        <v>45838</v>
      </c>
      <c r="AD22">
        <v>209010801</v>
      </c>
      <c r="AE22" s="18">
        <v>46173</v>
      </c>
      <c r="AF22" t="s">
        <v>621</v>
      </c>
      <c r="AG22" s="18">
        <v>46984</v>
      </c>
      <c r="AJ22" t="s">
        <v>70</v>
      </c>
      <c r="AM22" t="b">
        <v>0</v>
      </c>
      <c r="AN22" t="b">
        <v>1</v>
      </c>
      <c r="AP22" t="s">
        <v>322</v>
      </c>
      <c r="AQ22" t="s">
        <v>622</v>
      </c>
      <c r="AR22" t="s">
        <v>46</v>
      </c>
      <c r="AS22" t="s">
        <v>324</v>
      </c>
    </row>
    <row r="23" spans="1:46" x14ac:dyDescent="0.35">
      <c r="A23" t="s">
        <v>623</v>
      </c>
      <c r="C23" t="s">
        <v>624</v>
      </c>
      <c r="D23" t="s">
        <v>625</v>
      </c>
      <c r="E23" t="s">
        <v>626</v>
      </c>
      <c r="F23" t="s">
        <v>627</v>
      </c>
      <c r="G23" t="s">
        <v>628</v>
      </c>
      <c r="H23" t="s">
        <v>136</v>
      </c>
      <c r="I23" t="s">
        <v>345</v>
      </c>
      <c r="J23" t="s">
        <v>629</v>
      </c>
      <c r="K23" t="s">
        <v>630</v>
      </c>
      <c r="L23" t="s">
        <v>178</v>
      </c>
      <c r="M23">
        <v>63146</v>
      </c>
      <c r="N23" t="s">
        <v>631</v>
      </c>
      <c r="O23" t="s">
        <v>632</v>
      </c>
      <c r="P23" t="s">
        <v>633</v>
      </c>
      <c r="Q23" s="18">
        <v>45561</v>
      </c>
      <c r="S23" t="s">
        <v>634</v>
      </c>
      <c r="T23">
        <v>5</v>
      </c>
      <c r="U23" t="s">
        <v>635</v>
      </c>
      <c r="V23" s="358">
        <v>150000</v>
      </c>
      <c r="X23" t="s">
        <v>317</v>
      </c>
      <c r="Y23" s="18">
        <v>32464</v>
      </c>
      <c r="Z23" t="s">
        <v>636</v>
      </c>
      <c r="AA23">
        <v>1558843755</v>
      </c>
      <c r="AB23" t="s">
        <v>637</v>
      </c>
      <c r="AC23" s="18">
        <v>46295</v>
      </c>
      <c r="AD23">
        <v>2018032397</v>
      </c>
      <c r="AE23" s="18">
        <v>45777</v>
      </c>
      <c r="AF23" t="s">
        <v>638</v>
      </c>
      <c r="AG23" s="18">
        <v>46754</v>
      </c>
      <c r="AK23" t="s">
        <v>639</v>
      </c>
      <c r="AM23" t="b">
        <v>1</v>
      </c>
      <c r="AN23" t="b">
        <v>1</v>
      </c>
      <c r="AP23" t="s">
        <v>322</v>
      </c>
      <c r="AQ23" t="s">
        <v>640</v>
      </c>
      <c r="AR23" t="s">
        <v>46</v>
      </c>
      <c r="AS23" t="s">
        <v>324</v>
      </c>
    </row>
    <row r="24" spans="1:46" x14ac:dyDescent="0.35">
      <c r="A24" t="s">
        <v>641</v>
      </c>
      <c r="C24" t="s">
        <v>642</v>
      </c>
      <c r="D24" t="s">
        <v>643</v>
      </c>
      <c r="E24" t="s">
        <v>644</v>
      </c>
      <c r="F24" t="s">
        <v>403</v>
      </c>
      <c r="G24" t="s">
        <v>404</v>
      </c>
      <c r="H24" t="s">
        <v>191</v>
      </c>
      <c r="I24" t="s">
        <v>557</v>
      </c>
      <c r="J24" t="s">
        <v>645</v>
      </c>
      <c r="K24" t="s">
        <v>646</v>
      </c>
      <c r="L24" t="s">
        <v>50</v>
      </c>
      <c r="M24">
        <v>91303</v>
      </c>
      <c r="N24" t="s">
        <v>647</v>
      </c>
      <c r="O24" t="s">
        <v>648</v>
      </c>
      <c r="P24" t="s">
        <v>649</v>
      </c>
      <c r="Q24" s="18">
        <v>45561</v>
      </c>
      <c r="S24" t="s">
        <v>634</v>
      </c>
      <c r="T24">
        <v>3</v>
      </c>
      <c r="U24" t="s">
        <v>650</v>
      </c>
      <c r="W24">
        <v>550</v>
      </c>
      <c r="X24">
        <v>1099</v>
      </c>
      <c r="Y24" s="18">
        <v>34172</v>
      </c>
      <c r="Z24" t="s">
        <v>651</v>
      </c>
      <c r="AA24">
        <v>1649962820</v>
      </c>
      <c r="AB24" t="s">
        <v>652</v>
      </c>
      <c r="AC24" s="18">
        <v>46538</v>
      </c>
      <c r="AD24">
        <v>64444</v>
      </c>
      <c r="AE24" s="18">
        <v>45869</v>
      </c>
      <c r="AF24" t="s">
        <v>653</v>
      </c>
      <c r="AG24" s="18">
        <v>46387</v>
      </c>
      <c r="AM24" t="b">
        <v>0</v>
      </c>
      <c r="AN24" t="b">
        <v>1</v>
      </c>
      <c r="AP24" t="s">
        <v>322</v>
      </c>
      <c r="AQ24" t="s">
        <v>227</v>
      </c>
      <c r="AR24" t="s">
        <v>566</v>
      </c>
      <c r="AS24" t="s">
        <v>324</v>
      </c>
    </row>
    <row r="25" spans="1:46" x14ac:dyDescent="0.35">
      <c r="A25" t="s">
        <v>654</v>
      </c>
      <c r="C25" t="s">
        <v>655</v>
      </c>
      <c r="D25" t="s">
        <v>656</v>
      </c>
      <c r="E25" t="s">
        <v>657</v>
      </c>
      <c r="F25" t="s">
        <v>658</v>
      </c>
      <c r="G25" t="s">
        <v>659</v>
      </c>
      <c r="H25" t="s">
        <v>133</v>
      </c>
      <c r="I25" t="s">
        <v>432</v>
      </c>
      <c r="J25" t="s">
        <v>660</v>
      </c>
      <c r="K25" t="s">
        <v>661</v>
      </c>
      <c r="L25" t="s">
        <v>25</v>
      </c>
      <c r="M25">
        <v>98274</v>
      </c>
      <c r="N25" t="s">
        <v>662</v>
      </c>
      <c r="O25" t="s">
        <v>663</v>
      </c>
      <c r="P25" t="s">
        <v>664</v>
      </c>
      <c r="Q25" s="18">
        <v>45561</v>
      </c>
      <c r="S25" t="s">
        <v>634</v>
      </c>
      <c r="T25">
        <v>5</v>
      </c>
      <c r="U25" t="s">
        <v>665</v>
      </c>
      <c r="V25" s="358">
        <v>140000</v>
      </c>
      <c r="X25" t="s">
        <v>317</v>
      </c>
      <c r="Y25" s="18">
        <v>30359</v>
      </c>
      <c r="Z25" t="s">
        <v>666</v>
      </c>
      <c r="AA25">
        <v>1780437590</v>
      </c>
      <c r="AB25" t="s">
        <v>667</v>
      </c>
      <c r="AD25" t="s">
        <v>668</v>
      </c>
      <c r="AE25" s="18">
        <v>45700</v>
      </c>
      <c r="AF25" t="s">
        <v>669</v>
      </c>
      <c r="AG25" s="18">
        <v>47184</v>
      </c>
      <c r="AH25" t="s">
        <v>355</v>
      </c>
      <c r="AI25" t="s">
        <v>355</v>
      </c>
      <c r="AJ25" t="s">
        <v>338</v>
      </c>
      <c r="AK25" t="s">
        <v>670</v>
      </c>
      <c r="AL25" t="s">
        <v>670</v>
      </c>
      <c r="AM25" t="b">
        <v>1</v>
      </c>
      <c r="AN25" t="b">
        <v>1</v>
      </c>
      <c r="AP25" t="s">
        <v>322</v>
      </c>
      <c r="AQ25" t="s">
        <v>671</v>
      </c>
      <c r="AR25" t="s">
        <v>46</v>
      </c>
      <c r="AS25" t="s">
        <v>324</v>
      </c>
    </row>
    <row r="26" spans="1:46" x14ac:dyDescent="0.35">
      <c r="A26" t="s">
        <v>672</v>
      </c>
      <c r="C26" t="s">
        <v>673</v>
      </c>
      <c r="D26" t="s">
        <v>674</v>
      </c>
      <c r="E26" t="s">
        <v>675</v>
      </c>
      <c r="F26" t="s">
        <v>676</v>
      </c>
      <c r="G26" t="s">
        <v>515</v>
      </c>
      <c r="H26" t="s">
        <v>136</v>
      </c>
      <c r="I26" t="s">
        <v>345</v>
      </c>
      <c r="J26" t="s">
        <v>677</v>
      </c>
      <c r="K26" t="s">
        <v>678</v>
      </c>
      <c r="L26" t="s">
        <v>115</v>
      </c>
      <c r="M26">
        <v>60438</v>
      </c>
      <c r="N26" t="s">
        <v>679</v>
      </c>
      <c r="O26" t="s">
        <v>680</v>
      </c>
      <c r="P26" t="s">
        <v>681</v>
      </c>
      <c r="Q26" s="18">
        <v>45561</v>
      </c>
      <c r="S26" t="s">
        <v>634</v>
      </c>
      <c r="T26">
        <v>2</v>
      </c>
      <c r="U26" t="s">
        <v>682</v>
      </c>
      <c r="W26">
        <v>500</v>
      </c>
      <c r="X26" t="s">
        <v>317</v>
      </c>
      <c r="Y26" s="18">
        <v>28913</v>
      </c>
      <c r="Z26" t="s">
        <v>683</v>
      </c>
      <c r="AA26">
        <v>1558858910</v>
      </c>
      <c r="AB26" t="s">
        <v>684</v>
      </c>
      <c r="AC26" s="18">
        <v>46173</v>
      </c>
      <c r="AD26">
        <v>209017510</v>
      </c>
      <c r="AE26" s="18">
        <v>46173</v>
      </c>
      <c r="AF26" t="s">
        <v>685</v>
      </c>
      <c r="AG26" s="18">
        <v>46777</v>
      </c>
      <c r="AJ26" t="s">
        <v>686</v>
      </c>
      <c r="AM26" t="b">
        <v>0</v>
      </c>
      <c r="AN26" t="b">
        <v>1</v>
      </c>
      <c r="AP26" t="s">
        <v>322</v>
      </c>
      <c r="AQ26" t="s">
        <v>687</v>
      </c>
      <c r="AR26" t="s">
        <v>46</v>
      </c>
      <c r="AS26" t="s">
        <v>324</v>
      </c>
    </row>
    <row r="27" spans="1:46" x14ac:dyDescent="0.35">
      <c r="A27" t="s">
        <v>688</v>
      </c>
      <c r="C27" t="s">
        <v>689</v>
      </c>
      <c r="D27" t="s">
        <v>690</v>
      </c>
      <c r="E27" t="s">
        <v>691</v>
      </c>
      <c r="F27" t="s">
        <v>627</v>
      </c>
      <c r="G27" t="s">
        <v>344</v>
      </c>
      <c r="H27" t="s">
        <v>136</v>
      </c>
      <c r="I27" t="s">
        <v>345</v>
      </c>
      <c r="J27" t="s">
        <v>692</v>
      </c>
      <c r="K27" t="s">
        <v>693</v>
      </c>
      <c r="L27" t="s">
        <v>115</v>
      </c>
      <c r="M27">
        <v>62223</v>
      </c>
      <c r="N27" t="s">
        <v>694</v>
      </c>
      <c r="O27" t="s">
        <v>695</v>
      </c>
      <c r="P27" t="s">
        <v>696</v>
      </c>
      <c r="Q27" s="18">
        <v>45561</v>
      </c>
      <c r="S27" t="s">
        <v>634</v>
      </c>
      <c r="T27">
        <v>1</v>
      </c>
      <c r="U27" t="s">
        <v>697</v>
      </c>
      <c r="W27">
        <v>650</v>
      </c>
      <c r="X27">
        <v>1099</v>
      </c>
      <c r="Y27" s="18">
        <v>24836</v>
      </c>
      <c r="Z27" t="s">
        <v>698</v>
      </c>
      <c r="AA27">
        <v>1811172836</v>
      </c>
      <c r="AB27" t="s">
        <v>699</v>
      </c>
      <c r="AC27" s="18">
        <v>45716</v>
      </c>
      <c r="AD27">
        <v>209006430</v>
      </c>
      <c r="AE27" s="18">
        <v>46173</v>
      </c>
      <c r="AF27" t="s">
        <v>700</v>
      </c>
      <c r="AG27" s="18">
        <v>46307</v>
      </c>
      <c r="AJ27" t="s">
        <v>70</v>
      </c>
      <c r="AM27" t="b">
        <v>0</v>
      </c>
      <c r="AN27" t="b">
        <v>1</v>
      </c>
      <c r="AP27" t="s">
        <v>322</v>
      </c>
      <c r="AQ27" t="s">
        <v>229</v>
      </c>
      <c r="AR27" t="s">
        <v>46</v>
      </c>
      <c r="AS27" t="s">
        <v>324</v>
      </c>
    </row>
    <row r="28" spans="1:46" x14ac:dyDescent="0.35">
      <c r="A28" t="s">
        <v>355</v>
      </c>
      <c r="C28" t="s">
        <v>701</v>
      </c>
      <c r="D28" t="s">
        <v>702</v>
      </c>
      <c r="E28" t="s">
        <v>703</v>
      </c>
      <c r="F28" t="s">
        <v>627</v>
      </c>
      <c r="G28" t="s">
        <v>344</v>
      </c>
      <c r="H28" t="s">
        <v>136</v>
      </c>
      <c r="I28" t="s">
        <v>345</v>
      </c>
      <c r="J28" t="s">
        <v>704</v>
      </c>
      <c r="K28" t="s">
        <v>705</v>
      </c>
      <c r="L28" t="s">
        <v>115</v>
      </c>
      <c r="M28">
        <v>62206</v>
      </c>
      <c r="N28" t="s">
        <v>706</v>
      </c>
      <c r="O28" t="s">
        <v>707</v>
      </c>
      <c r="P28" t="s">
        <v>355</v>
      </c>
      <c r="Q28" s="18">
        <v>45561</v>
      </c>
      <c r="R28" s="18">
        <v>45561</v>
      </c>
      <c r="S28" t="s">
        <v>708</v>
      </c>
      <c r="T28">
        <v>0</v>
      </c>
      <c r="U28" t="s">
        <v>709</v>
      </c>
      <c r="V28" s="358">
        <v>135000</v>
      </c>
      <c r="X28" t="s">
        <v>317</v>
      </c>
      <c r="Y28" s="18">
        <v>29361</v>
      </c>
      <c r="Z28" t="s">
        <v>710</v>
      </c>
      <c r="AA28">
        <v>1285113217</v>
      </c>
      <c r="AB28" t="s">
        <v>367</v>
      </c>
      <c r="AD28">
        <v>277002437</v>
      </c>
      <c r="AE28" s="18">
        <v>46173</v>
      </c>
      <c r="AF28" t="s">
        <v>711</v>
      </c>
      <c r="AG28" s="18">
        <v>46897</v>
      </c>
      <c r="AH28" t="s">
        <v>355</v>
      </c>
      <c r="AI28" t="s">
        <v>355</v>
      </c>
      <c r="AJ28" t="s">
        <v>70</v>
      </c>
      <c r="AM28" t="b">
        <v>0</v>
      </c>
      <c r="AN28" t="b">
        <v>1</v>
      </c>
      <c r="AP28" t="s">
        <v>322</v>
      </c>
      <c r="AQ28" t="s">
        <v>712</v>
      </c>
      <c r="AR28" t="s">
        <v>46</v>
      </c>
      <c r="AS28" t="s">
        <v>324</v>
      </c>
    </row>
    <row r="29" spans="1:46" x14ac:dyDescent="0.35">
      <c r="A29" t="s">
        <v>713</v>
      </c>
      <c r="C29" t="s">
        <v>714</v>
      </c>
      <c r="D29" t="s">
        <v>715</v>
      </c>
      <c r="E29" t="s">
        <v>716</v>
      </c>
      <c r="F29" t="s">
        <v>717</v>
      </c>
      <c r="G29" t="s">
        <v>718</v>
      </c>
      <c r="H29" t="s">
        <v>130</v>
      </c>
      <c r="I29" t="s">
        <v>345</v>
      </c>
      <c r="J29" t="s">
        <v>719</v>
      </c>
      <c r="K29" t="s">
        <v>720</v>
      </c>
      <c r="L29" t="s">
        <v>50</v>
      </c>
      <c r="M29">
        <v>94014</v>
      </c>
      <c r="N29" t="s">
        <v>721</v>
      </c>
      <c r="O29" t="s">
        <v>722</v>
      </c>
      <c r="P29" t="s">
        <v>723</v>
      </c>
      <c r="Q29" s="18">
        <v>45561</v>
      </c>
      <c r="S29" t="s">
        <v>634</v>
      </c>
      <c r="T29">
        <v>2</v>
      </c>
      <c r="U29" t="s">
        <v>724</v>
      </c>
      <c r="W29">
        <v>575</v>
      </c>
      <c r="X29">
        <v>1099</v>
      </c>
      <c r="Y29" s="18">
        <v>27757</v>
      </c>
      <c r="Z29" t="s">
        <v>725</v>
      </c>
      <c r="AA29">
        <v>1619740289</v>
      </c>
      <c r="AB29" t="s">
        <v>726</v>
      </c>
      <c r="AC29" s="18">
        <v>46418</v>
      </c>
      <c r="AD29">
        <v>95027935</v>
      </c>
      <c r="AE29" s="18">
        <v>46053</v>
      </c>
      <c r="AF29" t="s">
        <v>727</v>
      </c>
      <c r="AG29" s="18">
        <v>47026</v>
      </c>
      <c r="AM29" t="b">
        <v>0</v>
      </c>
      <c r="AN29" t="b">
        <v>1</v>
      </c>
      <c r="AP29" t="s">
        <v>322</v>
      </c>
      <c r="AQ29" t="s">
        <v>228</v>
      </c>
      <c r="AR29" t="s">
        <v>46</v>
      </c>
      <c r="AS29" t="s">
        <v>324</v>
      </c>
    </row>
    <row r="30" spans="1:46" x14ac:dyDescent="0.35">
      <c r="A30" t="s">
        <v>728</v>
      </c>
      <c r="C30" t="s">
        <v>729</v>
      </c>
      <c r="D30" t="s">
        <v>730</v>
      </c>
      <c r="E30" t="s">
        <v>731</v>
      </c>
      <c r="F30" t="s">
        <v>732</v>
      </c>
      <c r="G30" t="s">
        <v>733</v>
      </c>
      <c r="H30" t="s">
        <v>191</v>
      </c>
      <c r="I30" t="s">
        <v>557</v>
      </c>
      <c r="J30" t="s">
        <v>734</v>
      </c>
      <c r="K30" t="s">
        <v>735</v>
      </c>
      <c r="L30" t="s">
        <v>25</v>
      </c>
      <c r="M30">
        <v>83830</v>
      </c>
      <c r="N30" t="s">
        <v>736</v>
      </c>
      <c r="O30" t="s">
        <v>737</v>
      </c>
      <c r="P30" t="s">
        <v>738</v>
      </c>
      <c r="Q30" s="18">
        <v>45561</v>
      </c>
      <c r="S30" t="s">
        <v>634</v>
      </c>
      <c r="T30">
        <v>2</v>
      </c>
      <c r="U30" t="s">
        <v>739</v>
      </c>
      <c r="W30">
        <v>650</v>
      </c>
      <c r="X30" t="s">
        <v>317</v>
      </c>
      <c r="Y30" s="18">
        <v>22138</v>
      </c>
      <c r="Z30" t="s">
        <v>740</v>
      </c>
      <c r="AA30">
        <v>1154490357</v>
      </c>
      <c r="AB30" t="s">
        <v>741</v>
      </c>
      <c r="AC30" s="18">
        <v>45716</v>
      </c>
      <c r="AD30" t="s">
        <v>742</v>
      </c>
      <c r="AE30" s="18">
        <v>45880</v>
      </c>
      <c r="AF30" t="s">
        <v>743</v>
      </c>
      <c r="AG30" s="18">
        <v>45657</v>
      </c>
      <c r="AJ30" t="s">
        <v>744</v>
      </c>
      <c r="AK30" t="s">
        <v>744</v>
      </c>
      <c r="AL30" t="s">
        <v>670</v>
      </c>
      <c r="AM30" t="b">
        <v>1</v>
      </c>
      <c r="AN30" t="b">
        <v>1</v>
      </c>
      <c r="AP30" t="s">
        <v>322</v>
      </c>
      <c r="AQ30" t="s">
        <v>745</v>
      </c>
      <c r="AR30" t="s">
        <v>566</v>
      </c>
      <c r="AS30" t="s">
        <v>324</v>
      </c>
    </row>
    <row r="31" spans="1:46" x14ac:dyDescent="0.35">
      <c r="A31" t="s">
        <v>746</v>
      </c>
      <c r="C31" t="s">
        <v>747</v>
      </c>
      <c r="D31" t="s">
        <v>748</v>
      </c>
      <c r="E31" t="s">
        <v>749</v>
      </c>
      <c r="F31" t="s">
        <v>750</v>
      </c>
      <c r="G31" t="s">
        <v>751</v>
      </c>
      <c r="H31" t="s">
        <v>136</v>
      </c>
      <c r="I31" t="s">
        <v>345</v>
      </c>
      <c r="J31" t="s">
        <v>752</v>
      </c>
      <c r="K31" t="s">
        <v>753</v>
      </c>
      <c r="L31" t="s">
        <v>245</v>
      </c>
      <c r="M31">
        <v>84121</v>
      </c>
      <c r="N31" t="s">
        <v>754</v>
      </c>
      <c r="O31" t="s">
        <v>755</v>
      </c>
      <c r="P31" t="s">
        <v>756</v>
      </c>
      <c r="Q31" s="18">
        <v>45561</v>
      </c>
      <c r="S31" t="s">
        <v>634</v>
      </c>
      <c r="T31">
        <v>5</v>
      </c>
      <c r="U31" t="s">
        <v>757</v>
      </c>
      <c r="X31" t="s">
        <v>317</v>
      </c>
      <c r="Y31" s="18">
        <v>33187</v>
      </c>
      <c r="Z31" t="s">
        <v>758</v>
      </c>
      <c r="AA31">
        <v>1538856687</v>
      </c>
      <c r="AB31" t="s">
        <v>759</v>
      </c>
      <c r="AC31" s="18">
        <v>46660</v>
      </c>
      <c r="AD31" t="s">
        <v>760</v>
      </c>
      <c r="AE31" s="18">
        <v>46053</v>
      </c>
      <c r="AF31" t="s">
        <v>761</v>
      </c>
      <c r="AG31" s="18">
        <v>47273</v>
      </c>
      <c r="AJ31" t="s">
        <v>762</v>
      </c>
      <c r="AM31" t="b">
        <v>1</v>
      </c>
      <c r="AN31" t="b">
        <v>1</v>
      </c>
      <c r="AP31" t="s">
        <v>492</v>
      </c>
      <c r="AQ31" t="s">
        <v>763</v>
      </c>
      <c r="AR31" t="s">
        <v>46</v>
      </c>
      <c r="AS31" t="s">
        <v>324</v>
      </c>
      <c r="AT31" t="s">
        <v>235</v>
      </c>
    </row>
    <row r="32" spans="1:46" x14ac:dyDescent="0.35">
      <c r="A32" t="s">
        <v>764</v>
      </c>
      <c r="C32" t="s">
        <v>765</v>
      </c>
      <c r="D32" t="s">
        <v>766</v>
      </c>
      <c r="E32" t="s">
        <v>767</v>
      </c>
      <c r="F32" t="s">
        <v>497</v>
      </c>
      <c r="G32" t="s">
        <v>309</v>
      </c>
      <c r="H32" t="s">
        <v>133</v>
      </c>
      <c r="I32" t="s">
        <v>432</v>
      </c>
      <c r="J32" t="s">
        <v>768</v>
      </c>
      <c r="K32" t="s">
        <v>559</v>
      </c>
      <c r="L32" t="s">
        <v>25</v>
      </c>
      <c r="M32">
        <v>98502</v>
      </c>
      <c r="N32" t="s">
        <v>769</v>
      </c>
      <c r="O32" t="s">
        <v>770</v>
      </c>
      <c r="P32" t="s">
        <v>771</v>
      </c>
      <c r="Q32" s="18">
        <v>45547</v>
      </c>
      <c r="S32" t="s">
        <v>634</v>
      </c>
      <c r="T32">
        <v>5</v>
      </c>
      <c r="U32" t="s">
        <v>772</v>
      </c>
      <c r="V32" s="358">
        <v>132000</v>
      </c>
      <c r="X32" t="s">
        <v>317</v>
      </c>
      <c r="Y32" s="18">
        <v>26152</v>
      </c>
      <c r="Z32" t="s">
        <v>773</v>
      </c>
      <c r="AA32">
        <v>1124494984</v>
      </c>
      <c r="AB32" t="s">
        <v>774</v>
      </c>
      <c r="AC32" s="18">
        <v>46538</v>
      </c>
      <c r="AD32" t="s">
        <v>775</v>
      </c>
      <c r="AE32" s="18">
        <v>46241</v>
      </c>
      <c r="AF32" t="s">
        <v>776</v>
      </c>
      <c r="AG32" s="18">
        <v>45831</v>
      </c>
      <c r="AH32" t="s">
        <v>355</v>
      </c>
      <c r="AI32" t="s">
        <v>355</v>
      </c>
      <c r="AJ32" t="s">
        <v>320</v>
      </c>
      <c r="AK32" t="s">
        <v>777</v>
      </c>
      <c r="AL32" t="s">
        <v>778</v>
      </c>
      <c r="AM32" t="b">
        <v>1</v>
      </c>
      <c r="AN32" t="b">
        <v>1</v>
      </c>
      <c r="AP32" t="s">
        <v>322</v>
      </c>
      <c r="AQ32" t="s">
        <v>779</v>
      </c>
      <c r="AR32" t="s">
        <v>46</v>
      </c>
      <c r="AS32" t="s">
        <v>324</v>
      </c>
    </row>
    <row r="33" spans="1:45" x14ac:dyDescent="0.35">
      <c r="A33" t="s">
        <v>355</v>
      </c>
      <c r="C33" t="s">
        <v>780</v>
      </c>
      <c r="D33" t="s">
        <v>781</v>
      </c>
      <c r="E33" t="s">
        <v>782</v>
      </c>
      <c r="F33" t="s">
        <v>783</v>
      </c>
      <c r="G33" t="s">
        <v>462</v>
      </c>
      <c r="H33" t="s">
        <v>133</v>
      </c>
      <c r="I33" t="s">
        <v>432</v>
      </c>
      <c r="J33" t="s">
        <v>784</v>
      </c>
      <c r="K33" t="s">
        <v>785</v>
      </c>
      <c r="L33" t="s">
        <v>25</v>
      </c>
      <c r="M33">
        <v>98223</v>
      </c>
      <c r="N33" t="s">
        <v>786</v>
      </c>
      <c r="O33" t="s">
        <v>787</v>
      </c>
      <c r="P33" t="s">
        <v>788</v>
      </c>
      <c r="Q33" s="18">
        <v>45547</v>
      </c>
      <c r="R33" s="18">
        <v>45547</v>
      </c>
      <c r="S33" t="s">
        <v>708</v>
      </c>
      <c r="T33">
        <v>0</v>
      </c>
      <c r="U33" t="s">
        <v>394</v>
      </c>
      <c r="V33">
        <v>155</v>
      </c>
      <c r="X33" t="s">
        <v>317</v>
      </c>
      <c r="Y33" s="18">
        <v>24802</v>
      </c>
      <c r="Z33">
        <v>42628021</v>
      </c>
      <c r="AA33">
        <v>1649951195</v>
      </c>
      <c r="AB33" t="s">
        <v>789</v>
      </c>
      <c r="AC33" s="18">
        <v>46326</v>
      </c>
      <c r="AD33" t="s">
        <v>790</v>
      </c>
      <c r="AE33" s="18">
        <v>45987</v>
      </c>
      <c r="AF33" t="s">
        <v>791</v>
      </c>
      <c r="AG33" s="18">
        <v>46941</v>
      </c>
      <c r="AH33" t="s">
        <v>788</v>
      </c>
      <c r="AI33" t="s">
        <v>788</v>
      </c>
      <c r="AJ33" t="s">
        <v>788</v>
      </c>
      <c r="AK33" t="s">
        <v>792</v>
      </c>
      <c r="AL33" t="s">
        <v>792</v>
      </c>
      <c r="AM33" t="b">
        <v>0</v>
      </c>
      <c r="AN33" t="b">
        <v>1</v>
      </c>
      <c r="AP33" t="s">
        <v>322</v>
      </c>
      <c r="AQ33" t="s">
        <v>793</v>
      </c>
      <c r="AR33" t="s">
        <v>46</v>
      </c>
      <c r="AS33" t="s">
        <v>324</v>
      </c>
    </row>
    <row r="34" spans="1:45" x14ac:dyDescent="0.35">
      <c r="A34" t="s">
        <v>794</v>
      </c>
      <c r="C34" t="s">
        <v>795</v>
      </c>
      <c r="D34" t="s">
        <v>796</v>
      </c>
      <c r="E34" t="s">
        <v>797</v>
      </c>
      <c r="F34" t="s">
        <v>798</v>
      </c>
      <c r="G34" t="s">
        <v>799</v>
      </c>
      <c r="H34" t="s">
        <v>191</v>
      </c>
      <c r="I34" t="s">
        <v>557</v>
      </c>
      <c r="J34" t="s">
        <v>800</v>
      </c>
      <c r="K34" t="s">
        <v>801</v>
      </c>
      <c r="L34" t="s">
        <v>198</v>
      </c>
      <c r="M34">
        <v>83401</v>
      </c>
      <c r="N34" t="s">
        <v>802</v>
      </c>
      <c r="O34" t="s">
        <v>803</v>
      </c>
      <c r="P34" t="s">
        <v>804</v>
      </c>
      <c r="Q34" s="18">
        <v>45547</v>
      </c>
      <c r="S34" t="s">
        <v>634</v>
      </c>
      <c r="T34">
        <v>5</v>
      </c>
      <c r="U34" t="s">
        <v>805</v>
      </c>
      <c r="V34" s="358">
        <v>145000</v>
      </c>
      <c r="X34" t="s">
        <v>317</v>
      </c>
      <c r="Y34" s="18">
        <v>25243</v>
      </c>
      <c r="Z34" t="s">
        <v>806</v>
      </c>
      <c r="AA34">
        <v>1306923099</v>
      </c>
      <c r="AB34" t="s">
        <v>807</v>
      </c>
      <c r="AC34" s="18">
        <v>46387</v>
      </c>
      <c r="AD34" t="s">
        <v>808</v>
      </c>
      <c r="AE34" s="18">
        <v>45838</v>
      </c>
      <c r="AJ34" t="s">
        <v>234</v>
      </c>
      <c r="AK34" t="s">
        <v>234</v>
      </c>
      <c r="AM34" t="b">
        <v>0</v>
      </c>
      <c r="AN34" t="b">
        <v>1</v>
      </c>
      <c r="AP34" t="s">
        <v>492</v>
      </c>
      <c r="AQ34" t="s">
        <v>809</v>
      </c>
      <c r="AR34" t="s">
        <v>566</v>
      </c>
      <c r="AS34" t="s">
        <v>324</v>
      </c>
    </row>
    <row r="35" spans="1:45" x14ac:dyDescent="0.35">
      <c r="A35" t="s">
        <v>810</v>
      </c>
      <c r="C35" t="s">
        <v>811</v>
      </c>
      <c r="D35" t="s">
        <v>812</v>
      </c>
      <c r="E35" t="s">
        <v>813</v>
      </c>
      <c r="F35" t="s">
        <v>814</v>
      </c>
      <c r="G35" t="s">
        <v>418</v>
      </c>
      <c r="H35" t="s">
        <v>191</v>
      </c>
      <c r="I35" t="s">
        <v>557</v>
      </c>
      <c r="J35" t="s">
        <v>815</v>
      </c>
      <c r="K35" t="s">
        <v>816</v>
      </c>
      <c r="L35" t="s">
        <v>81</v>
      </c>
      <c r="M35">
        <v>46052</v>
      </c>
      <c r="N35" t="s">
        <v>817</v>
      </c>
      <c r="O35" t="s">
        <v>818</v>
      </c>
      <c r="P35" t="s">
        <v>819</v>
      </c>
      <c r="Q35" s="18">
        <v>45547</v>
      </c>
      <c r="S35" t="s">
        <v>634</v>
      </c>
      <c r="T35">
        <v>5</v>
      </c>
      <c r="U35" t="s">
        <v>820</v>
      </c>
      <c r="V35" s="358">
        <v>125000</v>
      </c>
      <c r="X35" t="s">
        <v>317</v>
      </c>
      <c r="Y35" s="18">
        <v>32660</v>
      </c>
      <c r="Z35" t="s">
        <v>821</v>
      </c>
      <c r="AA35">
        <v>1639811987</v>
      </c>
      <c r="AB35" t="s">
        <v>822</v>
      </c>
      <c r="AC35" s="18">
        <v>45688</v>
      </c>
      <c r="AD35" t="s">
        <v>823</v>
      </c>
      <c r="AE35" s="18">
        <v>46203</v>
      </c>
      <c r="AF35" t="s">
        <v>824</v>
      </c>
      <c r="AG35" s="18">
        <v>46022</v>
      </c>
      <c r="AJ35" t="s">
        <v>825</v>
      </c>
      <c r="AM35" t="b">
        <v>1</v>
      </c>
      <c r="AN35" t="b">
        <v>1</v>
      </c>
      <c r="AP35" t="s">
        <v>322</v>
      </c>
      <c r="AQ35" t="s">
        <v>826</v>
      </c>
      <c r="AR35" t="s">
        <v>566</v>
      </c>
      <c r="AS35" t="s">
        <v>324</v>
      </c>
    </row>
    <row r="36" spans="1:45" x14ac:dyDescent="0.35">
      <c r="A36" t="s">
        <v>827</v>
      </c>
      <c r="C36" t="s">
        <v>828</v>
      </c>
      <c r="D36" t="s">
        <v>829</v>
      </c>
      <c r="E36" t="s">
        <v>830</v>
      </c>
      <c r="F36" t="s">
        <v>831</v>
      </c>
      <c r="G36" t="s">
        <v>600</v>
      </c>
      <c r="H36" t="s">
        <v>136</v>
      </c>
      <c r="I36" t="s">
        <v>345</v>
      </c>
      <c r="J36" t="s">
        <v>832</v>
      </c>
      <c r="K36" t="s">
        <v>833</v>
      </c>
      <c r="L36" t="s">
        <v>53</v>
      </c>
      <c r="M36">
        <v>33712</v>
      </c>
      <c r="N36" t="s">
        <v>834</v>
      </c>
      <c r="O36" t="s">
        <v>835</v>
      </c>
      <c r="P36" t="s">
        <v>836</v>
      </c>
      <c r="Q36" s="18">
        <v>45547</v>
      </c>
      <c r="S36" t="s">
        <v>634</v>
      </c>
      <c r="T36">
        <v>1</v>
      </c>
      <c r="U36" t="s">
        <v>837</v>
      </c>
      <c r="W36">
        <v>550</v>
      </c>
      <c r="X36" t="s">
        <v>317</v>
      </c>
      <c r="Y36" s="18">
        <v>25777</v>
      </c>
      <c r="Z36" t="s">
        <v>838</v>
      </c>
      <c r="AA36">
        <v>1083078208</v>
      </c>
      <c r="AB36" t="s">
        <v>839</v>
      </c>
      <c r="AC36" s="18">
        <v>45838</v>
      </c>
      <c r="AD36" t="s">
        <v>840</v>
      </c>
      <c r="AE36" s="18">
        <v>45777</v>
      </c>
      <c r="AF36" t="s">
        <v>841</v>
      </c>
      <c r="AG36" s="18">
        <v>46089</v>
      </c>
      <c r="AH36" t="s">
        <v>355</v>
      </c>
      <c r="AI36" t="s">
        <v>355</v>
      </c>
      <c r="AJ36" t="s">
        <v>842</v>
      </c>
      <c r="AK36" t="s">
        <v>842</v>
      </c>
      <c r="AL36" t="s">
        <v>842</v>
      </c>
      <c r="AM36" t="b">
        <v>1</v>
      </c>
      <c r="AN36" t="b">
        <v>1</v>
      </c>
      <c r="AP36" t="s">
        <v>322</v>
      </c>
      <c r="AQ36" t="s">
        <v>843</v>
      </c>
      <c r="AR36" t="s">
        <v>46</v>
      </c>
      <c r="AS36" t="s">
        <v>324</v>
      </c>
    </row>
    <row r="37" spans="1:45" x14ac:dyDescent="0.35">
      <c r="A37" t="s">
        <v>355</v>
      </c>
      <c r="C37" t="s">
        <v>844</v>
      </c>
      <c r="D37" t="s">
        <v>845</v>
      </c>
      <c r="E37" t="s">
        <v>846</v>
      </c>
      <c r="F37" t="s">
        <v>403</v>
      </c>
      <c r="G37" t="s">
        <v>404</v>
      </c>
      <c r="H37" t="s">
        <v>130</v>
      </c>
      <c r="I37" t="s">
        <v>345</v>
      </c>
      <c r="J37" t="s">
        <v>847</v>
      </c>
      <c r="K37" t="s">
        <v>848</v>
      </c>
      <c r="L37" t="s">
        <v>50</v>
      </c>
      <c r="M37">
        <v>29840</v>
      </c>
      <c r="N37" t="s">
        <v>849</v>
      </c>
      <c r="O37" t="s">
        <v>850</v>
      </c>
      <c r="P37" t="s">
        <v>851</v>
      </c>
      <c r="Q37" s="18">
        <v>45547</v>
      </c>
      <c r="R37" s="18">
        <v>45547</v>
      </c>
      <c r="S37" t="s">
        <v>708</v>
      </c>
      <c r="T37">
        <v>0</v>
      </c>
      <c r="U37" t="s">
        <v>852</v>
      </c>
      <c r="V37" s="358">
        <v>150000</v>
      </c>
      <c r="X37" t="s">
        <v>317</v>
      </c>
      <c r="Y37" s="18">
        <v>31710</v>
      </c>
      <c r="Z37" t="s">
        <v>853</v>
      </c>
      <c r="AA37">
        <v>1235893561</v>
      </c>
      <c r="AB37" t="s">
        <v>854</v>
      </c>
      <c r="AC37" s="18">
        <v>46356</v>
      </c>
      <c r="AD37">
        <v>95014971</v>
      </c>
      <c r="AE37" s="18">
        <v>45991</v>
      </c>
      <c r="AF37" t="s">
        <v>855</v>
      </c>
      <c r="AG37" s="18">
        <v>45851</v>
      </c>
      <c r="AH37" t="s">
        <v>355</v>
      </c>
      <c r="AI37" t="s">
        <v>355</v>
      </c>
      <c r="AJ37" t="s">
        <v>355</v>
      </c>
      <c r="AK37" t="s">
        <v>355</v>
      </c>
      <c r="AL37" t="s">
        <v>355</v>
      </c>
      <c r="AM37" t="b">
        <v>0</v>
      </c>
      <c r="AN37" t="b">
        <v>1</v>
      </c>
      <c r="AP37" t="s">
        <v>322</v>
      </c>
      <c r="AR37" t="s">
        <v>46</v>
      </c>
      <c r="AS37" t="s">
        <v>324</v>
      </c>
    </row>
    <row r="38" spans="1:45" x14ac:dyDescent="0.35">
      <c r="A38" t="s">
        <v>355</v>
      </c>
      <c r="B38" t="s">
        <v>355</v>
      </c>
      <c r="C38" t="s">
        <v>856</v>
      </c>
      <c r="D38" t="s">
        <v>857</v>
      </c>
      <c r="E38" t="s">
        <v>858</v>
      </c>
      <c r="F38" t="s">
        <v>859</v>
      </c>
      <c r="G38" t="s">
        <v>612</v>
      </c>
      <c r="H38" t="s">
        <v>136</v>
      </c>
      <c r="I38" t="s">
        <v>345</v>
      </c>
      <c r="J38" t="s">
        <v>860</v>
      </c>
      <c r="K38" t="s">
        <v>861</v>
      </c>
      <c r="L38" t="s">
        <v>115</v>
      </c>
      <c r="M38">
        <v>61822</v>
      </c>
      <c r="N38" t="s">
        <v>862</v>
      </c>
      <c r="O38" t="s">
        <v>863</v>
      </c>
      <c r="P38" t="s">
        <v>864</v>
      </c>
      <c r="Q38" s="18">
        <v>45547</v>
      </c>
      <c r="R38" s="18">
        <v>45547</v>
      </c>
      <c r="S38" t="s">
        <v>708</v>
      </c>
      <c r="T38">
        <v>0</v>
      </c>
      <c r="U38" t="s">
        <v>865</v>
      </c>
      <c r="W38">
        <v>500</v>
      </c>
      <c r="X38" t="s">
        <v>317</v>
      </c>
      <c r="Y38" s="18">
        <v>28922</v>
      </c>
      <c r="Z38" t="s">
        <v>866</v>
      </c>
      <c r="AA38">
        <v>1942040324</v>
      </c>
      <c r="AB38" t="s">
        <v>867</v>
      </c>
      <c r="AD38">
        <v>209029624</v>
      </c>
      <c r="AE38" s="18">
        <v>46173</v>
      </c>
      <c r="AF38" t="s">
        <v>868</v>
      </c>
      <c r="AG38" s="18">
        <v>47106</v>
      </c>
      <c r="AH38" t="s">
        <v>355</v>
      </c>
      <c r="AI38" t="s">
        <v>355</v>
      </c>
      <c r="AJ38" t="s">
        <v>70</v>
      </c>
      <c r="AK38" t="s">
        <v>355</v>
      </c>
      <c r="AL38" t="s">
        <v>355</v>
      </c>
      <c r="AM38" t="b">
        <v>0</v>
      </c>
      <c r="AN38" t="b">
        <v>1</v>
      </c>
      <c r="AO38" t="s">
        <v>355</v>
      </c>
      <c r="AP38" t="s">
        <v>322</v>
      </c>
      <c r="AR38" t="s">
        <v>46</v>
      </c>
      <c r="AS38" t="s">
        <v>324</v>
      </c>
    </row>
    <row r="39" spans="1:45" x14ac:dyDescent="0.35">
      <c r="A39" t="s">
        <v>869</v>
      </c>
      <c r="C39" t="s">
        <v>870</v>
      </c>
      <c r="D39" t="s">
        <v>871</v>
      </c>
      <c r="E39" t="s">
        <v>872</v>
      </c>
      <c r="F39" t="s">
        <v>814</v>
      </c>
      <c r="G39" t="s">
        <v>418</v>
      </c>
      <c r="H39" t="s">
        <v>136</v>
      </c>
      <c r="I39" t="s">
        <v>345</v>
      </c>
      <c r="J39" t="s">
        <v>873</v>
      </c>
      <c r="K39" t="s">
        <v>874</v>
      </c>
      <c r="L39" t="s">
        <v>81</v>
      </c>
      <c r="M39">
        <v>46237</v>
      </c>
      <c r="N39" t="s">
        <v>875</v>
      </c>
      <c r="O39" t="s">
        <v>876</v>
      </c>
      <c r="P39" t="s">
        <v>877</v>
      </c>
      <c r="Q39" s="18">
        <v>45547</v>
      </c>
      <c r="S39" t="s">
        <v>634</v>
      </c>
      <c r="T39">
        <v>5</v>
      </c>
      <c r="U39" t="s">
        <v>878</v>
      </c>
      <c r="V39" s="358">
        <v>145000</v>
      </c>
      <c r="X39" t="s">
        <v>317</v>
      </c>
      <c r="Y39" s="18">
        <v>20706</v>
      </c>
      <c r="Z39" t="s">
        <v>879</v>
      </c>
      <c r="AA39">
        <v>1770590374</v>
      </c>
      <c r="AB39" t="s">
        <v>880</v>
      </c>
      <c r="AC39" s="18">
        <v>46507</v>
      </c>
      <c r="AD39" t="s">
        <v>881</v>
      </c>
      <c r="AE39" s="18">
        <v>45961</v>
      </c>
      <c r="AF39" t="s">
        <v>882</v>
      </c>
      <c r="AG39" s="18">
        <v>46203</v>
      </c>
      <c r="AJ39" t="s">
        <v>825</v>
      </c>
      <c r="AM39" t="b">
        <v>1</v>
      </c>
      <c r="AN39" t="b">
        <v>1</v>
      </c>
      <c r="AP39" t="s">
        <v>322</v>
      </c>
      <c r="AQ39" t="s">
        <v>883</v>
      </c>
      <c r="AR39" t="s">
        <v>46</v>
      </c>
      <c r="AS39" t="s">
        <v>324</v>
      </c>
    </row>
    <row r="40" spans="1:45" x14ac:dyDescent="0.35">
      <c r="A40" t="s">
        <v>884</v>
      </c>
      <c r="C40" t="s">
        <v>885</v>
      </c>
      <c r="D40" t="s">
        <v>886</v>
      </c>
      <c r="E40" t="s">
        <v>887</v>
      </c>
      <c r="F40" t="s">
        <v>308</v>
      </c>
      <c r="G40" t="s">
        <v>309</v>
      </c>
      <c r="H40" t="s">
        <v>28</v>
      </c>
      <c r="I40" t="s">
        <v>310</v>
      </c>
      <c r="J40" t="s">
        <v>888</v>
      </c>
      <c r="K40" t="s">
        <v>889</v>
      </c>
      <c r="L40" t="s">
        <v>25</v>
      </c>
      <c r="M40">
        <v>98664</v>
      </c>
      <c r="N40" t="s">
        <v>890</v>
      </c>
      <c r="O40" t="s">
        <v>891</v>
      </c>
      <c r="P40" t="s">
        <v>892</v>
      </c>
      <c r="Q40" s="18">
        <v>45547</v>
      </c>
      <c r="S40" t="s">
        <v>634</v>
      </c>
      <c r="T40">
        <v>0</v>
      </c>
      <c r="U40" t="s">
        <v>893</v>
      </c>
      <c r="V40" s="358">
        <v>180000</v>
      </c>
      <c r="X40" t="s">
        <v>317</v>
      </c>
      <c r="Y40" s="18">
        <v>24604</v>
      </c>
      <c r="Z40" t="s">
        <v>894</v>
      </c>
      <c r="AA40">
        <v>1063687234</v>
      </c>
      <c r="AB40" t="s">
        <v>895</v>
      </c>
      <c r="AC40" s="18">
        <v>46203</v>
      </c>
      <c r="AD40" t="s">
        <v>896</v>
      </c>
      <c r="AE40" s="18">
        <v>45789</v>
      </c>
      <c r="AH40" t="s">
        <v>355</v>
      </c>
      <c r="AI40" t="s">
        <v>355</v>
      </c>
      <c r="AJ40" t="s">
        <v>320</v>
      </c>
      <c r="AK40" t="s">
        <v>321</v>
      </c>
      <c r="AL40" t="s">
        <v>321</v>
      </c>
      <c r="AM40" t="b">
        <v>1</v>
      </c>
      <c r="AN40" t="b">
        <v>1</v>
      </c>
      <c r="AP40" t="s">
        <v>322</v>
      </c>
      <c r="AQ40" t="s">
        <v>897</v>
      </c>
      <c r="AR40" t="s">
        <v>310</v>
      </c>
      <c r="AS40" t="s">
        <v>324</v>
      </c>
    </row>
    <row r="41" spans="1:45" x14ac:dyDescent="0.35">
      <c r="A41" t="s">
        <v>898</v>
      </c>
      <c r="C41" t="s">
        <v>899</v>
      </c>
      <c r="D41" t="s">
        <v>900</v>
      </c>
      <c r="E41" t="s">
        <v>901</v>
      </c>
      <c r="F41" t="s">
        <v>902</v>
      </c>
      <c r="G41" t="s">
        <v>515</v>
      </c>
      <c r="H41" t="s">
        <v>28</v>
      </c>
      <c r="I41" t="s">
        <v>310</v>
      </c>
      <c r="J41" t="s">
        <v>903</v>
      </c>
      <c r="K41" t="s">
        <v>904</v>
      </c>
      <c r="L41" t="s">
        <v>115</v>
      </c>
      <c r="M41">
        <v>60527</v>
      </c>
      <c r="N41" t="s">
        <v>905</v>
      </c>
      <c r="O41" t="s">
        <v>906</v>
      </c>
      <c r="P41" t="s">
        <v>907</v>
      </c>
      <c r="Q41" s="18">
        <v>45547</v>
      </c>
      <c r="S41" t="s">
        <v>634</v>
      </c>
      <c r="T41">
        <v>3</v>
      </c>
      <c r="U41" t="s">
        <v>908</v>
      </c>
      <c r="W41" s="358">
        <v>1200</v>
      </c>
      <c r="X41">
        <v>1099</v>
      </c>
      <c r="Y41" s="18">
        <v>30208</v>
      </c>
      <c r="Z41" t="s">
        <v>909</v>
      </c>
      <c r="AA41">
        <v>1255825543</v>
      </c>
      <c r="AB41" t="s">
        <v>910</v>
      </c>
      <c r="AC41" s="18">
        <v>46446</v>
      </c>
      <c r="AD41">
        <v>36155890</v>
      </c>
      <c r="AE41" s="18">
        <v>46234</v>
      </c>
      <c r="AF41" t="s">
        <v>911</v>
      </c>
      <c r="AH41" t="s">
        <v>355</v>
      </c>
      <c r="AI41" t="s">
        <v>355</v>
      </c>
      <c r="AJ41" t="s">
        <v>338</v>
      </c>
      <c r="AM41" t="b">
        <v>1</v>
      </c>
      <c r="AN41" t="b">
        <v>1</v>
      </c>
      <c r="AP41" t="s">
        <v>322</v>
      </c>
      <c r="AQ41" t="s">
        <v>230</v>
      </c>
      <c r="AR41" t="s">
        <v>310</v>
      </c>
      <c r="AS41" t="s">
        <v>324</v>
      </c>
    </row>
    <row r="42" spans="1:45" x14ac:dyDescent="0.35">
      <c r="A42" t="s">
        <v>912</v>
      </c>
      <c r="C42" t="s">
        <v>913</v>
      </c>
      <c r="D42" t="s">
        <v>914</v>
      </c>
      <c r="E42" t="s">
        <v>915</v>
      </c>
      <c r="F42" t="s">
        <v>417</v>
      </c>
      <c r="G42" t="s">
        <v>418</v>
      </c>
      <c r="H42" t="s">
        <v>28</v>
      </c>
      <c r="I42" t="s">
        <v>310</v>
      </c>
      <c r="J42" t="s">
        <v>916</v>
      </c>
      <c r="K42" t="s">
        <v>917</v>
      </c>
      <c r="L42" t="s">
        <v>81</v>
      </c>
      <c r="M42">
        <v>46074</v>
      </c>
      <c r="N42" t="s">
        <v>918</v>
      </c>
      <c r="O42" t="s">
        <v>919</v>
      </c>
      <c r="P42" t="s">
        <v>920</v>
      </c>
      <c r="Q42" s="18">
        <v>45547</v>
      </c>
      <c r="S42" t="s">
        <v>634</v>
      </c>
      <c r="T42">
        <v>1</v>
      </c>
      <c r="U42" t="s">
        <v>921</v>
      </c>
      <c r="W42" s="358">
        <v>1500</v>
      </c>
      <c r="X42">
        <v>1099</v>
      </c>
      <c r="Y42" s="18">
        <v>29102</v>
      </c>
      <c r="Z42" t="s">
        <v>922</v>
      </c>
      <c r="AA42">
        <v>1447783683</v>
      </c>
      <c r="AB42" t="s">
        <v>923</v>
      </c>
      <c r="AC42" s="18">
        <v>46173</v>
      </c>
      <c r="AD42" t="s">
        <v>924</v>
      </c>
      <c r="AE42" s="18">
        <v>45961</v>
      </c>
      <c r="AJ42" t="s">
        <v>338</v>
      </c>
      <c r="AM42" t="b">
        <v>1</v>
      </c>
      <c r="AN42" t="b">
        <v>1</v>
      </c>
      <c r="AP42" t="s">
        <v>322</v>
      </c>
      <c r="AQ42" t="s">
        <v>231</v>
      </c>
      <c r="AR42" t="s">
        <v>310</v>
      </c>
      <c r="AS42" t="s">
        <v>324</v>
      </c>
    </row>
    <row r="43" spans="1:45" x14ac:dyDescent="0.35">
      <c r="A43" t="s">
        <v>925</v>
      </c>
      <c r="C43" t="s">
        <v>926</v>
      </c>
      <c r="D43" t="s">
        <v>927</v>
      </c>
      <c r="E43" t="s">
        <v>928</v>
      </c>
      <c r="F43" t="s">
        <v>403</v>
      </c>
      <c r="G43" t="s">
        <v>404</v>
      </c>
      <c r="H43" t="s">
        <v>130</v>
      </c>
      <c r="I43" t="s">
        <v>345</v>
      </c>
      <c r="J43" t="s">
        <v>929</v>
      </c>
      <c r="K43" t="s">
        <v>930</v>
      </c>
      <c r="L43" t="s">
        <v>50</v>
      </c>
      <c r="M43">
        <v>92336</v>
      </c>
      <c r="N43" t="s">
        <v>931</v>
      </c>
      <c r="O43" t="s">
        <v>932</v>
      </c>
      <c r="P43" t="s">
        <v>933</v>
      </c>
      <c r="Q43" s="18">
        <v>45547</v>
      </c>
      <c r="S43" t="s">
        <v>634</v>
      </c>
      <c r="T43">
        <v>5</v>
      </c>
      <c r="U43" t="s">
        <v>934</v>
      </c>
      <c r="V43" s="358">
        <v>155000</v>
      </c>
      <c r="X43" t="s">
        <v>317</v>
      </c>
      <c r="Y43" s="18">
        <v>25450</v>
      </c>
      <c r="Z43" t="s">
        <v>935</v>
      </c>
      <c r="AA43">
        <v>1952612368</v>
      </c>
      <c r="AB43" t="s">
        <v>936</v>
      </c>
      <c r="AC43" s="18">
        <v>45838</v>
      </c>
      <c r="AD43">
        <v>18800</v>
      </c>
      <c r="AE43" s="18">
        <v>45808</v>
      </c>
      <c r="AF43" t="s">
        <v>937</v>
      </c>
      <c r="AG43" s="18">
        <v>46777</v>
      </c>
      <c r="AJ43" t="s">
        <v>355</v>
      </c>
      <c r="AM43" t="b">
        <v>1</v>
      </c>
      <c r="AN43" t="b">
        <v>1</v>
      </c>
      <c r="AP43" t="s">
        <v>322</v>
      </c>
      <c r="AQ43" t="s">
        <v>938</v>
      </c>
      <c r="AR43" t="s">
        <v>46</v>
      </c>
      <c r="AS43" t="s">
        <v>324</v>
      </c>
    </row>
    <row r="44" spans="1:45" x14ac:dyDescent="0.35">
      <c r="A44" t="s">
        <v>939</v>
      </c>
      <c r="C44" t="s">
        <v>940</v>
      </c>
      <c r="D44" t="s">
        <v>941</v>
      </c>
      <c r="E44" t="s">
        <v>942</v>
      </c>
      <c r="F44" t="s">
        <v>571</v>
      </c>
      <c r="G44" t="s">
        <v>600</v>
      </c>
      <c r="H44" t="s">
        <v>28</v>
      </c>
      <c r="I44" t="s">
        <v>447</v>
      </c>
      <c r="J44" t="s">
        <v>943</v>
      </c>
      <c r="K44" t="s">
        <v>944</v>
      </c>
      <c r="L44" t="s">
        <v>53</v>
      </c>
      <c r="M44">
        <v>33607</v>
      </c>
      <c r="N44" t="s">
        <v>945</v>
      </c>
      <c r="O44" t="s">
        <v>946</v>
      </c>
      <c r="P44" t="s">
        <v>947</v>
      </c>
      <c r="Q44" s="18">
        <v>45547</v>
      </c>
      <c r="S44" t="s">
        <v>634</v>
      </c>
      <c r="U44" t="s">
        <v>948</v>
      </c>
      <c r="W44" s="358">
        <v>1200</v>
      </c>
      <c r="X44">
        <v>1099</v>
      </c>
      <c r="Y44" s="18">
        <v>34516</v>
      </c>
      <c r="Z44" t="s">
        <v>949</v>
      </c>
      <c r="AA44">
        <v>1720665631</v>
      </c>
      <c r="AB44" t="s">
        <v>950</v>
      </c>
      <c r="AC44" s="18">
        <v>46112</v>
      </c>
      <c r="AD44" t="s">
        <v>951</v>
      </c>
      <c r="AE44" s="18">
        <v>46112</v>
      </c>
      <c r="AF44" t="s">
        <v>355</v>
      </c>
      <c r="AH44" t="s">
        <v>355</v>
      </c>
      <c r="AI44" t="s">
        <v>355</v>
      </c>
      <c r="AJ44" t="s">
        <v>320</v>
      </c>
      <c r="AK44" t="s">
        <v>384</v>
      </c>
      <c r="AL44" t="s">
        <v>384</v>
      </c>
      <c r="AM44" t="b">
        <v>1</v>
      </c>
      <c r="AN44" t="b">
        <v>1</v>
      </c>
      <c r="AP44" t="s">
        <v>322</v>
      </c>
      <c r="AQ44" t="s">
        <v>232</v>
      </c>
      <c r="AR44" t="s">
        <v>310</v>
      </c>
      <c r="AS44" t="s">
        <v>324</v>
      </c>
    </row>
    <row r="45" spans="1:45" x14ac:dyDescent="0.35">
      <c r="A45" t="s">
        <v>952</v>
      </c>
      <c r="C45" t="s">
        <v>953</v>
      </c>
      <c r="D45" t="s">
        <v>954</v>
      </c>
      <c r="E45" t="s">
        <v>955</v>
      </c>
      <c r="F45" t="s">
        <v>956</v>
      </c>
      <c r="G45" t="s">
        <v>957</v>
      </c>
      <c r="H45" t="s">
        <v>256</v>
      </c>
      <c r="I45" t="s">
        <v>256</v>
      </c>
      <c r="J45" t="s">
        <v>958</v>
      </c>
      <c r="K45" t="s">
        <v>959</v>
      </c>
      <c r="L45" t="s">
        <v>115</v>
      </c>
      <c r="M45">
        <v>62207</v>
      </c>
      <c r="N45" t="s">
        <v>960</v>
      </c>
      <c r="O45" t="s">
        <v>961</v>
      </c>
      <c r="P45" t="s">
        <v>962</v>
      </c>
      <c r="Q45" s="18">
        <v>45547</v>
      </c>
      <c r="S45" t="s">
        <v>634</v>
      </c>
      <c r="T45">
        <v>3</v>
      </c>
      <c r="U45" t="s">
        <v>355</v>
      </c>
      <c r="X45">
        <v>1099</v>
      </c>
      <c r="AB45" t="s">
        <v>338</v>
      </c>
      <c r="AD45" t="s">
        <v>355</v>
      </c>
      <c r="AF45" t="s">
        <v>355</v>
      </c>
      <c r="AM45" t="b">
        <v>0</v>
      </c>
      <c r="AN45" t="b">
        <v>0</v>
      </c>
      <c r="AP45" t="s">
        <v>322</v>
      </c>
      <c r="AQ45" t="s">
        <v>963</v>
      </c>
      <c r="AR45" t="s">
        <v>46</v>
      </c>
      <c r="AS45" t="s">
        <v>324</v>
      </c>
    </row>
    <row r="46" spans="1:45" x14ac:dyDescent="0.35">
      <c r="A46" t="s">
        <v>355</v>
      </c>
      <c r="C46" t="s">
        <v>964</v>
      </c>
      <c r="D46" t="s">
        <v>401</v>
      </c>
      <c r="E46" t="s">
        <v>965</v>
      </c>
      <c r="F46" t="s">
        <v>814</v>
      </c>
      <c r="G46" t="s">
        <v>418</v>
      </c>
      <c r="H46" t="s">
        <v>136</v>
      </c>
      <c r="I46" t="s">
        <v>345</v>
      </c>
      <c r="J46" t="s">
        <v>966</v>
      </c>
      <c r="K46" t="s">
        <v>967</v>
      </c>
      <c r="L46" t="s">
        <v>81</v>
      </c>
      <c r="M46">
        <v>46953</v>
      </c>
      <c r="N46" t="s">
        <v>968</v>
      </c>
      <c r="O46" t="s">
        <v>969</v>
      </c>
      <c r="P46" t="s">
        <v>970</v>
      </c>
      <c r="Q46" s="18">
        <v>45533</v>
      </c>
      <c r="R46" s="18">
        <v>45533</v>
      </c>
      <c r="S46" t="s">
        <v>708</v>
      </c>
      <c r="T46">
        <v>0</v>
      </c>
      <c r="U46" t="s">
        <v>971</v>
      </c>
      <c r="X46" t="s">
        <v>317</v>
      </c>
      <c r="Y46" s="18">
        <v>28621</v>
      </c>
      <c r="Z46" t="s">
        <v>972</v>
      </c>
      <c r="AA46">
        <v>1366621484</v>
      </c>
      <c r="AB46" t="s">
        <v>973</v>
      </c>
      <c r="AC46" s="18">
        <v>46387</v>
      </c>
      <c r="AD46" t="s">
        <v>974</v>
      </c>
      <c r="AE46" s="18">
        <v>45961</v>
      </c>
      <c r="AF46" t="s">
        <v>975</v>
      </c>
      <c r="AG46" s="18">
        <v>47483</v>
      </c>
      <c r="AH46" t="s">
        <v>355</v>
      </c>
      <c r="AI46" t="s">
        <v>355</v>
      </c>
      <c r="AM46" t="b">
        <v>0</v>
      </c>
      <c r="AN46" t="b">
        <v>0</v>
      </c>
      <c r="AP46" t="s">
        <v>322</v>
      </c>
      <c r="AQ46" t="s">
        <v>976</v>
      </c>
      <c r="AR46" t="s">
        <v>46</v>
      </c>
      <c r="AS46" t="s">
        <v>324</v>
      </c>
    </row>
    <row r="47" spans="1:45" x14ac:dyDescent="0.35">
      <c r="A47" t="s">
        <v>977</v>
      </c>
      <c r="C47" t="s">
        <v>978</v>
      </c>
      <c r="D47" t="s">
        <v>979</v>
      </c>
      <c r="E47" t="s">
        <v>980</v>
      </c>
      <c r="F47" t="s">
        <v>611</v>
      </c>
      <c r="G47" t="s">
        <v>612</v>
      </c>
      <c r="H47" t="s">
        <v>136</v>
      </c>
      <c r="I47" t="s">
        <v>345</v>
      </c>
      <c r="J47" t="s">
        <v>981</v>
      </c>
      <c r="K47" t="s">
        <v>982</v>
      </c>
      <c r="L47" t="s">
        <v>115</v>
      </c>
      <c r="M47">
        <v>61061</v>
      </c>
      <c r="N47" t="s">
        <v>983</v>
      </c>
      <c r="O47" t="s">
        <v>984</v>
      </c>
      <c r="P47" t="s">
        <v>985</v>
      </c>
      <c r="Q47" s="18">
        <v>45533</v>
      </c>
      <c r="S47" t="s">
        <v>634</v>
      </c>
      <c r="T47">
        <v>1</v>
      </c>
      <c r="U47" t="s">
        <v>986</v>
      </c>
      <c r="X47" t="s">
        <v>317</v>
      </c>
      <c r="Y47" s="18">
        <v>23370</v>
      </c>
      <c r="Z47" t="s">
        <v>987</v>
      </c>
      <c r="AA47">
        <v>1568703593</v>
      </c>
      <c r="AB47" t="s">
        <v>988</v>
      </c>
      <c r="AC47" s="18">
        <v>46173</v>
      </c>
      <c r="AD47">
        <v>209010318</v>
      </c>
      <c r="AE47" s="18">
        <v>46173</v>
      </c>
      <c r="AF47" t="s">
        <v>989</v>
      </c>
      <c r="AG47" s="18">
        <v>46788</v>
      </c>
      <c r="AH47" t="s">
        <v>355</v>
      </c>
      <c r="AI47" t="s">
        <v>355</v>
      </c>
      <c r="AJ47" t="s">
        <v>70</v>
      </c>
      <c r="AM47" t="b">
        <v>0</v>
      </c>
      <c r="AN47" t="b">
        <v>1</v>
      </c>
      <c r="AP47" t="s">
        <v>322</v>
      </c>
      <c r="AQ47" t="s">
        <v>990</v>
      </c>
      <c r="AR47" t="s">
        <v>46</v>
      </c>
      <c r="AS47" t="s">
        <v>324</v>
      </c>
    </row>
    <row r="48" spans="1:45" x14ac:dyDescent="0.35">
      <c r="A48" t="s">
        <v>991</v>
      </c>
      <c r="C48" t="s">
        <v>992</v>
      </c>
      <c r="D48" t="s">
        <v>993</v>
      </c>
      <c r="E48" t="s">
        <v>994</v>
      </c>
      <c r="F48" t="s">
        <v>859</v>
      </c>
      <c r="G48" t="s">
        <v>957</v>
      </c>
      <c r="H48" t="s">
        <v>136</v>
      </c>
      <c r="I48" t="s">
        <v>345</v>
      </c>
      <c r="J48" t="s">
        <v>995</v>
      </c>
      <c r="K48" t="s">
        <v>996</v>
      </c>
      <c r="L48" t="s">
        <v>115</v>
      </c>
      <c r="M48">
        <v>61856</v>
      </c>
      <c r="N48" t="s">
        <v>997</v>
      </c>
      <c r="O48" t="s">
        <v>998</v>
      </c>
      <c r="P48" t="s">
        <v>999</v>
      </c>
      <c r="Q48" s="18">
        <v>45533</v>
      </c>
      <c r="S48" t="s">
        <v>634</v>
      </c>
      <c r="T48">
        <v>1</v>
      </c>
      <c r="U48" t="s">
        <v>1000</v>
      </c>
      <c r="X48" t="s">
        <v>317</v>
      </c>
      <c r="Y48" s="18">
        <v>30744</v>
      </c>
      <c r="Z48" t="s">
        <v>1001</v>
      </c>
      <c r="AA48">
        <v>1962056853</v>
      </c>
      <c r="AB48" t="s">
        <v>1002</v>
      </c>
      <c r="AC48" s="18">
        <v>46173</v>
      </c>
      <c r="AD48">
        <v>209019717</v>
      </c>
      <c r="AE48" s="18">
        <v>46173</v>
      </c>
      <c r="AF48" t="s">
        <v>1003</v>
      </c>
      <c r="AG48" s="18">
        <v>47335</v>
      </c>
      <c r="AH48" t="s">
        <v>355</v>
      </c>
      <c r="AI48" t="s">
        <v>355</v>
      </c>
      <c r="AJ48" t="s">
        <v>70</v>
      </c>
      <c r="AK48" t="s">
        <v>355</v>
      </c>
      <c r="AL48" t="s">
        <v>355</v>
      </c>
      <c r="AM48" t="b">
        <v>1</v>
      </c>
      <c r="AN48" t="b">
        <v>1</v>
      </c>
      <c r="AP48" t="s">
        <v>322</v>
      </c>
      <c r="AQ48" t="s">
        <v>1004</v>
      </c>
      <c r="AR48" t="s">
        <v>46</v>
      </c>
      <c r="AS48" t="s">
        <v>324</v>
      </c>
    </row>
    <row r="49" spans="1:45" x14ac:dyDescent="0.35">
      <c r="A49" t="s">
        <v>1005</v>
      </c>
      <c r="C49" t="s">
        <v>1006</v>
      </c>
      <c r="D49" t="s">
        <v>1007</v>
      </c>
      <c r="E49" t="s">
        <v>1008</v>
      </c>
      <c r="F49" t="s">
        <v>497</v>
      </c>
      <c r="G49" t="s">
        <v>309</v>
      </c>
      <c r="H49" t="s">
        <v>133</v>
      </c>
      <c r="I49" t="s">
        <v>432</v>
      </c>
      <c r="J49" t="s">
        <v>1009</v>
      </c>
      <c r="K49" t="s">
        <v>559</v>
      </c>
      <c r="L49" t="s">
        <v>25</v>
      </c>
      <c r="M49">
        <v>98513</v>
      </c>
      <c r="N49" t="s">
        <v>1010</v>
      </c>
      <c r="O49" t="s">
        <v>1011</v>
      </c>
      <c r="P49" t="s">
        <v>1012</v>
      </c>
      <c r="Q49" s="18">
        <v>45533</v>
      </c>
      <c r="S49" t="s">
        <v>634</v>
      </c>
      <c r="T49">
        <v>5</v>
      </c>
      <c r="U49" t="s">
        <v>1013</v>
      </c>
      <c r="V49" s="358">
        <v>155000</v>
      </c>
      <c r="X49" t="s">
        <v>317</v>
      </c>
      <c r="Y49" s="18">
        <v>31968</v>
      </c>
      <c r="Z49" t="s">
        <v>1014</v>
      </c>
      <c r="AA49">
        <v>1063113421</v>
      </c>
      <c r="AB49" t="s">
        <v>1015</v>
      </c>
      <c r="AC49" s="18">
        <v>45930</v>
      </c>
      <c r="AD49" t="s">
        <v>1016</v>
      </c>
      <c r="AE49" s="18">
        <v>45848</v>
      </c>
      <c r="AF49" t="s">
        <v>1017</v>
      </c>
      <c r="AG49" s="18">
        <v>46814</v>
      </c>
      <c r="AH49" t="s">
        <v>355</v>
      </c>
      <c r="AI49" t="s">
        <v>355</v>
      </c>
      <c r="AJ49" t="s">
        <v>320</v>
      </c>
      <c r="AK49" t="s">
        <v>321</v>
      </c>
      <c r="AL49" t="s">
        <v>321</v>
      </c>
      <c r="AM49" t="b">
        <v>1</v>
      </c>
      <c r="AN49" t="b">
        <v>1</v>
      </c>
      <c r="AP49" t="s">
        <v>322</v>
      </c>
      <c r="AQ49" t="s">
        <v>1018</v>
      </c>
      <c r="AR49" t="s">
        <v>46</v>
      </c>
      <c r="AS49" t="s">
        <v>324</v>
      </c>
    </row>
    <row r="50" spans="1:45" x14ac:dyDescent="0.35">
      <c r="A50" t="s">
        <v>1019</v>
      </c>
      <c r="C50" t="s">
        <v>1020</v>
      </c>
      <c r="D50" t="s">
        <v>1021</v>
      </c>
      <c r="E50" t="s">
        <v>1022</v>
      </c>
      <c r="F50" t="s">
        <v>1023</v>
      </c>
      <c r="G50" t="s">
        <v>1024</v>
      </c>
      <c r="H50" t="s">
        <v>136</v>
      </c>
      <c r="I50" t="s">
        <v>345</v>
      </c>
      <c r="J50" t="s">
        <v>1025</v>
      </c>
      <c r="K50" t="s">
        <v>1026</v>
      </c>
      <c r="L50" t="s">
        <v>81</v>
      </c>
      <c r="M50">
        <v>46303</v>
      </c>
      <c r="N50" t="s">
        <v>1027</v>
      </c>
      <c r="O50" t="s">
        <v>1028</v>
      </c>
      <c r="P50" t="s">
        <v>1029</v>
      </c>
      <c r="Q50" s="18">
        <v>45530</v>
      </c>
      <c r="S50" t="s">
        <v>634</v>
      </c>
      <c r="T50">
        <v>1</v>
      </c>
      <c r="U50" t="s">
        <v>1030</v>
      </c>
      <c r="X50" t="s">
        <v>317</v>
      </c>
      <c r="Y50" s="18">
        <v>30013</v>
      </c>
      <c r="Z50" t="s">
        <v>1031</v>
      </c>
      <c r="AA50">
        <v>1104062124</v>
      </c>
      <c r="AB50" t="s">
        <v>1032</v>
      </c>
      <c r="AC50" s="18">
        <v>46234</v>
      </c>
      <c r="AD50" t="s">
        <v>1033</v>
      </c>
      <c r="AE50" s="18">
        <v>45961</v>
      </c>
      <c r="AF50" t="s">
        <v>1034</v>
      </c>
      <c r="AG50" s="18">
        <v>47022</v>
      </c>
      <c r="AJ50" t="s">
        <v>1035</v>
      </c>
      <c r="AM50" t="b">
        <v>0</v>
      </c>
      <c r="AN50" t="b">
        <v>1</v>
      </c>
      <c r="AP50" t="s">
        <v>322</v>
      </c>
      <c r="AQ50" t="s">
        <v>1036</v>
      </c>
      <c r="AR50" t="s">
        <v>46</v>
      </c>
      <c r="AS50" t="s">
        <v>324</v>
      </c>
    </row>
    <row r="51" spans="1:45" x14ac:dyDescent="0.35">
      <c r="A51" t="s">
        <v>1037</v>
      </c>
      <c r="C51" t="s">
        <v>1038</v>
      </c>
      <c r="D51" t="s">
        <v>1039</v>
      </c>
      <c r="E51" t="s">
        <v>1040</v>
      </c>
      <c r="F51" t="s">
        <v>461</v>
      </c>
      <c r="G51" t="s">
        <v>462</v>
      </c>
      <c r="H51" t="s">
        <v>133</v>
      </c>
      <c r="I51" t="s">
        <v>432</v>
      </c>
      <c r="J51" t="s">
        <v>1041</v>
      </c>
      <c r="K51" t="s">
        <v>1042</v>
      </c>
      <c r="L51" t="s">
        <v>25</v>
      </c>
      <c r="M51">
        <v>98008</v>
      </c>
      <c r="N51" t="s">
        <v>1043</v>
      </c>
      <c r="O51" t="s">
        <v>1044</v>
      </c>
      <c r="P51" t="s">
        <v>1045</v>
      </c>
      <c r="Q51" s="18">
        <v>45526</v>
      </c>
      <c r="S51" t="s">
        <v>634</v>
      </c>
      <c r="T51">
        <v>5</v>
      </c>
      <c r="U51" t="s">
        <v>1046</v>
      </c>
      <c r="V51" s="358">
        <v>160000</v>
      </c>
      <c r="X51" t="s">
        <v>317</v>
      </c>
      <c r="Y51" s="18">
        <v>29872</v>
      </c>
      <c r="Z51" t="s">
        <v>1047</v>
      </c>
      <c r="AA51">
        <v>1619300977</v>
      </c>
      <c r="AB51" t="s">
        <v>1048</v>
      </c>
      <c r="AC51" s="18">
        <v>46326</v>
      </c>
      <c r="AD51" t="s">
        <v>1049</v>
      </c>
      <c r="AE51" s="18">
        <v>45578</v>
      </c>
      <c r="AF51" t="s">
        <v>1050</v>
      </c>
      <c r="AG51" s="18">
        <v>46943</v>
      </c>
      <c r="AH51" t="s">
        <v>355</v>
      </c>
      <c r="AI51" t="s">
        <v>355</v>
      </c>
      <c r="AK51" t="s">
        <v>792</v>
      </c>
      <c r="AL51" t="s">
        <v>792</v>
      </c>
      <c r="AM51" t="b">
        <v>1</v>
      </c>
      <c r="AN51" t="b">
        <v>1</v>
      </c>
      <c r="AP51" t="s">
        <v>322</v>
      </c>
      <c r="AQ51" t="s">
        <v>1051</v>
      </c>
      <c r="AR51" t="s">
        <v>46</v>
      </c>
      <c r="AS51" t="s">
        <v>324</v>
      </c>
    </row>
    <row r="52" spans="1:45" x14ac:dyDescent="0.35">
      <c r="A52" t="s">
        <v>1052</v>
      </c>
      <c r="C52" t="s">
        <v>1053</v>
      </c>
      <c r="D52" t="s">
        <v>1054</v>
      </c>
      <c r="E52" t="s">
        <v>1055</v>
      </c>
      <c r="F52" t="s">
        <v>497</v>
      </c>
      <c r="G52" t="s">
        <v>309</v>
      </c>
      <c r="H52" t="s">
        <v>133</v>
      </c>
      <c r="I52" t="s">
        <v>432</v>
      </c>
      <c r="J52" t="s">
        <v>1056</v>
      </c>
      <c r="K52" t="s">
        <v>1057</v>
      </c>
      <c r="L52" t="s">
        <v>25</v>
      </c>
      <c r="M52">
        <v>98402</v>
      </c>
      <c r="N52" t="s">
        <v>1058</v>
      </c>
      <c r="O52" t="s">
        <v>1059</v>
      </c>
      <c r="P52" t="s">
        <v>1060</v>
      </c>
      <c r="Q52" s="18">
        <v>45526</v>
      </c>
      <c r="S52" t="s">
        <v>634</v>
      </c>
      <c r="T52">
        <v>2</v>
      </c>
      <c r="U52" t="s">
        <v>1061</v>
      </c>
      <c r="W52">
        <v>650</v>
      </c>
      <c r="X52" t="s">
        <v>317</v>
      </c>
      <c r="Y52" s="18">
        <v>30402</v>
      </c>
      <c r="Z52" t="s">
        <v>1062</v>
      </c>
      <c r="AA52">
        <v>1639703754</v>
      </c>
      <c r="AB52" t="s">
        <v>1063</v>
      </c>
      <c r="AC52" s="18">
        <v>46173</v>
      </c>
      <c r="AD52" t="s">
        <v>1064</v>
      </c>
      <c r="AE52" s="18">
        <v>45743</v>
      </c>
      <c r="AF52" t="s">
        <v>1065</v>
      </c>
      <c r="AG52" s="18">
        <v>45717</v>
      </c>
      <c r="AH52" t="s">
        <v>355</v>
      </c>
      <c r="AI52" t="s">
        <v>355</v>
      </c>
      <c r="AJ52" t="s">
        <v>320</v>
      </c>
      <c r="AK52" t="s">
        <v>777</v>
      </c>
      <c r="AL52" t="s">
        <v>778</v>
      </c>
      <c r="AM52" t="b">
        <v>1</v>
      </c>
      <c r="AN52" t="b">
        <v>1</v>
      </c>
      <c r="AP52" t="s">
        <v>322</v>
      </c>
      <c r="AQ52" t="s">
        <v>1066</v>
      </c>
      <c r="AR52" t="s">
        <v>46</v>
      </c>
      <c r="AS52" t="s">
        <v>324</v>
      </c>
    </row>
    <row r="53" spans="1:45" x14ac:dyDescent="0.35">
      <c r="A53" t="s">
        <v>1067</v>
      </c>
      <c r="C53" t="s">
        <v>1068</v>
      </c>
      <c r="D53" t="s">
        <v>871</v>
      </c>
      <c r="E53" t="s">
        <v>1069</v>
      </c>
      <c r="F53" t="s">
        <v>497</v>
      </c>
      <c r="G53" t="s">
        <v>309</v>
      </c>
      <c r="H53" t="s">
        <v>133</v>
      </c>
      <c r="I53" t="s">
        <v>432</v>
      </c>
      <c r="J53" t="s">
        <v>1070</v>
      </c>
      <c r="K53" t="s">
        <v>1071</v>
      </c>
      <c r="L53" t="s">
        <v>25</v>
      </c>
      <c r="M53">
        <v>98338</v>
      </c>
      <c r="N53" t="s">
        <v>1072</v>
      </c>
      <c r="O53" t="s">
        <v>1073</v>
      </c>
      <c r="P53" t="s">
        <v>1074</v>
      </c>
      <c r="Q53" s="18">
        <v>45526</v>
      </c>
      <c r="S53" t="s">
        <v>634</v>
      </c>
      <c r="T53">
        <v>2</v>
      </c>
      <c r="U53" t="s">
        <v>1075</v>
      </c>
      <c r="W53">
        <v>650</v>
      </c>
      <c r="X53">
        <v>1099</v>
      </c>
      <c r="Y53" s="18">
        <v>31407</v>
      </c>
      <c r="Z53" t="s">
        <v>1076</v>
      </c>
      <c r="AA53">
        <v>1811492440</v>
      </c>
      <c r="AB53" t="s">
        <v>1077</v>
      </c>
      <c r="AC53" s="18">
        <v>46234</v>
      </c>
      <c r="AD53" t="s">
        <v>1078</v>
      </c>
      <c r="AE53" s="18">
        <v>45652</v>
      </c>
      <c r="AF53" t="s">
        <v>1079</v>
      </c>
      <c r="AG53" s="18">
        <v>46682</v>
      </c>
      <c r="AH53" t="s">
        <v>355</v>
      </c>
      <c r="AI53" t="s">
        <v>355</v>
      </c>
      <c r="AJ53" t="s">
        <v>320</v>
      </c>
      <c r="AK53" t="s">
        <v>35</v>
      </c>
      <c r="AL53" t="s">
        <v>778</v>
      </c>
      <c r="AM53" t="b">
        <v>1</v>
      </c>
      <c r="AN53" t="b">
        <v>1</v>
      </c>
      <c r="AP53" t="s">
        <v>322</v>
      </c>
      <c r="AQ53" t="s">
        <v>216</v>
      </c>
      <c r="AR53" t="s">
        <v>46</v>
      </c>
      <c r="AS53" t="s">
        <v>324</v>
      </c>
    </row>
    <row r="54" spans="1:45" x14ac:dyDescent="0.35">
      <c r="A54" t="s">
        <v>1080</v>
      </c>
      <c r="C54" t="s">
        <v>1081</v>
      </c>
      <c r="D54" t="s">
        <v>871</v>
      </c>
      <c r="E54" t="s">
        <v>1082</v>
      </c>
      <c r="F54" t="s">
        <v>497</v>
      </c>
      <c r="G54" t="s">
        <v>309</v>
      </c>
      <c r="H54" t="s">
        <v>133</v>
      </c>
      <c r="I54" t="s">
        <v>432</v>
      </c>
      <c r="J54" t="s">
        <v>1083</v>
      </c>
      <c r="K54" t="s">
        <v>434</v>
      </c>
      <c r="L54" t="s">
        <v>25</v>
      </c>
      <c r="M54">
        <v>98058</v>
      </c>
      <c r="N54" t="s">
        <v>1084</v>
      </c>
      <c r="O54" t="s">
        <v>1085</v>
      </c>
      <c r="P54" t="s">
        <v>1086</v>
      </c>
      <c r="Q54" s="18">
        <v>45526</v>
      </c>
      <c r="S54" t="s">
        <v>634</v>
      </c>
      <c r="T54">
        <v>3</v>
      </c>
      <c r="U54" t="s">
        <v>1087</v>
      </c>
      <c r="W54">
        <v>650</v>
      </c>
      <c r="X54">
        <v>1099</v>
      </c>
      <c r="Y54" s="18">
        <v>22771</v>
      </c>
      <c r="Z54" t="s">
        <v>1088</v>
      </c>
      <c r="AA54">
        <v>1962928861</v>
      </c>
      <c r="AB54" t="s">
        <v>1089</v>
      </c>
      <c r="AC54" s="18">
        <v>46295</v>
      </c>
      <c r="AD54" t="s">
        <v>1090</v>
      </c>
      <c r="AE54" s="18">
        <v>46147</v>
      </c>
      <c r="AF54" t="s">
        <v>1091</v>
      </c>
      <c r="AG54" s="18">
        <v>46741</v>
      </c>
      <c r="AH54" t="s">
        <v>355</v>
      </c>
      <c r="AI54" t="s">
        <v>355</v>
      </c>
      <c r="AJ54" t="s">
        <v>320</v>
      </c>
      <c r="AK54" t="s">
        <v>1092</v>
      </c>
      <c r="AL54" t="s">
        <v>321</v>
      </c>
      <c r="AM54" t="b">
        <v>1</v>
      </c>
      <c r="AN54" t="b">
        <v>1</v>
      </c>
      <c r="AP54" t="s">
        <v>322</v>
      </c>
      <c r="AQ54" t="s">
        <v>218</v>
      </c>
      <c r="AR54" t="s">
        <v>46</v>
      </c>
      <c r="AS54" t="s">
        <v>324</v>
      </c>
    </row>
    <row r="55" spans="1:45" x14ac:dyDescent="0.35">
      <c r="A55" t="s">
        <v>1093</v>
      </c>
      <c r="C55" t="s">
        <v>1094</v>
      </c>
      <c r="D55" t="s">
        <v>371</v>
      </c>
      <c r="E55" t="s">
        <v>1095</v>
      </c>
      <c r="F55" t="s">
        <v>611</v>
      </c>
      <c r="G55" t="s">
        <v>612</v>
      </c>
      <c r="H55" t="s">
        <v>136</v>
      </c>
      <c r="I55" t="s">
        <v>345</v>
      </c>
      <c r="J55" t="s">
        <v>1096</v>
      </c>
      <c r="K55" t="s">
        <v>1097</v>
      </c>
      <c r="L55" t="s">
        <v>115</v>
      </c>
      <c r="M55">
        <v>60447</v>
      </c>
      <c r="N55" t="s">
        <v>1098</v>
      </c>
      <c r="O55" t="s">
        <v>1099</v>
      </c>
      <c r="P55" t="s">
        <v>1100</v>
      </c>
      <c r="Q55" s="18">
        <v>45519</v>
      </c>
      <c r="R55" s="18">
        <v>45519</v>
      </c>
      <c r="S55" t="s">
        <v>708</v>
      </c>
      <c r="T55">
        <v>0</v>
      </c>
      <c r="U55" t="s">
        <v>1101</v>
      </c>
      <c r="X55" t="s">
        <v>317</v>
      </c>
      <c r="Y55" s="18">
        <v>32366</v>
      </c>
      <c r="Z55" t="s">
        <v>1102</v>
      </c>
      <c r="AA55">
        <v>1629749817</v>
      </c>
      <c r="AB55" t="s">
        <v>1103</v>
      </c>
      <c r="AC55" s="18">
        <v>45688</v>
      </c>
      <c r="AD55">
        <v>277002871</v>
      </c>
      <c r="AE55" s="18">
        <v>46173</v>
      </c>
      <c r="AF55" t="s">
        <v>1104</v>
      </c>
      <c r="AG55" s="18">
        <v>46190</v>
      </c>
      <c r="AH55" t="s">
        <v>355</v>
      </c>
      <c r="AI55" t="s">
        <v>355</v>
      </c>
      <c r="AM55" t="b">
        <v>0</v>
      </c>
      <c r="AN55" t="b">
        <v>1</v>
      </c>
      <c r="AP55" t="s">
        <v>322</v>
      </c>
      <c r="AQ55" t="s">
        <v>1105</v>
      </c>
      <c r="AR55" t="s">
        <v>46</v>
      </c>
      <c r="AS55" t="s">
        <v>324</v>
      </c>
    </row>
    <row r="56" spans="1:45" x14ac:dyDescent="0.35">
      <c r="A56" t="s">
        <v>355</v>
      </c>
      <c r="C56" t="s">
        <v>1106</v>
      </c>
      <c r="D56" t="s">
        <v>1107</v>
      </c>
      <c r="E56" t="s">
        <v>1108</v>
      </c>
      <c r="F56" t="s">
        <v>814</v>
      </c>
      <c r="G56" t="s">
        <v>418</v>
      </c>
      <c r="H56" t="s">
        <v>136</v>
      </c>
      <c r="I56" t="s">
        <v>345</v>
      </c>
      <c r="J56" t="s">
        <v>1109</v>
      </c>
      <c r="K56" t="s">
        <v>1110</v>
      </c>
      <c r="L56" t="s">
        <v>81</v>
      </c>
      <c r="M56">
        <v>46143</v>
      </c>
      <c r="N56" t="s">
        <v>1111</v>
      </c>
      <c r="O56" t="s">
        <v>1112</v>
      </c>
      <c r="P56" t="s">
        <v>1113</v>
      </c>
      <c r="Q56" s="18">
        <v>45519</v>
      </c>
      <c r="R56" s="18">
        <v>45519</v>
      </c>
      <c r="S56" t="s">
        <v>708</v>
      </c>
      <c r="T56">
        <v>0</v>
      </c>
      <c r="U56" t="s">
        <v>1114</v>
      </c>
      <c r="X56" t="s">
        <v>317</v>
      </c>
      <c r="Y56" s="18">
        <v>28394</v>
      </c>
      <c r="Z56" t="s">
        <v>1115</v>
      </c>
      <c r="AA56">
        <v>1598418162</v>
      </c>
      <c r="AB56" t="s">
        <v>367</v>
      </c>
      <c r="AD56" t="s">
        <v>1116</v>
      </c>
      <c r="AE56" s="18">
        <v>45961</v>
      </c>
      <c r="AF56" t="s">
        <v>1117</v>
      </c>
      <c r="AG56" s="18">
        <v>46354</v>
      </c>
      <c r="AH56" t="s">
        <v>355</v>
      </c>
      <c r="AI56" t="s">
        <v>355</v>
      </c>
      <c r="AJ56" t="s">
        <v>825</v>
      </c>
      <c r="AM56" t="b">
        <v>0</v>
      </c>
      <c r="AN56" t="b">
        <v>1</v>
      </c>
      <c r="AP56" t="s">
        <v>322</v>
      </c>
      <c r="AQ56" t="s">
        <v>1118</v>
      </c>
      <c r="AR56" t="s">
        <v>46</v>
      </c>
      <c r="AS56" t="s">
        <v>324</v>
      </c>
    </row>
    <row r="57" spans="1:45" x14ac:dyDescent="0.35">
      <c r="A57" t="s">
        <v>1119</v>
      </c>
      <c r="C57" t="s">
        <v>1120</v>
      </c>
      <c r="D57" t="s">
        <v>871</v>
      </c>
      <c r="E57" t="s">
        <v>1121</v>
      </c>
      <c r="F57" t="s">
        <v>1122</v>
      </c>
      <c r="G57" t="s">
        <v>612</v>
      </c>
      <c r="H57" t="s">
        <v>136</v>
      </c>
      <c r="I57" t="s">
        <v>345</v>
      </c>
      <c r="J57" t="s">
        <v>1123</v>
      </c>
      <c r="K57" t="s">
        <v>1124</v>
      </c>
      <c r="L57" t="s">
        <v>115</v>
      </c>
      <c r="M57">
        <v>60442</v>
      </c>
      <c r="N57" t="s">
        <v>1125</v>
      </c>
      <c r="O57" t="s">
        <v>1126</v>
      </c>
      <c r="P57" t="s">
        <v>1127</v>
      </c>
      <c r="Q57" s="18">
        <v>45519</v>
      </c>
      <c r="S57" t="s">
        <v>634</v>
      </c>
      <c r="T57">
        <v>5</v>
      </c>
      <c r="U57" t="s">
        <v>1128</v>
      </c>
      <c r="X57" t="s">
        <v>317</v>
      </c>
      <c r="Y57" s="18">
        <v>24544</v>
      </c>
      <c r="Z57" t="s">
        <v>1129</v>
      </c>
      <c r="AA57">
        <v>1952653438</v>
      </c>
      <c r="AB57" t="s">
        <v>1130</v>
      </c>
      <c r="AC57" s="18">
        <v>45596</v>
      </c>
      <c r="AD57">
        <v>209009808</v>
      </c>
      <c r="AE57" s="18">
        <v>46173</v>
      </c>
      <c r="AF57" t="s">
        <v>1131</v>
      </c>
      <c r="AG57" s="18">
        <v>46520</v>
      </c>
      <c r="AJ57" t="s">
        <v>368</v>
      </c>
      <c r="AM57" t="b">
        <v>1</v>
      </c>
      <c r="AN57" t="b">
        <v>1</v>
      </c>
      <c r="AP57" t="s">
        <v>322</v>
      </c>
      <c r="AQ57" t="s">
        <v>1132</v>
      </c>
      <c r="AR57" t="s">
        <v>46</v>
      </c>
      <c r="AS57" t="s">
        <v>324</v>
      </c>
    </row>
    <row r="58" spans="1:45" x14ac:dyDescent="0.35">
      <c r="A58" t="s">
        <v>1133</v>
      </c>
      <c r="C58" t="s">
        <v>1134</v>
      </c>
      <c r="D58" t="s">
        <v>1135</v>
      </c>
      <c r="E58" t="s">
        <v>1136</v>
      </c>
      <c r="F58" t="s">
        <v>461</v>
      </c>
      <c r="G58" t="s">
        <v>462</v>
      </c>
      <c r="H58" t="s">
        <v>133</v>
      </c>
      <c r="I58" t="s">
        <v>432</v>
      </c>
      <c r="J58" t="s">
        <v>1137</v>
      </c>
      <c r="K58" t="s">
        <v>1138</v>
      </c>
      <c r="L58" t="s">
        <v>25</v>
      </c>
      <c r="M58">
        <v>98077</v>
      </c>
      <c r="N58" t="s">
        <v>1139</v>
      </c>
      <c r="O58" t="s">
        <v>1140</v>
      </c>
      <c r="P58" t="s">
        <v>1141</v>
      </c>
      <c r="Q58" s="18">
        <v>45519</v>
      </c>
      <c r="R58" s="18">
        <v>45538</v>
      </c>
      <c r="S58" t="s">
        <v>708</v>
      </c>
      <c r="T58">
        <v>0</v>
      </c>
      <c r="U58" t="s">
        <v>1142</v>
      </c>
      <c r="V58" s="358">
        <v>150000</v>
      </c>
      <c r="X58" t="s">
        <v>317</v>
      </c>
      <c r="Y58" s="18">
        <v>24178</v>
      </c>
      <c r="Z58" t="s">
        <v>1143</v>
      </c>
      <c r="AA58">
        <v>1215568357</v>
      </c>
      <c r="AB58" t="s">
        <v>1144</v>
      </c>
      <c r="AC58" s="18">
        <v>46053</v>
      </c>
      <c r="AD58" t="s">
        <v>1145</v>
      </c>
      <c r="AE58" s="18">
        <v>45728</v>
      </c>
      <c r="AF58" t="s">
        <v>1146</v>
      </c>
      <c r="AG58" s="18">
        <v>45621</v>
      </c>
      <c r="AH58" t="s">
        <v>355</v>
      </c>
      <c r="AI58" t="s">
        <v>355</v>
      </c>
      <c r="AJ58" t="s">
        <v>320</v>
      </c>
      <c r="AK58" t="s">
        <v>355</v>
      </c>
      <c r="AL58" t="s">
        <v>792</v>
      </c>
      <c r="AM58" t="b">
        <v>1</v>
      </c>
      <c r="AN58" t="b">
        <v>1</v>
      </c>
      <c r="AP58" t="s">
        <v>322</v>
      </c>
      <c r="AQ58" t="s">
        <v>1147</v>
      </c>
      <c r="AR58" t="s">
        <v>46</v>
      </c>
      <c r="AS58" t="s">
        <v>324</v>
      </c>
    </row>
    <row r="59" spans="1:45" x14ac:dyDescent="0.35">
      <c r="A59" t="s">
        <v>1148</v>
      </c>
      <c r="C59" t="s">
        <v>1149</v>
      </c>
      <c r="D59" t="s">
        <v>625</v>
      </c>
      <c r="E59" t="s">
        <v>1150</v>
      </c>
      <c r="F59" t="s">
        <v>814</v>
      </c>
      <c r="G59" t="s">
        <v>418</v>
      </c>
      <c r="H59" t="s">
        <v>136</v>
      </c>
      <c r="I59" t="s">
        <v>345</v>
      </c>
      <c r="J59" t="s">
        <v>1151</v>
      </c>
      <c r="K59" t="s">
        <v>1152</v>
      </c>
      <c r="L59" t="s">
        <v>1153</v>
      </c>
      <c r="M59">
        <v>41008</v>
      </c>
      <c r="N59" t="s">
        <v>1154</v>
      </c>
      <c r="O59" t="s">
        <v>1155</v>
      </c>
      <c r="P59" t="s">
        <v>1156</v>
      </c>
      <c r="Q59" s="18">
        <v>45519</v>
      </c>
      <c r="S59" t="s">
        <v>634</v>
      </c>
      <c r="T59">
        <v>5</v>
      </c>
      <c r="U59" t="s">
        <v>1157</v>
      </c>
      <c r="X59" t="s">
        <v>317</v>
      </c>
      <c r="Y59" s="18">
        <v>25787</v>
      </c>
      <c r="Z59" t="s">
        <v>1158</v>
      </c>
      <c r="AA59">
        <v>1982056073</v>
      </c>
      <c r="AB59" t="s">
        <v>1159</v>
      </c>
      <c r="AC59" s="18">
        <v>45688</v>
      </c>
      <c r="AD59" t="s">
        <v>1160</v>
      </c>
      <c r="AE59" s="18">
        <v>45961</v>
      </c>
      <c r="AF59" t="s">
        <v>1161</v>
      </c>
      <c r="AG59" s="18">
        <v>46189</v>
      </c>
      <c r="AH59" t="s">
        <v>355</v>
      </c>
      <c r="AI59" t="s">
        <v>355</v>
      </c>
      <c r="AJ59" t="s">
        <v>1162</v>
      </c>
      <c r="AM59" t="b">
        <v>1</v>
      </c>
      <c r="AN59" t="b">
        <v>1</v>
      </c>
      <c r="AP59" t="s">
        <v>322</v>
      </c>
      <c r="AQ59" t="s">
        <v>1163</v>
      </c>
      <c r="AR59" t="s">
        <v>46</v>
      </c>
      <c r="AS59" t="s">
        <v>324</v>
      </c>
    </row>
    <row r="60" spans="1:45" x14ac:dyDescent="0.35">
      <c r="A60" t="s">
        <v>355</v>
      </c>
      <c r="C60" t="s">
        <v>1164</v>
      </c>
      <c r="D60" t="s">
        <v>1165</v>
      </c>
      <c r="E60" t="s">
        <v>1166</v>
      </c>
      <c r="F60" t="s">
        <v>599</v>
      </c>
      <c r="G60" t="s">
        <v>600</v>
      </c>
      <c r="H60" t="s">
        <v>136</v>
      </c>
      <c r="I60" t="s">
        <v>345</v>
      </c>
      <c r="J60" t="s">
        <v>1167</v>
      </c>
      <c r="K60" t="s">
        <v>944</v>
      </c>
      <c r="L60" t="s">
        <v>53</v>
      </c>
      <c r="M60">
        <v>33606</v>
      </c>
      <c r="N60" t="s">
        <v>1168</v>
      </c>
      <c r="O60" t="s">
        <v>1169</v>
      </c>
      <c r="P60" t="s">
        <v>1170</v>
      </c>
      <c r="Q60" s="18">
        <v>45519</v>
      </c>
      <c r="R60" s="18">
        <v>45519</v>
      </c>
      <c r="S60" t="s">
        <v>708</v>
      </c>
      <c r="T60">
        <v>0</v>
      </c>
      <c r="U60" t="s">
        <v>1171</v>
      </c>
      <c r="W60">
        <v>500</v>
      </c>
      <c r="X60">
        <v>1099</v>
      </c>
      <c r="Y60" s="18">
        <v>34254</v>
      </c>
      <c r="Z60" t="s">
        <v>1172</v>
      </c>
      <c r="AA60">
        <v>1477146470</v>
      </c>
      <c r="AB60" t="s">
        <v>1173</v>
      </c>
      <c r="AC60" s="18">
        <v>45688</v>
      </c>
      <c r="AD60" t="s">
        <v>1174</v>
      </c>
      <c r="AE60" s="18">
        <v>45777</v>
      </c>
      <c r="AF60" t="s">
        <v>1175</v>
      </c>
      <c r="AG60" s="18">
        <v>46079</v>
      </c>
      <c r="AH60" t="s">
        <v>355</v>
      </c>
      <c r="AI60" t="s">
        <v>355</v>
      </c>
      <c r="AJ60" t="s">
        <v>355</v>
      </c>
      <c r="AK60" t="s">
        <v>355</v>
      </c>
      <c r="AL60" t="s">
        <v>61</v>
      </c>
      <c r="AM60" t="b">
        <v>1</v>
      </c>
      <c r="AN60" t="b">
        <v>1</v>
      </c>
      <c r="AP60" t="s">
        <v>322</v>
      </c>
      <c r="AQ60" t="s">
        <v>1176</v>
      </c>
      <c r="AR60" t="s">
        <v>46</v>
      </c>
      <c r="AS60" t="s">
        <v>324</v>
      </c>
    </row>
    <row r="61" spans="1:45" x14ac:dyDescent="0.35">
      <c r="A61" t="s">
        <v>1177</v>
      </c>
      <c r="C61" t="s">
        <v>1178</v>
      </c>
      <c r="D61" t="s">
        <v>1179</v>
      </c>
      <c r="E61" t="s">
        <v>1180</v>
      </c>
      <c r="F61" t="s">
        <v>599</v>
      </c>
      <c r="G61" t="s">
        <v>600</v>
      </c>
      <c r="H61" t="s">
        <v>136</v>
      </c>
      <c r="I61" t="s">
        <v>345</v>
      </c>
      <c r="J61" t="s">
        <v>1181</v>
      </c>
      <c r="K61" t="s">
        <v>944</v>
      </c>
      <c r="L61" t="s">
        <v>53</v>
      </c>
      <c r="M61">
        <v>33604</v>
      </c>
      <c r="N61" t="s">
        <v>1182</v>
      </c>
      <c r="O61" t="s">
        <v>1183</v>
      </c>
      <c r="P61" t="s">
        <v>1184</v>
      </c>
      <c r="Q61" s="18">
        <v>45519</v>
      </c>
      <c r="S61" t="s">
        <v>634</v>
      </c>
      <c r="U61" t="s">
        <v>1185</v>
      </c>
      <c r="W61">
        <v>500</v>
      </c>
      <c r="X61">
        <v>1099</v>
      </c>
      <c r="Y61" s="18">
        <v>30757</v>
      </c>
      <c r="Z61" t="s">
        <v>1186</v>
      </c>
      <c r="AA61">
        <v>1518488790</v>
      </c>
      <c r="AB61" t="s">
        <v>1187</v>
      </c>
      <c r="AC61" s="18">
        <v>46234</v>
      </c>
      <c r="AD61" t="s">
        <v>1188</v>
      </c>
      <c r="AE61" s="18">
        <v>45777</v>
      </c>
      <c r="AF61" t="s">
        <v>1189</v>
      </c>
      <c r="AG61" s="18">
        <v>46558</v>
      </c>
      <c r="AH61" t="s">
        <v>355</v>
      </c>
      <c r="AI61" t="s">
        <v>355</v>
      </c>
      <c r="AJ61" t="s">
        <v>355</v>
      </c>
      <c r="AK61" t="s">
        <v>61</v>
      </c>
      <c r="AL61" t="s">
        <v>61</v>
      </c>
      <c r="AM61" t="b">
        <v>1</v>
      </c>
      <c r="AN61" t="b">
        <v>1</v>
      </c>
      <c r="AP61" t="s">
        <v>322</v>
      </c>
      <c r="AQ61" t="s">
        <v>226</v>
      </c>
      <c r="AR61" t="s">
        <v>46</v>
      </c>
      <c r="AS61" t="s">
        <v>324</v>
      </c>
    </row>
    <row r="62" spans="1:45" x14ac:dyDescent="0.35">
      <c r="A62" t="s">
        <v>1190</v>
      </c>
      <c r="C62" t="s">
        <v>1191</v>
      </c>
      <c r="D62" t="s">
        <v>1192</v>
      </c>
      <c r="E62" t="s">
        <v>1193</v>
      </c>
      <c r="F62" t="s">
        <v>461</v>
      </c>
      <c r="G62" t="s">
        <v>462</v>
      </c>
      <c r="H62" t="s">
        <v>133</v>
      </c>
      <c r="I62" t="s">
        <v>432</v>
      </c>
      <c r="J62" t="s">
        <v>1194</v>
      </c>
      <c r="K62" t="s">
        <v>1195</v>
      </c>
      <c r="L62" t="s">
        <v>25</v>
      </c>
      <c r="M62">
        <v>98055</v>
      </c>
      <c r="N62" t="s">
        <v>1196</v>
      </c>
      <c r="O62" t="s">
        <v>1197</v>
      </c>
      <c r="P62" t="s">
        <v>1198</v>
      </c>
      <c r="Q62" s="18">
        <v>45519</v>
      </c>
      <c r="R62" s="18">
        <v>45561</v>
      </c>
      <c r="S62" t="s">
        <v>708</v>
      </c>
      <c r="T62">
        <v>0</v>
      </c>
      <c r="U62" t="s">
        <v>1199</v>
      </c>
      <c r="W62">
        <v>650</v>
      </c>
      <c r="X62">
        <v>1099</v>
      </c>
      <c r="Y62" s="18">
        <v>30047</v>
      </c>
      <c r="Z62" t="s">
        <v>1200</v>
      </c>
      <c r="AA62">
        <v>1396299616</v>
      </c>
      <c r="AB62" t="s">
        <v>1201</v>
      </c>
      <c r="AC62" s="18">
        <v>46568</v>
      </c>
      <c r="AD62" t="s">
        <v>1202</v>
      </c>
      <c r="AE62" s="18">
        <v>46118</v>
      </c>
      <c r="AF62" t="s">
        <v>1203</v>
      </c>
      <c r="AG62" s="18">
        <v>46207</v>
      </c>
      <c r="AH62" t="s">
        <v>355</v>
      </c>
      <c r="AI62" t="s">
        <v>355</v>
      </c>
      <c r="AJ62" t="s">
        <v>320</v>
      </c>
      <c r="AK62" t="s">
        <v>338</v>
      </c>
      <c r="AL62" t="s">
        <v>792</v>
      </c>
      <c r="AM62" t="b">
        <v>1</v>
      </c>
      <c r="AN62" t="b">
        <v>1</v>
      </c>
      <c r="AP62" t="s">
        <v>322</v>
      </c>
      <c r="AQ62" t="s">
        <v>222</v>
      </c>
      <c r="AR62" t="s">
        <v>46</v>
      </c>
      <c r="AS62" t="s">
        <v>324</v>
      </c>
    </row>
    <row r="63" spans="1:45" x14ac:dyDescent="0.35">
      <c r="A63" t="s">
        <v>1204</v>
      </c>
      <c r="C63" t="s">
        <v>1205</v>
      </c>
      <c r="D63" t="s">
        <v>1206</v>
      </c>
      <c r="E63" t="s">
        <v>1207</v>
      </c>
      <c r="F63" t="s">
        <v>1208</v>
      </c>
      <c r="G63" t="s">
        <v>799</v>
      </c>
      <c r="H63" t="s">
        <v>27</v>
      </c>
      <c r="I63" t="s">
        <v>310</v>
      </c>
      <c r="J63" t="s">
        <v>1209</v>
      </c>
      <c r="K63" t="s">
        <v>801</v>
      </c>
      <c r="L63" t="s">
        <v>198</v>
      </c>
      <c r="M63">
        <v>83401</v>
      </c>
      <c r="N63" t="s">
        <v>1210</v>
      </c>
      <c r="O63" t="s">
        <v>1211</v>
      </c>
      <c r="P63" t="s">
        <v>1212</v>
      </c>
      <c r="Q63" s="18">
        <v>45519</v>
      </c>
      <c r="S63" t="s">
        <v>634</v>
      </c>
      <c r="U63" t="s">
        <v>1213</v>
      </c>
      <c r="W63" s="358">
        <v>1100</v>
      </c>
      <c r="X63">
        <v>1099</v>
      </c>
      <c r="Y63" s="18">
        <v>34513</v>
      </c>
      <c r="Z63">
        <v>543310847</v>
      </c>
      <c r="AA63">
        <v>1427708015</v>
      </c>
      <c r="AB63" t="s">
        <v>1214</v>
      </c>
      <c r="AC63" s="18">
        <v>46538</v>
      </c>
      <c r="AD63">
        <v>4161579</v>
      </c>
      <c r="AE63" s="18">
        <v>46203</v>
      </c>
      <c r="AK63" t="s">
        <v>234</v>
      </c>
      <c r="AM63" t="b">
        <v>1</v>
      </c>
      <c r="AN63" t="b">
        <v>1</v>
      </c>
      <c r="AP63" t="s">
        <v>492</v>
      </c>
      <c r="AQ63" t="s">
        <v>258</v>
      </c>
      <c r="AR63" t="s">
        <v>310</v>
      </c>
      <c r="AS63" t="s">
        <v>324</v>
      </c>
    </row>
    <row r="64" spans="1:45" x14ac:dyDescent="0.35">
      <c r="A64" t="s">
        <v>1215</v>
      </c>
      <c r="C64" t="s">
        <v>1216</v>
      </c>
      <c r="D64" t="s">
        <v>1217</v>
      </c>
      <c r="E64" t="s">
        <v>1218</v>
      </c>
      <c r="F64" t="s">
        <v>1219</v>
      </c>
      <c r="G64" t="s">
        <v>344</v>
      </c>
      <c r="H64" t="s">
        <v>136</v>
      </c>
      <c r="I64" t="s">
        <v>345</v>
      </c>
      <c r="J64" t="s">
        <v>1220</v>
      </c>
      <c r="K64" t="s">
        <v>1221</v>
      </c>
      <c r="L64" t="s">
        <v>115</v>
      </c>
      <c r="M64">
        <v>62034</v>
      </c>
      <c r="N64" t="s">
        <v>1222</v>
      </c>
      <c r="O64" t="s">
        <v>1223</v>
      </c>
      <c r="P64" t="s">
        <v>1224</v>
      </c>
      <c r="Q64" s="18">
        <v>45505</v>
      </c>
      <c r="S64" t="s">
        <v>634</v>
      </c>
      <c r="T64">
        <v>5</v>
      </c>
      <c r="U64" t="s">
        <v>1225</v>
      </c>
      <c r="X64" t="s">
        <v>317</v>
      </c>
      <c r="Y64" s="18">
        <v>32653</v>
      </c>
      <c r="Z64" t="s">
        <v>1226</v>
      </c>
      <c r="AA64">
        <v>1598449910</v>
      </c>
      <c r="AB64" t="s">
        <v>1227</v>
      </c>
      <c r="AC64" s="18">
        <v>46446</v>
      </c>
      <c r="AD64">
        <v>209028031</v>
      </c>
      <c r="AE64" s="18">
        <v>46173</v>
      </c>
      <c r="AF64" t="s">
        <v>1228</v>
      </c>
      <c r="AG64" s="18">
        <v>46918</v>
      </c>
      <c r="AJ64" t="s">
        <v>70</v>
      </c>
      <c r="AK64" t="s">
        <v>70</v>
      </c>
      <c r="AM64" t="b">
        <v>1</v>
      </c>
      <c r="AN64" t="b">
        <v>1</v>
      </c>
      <c r="AP64" t="s">
        <v>322</v>
      </c>
      <c r="AQ64" t="s">
        <v>1229</v>
      </c>
      <c r="AR64" t="s">
        <v>46</v>
      </c>
      <c r="AS64" t="s">
        <v>324</v>
      </c>
    </row>
    <row r="65" spans="1:46" x14ac:dyDescent="0.35">
      <c r="A65" t="s">
        <v>1230</v>
      </c>
      <c r="C65" t="s">
        <v>1231</v>
      </c>
      <c r="D65" t="s">
        <v>1232</v>
      </c>
      <c r="E65" t="s">
        <v>1233</v>
      </c>
      <c r="F65" t="s">
        <v>1023</v>
      </c>
      <c r="G65" t="s">
        <v>329</v>
      </c>
      <c r="H65" t="s">
        <v>191</v>
      </c>
      <c r="I65" t="s">
        <v>557</v>
      </c>
      <c r="J65" t="s">
        <v>1234</v>
      </c>
      <c r="K65" t="s">
        <v>1235</v>
      </c>
      <c r="L65" t="s">
        <v>178</v>
      </c>
      <c r="M65">
        <v>63385</v>
      </c>
      <c r="N65" t="s">
        <v>1236</v>
      </c>
      <c r="O65" t="s">
        <v>1237</v>
      </c>
      <c r="P65" t="s">
        <v>1238</v>
      </c>
      <c r="Q65" s="18">
        <v>45505</v>
      </c>
      <c r="S65" t="s">
        <v>634</v>
      </c>
      <c r="T65">
        <v>5</v>
      </c>
      <c r="U65" t="s">
        <v>1239</v>
      </c>
      <c r="V65" s="358">
        <v>160000</v>
      </c>
      <c r="X65" t="s">
        <v>317</v>
      </c>
      <c r="Y65" s="18">
        <v>28123</v>
      </c>
      <c r="Z65" t="s">
        <v>1240</v>
      </c>
      <c r="AA65">
        <v>1568453132</v>
      </c>
      <c r="AB65" t="s">
        <v>1241</v>
      </c>
      <c r="AC65" s="18">
        <v>46022</v>
      </c>
      <c r="AD65">
        <v>2010013488</v>
      </c>
      <c r="AE65" s="18">
        <v>45688</v>
      </c>
      <c r="AF65" t="s">
        <v>1242</v>
      </c>
      <c r="AG65" s="18">
        <v>45657</v>
      </c>
      <c r="AJ65" t="s">
        <v>1162</v>
      </c>
      <c r="AK65" t="s">
        <v>639</v>
      </c>
      <c r="AM65" t="b">
        <v>1</v>
      </c>
      <c r="AN65" t="b">
        <v>1</v>
      </c>
      <c r="AP65" t="s">
        <v>322</v>
      </c>
      <c r="AQ65" t="s">
        <v>214</v>
      </c>
      <c r="AR65" t="s">
        <v>566</v>
      </c>
      <c r="AS65" t="s">
        <v>324</v>
      </c>
    </row>
    <row r="66" spans="1:46" x14ac:dyDescent="0.35">
      <c r="A66" t="s">
        <v>1243</v>
      </c>
      <c r="C66" t="s">
        <v>1244</v>
      </c>
      <c r="D66" t="s">
        <v>1245</v>
      </c>
      <c r="E66" t="s">
        <v>1246</v>
      </c>
      <c r="F66" t="s">
        <v>461</v>
      </c>
      <c r="G66" t="s">
        <v>462</v>
      </c>
      <c r="H66" t="s">
        <v>133</v>
      </c>
      <c r="I66" t="s">
        <v>432</v>
      </c>
      <c r="J66" t="s">
        <v>1247</v>
      </c>
      <c r="K66" t="s">
        <v>1248</v>
      </c>
      <c r="L66" t="s">
        <v>25</v>
      </c>
      <c r="M66">
        <v>98026</v>
      </c>
      <c r="N66" t="s">
        <v>1249</v>
      </c>
      <c r="O66" t="s">
        <v>1250</v>
      </c>
      <c r="P66" t="s">
        <v>1251</v>
      </c>
      <c r="Q66" s="18">
        <v>45505</v>
      </c>
      <c r="S66" t="s">
        <v>634</v>
      </c>
      <c r="T66">
        <v>5</v>
      </c>
      <c r="U66" t="s">
        <v>1252</v>
      </c>
      <c r="V66" s="358">
        <v>160000</v>
      </c>
      <c r="X66" t="s">
        <v>317</v>
      </c>
      <c r="Y66" s="18">
        <v>28025</v>
      </c>
      <c r="Z66" t="s">
        <v>1253</v>
      </c>
      <c r="AA66">
        <v>1730563198</v>
      </c>
      <c r="AB66" t="s">
        <v>1254</v>
      </c>
      <c r="AC66" s="18">
        <v>46660</v>
      </c>
      <c r="AD66" t="s">
        <v>1255</v>
      </c>
      <c r="AE66" s="18">
        <v>46287</v>
      </c>
      <c r="AF66" t="s">
        <v>1256</v>
      </c>
      <c r="AG66" s="18">
        <v>45831</v>
      </c>
      <c r="AH66" t="s">
        <v>355</v>
      </c>
      <c r="AI66" t="s">
        <v>355</v>
      </c>
      <c r="AJ66" t="s">
        <v>320</v>
      </c>
      <c r="AK66" t="s">
        <v>1257</v>
      </c>
      <c r="AL66" t="s">
        <v>792</v>
      </c>
      <c r="AM66" t="b">
        <v>1</v>
      </c>
      <c r="AN66" t="b">
        <v>1</v>
      </c>
      <c r="AP66" t="s">
        <v>322</v>
      </c>
      <c r="AQ66" t="s">
        <v>1258</v>
      </c>
      <c r="AR66" t="s">
        <v>46</v>
      </c>
      <c r="AS66" t="s">
        <v>324</v>
      </c>
    </row>
    <row r="67" spans="1:46" x14ac:dyDescent="0.35">
      <c r="A67" t="s">
        <v>355</v>
      </c>
      <c r="C67" t="s">
        <v>1259</v>
      </c>
      <c r="D67" t="s">
        <v>1260</v>
      </c>
      <c r="E67" t="s">
        <v>1261</v>
      </c>
      <c r="F67" t="s">
        <v>814</v>
      </c>
      <c r="G67" t="s">
        <v>418</v>
      </c>
      <c r="H67" t="s">
        <v>136</v>
      </c>
      <c r="I67" t="s">
        <v>345</v>
      </c>
      <c r="J67" t="s">
        <v>1262</v>
      </c>
      <c r="K67" t="s">
        <v>1263</v>
      </c>
      <c r="L67" t="s">
        <v>81</v>
      </c>
      <c r="M67">
        <v>47138</v>
      </c>
      <c r="N67" t="s">
        <v>1264</v>
      </c>
      <c r="O67" t="s">
        <v>1265</v>
      </c>
      <c r="P67" t="s">
        <v>1266</v>
      </c>
      <c r="Q67" s="18">
        <v>45505</v>
      </c>
      <c r="R67" s="18">
        <v>45505</v>
      </c>
      <c r="S67" t="s">
        <v>708</v>
      </c>
      <c r="T67">
        <v>0</v>
      </c>
      <c r="U67" t="s">
        <v>1157</v>
      </c>
      <c r="V67" s="358">
        <v>125000</v>
      </c>
      <c r="X67" t="s">
        <v>317</v>
      </c>
      <c r="Y67" s="18">
        <v>27412</v>
      </c>
      <c r="Z67" t="s">
        <v>1267</v>
      </c>
      <c r="AA67">
        <v>1669142477</v>
      </c>
      <c r="AB67" t="s">
        <v>1268</v>
      </c>
      <c r="AC67" s="18">
        <v>45565</v>
      </c>
      <c r="AD67" t="s">
        <v>1269</v>
      </c>
      <c r="AE67" s="18">
        <v>45961</v>
      </c>
      <c r="AF67" t="s">
        <v>1270</v>
      </c>
      <c r="AG67" s="18">
        <v>46200</v>
      </c>
      <c r="AH67" t="s">
        <v>355</v>
      </c>
      <c r="AI67" t="s">
        <v>355</v>
      </c>
      <c r="AM67" t="b">
        <v>0</v>
      </c>
      <c r="AN67" t="b">
        <v>1</v>
      </c>
      <c r="AP67" t="s">
        <v>322</v>
      </c>
      <c r="AQ67" t="s">
        <v>1271</v>
      </c>
      <c r="AR67" t="s">
        <v>46</v>
      </c>
      <c r="AS67" t="s">
        <v>324</v>
      </c>
    </row>
    <row r="68" spans="1:46" x14ac:dyDescent="0.35">
      <c r="A68" t="s">
        <v>1272</v>
      </c>
      <c r="C68" t="s">
        <v>1273</v>
      </c>
      <c r="D68" t="s">
        <v>1007</v>
      </c>
      <c r="E68" t="s">
        <v>1274</v>
      </c>
      <c r="F68" t="s">
        <v>514</v>
      </c>
      <c r="G68" t="s">
        <v>515</v>
      </c>
      <c r="H68" t="s">
        <v>133</v>
      </c>
      <c r="I68" t="s">
        <v>345</v>
      </c>
      <c r="J68" t="s">
        <v>1275</v>
      </c>
      <c r="K68" t="s">
        <v>1276</v>
      </c>
      <c r="L68" t="s">
        <v>115</v>
      </c>
      <c r="M68">
        <v>60543</v>
      </c>
      <c r="N68" t="s">
        <v>1277</v>
      </c>
      <c r="O68" t="s">
        <v>1278</v>
      </c>
      <c r="P68" t="s">
        <v>1279</v>
      </c>
      <c r="Q68" s="18">
        <v>45505</v>
      </c>
      <c r="S68" t="s">
        <v>634</v>
      </c>
      <c r="T68">
        <v>5</v>
      </c>
      <c r="U68" t="s">
        <v>1280</v>
      </c>
      <c r="V68" s="358">
        <v>180000</v>
      </c>
      <c r="X68" t="s">
        <v>317</v>
      </c>
      <c r="Y68" s="18">
        <v>30146</v>
      </c>
      <c r="Z68" t="s">
        <v>1281</v>
      </c>
      <c r="AA68">
        <v>1316573835</v>
      </c>
      <c r="AB68" t="s">
        <v>1282</v>
      </c>
      <c r="AC68" s="18">
        <v>46356</v>
      </c>
      <c r="AD68">
        <v>209020961</v>
      </c>
      <c r="AE68" s="18">
        <v>46173</v>
      </c>
      <c r="AF68" t="s">
        <v>1283</v>
      </c>
      <c r="AG68" s="18">
        <v>45669</v>
      </c>
      <c r="AH68" t="s">
        <v>355</v>
      </c>
      <c r="AI68" t="s">
        <v>355</v>
      </c>
      <c r="AJ68" t="s">
        <v>70</v>
      </c>
      <c r="AK68" t="s">
        <v>70</v>
      </c>
      <c r="AM68" t="b">
        <v>1</v>
      </c>
      <c r="AN68" t="b">
        <v>1</v>
      </c>
      <c r="AP68" t="s">
        <v>322</v>
      </c>
      <c r="AQ68" t="s">
        <v>1284</v>
      </c>
      <c r="AR68" t="s">
        <v>46</v>
      </c>
      <c r="AS68" t="s">
        <v>324</v>
      </c>
    </row>
    <row r="69" spans="1:46" x14ac:dyDescent="0.35">
      <c r="A69" t="s">
        <v>1285</v>
      </c>
      <c r="C69" t="s">
        <v>1286</v>
      </c>
      <c r="D69" t="s">
        <v>1287</v>
      </c>
      <c r="E69" t="s">
        <v>1288</v>
      </c>
      <c r="F69" t="s">
        <v>1289</v>
      </c>
      <c r="G69" t="s">
        <v>751</v>
      </c>
      <c r="H69" t="s">
        <v>130</v>
      </c>
      <c r="I69" t="s">
        <v>345</v>
      </c>
      <c r="J69" t="s">
        <v>1290</v>
      </c>
      <c r="K69" t="s">
        <v>1291</v>
      </c>
      <c r="L69" t="s">
        <v>245</v>
      </c>
      <c r="M69">
        <v>84020</v>
      </c>
      <c r="N69" t="s">
        <v>1292</v>
      </c>
      <c r="O69" t="s">
        <v>1293</v>
      </c>
      <c r="P69" t="s">
        <v>1294</v>
      </c>
      <c r="Q69" s="18">
        <v>45505</v>
      </c>
      <c r="S69" t="s">
        <v>634</v>
      </c>
      <c r="T69">
        <v>5</v>
      </c>
      <c r="U69" t="s">
        <v>757</v>
      </c>
      <c r="X69" t="s">
        <v>317</v>
      </c>
      <c r="Y69" s="18">
        <v>31988</v>
      </c>
      <c r="Z69" t="s">
        <v>1295</v>
      </c>
      <c r="AA69">
        <v>1942997382</v>
      </c>
      <c r="AB69" t="s">
        <v>1296</v>
      </c>
      <c r="AC69" s="18">
        <v>46356</v>
      </c>
      <c r="AD69" t="s">
        <v>1297</v>
      </c>
      <c r="AE69" s="18">
        <v>46053</v>
      </c>
      <c r="AF69" t="s">
        <v>1298</v>
      </c>
      <c r="AG69" s="18">
        <v>47260</v>
      </c>
      <c r="AK69" t="s">
        <v>247</v>
      </c>
      <c r="AM69" t="b">
        <v>1</v>
      </c>
      <c r="AN69" t="b">
        <v>1</v>
      </c>
      <c r="AP69" t="s">
        <v>492</v>
      </c>
      <c r="AQ69" t="s">
        <v>1299</v>
      </c>
      <c r="AR69" t="s">
        <v>46</v>
      </c>
      <c r="AS69" t="s">
        <v>324</v>
      </c>
    </row>
    <row r="70" spans="1:46" x14ac:dyDescent="0.35">
      <c r="A70" t="s">
        <v>1300</v>
      </c>
      <c r="C70" t="s">
        <v>1301</v>
      </c>
      <c r="D70" t="s">
        <v>1302</v>
      </c>
      <c r="E70" t="s">
        <v>1303</v>
      </c>
      <c r="F70" t="s">
        <v>1304</v>
      </c>
      <c r="G70" t="s">
        <v>1305</v>
      </c>
      <c r="H70" t="s">
        <v>133</v>
      </c>
      <c r="I70" t="s">
        <v>432</v>
      </c>
      <c r="J70" t="s">
        <v>1306</v>
      </c>
      <c r="K70" t="s">
        <v>1307</v>
      </c>
      <c r="L70" t="s">
        <v>25</v>
      </c>
      <c r="M70">
        <v>98072</v>
      </c>
      <c r="N70" t="s">
        <v>1308</v>
      </c>
      <c r="O70" t="s">
        <v>1309</v>
      </c>
      <c r="P70" t="s">
        <v>1310</v>
      </c>
      <c r="Q70" s="18">
        <v>45505</v>
      </c>
      <c r="S70" t="s">
        <v>634</v>
      </c>
      <c r="T70">
        <v>5</v>
      </c>
      <c r="U70" t="s">
        <v>1311</v>
      </c>
      <c r="V70" s="358">
        <v>160000</v>
      </c>
      <c r="X70" t="s">
        <v>317</v>
      </c>
      <c r="Y70" s="18">
        <v>30289</v>
      </c>
      <c r="Z70" t="s">
        <v>1312</v>
      </c>
      <c r="AA70">
        <v>1689148090</v>
      </c>
      <c r="AB70" t="s">
        <v>1313</v>
      </c>
      <c r="AC70" s="18">
        <v>45657</v>
      </c>
      <c r="AD70" t="s">
        <v>1314</v>
      </c>
      <c r="AE70" s="18">
        <v>45995</v>
      </c>
      <c r="AF70" t="s">
        <v>1315</v>
      </c>
      <c r="AG70" s="18">
        <v>47104</v>
      </c>
      <c r="AH70" t="s">
        <v>355</v>
      </c>
      <c r="AI70" t="s">
        <v>355</v>
      </c>
      <c r="AJ70" t="s">
        <v>320</v>
      </c>
      <c r="AK70" t="s">
        <v>792</v>
      </c>
      <c r="AL70" t="s">
        <v>792</v>
      </c>
      <c r="AM70" t="b">
        <v>1</v>
      </c>
      <c r="AN70" t="b">
        <v>1</v>
      </c>
      <c r="AP70" t="s">
        <v>322</v>
      </c>
      <c r="AQ70" t="s">
        <v>1316</v>
      </c>
      <c r="AR70" t="s">
        <v>46</v>
      </c>
      <c r="AS70" t="s">
        <v>324</v>
      </c>
    </row>
    <row r="71" spans="1:46" x14ac:dyDescent="0.35">
      <c r="A71" t="s">
        <v>1317</v>
      </c>
      <c r="C71" t="s">
        <v>1318</v>
      </c>
      <c r="D71" t="s">
        <v>1319</v>
      </c>
      <c r="E71" t="s">
        <v>1320</v>
      </c>
      <c r="F71" t="s">
        <v>403</v>
      </c>
      <c r="G71" t="s">
        <v>404</v>
      </c>
      <c r="H71" t="s">
        <v>130</v>
      </c>
      <c r="I71" t="s">
        <v>432</v>
      </c>
      <c r="J71" t="s">
        <v>1321</v>
      </c>
      <c r="K71" t="s">
        <v>1322</v>
      </c>
      <c r="L71" t="s">
        <v>50</v>
      </c>
      <c r="M71">
        <v>91604</v>
      </c>
      <c r="N71" t="s">
        <v>1323</v>
      </c>
      <c r="O71" t="s">
        <v>1324</v>
      </c>
      <c r="P71" t="s">
        <v>1325</v>
      </c>
      <c r="Q71" s="18">
        <v>45505</v>
      </c>
      <c r="R71" s="18">
        <v>45539</v>
      </c>
      <c r="S71" t="s">
        <v>708</v>
      </c>
      <c r="T71">
        <v>0</v>
      </c>
      <c r="U71" t="s">
        <v>1326</v>
      </c>
      <c r="W71">
        <v>575</v>
      </c>
      <c r="X71">
        <v>1099</v>
      </c>
      <c r="Y71" s="18">
        <v>30440</v>
      </c>
      <c r="Z71" t="s">
        <v>1327</v>
      </c>
      <c r="AA71">
        <v>1093455388</v>
      </c>
      <c r="AB71" t="s">
        <v>1328</v>
      </c>
      <c r="AC71" s="18">
        <v>45991</v>
      </c>
      <c r="AD71">
        <v>95020545</v>
      </c>
      <c r="AE71" s="18">
        <v>46203</v>
      </c>
      <c r="AF71" t="s">
        <v>1329</v>
      </c>
      <c r="AG71" s="18">
        <v>46245</v>
      </c>
      <c r="AH71" t="s">
        <v>788</v>
      </c>
      <c r="AI71" t="s">
        <v>788</v>
      </c>
      <c r="AK71" t="s">
        <v>1330</v>
      </c>
      <c r="AM71" t="b">
        <v>1</v>
      </c>
      <c r="AN71" t="b">
        <v>1</v>
      </c>
      <c r="AP71" t="s">
        <v>322</v>
      </c>
      <c r="AQ71" t="s">
        <v>224</v>
      </c>
      <c r="AR71" t="s">
        <v>46</v>
      </c>
      <c r="AS71" t="s">
        <v>324</v>
      </c>
    </row>
    <row r="72" spans="1:46" x14ac:dyDescent="0.35">
      <c r="A72" t="s">
        <v>355</v>
      </c>
      <c r="C72" t="s">
        <v>1331</v>
      </c>
      <c r="D72" t="s">
        <v>1332</v>
      </c>
      <c r="E72" t="s">
        <v>1333</v>
      </c>
      <c r="F72" t="s">
        <v>403</v>
      </c>
      <c r="G72" t="s">
        <v>404</v>
      </c>
      <c r="H72" t="s">
        <v>130</v>
      </c>
      <c r="I72" t="s">
        <v>432</v>
      </c>
      <c r="J72" t="s">
        <v>1334</v>
      </c>
      <c r="K72" t="s">
        <v>1335</v>
      </c>
      <c r="L72" t="s">
        <v>50</v>
      </c>
      <c r="M72">
        <v>91765</v>
      </c>
      <c r="N72" t="s">
        <v>1336</v>
      </c>
      <c r="O72" t="s">
        <v>1337</v>
      </c>
      <c r="P72" t="s">
        <v>1338</v>
      </c>
      <c r="Q72" s="18">
        <v>45505</v>
      </c>
      <c r="R72" s="18">
        <v>45505</v>
      </c>
      <c r="S72" t="s">
        <v>708</v>
      </c>
      <c r="T72">
        <v>0</v>
      </c>
      <c r="U72" t="s">
        <v>1339</v>
      </c>
      <c r="W72">
        <v>650</v>
      </c>
      <c r="X72">
        <v>1099</v>
      </c>
      <c r="Y72" t="s">
        <v>355</v>
      </c>
      <c r="Z72" t="s">
        <v>355</v>
      </c>
      <c r="AA72">
        <v>1639508112</v>
      </c>
      <c r="AB72" t="s">
        <v>355</v>
      </c>
      <c r="AD72">
        <v>23316</v>
      </c>
      <c r="AE72" s="18">
        <v>45626</v>
      </c>
      <c r="AF72" t="s">
        <v>355</v>
      </c>
      <c r="AH72" t="s">
        <v>355</v>
      </c>
      <c r="AI72" t="s">
        <v>355</v>
      </c>
      <c r="AK72" t="s">
        <v>355</v>
      </c>
      <c r="AM72" t="b">
        <v>0</v>
      </c>
      <c r="AN72" t="b">
        <v>1</v>
      </c>
      <c r="AP72" t="s">
        <v>322</v>
      </c>
      <c r="AQ72" t="s">
        <v>1340</v>
      </c>
      <c r="AR72" t="s">
        <v>46</v>
      </c>
      <c r="AS72" t="s">
        <v>324</v>
      </c>
    </row>
    <row r="73" spans="1:46" x14ac:dyDescent="0.35">
      <c r="A73" t="s">
        <v>1341</v>
      </c>
      <c r="C73" t="s">
        <v>1342</v>
      </c>
      <c r="D73" t="s">
        <v>1343</v>
      </c>
      <c r="E73" t="s">
        <v>1344</v>
      </c>
      <c r="F73" t="s">
        <v>1289</v>
      </c>
      <c r="G73" t="s">
        <v>1345</v>
      </c>
      <c r="H73" t="s">
        <v>27</v>
      </c>
      <c r="I73" t="s">
        <v>310</v>
      </c>
      <c r="J73" t="s">
        <v>1346</v>
      </c>
      <c r="K73" t="s">
        <v>1347</v>
      </c>
      <c r="L73" t="s">
        <v>238</v>
      </c>
      <c r="M73">
        <v>44281</v>
      </c>
      <c r="N73" t="s">
        <v>1348</v>
      </c>
      <c r="O73" t="s">
        <v>1349</v>
      </c>
      <c r="P73" t="s">
        <v>1350</v>
      </c>
      <c r="Q73" s="18">
        <v>45505</v>
      </c>
      <c r="S73" t="s">
        <v>634</v>
      </c>
      <c r="T73">
        <v>1</v>
      </c>
      <c r="U73" t="s">
        <v>1351</v>
      </c>
      <c r="W73" s="358">
        <v>1100</v>
      </c>
      <c r="X73">
        <v>1099</v>
      </c>
      <c r="Y73" s="18">
        <v>30839</v>
      </c>
      <c r="Z73" t="s">
        <v>1352</v>
      </c>
      <c r="AA73">
        <v>1639799653</v>
      </c>
      <c r="AB73" t="s">
        <v>1353</v>
      </c>
      <c r="AC73" s="18">
        <v>46053</v>
      </c>
      <c r="AD73">
        <v>35.148251000000002</v>
      </c>
      <c r="AE73" s="18">
        <v>45785</v>
      </c>
      <c r="AF73" t="s">
        <v>1354</v>
      </c>
      <c r="AK73" t="s">
        <v>1330</v>
      </c>
      <c r="AM73" t="b">
        <v>1</v>
      </c>
      <c r="AN73" t="b">
        <v>1</v>
      </c>
      <c r="AP73" t="s">
        <v>492</v>
      </c>
      <c r="AQ73" t="s">
        <v>260</v>
      </c>
      <c r="AR73" t="s">
        <v>310</v>
      </c>
      <c r="AS73" t="s">
        <v>324</v>
      </c>
    </row>
    <row r="74" spans="1:46" x14ac:dyDescent="0.35">
      <c r="A74" t="s">
        <v>1355</v>
      </c>
      <c r="C74" t="s">
        <v>1356</v>
      </c>
      <c r="D74" t="s">
        <v>1357</v>
      </c>
      <c r="E74" t="s">
        <v>1358</v>
      </c>
      <c r="F74" t="s">
        <v>497</v>
      </c>
      <c r="G74" t="s">
        <v>309</v>
      </c>
      <c r="H74" t="s">
        <v>191</v>
      </c>
      <c r="I74" t="s">
        <v>557</v>
      </c>
      <c r="J74" t="s">
        <v>1359</v>
      </c>
      <c r="K74" t="s">
        <v>1042</v>
      </c>
      <c r="L74" t="s">
        <v>25</v>
      </c>
      <c r="M74">
        <v>98005</v>
      </c>
      <c r="N74" t="s">
        <v>1360</v>
      </c>
      <c r="O74" t="s">
        <v>1361</v>
      </c>
      <c r="P74" t="s">
        <v>1362</v>
      </c>
      <c r="Q74" s="18">
        <v>45505</v>
      </c>
      <c r="S74" t="s">
        <v>634</v>
      </c>
      <c r="U74" t="s">
        <v>1363</v>
      </c>
      <c r="W74">
        <v>650</v>
      </c>
      <c r="X74">
        <v>1099</v>
      </c>
      <c r="Y74" s="18">
        <v>21074</v>
      </c>
      <c r="Z74" t="s">
        <v>1364</v>
      </c>
      <c r="AA74">
        <v>1851599484</v>
      </c>
      <c r="AB74" t="s">
        <v>1365</v>
      </c>
      <c r="AC74" s="18">
        <v>45716</v>
      </c>
      <c r="AD74" t="s">
        <v>1366</v>
      </c>
      <c r="AE74" s="18">
        <v>45911</v>
      </c>
      <c r="AF74" t="s">
        <v>1367</v>
      </c>
      <c r="AG74" s="18">
        <v>45657</v>
      </c>
      <c r="AH74" t="s">
        <v>355</v>
      </c>
      <c r="AI74" t="s">
        <v>355</v>
      </c>
      <c r="AJ74" t="s">
        <v>1368</v>
      </c>
      <c r="AK74" t="s">
        <v>1368</v>
      </c>
      <c r="AL74" t="s">
        <v>778</v>
      </c>
      <c r="AM74" t="b">
        <v>1</v>
      </c>
      <c r="AN74" t="b">
        <v>1</v>
      </c>
      <c r="AP74" t="s">
        <v>322</v>
      </c>
      <c r="AQ74" t="s">
        <v>220</v>
      </c>
      <c r="AR74" t="s">
        <v>566</v>
      </c>
      <c r="AS74" t="s">
        <v>324</v>
      </c>
    </row>
    <row r="75" spans="1:46" x14ac:dyDescent="0.35">
      <c r="A75" t="s">
        <v>1369</v>
      </c>
      <c r="C75" t="s">
        <v>1370</v>
      </c>
      <c r="D75" t="s">
        <v>1371</v>
      </c>
      <c r="E75" t="s">
        <v>1372</v>
      </c>
      <c r="F75" t="s">
        <v>497</v>
      </c>
      <c r="G75" t="s">
        <v>309</v>
      </c>
      <c r="H75" t="s">
        <v>133</v>
      </c>
      <c r="I75" t="s">
        <v>432</v>
      </c>
      <c r="J75" t="s">
        <v>1373</v>
      </c>
      <c r="K75" t="s">
        <v>1374</v>
      </c>
      <c r="L75" t="s">
        <v>25</v>
      </c>
      <c r="M75">
        <v>98503</v>
      </c>
      <c r="N75" t="s">
        <v>1375</v>
      </c>
      <c r="O75" t="s">
        <v>1376</v>
      </c>
      <c r="P75" t="s">
        <v>1377</v>
      </c>
      <c r="Q75" s="18">
        <v>45491</v>
      </c>
      <c r="S75" t="s">
        <v>634</v>
      </c>
      <c r="T75">
        <v>5</v>
      </c>
      <c r="U75" t="s">
        <v>1378</v>
      </c>
      <c r="V75" s="358">
        <v>135000</v>
      </c>
      <c r="X75" t="s">
        <v>317</v>
      </c>
      <c r="Y75" s="18">
        <v>29204</v>
      </c>
      <c r="Z75" t="s">
        <v>1379</v>
      </c>
      <c r="AA75">
        <v>1568866572</v>
      </c>
      <c r="AB75" t="s">
        <v>1380</v>
      </c>
      <c r="AC75" s="18">
        <v>46691</v>
      </c>
      <c r="AD75" t="s">
        <v>1381</v>
      </c>
      <c r="AE75" s="18">
        <v>45641</v>
      </c>
      <c r="AF75" t="s">
        <v>1382</v>
      </c>
      <c r="AG75" s="18">
        <v>47300</v>
      </c>
      <c r="AH75" t="s">
        <v>355</v>
      </c>
      <c r="AI75" t="s">
        <v>355</v>
      </c>
      <c r="AJ75" t="s">
        <v>320</v>
      </c>
      <c r="AK75" t="s">
        <v>778</v>
      </c>
      <c r="AL75" t="s">
        <v>778</v>
      </c>
      <c r="AM75" t="b">
        <v>1</v>
      </c>
      <c r="AN75" t="b">
        <v>1</v>
      </c>
      <c r="AO75">
        <v>4549012</v>
      </c>
      <c r="AP75" t="s">
        <v>322</v>
      </c>
      <c r="AQ75" t="s">
        <v>1383</v>
      </c>
      <c r="AR75" t="s">
        <v>46</v>
      </c>
      <c r="AS75" t="s">
        <v>324</v>
      </c>
      <c r="AT75" t="s">
        <v>1384</v>
      </c>
    </row>
    <row r="76" spans="1:46" x14ac:dyDescent="0.35">
      <c r="A76" t="s">
        <v>1385</v>
      </c>
      <c r="C76" t="s">
        <v>1386</v>
      </c>
      <c r="D76" t="s">
        <v>1387</v>
      </c>
      <c r="E76" t="s">
        <v>1388</v>
      </c>
      <c r="F76" t="s">
        <v>403</v>
      </c>
      <c r="G76" t="s">
        <v>404</v>
      </c>
      <c r="H76" t="s">
        <v>136</v>
      </c>
      <c r="I76" t="s">
        <v>345</v>
      </c>
      <c r="J76" t="s">
        <v>1389</v>
      </c>
      <c r="K76" t="s">
        <v>1390</v>
      </c>
      <c r="L76" t="s">
        <v>50</v>
      </c>
      <c r="M76">
        <v>91801</v>
      </c>
      <c r="N76" t="s">
        <v>1391</v>
      </c>
      <c r="O76" t="s">
        <v>1392</v>
      </c>
      <c r="P76" t="s">
        <v>1393</v>
      </c>
      <c r="Q76" s="18">
        <v>45491</v>
      </c>
      <c r="S76" t="s">
        <v>634</v>
      </c>
      <c r="T76">
        <v>5</v>
      </c>
      <c r="U76" t="s">
        <v>1394</v>
      </c>
      <c r="V76" s="358">
        <v>155000</v>
      </c>
      <c r="X76" t="s">
        <v>317</v>
      </c>
      <c r="Y76" s="18">
        <v>28971</v>
      </c>
      <c r="Z76" t="s">
        <v>1395</v>
      </c>
      <c r="AA76">
        <v>1003408642</v>
      </c>
      <c r="AB76" t="s">
        <v>1396</v>
      </c>
      <c r="AC76" s="18">
        <v>46326</v>
      </c>
      <c r="AD76">
        <v>95016540</v>
      </c>
      <c r="AE76" s="18">
        <v>46173</v>
      </c>
      <c r="AF76" t="s">
        <v>1397</v>
      </c>
      <c r="AG76" s="18">
        <v>45978</v>
      </c>
      <c r="AJ76" t="s">
        <v>1398</v>
      </c>
      <c r="AK76" t="s">
        <v>1398</v>
      </c>
      <c r="AM76" t="b">
        <v>1</v>
      </c>
      <c r="AN76" t="b">
        <v>1</v>
      </c>
      <c r="AO76">
        <v>4549056</v>
      </c>
      <c r="AP76" t="s">
        <v>322</v>
      </c>
      <c r="AQ76" t="s">
        <v>1399</v>
      </c>
      <c r="AR76" t="s">
        <v>46</v>
      </c>
      <c r="AS76" t="s">
        <v>324</v>
      </c>
      <c r="AT76" t="s">
        <v>1384</v>
      </c>
    </row>
    <row r="77" spans="1:46" x14ac:dyDescent="0.35">
      <c r="A77" t="s">
        <v>1400</v>
      </c>
      <c r="C77" t="s">
        <v>1401</v>
      </c>
      <c r="D77" t="s">
        <v>1402</v>
      </c>
      <c r="E77" t="s">
        <v>1403</v>
      </c>
      <c r="F77" t="s">
        <v>658</v>
      </c>
      <c r="G77" t="s">
        <v>733</v>
      </c>
      <c r="H77" t="s">
        <v>191</v>
      </c>
      <c r="I77" t="s">
        <v>557</v>
      </c>
      <c r="J77" t="s">
        <v>1404</v>
      </c>
      <c r="K77" t="s">
        <v>1405</v>
      </c>
      <c r="L77" t="s">
        <v>25</v>
      </c>
      <c r="M77">
        <v>99208</v>
      </c>
      <c r="N77" t="s">
        <v>1406</v>
      </c>
      <c r="O77" t="s">
        <v>1407</v>
      </c>
      <c r="P77" t="s">
        <v>1408</v>
      </c>
      <c r="Q77" s="18">
        <v>45491</v>
      </c>
      <c r="S77" t="s">
        <v>634</v>
      </c>
      <c r="T77">
        <v>5</v>
      </c>
      <c r="U77" t="s">
        <v>1409</v>
      </c>
      <c r="V77" s="358">
        <v>155000</v>
      </c>
      <c r="X77" t="s">
        <v>317</v>
      </c>
      <c r="Y77" s="18">
        <v>30098</v>
      </c>
      <c r="Z77" t="s">
        <v>1410</v>
      </c>
      <c r="AA77">
        <v>1417399585</v>
      </c>
      <c r="AB77" t="s">
        <v>1411</v>
      </c>
      <c r="AC77" s="18">
        <v>45869</v>
      </c>
      <c r="AD77" t="s">
        <v>1412</v>
      </c>
      <c r="AE77" s="18">
        <v>45804</v>
      </c>
      <c r="AF77" t="s">
        <v>1413</v>
      </c>
      <c r="AG77" s="18">
        <v>46022</v>
      </c>
      <c r="AH77" t="s">
        <v>355</v>
      </c>
      <c r="AI77" t="s">
        <v>355</v>
      </c>
      <c r="AJ77" t="s">
        <v>1414</v>
      </c>
      <c r="AK77" t="s">
        <v>1414</v>
      </c>
      <c r="AL77" t="s">
        <v>70</v>
      </c>
      <c r="AM77" t="b">
        <v>1</v>
      </c>
      <c r="AN77" t="b">
        <v>1</v>
      </c>
      <c r="AP77" t="s">
        <v>322</v>
      </c>
      <c r="AQ77" t="s">
        <v>210</v>
      </c>
      <c r="AR77" t="s">
        <v>566</v>
      </c>
      <c r="AS77" t="s">
        <v>324</v>
      </c>
    </row>
    <row r="78" spans="1:46" x14ac:dyDescent="0.35">
      <c r="A78" t="s">
        <v>1415</v>
      </c>
      <c r="C78" t="s">
        <v>1416</v>
      </c>
      <c r="D78" t="s">
        <v>1417</v>
      </c>
      <c r="E78" t="s">
        <v>1418</v>
      </c>
      <c r="F78" t="s">
        <v>1419</v>
      </c>
      <c r="G78" t="s">
        <v>515</v>
      </c>
      <c r="H78" t="s">
        <v>27</v>
      </c>
      <c r="I78" t="s">
        <v>310</v>
      </c>
      <c r="J78" t="s">
        <v>1420</v>
      </c>
      <c r="K78" t="s">
        <v>1421</v>
      </c>
      <c r="L78" t="s">
        <v>178</v>
      </c>
      <c r="M78">
        <v>65401</v>
      </c>
      <c r="N78" t="s">
        <v>1422</v>
      </c>
      <c r="O78" t="s">
        <v>1423</v>
      </c>
      <c r="P78" t="s">
        <v>1424</v>
      </c>
      <c r="Q78" s="18">
        <v>45491</v>
      </c>
      <c r="S78" t="s">
        <v>634</v>
      </c>
      <c r="T78">
        <v>5</v>
      </c>
      <c r="U78" t="s">
        <v>1425</v>
      </c>
      <c r="W78">
        <v>875</v>
      </c>
      <c r="X78" t="s">
        <v>317</v>
      </c>
      <c r="Y78" s="18">
        <v>28861</v>
      </c>
      <c r="Z78" t="s">
        <v>1426</v>
      </c>
      <c r="AA78">
        <v>1881910487</v>
      </c>
      <c r="AB78" t="s">
        <v>1427</v>
      </c>
      <c r="AC78" s="18">
        <v>46326</v>
      </c>
      <c r="AD78">
        <v>2020030113</v>
      </c>
      <c r="AE78" s="18">
        <v>45688</v>
      </c>
      <c r="AI78">
        <v>344864207</v>
      </c>
      <c r="AK78" t="s">
        <v>70</v>
      </c>
      <c r="AM78" t="b">
        <v>1</v>
      </c>
      <c r="AN78" t="b">
        <v>1</v>
      </c>
      <c r="AP78" t="s">
        <v>322</v>
      </c>
      <c r="AQ78" t="s">
        <v>1428</v>
      </c>
      <c r="AR78" t="s">
        <v>310</v>
      </c>
      <c r="AS78" t="s">
        <v>324</v>
      </c>
    </row>
    <row r="79" spans="1:46" x14ac:dyDescent="0.35">
      <c r="A79" t="s">
        <v>1429</v>
      </c>
      <c r="C79" t="s">
        <v>1430</v>
      </c>
      <c r="D79" t="s">
        <v>1431</v>
      </c>
      <c r="E79" t="s">
        <v>1432</v>
      </c>
      <c r="F79" t="s">
        <v>732</v>
      </c>
      <c r="G79" t="s">
        <v>733</v>
      </c>
      <c r="H79" t="s">
        <v>191</v>
      </c>
      <c r="I79" t="s">
        <v>557</v>
      </c>
      <c r="J79" t="s">
        <v>1433</v>
      </c>
      <c r="K79" t="s">
        <v>1434</v>
      </c>
      <c r="L79" t="s">
        <v>25</v>
      </c>
      <c r="M79">
        <v>59821</v>
      </c>
      <c r="N79" t="s">
        <v>1435</v>
      </c>
      <c r="O79" t="s">
        <v>1436</v>
      </c>
      <c r="P79" t="s">
        <v>1437</v>
      </c>
      <c r="Q79" s="18">
        <v>45491</v>
      </c>
      <c r="R79" s="18">
        <v>45527</v>
      </c>
      <c r="S79" t="s">
        <v>708</v>
      </c>
      <c r="T79">
        <v>0</v>
      </c>
      <c r="U79" t="s">
        <v>1438</v>
      </c>
      <c r="V79" s="358">
        <v>145000</v>
      </c>
      <c r="X79" t="s">
        <v>317</v>
      </c>
      <c r="Y79" s="18">
        <v>22894</v>
      </c>
      <c r="Z79" t="s">
        <v>1439</v>
      </c>
      <c r="AA79">
        <v>1780701326</v>
      </c>
      <c r="AD79" t="s">
        <v>1440</v>
      </c>
      <c r="AF79" t="s">
        <v>1441</v>
      </c>
      <c r="AG79" s="18">
        <v>46022</v>
      </c>
      <c r="AH79" t="s">
        <v>355</v>
      </c>
      <c r="AI79" t="s">
        <v>355</v>
      </c>
      <c r="AJ79" t="s">
        <v>1414</v>
      </c>
      <c r="AK79" t="s">
        <v>1414</v>
      </c>
      <c r="AL79" t="s">
        <v>70</v>
      </c>
      <c r="AM79" t="b">
        <v>1</v>
      </c>
      <c r="AN79" t="b">
        <v>1</v>
      </c>
      <c r="AO79">
        <v>4546708</v>
      </c>
      <c r="AP79" t="s">
        <v>322</v>
      </c>
      <c r="AQ79" t="s">
        <v>1442</v>
      </c>
      <c r="AR79" t="s">
        <v>566</v>
      </c>
      <c r="AS79" t="s">
        <v>324</v>
      </c>
      <c r="AT79" t="s">
        <v>1384</v>
      </c>
    </row>
    <row r="80" spans="1:46" x14ac:dyDescent="0.35">
      <c r="A80" t="s">
        <v>1443</v>
      </c>
      <c r="C80" t="s">
        <v>1444</v>
      </c>
      <c r="D80" t="s">
        <v>1445</v>
      </c>
      <c r="E80" t="s">
        <v>1446</v>
      </c>
      <c r="F80" t="s">
        <v>658</v>
      </c>
      <c r="G80" t="s">
        <v>659</v>
      </c>
      <c r="H80" t="s">
        <v>133</v>
      </c>
      <c r="I80" t="s">
        <v>432</v>
      </c>
      <c r="J80" t="s">
        <v>1447</v>
      </c>
      <c r="K80" t="s">
        <v>1448</v>
      </c>
      <c r="L80" t="s">
        <v>25</v>
      </c>
      <c r="M80">
        <v>98264</v>
      </c>
      <c r="N80" t="s">
        <v>1449</v>
      </c>
      <c r="O80" t="s">
        <v>1450</v>
      </c>
      <c r="P80" t="s">
        <v>1451</v>
      </c>
      <c r="Q80" s="18">
        <v>45491</v>
      </c>
      <c r="S80" t="s">
        <v>634</v>
      </c>
      <c r="T80">
        <v>5</v>
      </c>
      <c r="U80" t="s">
        <v>1452</v>
      </c>
      <c r="W80">
        <v>650</v>
      </c>
      <c r="X80">
        <v>1099</v>
      </c>
      <c r="Y80" s="18">
        <v>23582</v>
      </c>
      <c r="Z80" t="s">
        <v>1453</v>
      </c>
      <c r="AA80">
        <v>1013234301</v>
      </c>
      <c r="AB80" t="s">
        <v>1454</v>
      </c>
      <c r="AC80" s="18">
        <v>46326</v>
      </c>
      <c r="AD80" t="s">
        <v>1455</v>
      </c>
      <c r="AE80" s="18">
        <v>46227</v>
      </c>
      <c r="AF80" t="s">
        <v>1456</v>
      </c>
      <c r="AG80" s="18">
        <v>47278</v>
      </c>
      <c r="AH80" t="s">
        <v>355</v>
      </c>
      <c r="AI80" t="s">
        <v>355</v>
      </c>
      <c r="AJ80" t="s">
        <v>338</v>
      </c>
      <c r="AK80" t="s">
        <v>1457</v>
      </c>
      <c r="AL80" t="s">
        <v>70</v>
      </c>
      <c r="AM80" t="b">
        <v>1</v>
      </c>
      <c r="AN80" t="b">
        <v>1</v>
      </c>
      <c r="AP80" t="s">
        <v>322</v>
      </c>
      <c r="AQ80" t="s">
        <v>208</v>
      </c>
      <c r="AR80" t="s">
        <v>46</v>
      </c>
      <c r="AS80" t="s">
        <v>324</v>
      </c>
    </row>
    <row r="81" spans="1:46" x14ac:dyDescent="0.35">
      <c r="A81" t="s">
        <v>1458</v>
      </c>
      <c r="C81" t="s">
        <v>1459</v>
      </c>
      <c r="D81" t="s">
        <v>1460</v>
      </c>
      <c r="E81" t="s">
        <v>1461</v>
      </c>
      <c r="F81" t="s">
        <v>403</v>
      </c>
      <c r="G81" t="s">
        <v>1462</v>
      </c>
      <c r="H81" t="s">
        <v>130</v>
      </c>
      <c r="I81" t="s">
        <v>345</v>
      </c>
      <c r="J81" t="s">
        <v>1463</v>
      </c>
      <c r="K81" t="s">
        <v>1464</v>
      </c>
      <c r="L81" t="s">
        <v>50</v>
      </c>
      <c r="M81">
        <v>91367</v>
      </c>
      <c r="N81" t="s">
        <v>1465</v>
      </c>
      <c r="O81" t="s">
        <v>1466</v>
      </c>
      <c r="P81" t="s">
        <v>1467</v>
      </c>
      <c r="Q81" s="18">
        <v>45491</v>
      </c>
      <c r="S81" t="s">
        <v>634</v>
      </c>
      <c r="T81">
        <v>5</v>
      </c>
      <c r="U81" t="s">
        <v>1468</v>
      </c>
      <c r="V81" s="358">
        <v>150000</v>
      </c>
      <c r="X81" t="s">
        <v>317</v>
      </c>
      <c r="Y81" s="18">
        <v>24097</v>
      </c>
      <c r="Z81" t="s">
        <v>1469</v>
      </c>
      <c r="AA81">
        <v>1669883278</v>
      </c>
      <c r="AB81" t="s">
        <v>1470</v>
      </c>
      <c r="AC81" s="18">
        <v>46142</v>
      </c>
      <c r="AD81">
        <v>95000347</v>
      </c>
      <c r="AE81" s="18">
        <v>46053</v>
      </c>
      <c r="AF81" t="s">
        <v>1471</v>
      </c>
      <c r="AG81" s="18">
        <v>47181</v>
      </c>
      <c r="AH81" t="s">
        <v>355</v>
      </c>
      <c r="AI81" t="s">
        <v>355</v>
      </c>
      <c r="AJ81" t="s">
        <v>1398</v>
      </c>
      <c r="AK81" t="s">
        <v>1398</v>
      </c>
      <c r="AM81" t="b">
        <v>1</v>
      </c>
      <c r="AN81" t="b">
        <v>1</v>
      </c>
      <c r="AP81" t="s">
        <v>322</v>
      </c>
      <c r="AQ81" t="s">
        <v>1472</v>
      </c>
      <c r="AR81" t="s">
        <v>46</v>
      </c>
      <c r="AS81" t="s">
        <v>324</v>
      </c>
    </row>
    <row r="82" spans="1:46" x14ac:dyDescent="0.35">
      <c r="A82" t="s">
        <v>1473</v>
      </c>
      <c r="C82" t="s">
        <v>1474</v>
      </c>
      <c r="D82" t="s">
        <v>1475</v>
      </c>
      <c r="E82" t="s">
        <v>1476</v>
      </c>
      <c r="F82" t="s">
        <v>497</v>
      </c>
      <c r="G82" t="s">
        <v>309</v>
      </c>
      <c r="H82" t="s">
        <v>191</v>
      </c>
      <c r="I82" t="s">
        <v>557</v>
      </c>
      <c r="J82" t="s">
        <v>1477</v>
      </c>
      <c r="K82" t="s">
        <v>1374</v>
      </c>
      <c r="L82" t="s">
        <v>25</v>
      </c>
      <c r="M82">
        <v>98503</v>
      </c>
      <c r="N82" t="s">
        <v>1478</v>
      </c>
      <c r="O82" t="s">
        <v>1479</v>
      </c>
      <c r="P82" t="s">
        <v>1480</v>
      </c>
      <c r="Q82" s="18">
        <v>45491</v>
      </c>
      <c r="S82" t="s">
        <v>634</v>
      </c>
      <c r="T82">
        <v>5</v>
      </c>
      <c r="U82" t="s">
        <v>1481</v>
      </c>
      <c r="V82" s="358">
        <v>155000</v>
      </c>
      <c r="X82" t="s">
        <v>317</v>
      </c>
      <c r="Y82" s="18">
        <v>27759</v>
      </c>
      <c r="Z82" t="s">
        <v>1482</v>
      </c>
      <c r="AA82">
        <v>1205188786</v>
      </c>
      <c r="AB82" t="s">
        <v>1483</v>
      </c>
      <c r="AC82" s="18">
        <v>46660</v>
      </c>
      <c r="AD82" t="s">
        <v>1484</v>
      </c>
      <c r="AE82" s="18">
        <v>46022</v>
      </c>
      <c r="AF82" t="s">
        <v>1485</v>
      </c>
      <c r="AG82" s="18">
        <v>45657</v>
      </c>
      <c r="AH82" t="s">
        <v>355</v>
      </c>
      <c r="AI82" t="s">
        <v>355</v>
      </c>
      <c r="AJ82" t="s">
        <v>1486</v>
      </c>
      <c r="AK82" t="s">
        <v>1486</v>
      </c>
      <c r="AL82" t="s">
        <v>778</v>
      </c>
      <c r="AM82" t="b">
        <v>1</v>
      </c>
      <c r="AN82" t="b">
        <v>1</v>
      </c>
      <c r="AO82">
        <v>4546675</v>
      </c>
      <c r="AP82" t="s">
        <v>322</v>
      </c>
      <c r="AQ82" t="s">
        <v>1487</v>
      </c>
      <c r="AR82" t="s">
        <v>566</v>
      </c>
      <c r="AS82" t="s">
        <v>324</v>
      </c>
      <c r="AT82" t="s">
        <v>1384</v>
      </c>
    </row>
    <row r="83" spans="1:46" x14ac:dyDescent="0.35">
      <c r="A83" t="s">
        <v>1488</v>
      </c>
      <c r="C83" t="s">
        <v>1489</v>
      </c>
      <c r="D83" t="s">
        <v>1490</v>
      </c>
      <c r="E83" t="s">
        <v>1491</v>
      </c>
      <c r="F83" t="s">
        <v>1492</v>
      </c>
      <c r="G83" t="s">
        <v>418</v>
      </c>
      <c r="H83" t="s">
        <v>136</v>
      </c>
      <c r="I83" t="s">
        <v>345</v>
      </c>
      <c r="J83" t="s">
        <v>1493</v>
      </c>
      <c r="K83" t="s">
        <v>1494</v>
      </c>
      <c r="L83" t="s">
        <v>81</v>
      </c>
      <c r="M83">
        <v>46062</v>
      </c>
      <c r="N83" t="s">
        <v>1495</v>
      </c>
      <c r="O83" t="s">
        <v>1496</v>
      </c>
      <c r="P83" t="s">
        <v>1497</v>
      </c>
      <c r="Q83" s="18">
        <v>45475</v>
      </c>
      <c r="S83" t="s">
        <v>634</v>
      </c>
      <c r="T83">
        <v>5</v>
      </c>
      <c r="U83" t="s">
        <v>1498</v>
      </c>
      <c r="X83" t="s">
        <v>317</v>
      </c>
      <c r="Y83" s="18">
        <v>29388</v>
      </c>
      <c r="Z83" t="s">
        <v>1499</v>
      </c>
      <c r="AA83">
        <v>1427891571</v>
      </c>
      <c r="AB83" t="s">
        <v>1500</v>
      </c>
      <c r="AD83" t="s">
        <v>1501</v>
      </c>
      <c r="AE83" s="18">
        <v>45961</v>
      </c>
      <c r="AF83" t="s">
        <v>1502</v>
      </c>
      <c r="AG83" s="18">
        <v>47239</v>
      </c>
      <c r="AJ83" t="s">
        <v>1162</v>
      </c>
      <c r="AK83" t="s">
        <v>1330</v>
      </c>
      <c r="AM83" t="b">
        <v>1</v>
      </c>
      <c r="AN83" t="b">
        <v>1</v>
      </c>
      <c r="AO83">
        <v>4540939</v>
      </c>
      <c r="AP83" t="s">
        <v>322</v>
      </c>
      <c r="AQ83" t="s">
        <v>1503</v>
      </c>
      <c r="AR83" t="s">
        <v>46</v>
      </c>
      <c r="AS83" t="s">
        <v>324</v>
      </c>
      <c r="AT83" t="s">
        <v>1384</v>
      </c>
    </row>
    <row r="84" spans="1:46" x14ac:dyDescent="0.35">
      <c r="A84" t="s">
        <v>1504</v>
      </c>
      <c r="C84" t="s">
        <v>1505</v>
      </c>
      <c r="D84" t="s">
        <v>1506</v>
      </c>
      <c r="E84" t="s">
        <v>1507</v>
      </c>
      <c r="F84" t="s">
        <v>1508</v>
      </c>
      <c r="G84" t="s">
        <v>1509</v>
      </c>
      <c r="H84" t="s">
        <v>136</v>
      </c>
      <c r="I84" t="s">
        <v>345</v>
      </c>
      <c r="J84" t="s">
        <v>1510</v>
      </c>
      <c r="K84" t="s">
        <v>1511</v>
      </c>
      <c r="L84" t="s">
        <v>53</v>
      </c>
      <c r="M84">
        <v>33952</v>
      </c>
      <c r="N84" t="s">
        <v>1512</v>
      </c>
      <c r="O84" t="s">
        <v>1513</v>
      </c>
      <c r="P84" t="s">
        <v>1514</v>
      </c>
      <c r="Q84" s="18">
        <v>45475</v>
      </c>
      <c r="R84" s="18">
        <v>45475</v>
      </c>
      <c r="S84" t="s">
        <v>708</v>
      </c>
      <c r="T84">
        <v>0</v>
      </c>
      <c r="U84" t="s">
        <v>1515</v>
      </c>
      <c r="V84" s="358">
        <v>135000</v>
      </c>
      <c r="X84" t="s">
        <v>317</v>
      </c>
      <c r="Y84" s="18">
        <v>27031</v>
      </c>
      <c r="Z84" t="s">
        <v>1516</v>
      </c>
      <c r="AA84">
        <v>1427567411</v>
      </c>
      <c r="AB84" t="s">
        <v>1517</v>
      </c>
      <c r="AC84" s="18">
        <v>46203</v>
      </c>
      <c r="AD84" t="s">
        <v>1518</v>
      </c>
      <c r="AE84" s="18">
        <v>45777</v>
      </c>
      <c r="AF84" t="s">
        <v>1519</v>
      </c>
      <c r="AG84" s="18">
        <v>46557</v>
      </c>
      <c r="AH84" t="s">
        <v>355</v>
      </c>
      <c r="AI84" t="s">
        <v>355</v>
      </c>
      <c r="AL84" t="s">
        <v>1520</v>
      </c>
      <c r="AM84" t="b">
        <v>0</v>
      </c>
      <c r="AN84" t="b">
        <v>1</v>
      </c>
      <c r="AP84" t="s">
        <v>322</v>
      </c>
      <c r="AQ84" t="s">
        <v>1521</v>
      </c>
      <c r="AR84" t="s">
        <v>46</v>
      </c>
      <c r="AS84" t="s">
        <v>324</v>
      </c>
    </row>
    <row r="85" spans="1:46" x14ac:dyDescent="0.35">
      <c r="A85" t="s">
        <v>1522</v>
      </c>
      <c r="C85" t="s">
        <v>1523</v>
      </c>
      <c r="D85" t="s">
        <v>1524</v>
      </c>
      <c r="E85" t="s">
        <v>1525</v>
      </c>
      <c r="F85" t="s">
        <v>1023</v>
      </c>
      <c r="G85" t="s">
        <v>329</v>
      </c>
      <c r="H85" t="s">
        <v>136</v>
      </c>
      <c r="I85" t="s">
        <v>345</v>
      </c>
      <c r="J85" t="s">
        <v>1526</v>
      </c>
      <c r="K85" t="s">
        <v>1527</v>
      </c>
      <c r="L85" t="s">
        <v>178</v>
      </c>
      <c r="M85">
        <v>63376</v>
      </c>
      <c r="N85" t="s">
        <v>1528</v>
      </c>
      <c r="O85" t="s">
        <v>1529</v>
      </c>
      <c r="P85" t="s">
        <v>1530</v>
      </c>
      <c r="Q85" s="18">
        <v>45475</v>
      </c>
      <c r="S85" t="s">
        <v>634</v>
      </c>
      <c r="T85">
        <v>0</v>
      </c>
      <c r="U85" t="s">
        <v>1531</v>
      </c>
      <c r="W85">
        <v>550</v>
      </c>
      <c r="X85">
        <v>1099</v>
      </c>
      <c r="Y85" s="18">
        <v>26868</v>
      </c>
      <c r="Z85" t="s">
        <v>1532</v>
      </c>
      <c r="AA85">
        <v>1649220104</v>
      </c>
      <c r="AD85">
        <v>137743</v>
      </c>
      <c r="AE85" s="18">
        <v>45777</v>
      </c>
      <c r="AF85" t="s">
        <v>1533</v>
      </c>
      <c r="AG85" s="18">
        <v>47208</v>
      </c>
      <c r="AJ85" t="s">
        <v>639</v>
      </c>
      <c r="AK85" t="s">
        <v>639</v>
      </c>
      <c r="AM85" t="b">
        <v>1</v>
      </c>
      <c r="AN85" t="b">
        <v>1</v>
      </c>
      <c r="AP85" t="s">
        <v>322</v>
      </c>
      <c r="AQ85" t="s">
        <v>206</v>
      </c>
      <c r="AR85" t="s">
        <v>46</v>
      </c>
      <c r="AS85" t="s">
        <v>324</v>
      </c>
    </row>
    <row r="86" spans="1:46" x14ac:dyDescent="0.35">
      <c r="A86" t="s">
        <v>1534</v>
      </c>
      <c r="C86" t="s">
        <v>1535</v>
      </c>
      <c r="D86" t="s">
        <v>1536</v>
      </c>
      <c r="E86" t="s">
        <v>1537</v>
      </c>
      <c r="F86" t="s">
        <v>1289</v>
      </c>
      <c r="G86" t="s">
        <v>751</v>
      </c>
      <c r="H86" t="s">
        <v>28</v>
      </c>
      <c r="I86" t="s">
        <v>310</v>
      </c>
      <c r="J86" t="s">
        <v>1538</v>
      </c>
      <c r="K86" t="s">
        <v>753</v>
      </c>
      <c r="L86" t="s">
        <v>245</v>
      </c>
      <c r="M86">
        <v>84103</v>
      </c>
      <c r="N86" t="s">
        <v>1539</v>
      </c>
      <c r="O86" t="s">
        <v>1540</v>
      </c>
      <c r="P86" t="s">
        <v>1541</v>
      </c>
      <c r="Q86" s="18">
        <v>45474</v>
      </c>
      <c r="S86" t="s">
        <v>634</v>
      </c>
      <c r="T86">
        <v>3</v>
      </c>
      <c r="U86" t="s">
        <v>1542</v>
      </c>
      <c r="X86" t="s">
        <v>317</v>
      </c>
      <c r="Y86" s="18">
        <v>27260</v>
      </c>
      <c r="Z86" t="s">
        <v>1543</v>
      </c>
      <c r="AA86">
        <v>1861417057</v>
      </c>
      <c r="AB86" t="s">
        <v>1544</v>
      </c>
      <c r="AC86" s="18">
        <v>46660</v>
      </c>
      <c r="AD86" t="s">
        <v>1545</v>
      </c>
      <c r="AE86" s="18">
        <v>46053</v>
      </c>
      <c r="AF86" t="s">
        <v>320</v>
      </c>
      <c r="AJ86" t="s">
        <v>320</v>
      </c>
      <c r="AK86" t="s">
        <v>1330</v>
      </c>
      <c r="AM86" t="b">
        <v>1</v>
      </c>
      <c r="AN86" t="b">
        <v>1</v>
      </c>
      <c r="AP86" t="s">
        <v>492</v>
      </c>
      <c r="AQ86" t="s">
        <v>1546</v>
      </c>
      <c r="AR86" t="s">
        <v>310</v>
      </c>
      <c r="AS86" t="s">
        <v>324</v>
      </c>
    </row>
    <row r="87" spans="1:46" x14ac:dyDescent="0.35">
      <c r="A87" t="s">
        <v>1547</v>
      </c>
      <c r="C87" t="s">
        <v>1548</v>
      </c>
      <c r="D87" t="s">
        <v>1549</v>
      </c>
      <c r="E87" t="s">
        <v>1550</v>
      </c>
      <c r="F87" t="s">
        <v>1289</v>
      </c>
      <c r="G87" t="s">
        <v>1345</v>
      </c>
      <c r="H87" t="s">
        <v>130</v>
      </c>
      <c r="I87" t="s">
        <v>345</v>
      </c>
      <c r="J87" t="s">
        <v>1551</v>
      </c>
      <c r="K87" t="s">
        <v>1552</v>
      </c>
      <c r="L87" t="s">
        <v>238</v>
      </c>
      <c r="M87">
        <v>44236</v>
      </c>
      <c r="N87" t="s">
        <v>1553</v>
      </c>
      <c r="O87" t="s">
        <v>1554</v>
      </c>
      <c r="P87" t="s">
        <v>1555</v>
      </c>
      <c r="Q87" s="18">
        <v>45474</v>
      </c>
      <c r="S87" t="s">
        <v>634</v>
      </c>
      <c r="T87">
        <v>5</v>
      </c>
      <c r="U87" t="s">
        <v>1556</v>
      </c>
      <c r="X87" t="s">
        <v>317</v>
      </c>
      <c r="Y87" s="18">
        <v>25301</v>
      </c>
      <c r="Z87" t="s">
        <v>1557</v>
      </c>
      <c r="AA87">
        <v>1770961740</v>
      </c>
      <c r="AB87" t="s">
        <v>1558</v>
      </c>
      <c r="AC87" s="18">
        <v>46477</v>
      </c>
      <c r="AD87" t="s">
        <v>1559</v>
      </c>
      <c r="AE87" s="18">
        <v>45961</v>
      </c>
      <c r="AF87" t="s">
        <v>1560</v>
      </c>
      <c r="AG87" s="18">
        <v>47300</v>
      </c>
      <c r="AH87" t="s">
        <v>1561</v>
      </c>
      <c r="AJ87" t="s">
        <v>1562</v>
      </c>
      <c r="AK87" t="s">
        <v>1563</v>
      </c>
      <c r="AM87" t="b">
        <v>1</v>
      </c>
      <c r="AN87" t="b">
        <v>1</v>
      </c>
      <c r="AP87" t="s">
        <v>492</v>
      </c>
      <c r="AQ87" t="s">
        <v>1564</v>
      </c>
      <c r="AR87" t="s">
        <v>46</v>
      </c>
      <c r="AS87" t="s">
        <v>324</v>
      </c>
    </row>
    <row r="88" spans="1:46" x14ac:dyDescent="0.35">
      <c r="A88" t="s">
        <v>1565</v>
      </c>
      <c r="C88" t="s">
        <v>1566</v>
      </c>
      <c r="D88" t="s">
        <v>1567</v>
      </c>
      <c r="E88" t="s">
        <v>1568</v>
      </c>
      <c r="G88" t="s">
        <v>751</v>
      </c>
      <c r="H88" t="s">
        <v>27</v>
      </c>
      <c r="I88" t="s">
        <v>310</v>
      </c>
      <c r="L88" t="s">
        <v>245</v>
      </c>
      <c r="N88" t="s">
        <v>355</v>
      </c>
      <c r="P88" t="s">
        <v>1569</v>
      </c>
      <c r="Q88" s="18">
        <v>45474</v>
      </c>
      <c r="S88" t="s">
        <v>634</v>
      </c>
      <c r="X88" t="s">
        <v>317</v>
      </c>
      <c r="Y88" s="18">
        <v>27090</v>
      </c>
      <c r="Z88">
        <v>14847917</v>
      </c>
      <c r="AA88">
        <v>1568446672</v>
      </c>
      <c r="AD88" t="s">
        <v>1570</v>
      </c>
      <c r="AE88" s="18">
        <v>45961</v>
      </c>
      <c r="AH88" t="s">
        <v>355</v>
      </c>
      <c r="AI88" t="s">
        <v>355</v>
      </c>
      <c r="AK88" t="s">
        <v>1162</v>
      </c>
      <c r="AM88" t="b">
        <v>0</v>
      </c>
      <c r="AN88" t="b">
        <v>1</v>
      </c>
      <c r="AO88">
        <v>4542543</v>
      </c>
      <c r="AP88" t="s">
        <v>492</v>
      </c>
      <c r="AQ88" t="s">
        <v>1571</v>
      </c>
      <c r="AR88" t="s">
        <v>310</v>
      </c>
      <c r="AS88" t="s">
        <v>324</v>
      </c>
      <c r="AT88" t="s">
        <v>1572</v>
      </c>
    </row>
    <row r="89" spans="1:46" x14ac:dyDescent="0.35">
      <c r="A89" t="s">
        <v>1573</v>
      </c>
      <c r="C89" t="s">
        <v>1574</v>
      </c>
      <c r="D89" t="s">
        <v>1575</v>
      </c>
      <c r="E89" t="s">
        <v>1576</v>
      </c>
      <c r="F89" t="s">
        <v>1023</v>
      </c>
      <c r="G89" t="s">
        <v>329</v>
      </c>
      <c r="H89" t="s">
        <v>136</v>
      </c>
      <c r="I89" t="s">
        <v>345</v>
      </c>
      <c r="J89" t="s">
        <v>1577</v>
      </c>
      <c r="K89" t="s">
        <v>361</v>
      </c>
      <c r="L89" t="s">
        <v>178</v>
      </c>
      <c r="M89">
        <v>63135</v>
      </c>
      <c r="N89" t="s">
        <v>1578</v>
      </c>
      <c r="O89" t="s">
        <v>1579</v>
      </c>
      <c r="P89" t="s">
        <v>1580</v>
      </c>
      <c r="Q89" s="18">
        <v>45470</v>
      </c>
      <c r="S89" t="s">
        <v>634</v>
      </c>
      <c r="T89">
        <v>5</v>
      </c>
      <c r="U89" t="s">
        <v>1581</v>
      </c>
      <c r="V89" s="358">
        <v>127000</v>
      </c>
      <c r="X89" t="s">
        <v>317</v>
      </c>
      <c r="Y89" s="18">
        <v>27935</v>
      </c>
      <c r="Z89" t="s">
        <v>1582</v>
      </c>
      <c r="AA89">
        <v>1659818904</v>
      </c>
      <c r="AB89" t="s">
        <v>1583</v>
      </c>
      <c r="AC89" s="18">
        <v>46112</v>
      </c>
      <c r="AD89">
        <v>2017000938</v>
      </c>
      <c r="AE89" s="18">
        <v>45777</v>
      </c>
      <c r="AF89" t="s">
        <v>1584</v>
      </c>
      <c r="AG89" s="18">
        <v>46390</v>
      </c>
      <c r="AH89" t="s">
        <v>355</v>
      </c>
      <c r="AI89" t="s">
        <v>355</v>
      </c>
      <c r="AJ89" t="s">
        <v>639</v>
      </c>
      <c r="AK89" t="s">
        <v>639</v>
      </c>
      <c r="AM89" t="b">
        <v>1</v>
      </c>
      <c r="AN89" t="b">
        <v>1</v>
      </c>
      <c r="AO89">
        <v>4532263</v>
      </c>
      <c r="AP89" t="s">
        <v>322</v>
      </c>
      <c r="AQ89" t="s">
        <v>1585</v>
      </c>
      <c r="AR89" t="s">
        <v>46</v>
      </c>
      <c r="AS89" t="s">
        <v>324</v>
      </c>
      <c r="AT89" t="s">
        <v>1384</v>
      </c>
    </row>
    <row r="90" spans="1:46" x14ac:dyDescent="0.35">
      <c r="A90" t="s">
        <v>1586</v>
      </c>
      <c r="C90" t="s">
        <v>1587</v>
      </c>
      <c r="D90" t="s">
        <v>1588</v>
      </c>
      <c r="E90" t="s">
        <v>1589</v>
      </c>
      <c r="F90" t="s">
        <v>1023</v>
      </c>
      <c r="G90" t="s">
        <v>329</v>
      </c>
      <c r="H90" t="s">
        <v>136</v>
      </c>
      <c r="I90" t="s">
        <v>345</v>
      </c>
      <c r="J90" t="s">
        <v>1590</v>
      </c>
      <c r="K90" t="s">
        <v>1591</v>
      </c>
      <c r="L90" t="s">
        <v>108</v>
      </c>
      <c r="M90">
        <v>76579</v>
      </c>
      <c r="N90" t="s">
        <v>1592</v>
      </c>
      <c r="O90" t="s">
        <v>1593</v>
      </c>
      <c r="P90" t="s">
        <v>1594</v>
      </c>
      <c r="Q90" s="18">
        <v>45470</v>
      </c>
      <c r="S90" t="s">
        <v>634</v>
      </c>
      <c r="T90">
        <v>5</v>
      </c>
      <c r="U90" t="s">
        <v>1595</v>
      </c>
      <c r="V90" s="358">
        <v>160000</v>
      </c>
      <c r="X90" t="s">
        <v>317</v>
      </c>
      <c r="Y90" s="18">
        <v>23351</v>
      </c>
      <c r="Z90" t="s">
        <v>1596</v>
      </c>
      <c r="AA90">
        <v>1023089190</v>
      </c>
      <c r="AB90" t="s">
        <v>1597</v>
      </c>
      <c r="AC90" s="18">
        <v>45808</v>
      </c>
      <c r="AD90">
        <v>2023013501</v>
      </c>
      <c r="AE90" s="18">
        <v>46022</v>
      </c>
      <c r="AF90" t="s">
        <v>1598</v>
      </c>
      <c r="AG90" s="18">
        <v>46965</v>
      </c>
      <c r="AJ90" t="s">
        <v>1162</v>
      </c>
      <c r="AK90" t="s">
        <v>639</v>
      </c>
      <c r="AM90" t="b">
        <v>1</v>
      </c>
      <c r="AN90" t="b">
        <v>1</v>
      </c>
      <c r="AO90">
        <v>4543903</v>
      </c>
      <c r="AP90" t="s">
        <v>322</v>
      </c>
      <c r="AQ90" t="s">
        <v>1599</v>
      </c>
      <c r="AR90" t="s">
        <v>46</v>
      </c>
      <c r="AS90" t="s">
        <v>324</v>
      </c>
      <c r="AT90" t="s">
        <v>1384</v>
      </c>
    </row>
    <row r="91" spans="1:46" x14ac:dyDescent="0.35">
      <c r="A91" t="s">
        <v>1600</v>
      </c>
      <c r="C91" t="s">
        <v>1601</v>
      </c>
      <c r="D91" t="s">
        <v>1602</v>
      </c>
      <c r="E91" t="s">
        <v>1603</v>
      </c>
      <c r="F91" t="s">
        <v>732</v>
      </c>
      <c r="G91" t="s">
        <v>733</v>
      </c>
      <c r="H91" t="s">
        <v>133</v>
      </c>
      <c r="I91" t="s">
        <v>432</v>
      </c>
      <c r="J91" t="s">
        <v>1604</v>
      </c>
      <c r="K91" t="s">
        <v>1405</v>
      </c>
      <c r="L91" t="s">
        <v>25</v>
      </c>
      <c r="M91">
        <v>99201</v>
      </c>
      <c r="N91" t="s">
        <v>1605</v>
      </c>
      <c r="O91" t="s">
        <v>1606</v>
      </c>
      <c r="P91" t="s">
        <v>1607</v>
      </c>
      <c r="Q91" s="18">
        <v>45464</v>
      </c>
      <c r="S91" t="s">
        <v>634</v>
      </c>
      <c r="T91">
        <v>5</v>
      </c>
      <c r="U91" t="s">
        <v>1608</v>
      </c>
      <c r="V91" s="358">
        <v>165000</v>
      </c>
      <c r="X91" t="s">
        <v>317</v>
      </c>
      <c r="Y91" s="18">
        <v>31579</v>
      </c>
      <c r="Z91" t="s">
        <v>1609</v>
      </c>
      <c r="AA91">
        <v>1396148607</v>
      </c>
      <c r="AB91" t="s">
        <v>1610</v>
      </c>
      <c r="AC91" s="18">
        <v>46234</v>
      </c>
      <c r="AD91" t="s">
        <v>1611</v>
      </c>
      <c r="AE91" s="18">
        <v>45824</v>
      </c>
      <c r="AF91" t="s">
        <v>1612</v>
      </c>
      <c r="AG91" s="18">
        <v>47321</v>
      </c>
      <c r="AH91" t="s">
        <v>355</v>
      </c>
      <c r="AI91">
        <v>2106646</v>
      </c>
      <c r="AK91" t="s">
        <v>1414</v>
      </c>
      <c r="AL91" t="s">
        <v>70</v>
      </c>
      <c r="AM91" t="b">
        <v>1</v>
      </c>
      <c r="AN91" t="b">
        <v>1</v>
      </c>
      <c r="AO91">
        <v>4534642</v>
      </c>
      <c r="AP91" t="s">
        <v>322</v>
      </c>
      <c r="AQ91" t="s">
        <v>1613</v>
      </c>
      <c r="AR91" t="s">
        <v>46</v>
      </c>
      <c r="AS91" t="s">
        <v>324</v>
      </c>
      <c r="AT91" t="s">
        <v>1384</v>
      </c>
    </row>
    <row r="92" spans="1:46" x14ac:dyDescent="0.35">
      <c r="A92" t="s">
        <v>1614</v>
      </c>
      <c r="C92" t="s">
        <v>1615</v>
      </c>
      <c r="D92" t="s">
        <v>1616</v>
      </c>
      <c r="E92" t="s">
        <v>1617</v>
      </c>
      <c r="F92" t="s">
        <v>1618</v>
      </c>
      <c r="G92" t="s">
        <v>418</v>
      </c>
      <c r="H92" t="s">
        <v>136</v>
      </c>
      <c r="I92" t="s">
        <v>345</v>
      </c>
      <c r="J92" t="s">
        <v>1619</v>
      </c>
      <c r="K92" t="s">
        <v>1620</v>
      </c>
      <c r="L92" t="s">
        <v>81</v>
      </c>
      <c r="M92">
        <v>46036</v>
      </c>
      <c r="N92" t="s">
        <v>1621</v>
      </c>
      <c r="O92" t="s">
        <v>1622</v>
      </c>
      <c r="P92" t="s">
        <v>1623</v>
      </c>
      <c r="Q92" s="18">
        <v>45463</v>
      </c>
      <c r="S92" t="s">
        <v>634</v>
      </c>
      <c r="T92">
        <v>5</v>
      </c>
      <c r="U92" t="s">
        <v>1624</v>
      </c>
      <c r="X92" t="s">
        <v>317</v>
      </c>
      <c r="Y92" s="18">
        <v>32101</v>
      </c>
      <c r="Z92" t="s">
        <v>1625</v>
      </c>
      <c r="AA92">
        <v>1902325780</v>
      </c>
      <c r="AB92" t="s">
        <v>1626</v>
      </c>
      <c r="AC92" s="18">
        <v>46112</v>
      </c>
      <c r="AD92" t="s">
        <v>1627</v>
      </c>
      <c r="AE92" s="18">
        <v>45961</v>
      </c>
      <c r="AF92" t="s">
        <v>1628</v>
      </c>
      <c r="AG92" s="18">
        <v>46580</v>
      </c>
      <c r="AH92" t="s">
        <v>355</v>
      </c>
      <c r="AI92">
        <v>300006466</v>
      </c>
      <c r="AJ92" t="s">
        <v>1629</v>
      </c>
      <c r="AK92" t="s">
        <v>1629</v>
      </c>
      <c r="AM92" t="b">
        <v>1</v>
      </c>
      <c r="AN92" t="b">
        <v>1</v>
      </c>
      <c r="AO92">
        <v>4531345</v>
      </c>
      <c r="AP92" t="s">
        <v>322</v>
      </c>
      <c r="AQ92" t="s">
        <v>1630</v>
      </c>
      <c r="AR92" t="s">
        <v>46</v>
      </c>
      <c r="AS92" t="s">
        <v>324</v>
      </c>
      <c r="AT92" t="s">
        <v>1631</v>
      </c>
    </row>
    <row r="93" spans="1:46" x14ac:dyDescent="0.35">
      <c r="A93" t="s">
        <v>1632</v>
      </c>
      <c r="C93" t="s">
        <v>1633</v>
      </c>
      <c r="D93" t="s">
        <v>1634</v>
      </c>
      <c r="E93" t="s">
        <v>1635</v>
      </c>
      <c r="F93" t="s">
        <v>1636</v>
      </c>
      <c r="G93" t="s">
        <v>1637</v>
      </c>
      <c r="H93" t="s">
        <v>136</v>
      </c>
      <c r="I93" t="s">
        <v>345</v>
      </c>
      <c r="J93" t="s">
        <v>1638</v>
      </c>
      <c r="K93" t="s">
        <v>1639</v>
      </c>
      <c r="L93" t="s">
        <v>53</v>
      </c>
      <c r="M93">
        <v>32068</v>
      </c>
      <c r="N93" t="s">
        <v>1640</v>
      </c>
      <c r="O93" t="s">
        <v>1641</v>
      </c>
      <c r="P93" t="s">
        <v>1642</v>
      </c>
      <c r="Q93" s="18">
        <v>45463</v>
      </c>
      <c r="R93" s="18">
        <v>45505</v>
      </c>
      <c r="S93" t="s">
        <v>708</v>
      </c>
      <c r="T93">
        <v>0</v>
      </c>
      <c r="U93" t="s">
        <v>1643</v>
      </c>
      <c r="V93" s="358">
        <v>127000</v>
      </c>
      <c r="X93" t="s">
        <v>317</v>
      </c>
      <c r="Y93" s="18">
        <v>31126</v>
      </c>
      <c r="Z93" t="s">
        <v>1644</v>
      </c>
      <c r="AA93">
        <v>1154020022</v>
      </c>
      <c r="AB93" t="s">
        <v>1645</v>
      </c>
      <c r="AD93" t="s">
        <v>1646</v>
      </c>
      <c r="AE93" s="18">
        <v>46234</v>
      </c>
      <c r="AF93" t="s">
        <v>1647</v>
      </c>
      <c r="AG93" s="18">
        <v>46789</v>
      </c>
      <c r="AH93" t="s">
        <v>355</v>
      </c>
      <c r="AI93" t="s">
        <v>355</v>
      </c>
      <c r="AJ93" t="s">
        <v>846</v>
      </c>
      <c r="AK93" t="s">
        <v>846</v>
      </c>
      <c r="AL93" t="s">
        <v>1648</v>
      </c>
      <c r="AM93" t="b">
        <v>1</v>
      </c>
      <c r="AN93" t="b">
        <v>1</v>
      </c>
      <c r="AO93">
        <v>4516312</v>
      </c>
      <c r="AP93" t="s">
        <v>322</v>
      </c>
      <c r="AQ93" t="s">
        <v>1649</v>
      </c>
      <c r="AR93" t="s">
        <v>46</v>
      </c>
      <c r="AS93" t="s">
        <v>324</v>
      </c>
      <c r="AT93" t="s">
        <v>1384</v>
      </c>
    </row>
    <row r="94" spans="1:46" x14ac:dyDescent="0.35">
      <c r="A94" t="s">
        <v>1650</v>
      </c>
      <c r="C94" t="s">
        <v>1651</v>
      </c>
      <c r="D94" t="s">
        <v>1652</v>
      </c>
      <c r="E94" t="s">
        <v>1653</v>
      </c>
      <c r="F94" t="s">
        <v>403</v>
      </c>
      <c r="G94" t="s">
        <v>404</v>
      </c>
      <c r="H94" t="s">
        <v>191</v>
      </c>
      <c r="I94" t="s">
        <v>557</v>
      </c>
      <c r="J94" t="s">
        <v>1654</v>
      </c>
      <c r="K94" t="s">
        <v>1655</v>
      </c>
      <c r="L94" t="s">
        <v>50</v>
      </c>
      <c r="M94">
        <v>91335</v>
      </c>
      <c r="N94" t="s">
        <v>1656</v>
      </c>
      <c r="O94" t="s">
        <v>1657</v>
      </c>
      <c r="P94" t="s">
        <v>1658</v>
      </c>
      <c r="Q94" s="18">
        <v>45463</v>
      </c>
      <c r="S94" t="s">
        <v>634</v>
      </c>
      <c r="T94">
        <v>5</v>
      </c>
      <c r="U94" t="s">
        <v>650</v>
      </c>
      <c r="V94" s="358">
        <v>140000</v>
      </c>
      <c r="X94" t="s">
        <v>317</v>
      </c>
      <c r="Y94" s="18">
        <v>35041</v>
      </c>
      <c r="Z94" t="s">
        <v>1659</v>
      </c>
      <c r="AA94">
        <v>1760224778</v>
      </c>
      <c r="AB94" t="s">
        <v>1660</v>
      </c>
      <c r="AC94" s="18">
        <v>46387</v>
      </c>
      <c r="AD94">
        <v>64196</v>
      </c>
      <c r="AE94" s="18">
        <v>46022</v>
      </c>
      <c r="AF94" t="s">
        <v>1661</v>
      </c>
      <c r="AG94" s="18">
        <v>46387</v>
      </c>
      <c r="AH94" t="s">
        <v>355</v>
      </c>
      <c r="AI94" t="s">
        <v>355</v>
      </c>
      <c r="AJ94" t="s">
        <v>355</v>
      </c>
      <c r="AK94" t="s">
        <v>1330</v>
      </c>
      <c r="AM94" t="b">
        <v>1</v>
      </c>
      <c r="AN94" t="b">
        <v>1</v>
      </c>
      <c r="AO94">
        <v>4534413</v>
      </c>
      <c r="AP94" t="s">
        <v>322</v>
      </c>
      <c r="AQ94" t="s">
        <v>1662</v>
      </c>
      <c r="AR94" t="s">
        <v>566</v>
      </c>
      <c r="AS94" t="s">
        <v>324</v>
      </c>
      <c r="AT94" t="s">
        <v>1384</v>
      </c>
    </row>
    <row r="95" spans="1:46" x14ac:dyDescent="0.35">
      <c r="A95" t="s">
        <v>1663</v>
      </c>
      <c r="C95" t="s">
        <v>1664</v>
      </c>
      <c r="D95" t="s">
        <v>1665</v>
      </c>
      <c r="E95" t="s">
        <v>1666</v>
      </c>
      <c r="F95" t="s">
        <v>1508</v>
      </c>
      <c r="G95" t="s">
        <v>1509</v>
      </c>
      <c r="H95" t="s">
        <v>136</v>
      </c>
      <c r="I95" t="s">
        <v>345</v>
      </c>
      <c r="J95" t="s">
        <v>1667</v>
      </c>
      <c r="K95" t="s">
        <v>1668</v>
      </c>
      <c r="L95" t="s">
        <v>53</v>
      </c>
      <c r="M95">
        <v>32909</v>
      </c>
      <c r="N95" t="s">
        <v>1669</v>
      </c>
      <c r="O95" t="s">
        <v>1670</v>
      </c>
      <c r="P95" t="s">
        <v>1671</v>
      </c>
      <c r="Q95" s="18">
        <v>45463</v>
      </c>
      <c r="S95" t="s">
        <v>634</v>
      </c>
      <c r="T95">
        <v>2</v>
      </c>
      <c r="U95" t="s">
        <v>1672</v>
      </c>
      <c r="W95">
        <v>495</v>
      </c>
      <c r="X95">
        <v>1099</v>
      </c>
      <c r="Y95" s="18">
        <v>30191</v>
      </c>
      <c r="Z95" t="s">
        <v>1673</v>
      </c>
      <c r="AA95">
        <v>1427618156</v>
      </c>
      <c r="AB95" t="s">
        <v>1674</v>
      </c>
      <c r="AC95" s="18">
        <v>46446</v>
      </c>
      <c r="AD95" t="s">
        <v>1675</v>
      </c>
      <c r="AE95" s="18">
        <v>45777</v>
      </c>
      <c r="AF95" t="s">
        <v>1676</v>
      </c>
      <c r="AG95" s="18">
        <v>47068</v>
      </c>
      <c r="AH95" t="s">
        <v>355</v>
      </c>
      <c r="AI95">
        <v>120684900</v>
      </c>
      <c r="AJ95" t="s">
        <v>1677</v>
      </c>
      <c r="AK95" t="s">
        <v>1677</v>
      </c>
      <c r="AL95" t="s">
        <v>1330</v>
      </c>
      <c r="AM95" t="b">
        <v>1</v>
      </c>
      <c r="AN95" t="b">
        <v>1</v>
      </c>
      <c r="AP95" t="s">
        <v>322</v>
      </c>
      <c r="AQ95" t="s">
        <v>1678</v>
      </c>
      <c r="AR95" t="s">
        <v>46</v>
      </c>
      <c r="AS95" t="s">
        <v>324</v>
      </c>
    </row>
    <row r="96" spans="1:46" x14ac:dyDescent="0.35">
      <c r="A96" t="s">
        <v>1679</v>
      </c>
      <c r="C96" t="s">
        <v>1680</v>
      </c>
      <c r="D96" t="s">
        <v>1681</v>
      </c>
      <c r="E96" t="s">
        <v>1682</v>
      </c>
      <c r="F96" t="s">
        <v>1683</v>
      </c>
      <c r="G96" t="s">
        <v>612</v>
      </c>
      <c r="H96" t="s">
        <v>136</v>
      </c>
      <c r="I96" t="s">
        <v>345</v>
      </c>
      <c r="J96" t="s">
        <v>1684</v>
      </c>
      <c r="K96" t="s">
        <v>1685</v>
      </c>
      <c r="L96" t="s">
        <v>115</v>
      </c>
      <c r="M96">
        <v>60431</v>
      </c>
      <c r="N96" t="s">
        <v>1686</v>
      </c>
      <c r="O96" t="s">
        <v>1687</v>
      </c>
      <c r="P96" t="s">
        <v>1688</v>
      </c>
      <c r="Q96" s="18">
        <v>45463</v>
      </c>
      <c r="S96" t="s">
        <v>634</v>
      </c>
      <c r="T96">
        <v>5</v>
      </c>
      <c r="U96" t="s">
        <v>1128</v>
      </c>
      <c r="V96" s="358">
        <v>120000</v>
      </c>
      <c r="X96" t="s">
        <v>317</v>
      </c>
      <c r="Y96" s="18">
        <v>34100</v>
      </c>
      <c r="Z96" t="s">
        <v>1689</v>
      </c>
      <c r="AA96">
        <v>1225806094</v>
      </c>
      <c r="AB96" t="s">
        <v>367</v>
      </c>
      <c r="AD96">
        <v>209029279</v>
      </c>
      <c r="AE96" s="18">
        <v>46173</v>
      </c>
      <c r="AF96" t="s">
        <v>1690</v>
      </c>
      <c r="AG96" s="18">
        <v>47071</v>
      </c>
      <c r="AH96" t="s">
        <v>355</v>
      </c>
      <c r="AI96" t="s">
        <v>355</v>
      </c>
      <c r="AJ96" t="s">
        <v>70</v>
      </c>
      <c r="AK96" t="s">
        <v>70</v>
      </c>
      <c r="AM96" t="b">
        <v>1</v>
      </c>
      <c r="AN96" t="b">
        <v>1</v>
      </c>
      <c r="AO96">
        <v>4532235</v>
      </c>
      <c r="AP96" t="s">
        <v>322</v>
      </c>
      <c r="AQ96" t="s">
        <v>1691</v>
      </c>
      <c r="AR96" t="s">
        <v>46</v>
      </c>
      <c r="AS96" t="s">
        <v>324</v>
      </c>
      <c r="AT96" t="s">
        <v>1384</v>
      </c>
    </row>
    <row r="97" spans="1:46" x14ac:dyDescent="0.35">
      <c r="A97" t="s">
        <v>1692</v>
      </c>
      <c r="C97" t="s">
        <v>1693</v>
      </c>
      <c r="D97" t="s">
        <v>1694</v>
      </c>
      <c r="E97" t="s">
        <v>1695</v>
      </c>
      <c r="F97" t="s">
        <v>1696</v>
      </c>
      <c r="G97" t="s">
        <v>733</v>
      </c>
      <c r="H97" t="s">
        <v>28</v>
      </c>
      <c r="I97" t="s">
        <v>310</v>
      </c>
      <c r="J97" t="s">
        <v>1697</v>
      </c>
      <c r="K97" t="s">
        <v>1405</v>
      </c>
      <c r="L97" t="s">
        <v>25</v>
      </c>
      <c r="M97">
        <v>99216</v>
      </c>
      <c r="N97" t="s">
        <v>1698</v>
      </c>
      <c r="O97" t="s">
        <v>1699</v>
      </c>
      <c r="P97" t="s">
        <v>1700</v>
      </c>
      <c r="Q97" s="18">
        <v>45463</v>
      </c>
      <c r="S97" t="s">
        <v>634</v>
      </c>
      <c r="T97">
        <v>4</v>
      </c>
      <c r="U97" t="s">
        <v>1701</v>
      </c>
      <c r="V97" s="358">
        <v>210000</v>
      </c>
      <c r="X97" t="s">
        <v>317</v>
      </c>
      <c r="Y97" s="18">
        <v>22599</v>
      </c>
      <c r="Z97" t="s">
        <v>1702</v>
      </c>
      <c r="AA97">
        <v>1376637421</v>
      </c>
      <c r="AB97" t="s">
        <v>1703</v>
      </c>
      <c r="AC97" s="18">
        <v>46599</v>
      </c>
      <c r="AD97" t="s">
        <v>1704</v>
      </c>
      <c r="AE97" s="18">
        <v>45975</v>
      </c>
      <c r="AF97" t="s">
        <v>320</v>
      </c>
      <c r="AH97" t="s">
        <v>355</v>
      </c>
      <c r="AI97" t="s">
        <v>355</v>
      </c>
      <c r="AJ97" t="s">
        <v>320</v>
      </c>
      <c r="AK97" t="s">
        <v>70</v>
      </c>
      <c r="AL97" t="s">
        <v>70</v>
      </c>
      <c r="AM97" t="b">
        <v>1</v>
      </c>
      <c r="AN97" t="b">
        <v>1</v>
      </c>
      <c r="AO97">
        <v>4533793</v>
      </c>
      <c r="AP97" t="s">
        <v>322</v>
      </c>
      <c r="AQ97" t="s">
        <v>1414</v>
      </c>
      <c r="AR97" t="s">
        <v>310</v>
      </c>
      <c r="AS97" t="s">
        <v>324</v>
      </c>
      <c r="AT97" t="s">
        <v>1384</v>
      </c>
    </row>
    <row r="98" spans="1:46" x14ac:dyDescent="0.35">
      <c r="A98" t="s">
        <v>1705</v>
      </c>
      <c r="C98" t="s">
        <v>1706</v>
      </c>
      <c r="D98" t="s">
        <v>1707</v>
      </c>
      <c r="E98" t="s">
        <v>1708</v>
      </c>
      <c r="F98" t="s">
        <v>1709</v>
      </c>
      <c r="G98" t="s">
        <v>515</v>
      </c>
      <c r="H98" t="s">
        <v>136</v>
      </c>
      <c r="I98" t="s">
        <v>345</v>
      </c>
      <c r="J98" t="s">
        <v>1710</v>
      </c>
      <c r="K98" t="s">
        <v>1711</v>
      </c>
      <c r="L98" t="s">
        <v>115</v>
      </c>
      <c r="M98">
        <v>60126</v>
      </c>
      <c r="N98" t="s">
        <v>1712</v>
      </c>
      <c r="O98" t="s">
        <v>1713</v>
      </c>
      <c r="P98" t="s">
        <v>1714</v>
      </c>
      <c r="Q98" s="18">
        <v>45463</v>
      </c>
      <c r="R98" s="18">
        <v>45538</v>
      </c>
      <c r="S98" t="s">
        <v>708</v>
      </c>
      <c r="T98">
        <v>0</v>
      </c>
      <c r="U98" t="s">
        <v>521</v>
      </c>
      <c r="V98" s="358">
        <v>135000</v>
      </c>
      <c r="X98" t="s">
        <v>317</v>
      </c>
      <c r="Y98" s="18">
        <v>30959</v>
      </c>
      <c r="Z98" t="s">
        <v>1715</v>
      </c>
      <c r="AA98">
        <v>1841836558</v>
      </c>
      <c r="AB98" t="s">
        <v>1716</v>
      </c>
      <c r="AC98" s="18">
        <v>46568</v>
      </c>
      <c r="AD98">
        <v>277002295</v>
      </c>
      <c r="AE98" s="18">
        <v>46173</v>
      </c>
      <c r="AF98" t="s">
        <v>1717</v>
      </c>
      <c r="AG98" s="18">
        <v>47198</v>
      </c>
      <c r="AH98" t="s">
        <v>355</v>
      </c>
      <c r="AI98" t="s">
        <v>355</v>
      </c>
      <c r="AJ98" t="s">
        <v>70</v>
      </c>
      <c r="AK98" t="s">
        <v>1718</v>
      </c>
      <c r="AM98" t="b">
        <v>1</v>
      </c>
      <c r="AN98" t="b">
        <v>1</v>
      </c>
      <c r="AO98">
        <v>4365624</v>
      </c>
      <c r="AP98" t="s">
        <v>322</v>
      </c>
      <c r="AQ98" t="s">
        <v>1719</v>
      </c>
      <c r="AR98" t="s">
        <v>46</v>
      </c>
      <c r="AS98" t="s">
        <v>324</v>
      </c>
      <c r="AT98" t="s">
        <v>1384</v>
      </c>
    </row>
    <row r="99" spans="1:46" x14ac:dyDescent="0.35">
      <c r="A99" t="s">
        <v>1720</v>
      </c>
      <c r="C99" t="s">
        <v>1721</v>
      </c>
      <c r="D99" t="s">
        <v>1722</v>
      </c>
      <c r="E99" t="s">
        <v>1723</v>
      </c>
      <c r="F99" t="s">
        <v>1023</v>
      </c>
      <c r="G99" t="s">
        <v>329</v>
      </c>
      <c r="H99" t="s">
        <v>136</v>
      </c>
      <c r="I99" t="s">
        <v>345</v>
      </c>
      <c r="J99" t="s">
        <v>1724</v>
      </c>
      <c r="K99" t="s">
        <v>1725</v>
      </c>
      <c r="L99" t="s">
        <v>178</v>
      </c>
      <c r="M99">
        <v>63366</v>
      </c>
      <c r="N99" t="s">
        <v>1726</v>
      </c>
      <c r="O99" t="s">
        <v>1727</v>
      </c>
      <c r="P99" t="s">
        <v>1728</v>
      </c>
      <c r="Q99" s="18">
        <v>45463</v>
      </c>
      <c r="S99" t="s">
        <v>634</v>
      </c>
      <c r="T99">
        <v>5</v>
      </c>
      <c r="U99" t="s">
        <v>1729</v>
      </c>
      <c r="V99" s="358">
        <v>132000</v>
      </c>
      <c r="X99" t="s">
        <v>317</v>
      </c>
      <c r="Y99" s="18">
        <v>21116</v>
      </c>
      <c r="Z99" t="s">
        <v>1730</v>
      </c>
      <c r="AA99">
        <v>1205207768</v>
      </c>
      <c r="AB99" t="s">
        <v>1731</v>
      </c>
      <c r="AC99" s="18">
        <v>46538</v>
      </c>
      <c r="AD99">
        <v>2015030542</v>
      </c>
      <c r="AE99" s="18">
        <v>45777</v>
      </c>
      <c r="AF99" t="s">
        <v>1732</v>
      </c>
      <c r="AG99" s="18">
        <v>45887</v>
      </c>
      <c r="AH99" t="s">
        <v>355</v>
      </c>
      <c r="AI99" t="s">
        <v>355</v>
      </c>
      <c r="AJ99" t="s">
        <v>639</v>
      </c>
      <c r="AK99" t="s">
        <v>639</v>
      </c>
      <c r="AM99" t="b">
        <v>1</v>
      </c>
      <c r="AN99" t="b">
        <v>1</v>
      </c>
      <c r="AO99">
        <v>4543216</v>
      </c>
      <c r="AP99" t="s">
        <v>322</v>
      </c>
      <c r="AQ99" t="s">
        <v>1733</v>
      </c>
      <c r="AR99" t="s">
        <v>46</v>
      </c>
      <c r="AS99" t="s">
        <v>324</v>
      </c>
      <c r="AT99" t="s">
        <v>1384</v>
      </c>
    </row>
    <row r="100" spans="1:46" x14ac:dyDescent="0.35">
      <c r="A100" t="s">
        <v>1734</v>
      </c>
      <c r="C100" t="s">
        <v>1735</v>
      </c>
      <c r="D100" t="s">
        <v>1374</v>
      </c>
      <c r="E100" t="s">
        <v>1736</v>
      </c>
      <c r="F100" t="s">
        <v>1023</v>
      </c>
      <c r="G100" t="s">
        <v>329</v>
      </c>
      <c r="H100" t="s">
        <v>136</v>
      </c>
      <c r="I100" t="s">
        <v>345</v>
      </c>
      <c r="J100" t="s">
        <v>1737</v>
      </c>
      <c r="K100" t="s">
        <v>1738</v>
      </c>
      <c r="L100" t="s">
        <v>178</v>
      </c>
      <c r="M100">
        <v>66062</v>
      </c>
      <c r="N100" t="s">
        <v>1739</v>
      </c>
      <c r="O100" t="s">
        <v>1740</v>
      </c>
      <c r="P100" t="s">
        <v>1741</v>
      </c>
      <c r="Q100" s="18">
        <v>45463</v>
      </c>
      <c r="S100" t="s">
        <v>634</v>
      </c>
      <c r="T100">
        <v>0</v>
      </c>
      <c r="U100" t="s">
        <v>1742</v>
      </c>
      <c r="W100">
        <v>500</v>
      </c>
      <c r="X100">
        <v>1099</v>
      </c>
      <c r="Y100" s="18">
        <v>33823</v>
      </c>
      <c r="Z100" t="s">
        <v>1743</v>
      </c>
      <c r="AA100">
        <v>1154022275</v>
      </c>
      <c r="AB100" t="s">
        <v>355</v>
      </c>
      <c r="AD100">
        <v>2023009843</v>
      </c>
      <c r="AE100" s="18">
        <v>45777</v>
      </c>
      <c r="AF100" t="s">
        <v>1744</v>
      </c>
      <c r="AG100" s="18">
        <v>46814</v>
      </c>
      <c r="AH100" t="s">
        <v>355</v>
      </c>
      <c r="AI100" t="s">
        <v>355</v>
      </c>
      <c r="AJ100" t="s">
        <v>1162</v>
      </c>
      <c r="AK100" t="s">
        <v>639</v>
      </c>
      <c r="AM100" t="b">
        <v>1</v>
      </c>
      <c r="AN100" t="b">
        <v>1</v>
      </c>
      <c r="AP100" t="s">
        <v>322</v>
      </c>
      <c r="AQ100" t="s">
        <v>177</v>
      </c>
      <c r="AR100" t="s">
        <v>46</v>
      </c>
      <c r="AS100" t="s">
        <v>29</v>
      </c>
    </row>
    <row r="101" spans="1:46" x14ac:dyDescent="0.35">
      <c r="A101" t="s">
        <v>1745</v>
      </c>
      <c r="C101" t="s">
        <v>1746</v>
      </c>
      <c r="D101" t="s">
        <v>1747</v>
      </c>
      <c r="E101" t="s">
        <v>1748</v>
      </c>
      <c r="F101" t="s">
        <v>1749</v>
      </c>
      <c r="G101" t="s">
        <v>733</v>
      </c>
      <c r="H101" t="s">
        <v>27</v>
      </c>
      <c r="I101" t="s">
        <v>447</v>
      </c>
      <c r="J101" t="s">
        <v>1750</v>
      </c>
      <c r="K101" t="s">
        <v>1751</v>
      </c>
      <c r="L101" t="s">
        <v>25</v>
      </c>
      <c r="M101">
        <v>98225</v>
      </c>
      <c r="N101" t="s">
        <v>1752</v>
      </c>
      <c r="O101" t="s">
        <v>1753</v>
      </c>
      <c r="P101" t="s">
        <v>1754</v>
      </c>
      <c r="Q101" s="18">
        <v>45463</v>
      </c>
      <c r="S101" t="s">
        <v>634</v>
      </c>
      <c r="T101">
        <v>2</v>
      </c>
      <c r="U101" t="s">
        <v>1755</v>
      </c>
      <c r="W101" s="358">
        <v>1100</v>
      </c>
      <c r="X101">
        <v>1099</v>
      </c>
      <c r="Y101" s="18">
        <v>34206</v>
      </c>
      <c r="Z101" t="s">
        <v>1756</v>
      </c>
      <c r="AA101">
        <v>1518595412</v>
      </c>
      <c r="AB101" t="s">
        <v>1757</v>
      </c>
      <c r="AC101" s="18">
        <v>46265</v>
      </c>
      <c r="AD101" t="s">
        <v>1758</v>
      </c>
      <c r="AE101" s="18">
        <v>45894</v>
      </c>
      <c r="AF101" t="s">
        <v>320</v>
      </c>
      <c r="AH101" t="s">
        <v>1759</v>
      </c>
      <c r="AI101" t="s">
        <v>355</v>
      </c>
      <c r="AK101" t="s">
        <v>1414</v>
      </c>
      <c r="AL101" t="s">
        <v>70</v>
      </c>
      <c r="AM101" t="b">
        <v>1</v>
      </c>
      <c r="AN101" t="b">
        <v>1</v>
      </c>
      <c r="AP101" t="s">
        <v>322</v>
      </c>
      <c r="AQ101" t="s">
        <v>204</v>
      </c>
      <c r="AR101" t="s">
        <v>310</v>
      </c>
      <c r="AS101" t="s">
        <v>324</v>
      </c>
    </row>
    <row r="102" spans="1:46" x14ac:dyDescent="0.35">
      <c r="A102" t="s">
        <v>1760</v>
      </c>
      <c r="C102" t="s">
        <v>1761</v>
      </c>
      <c r="D102" t="s">
        <v>1762</v>
      </c>
      <c r="E102" t="s">
        <v>1763</v>
      </c>
      <c r="F102" t="s">
        <v>328</v>
      </c>
      <c r="G102" t="s">
        <v>329</v>
      </c>
      <c r="H102" t="s">
        <v>28</v>
      </c>
      <c r="I102" t="s">
        <v>310</v>
      </c>
      <c r="J102" t="s">
        <v>1764</v>
      </c>
      <c r="K102" t="s">
        <v>630</v>
      </c>
      <c r="L102" t="s">
        <v>178</v>
      </c>
      <c r="M102">
        <v>63131</v>
      </c>
      <c r="N102" t="s">
        <v>1765</v>
      </c>
      <c r="O102" t="s">
        <v>1766</v>
      </c>
      <c r="P102" t="s">
        <v>1767</v>
      </c>
      <c r="Q102" s="18">
        <v>45463</v>
      </c>
      <c r="S102" t="s">
        <v>634</v>
      </c>
      <c r="T102">
        <v>5</v>
      </c>
      <c r="U102" t="s">
        <v>1768</v>
      </c>
      <c r="V102" s="358">
        <v>210000</v>
      </c>
      <c r="X102" t="s">
        <v>317</v>
      </c>
      <c r="Y102" s="18">
        <v>16712</v>
      </c>
      <c r="Z102" t="s">
        <v>1769</v>
      </c>
      <c r="AA102">
        <v>1699705293</v>
      </c>
      <c r="AB102" t="s">
        <v>1770</v>
      </c>
      <c r="AC102" s="18">
        <v>46081</v>
      </c>
      <c r="AD102" t="s">
        <v>1771</v>
      </c>
      <c r="AE102" s="18">
        <v>45688</v>
      </c>
      <c r="AF102" t="s">
        <v>1772</v>
      </c>
      <c r="AH102" t="s">
        <v>355</v>
      </c>
      <c r="AI102" t="s">
        <v>355</v>
      </c>
      <c r="AK102" t="s">
        <v>1330</v>
      </c>
      <c r="AM102" t="b">
        <v>1</v>
      </c>
      <c r="AN102" t="b">
        <v>1</v>
      </c>
      <c r="AP102" t="s">
        <v>322</v>
      </c>
      <c r="AQ102" t="s">
        <v>639</v>
      </c>
      <c r="AR102" t="s">
        <v>310</v>
      </c>
      <c r="AS102" t="s">
        <v>324</v>
      </c>
    </row>
    <row r="103" spans="1:46" x14ac:dyDescent="0.35">
      <c r="A103" t="s">
        <v>1773</v>
      </c>
      <c r="C103" t="s">
        <v>1774</v>
      </c>
      <c r="D103" t="s">
        <v>1775</v>
      </c>
      <c r="E103" t="s">
        <v>1233</v>
      </c>
      <c r="F103" t="s">
        <v>1023</v>
      </c>
      <c r="G103" t="s">
        <v>329</v>
      </c>
      <c r="H103" t="s">
        <v>136</v>
      </c>
      <c r="I103" t="s">
        <v>345</v>
      </c>
      <c r="J103" t="s">
        <v>1776</v>
      </c>
      <c r="K103" t="s">
        <v>1777</v>
      </c>
      <c r="L103" t="s">
        <v>178</v>
      </c>
      <c r="M103">
        <v>64063</v>
      </c>
      <c r="N103" t="s">
        <v>1778</v>
      </c>
      <c r="O103" t="s">
        <v>1779</v>
      </c>
      <c r="P103" t="s">
        <v>1780</v>
      </c>
      <c r="Q103" s="18">
        <v>45463</v>
      </c>
      <c r="S103" t="s">
        <v>634</v>
      </c>
      <c r="T103">
        <v>0</v>
      </c>
      <c r="U103" t="s">
        <v>1742</v>
      </c>
      <c r="W103">
        <v>500</v>
      </c>
      <c r="X103">
        <v>1099</v>
      </c>
      <c r="Y103" s="18">
        <v>28959</v>
      </c>
      <c r="Z103" t="s">
        <v>1781</v>
      </c>
      <c r="AA103">
        <v>1891449013</v>
      </c>
      <c r="AB103" t="s">
        <v>1782</v>
      </c>
      <c r="AC103" s="18">
        <v>46387</v>
      </c>
      <c r="AD103">
        <v>2021043562</v>
      </c>
      <c r="AE103" s="18">
        <v>45777</v>
      </c>
      <c r="AF103" t="s">
        <v>1783</v>
      </c>
      <c r="AG103" s="18">
        <v>46308</v>
      </c>
      <c r="AH103" t="s">
        <v>355</v>
      </c>
      <c r="AI103" t="s">
        <v>355</v>
      </c>
      <c r="AJ103" t="s">
        <v>639</v>
      </c>
      <c r="AK103" t="s">
        <v>639</v>
      </c>
      <c r="AM103" t="b">
        <v>1</v>
      </c>
      <c r="AN103" t="b">
        <v>1</v>
      </c>
      <c r="AP103" t="s">
        <v>322</v>
      </c>
      <c r="AQ103" t="s">
        <v>180</v>
      </c>
      <c r="AR103" t="s">
        <v>46</v>
      </c>
      <c r="AS103" t="s">
        <v>29</v>
      </c>
    </row>
    <row r="104" spans="1:46" x14ac:dyDescent="0.35">
      <c r="A104" t="s">
        <v>1784</v>
      </c>
      <c r="C104" t="s">
        <v>1785</v>
      </c>
      <c r="D104" t="s">
        <v>1786</v>
      </c>
      <c r="E104" t="s">
        <v>1787</v>
      </c>
      <c r="F104" t="s">
        <v>1023</v>
      </c>
      <c r="G104" t="s">
        <v>1788</v>
      </c>
      <c r="H104" t="s">
        <v>136</v>
      </c>
      <c r="I104" t="s">
        <v>345</v>
      </c>
      <c r="J104" t="s">
        <v>1789</v>
      </c>
      <c r="K104" t="s">
        <v>1790</v>
      </c>
      <c r="L104" t="s">
        <v>178</v>
      </c>
      <c r="M104">
        <v>65613</v>
      </c>
      <c r="N104" t="s">
        <v>1791</v>
      </c>
      <c r="O104" t="s">
        <v>1792</v>
      </c>
      <c r="P104" t="s">
        <v>1793</v>
      </c>
      <c r="Q104" s="18">
        <v>45463</v>
      </c>
      <c r="S104" t="s">
        <v>634</v>
      </c>
      <c r="T104">
        <v>0</v>
      </c>
      <c r="U104" t="s">
        <v>1742</v>
      </c>
      <c r="W104">
        <v>500</v>
      </c>
      <c r="X104">
        <v>1099</v>
      </c>
      <c r="Y104" s="18">
        <v>27498</v>
      </c>
      <c r="Z104" t="s">
        <v>1794</v>
      </c>
      <c r="AA104">
        <v>1881008498</v>
      </c>
      <c r="AB104" t="s">
        <v>1795</v>
      </c>
      <c r="AC104" s="18">
        <v>46568</v>
      </c>
      <c r="AD104">
        <v>2014000660</v>
      </c>
      <c r="AE104" s="18">
        <v>45777</v>
      </c>
      <c r="AF104" t="s">
        <v>1796</v>
      </c>
      <c r="AG104" s="18">
        <v>47077</v>
      </c>
      <c r="AH104" t="s">
        <v>355</v>
      </c>
      <c r="AI104" t="s">
        <v>355</v>
      </c>
      <c r="AJ104" t="s">
        <v>639</v>
      </c>
      <c r="AK104" t="s">
        <v>639</v>
      </c>
      <c r="AM104" t="b">
        <v>1</v>
      </c>
      <c r="AN104" t="b">
        <v>1</v>
      </c>
      <c r="AP104" t="s">
        <v>322</v>
      </c>
      <c r="AQ104" t="s">
        <v>182</v>
      </c>
      <c r="AR104" t="s">
        <v>46</v>
      </c>
      <c r="AS104" t="s">
        <v>29</v>
      </c>
    </row>
    <row r="105" spans="1:46" x14ac:dyDescent="0.35">
      <c r="A105" t="s">
        <v>1797</v>
      </c>
      <c r="C105" t="s">
        <v>1798</v>
      </c>
      <c r="D105" t="s">
        <v>1799</v>
      </c>
      <c r="E105" t="s">
        <v>1800</v>
      </c>
      <c r="F105" t="s">
        <v>1023</v>
      </c>
      <c r="G105" t="s">
        <v>329</v>
      </c>
      <c r="H105" t="s">
        <v>136</v>
      </c>
      <c r="I105" t="s">
        <v>345</v>
      </c>
      <c r="J105" t="s">
        <v>1801</v>
      </c>
      <c r="K105" t="s">
        <v>1802</v>
      </c>
      <c r="L105" t="s">
        <v>178</v>
      </c>
      <c r="M105">
        <v>63303</v>
      </c>
      <c r="N105" t="s">
        <v>1803</v>
      </c>
      <c r="O105" t="s">
        <v>1804</v>
      </c>
      <c r="P105" t="s">
        <v>1805</v>
      </c>
      <c r="Q105" s="18">
        <v>45463</v>
      </c>
      <c r="R105" s="18">
        <v>45546</v>
      </c>
      <c r="S105" t="s">
        <v>708</v>
      </c>
      <c r="T105">
        <v>0</v>
      </c>
      <c r="U105" t="s">
        <v>1806</v>
      </c>
      <c r="V105" s="358">
        <v>142000</v>
      </c>
      <c r="X105" t="s">
        <v>317</v>
      </c>
      <c r="Y105" s="18">
        <v>23947</v>
      </c>
      <c r="Z105" t="s">
        <v>1807</v>
      </c>
      <c r="AA105">
        <v>1932663168</v>
      </c>
      <c r="AB105" t="s">
        <v>1808</v>
      </c>
      <c r="AC105" s="18">
        <v>46356</v>
      </c>
      <c r="AD105">
        <v>2018042358</v>
      </c>
      <c r="AE105" s="18">
        <v>45777</v>
      </c>
      <c r="AF105" t="s">
        <v>1809</v>
      </c>
      <c r="AG105" s="18">
        <v>47082</v>
      </c>
      <c r="AH105" t="s">
        <v>355</v>
      </c>
      <c r="AI105" t="s">
        <v>355</v>
      </c>
      <c r="AJ105" t="s">
        <v>639</v>
      </c>
      <c r="AK105" t="s">
        <v>639</v>
      </c>
      <c r="AM105" t="b">
        <v>1</v>
      </c>
      <c r="AN105" t="b">
        <v>1</v>
      </c>
      <c r="AO105">
        <v>4543241</v>
      </c>
      <c r="AP105" t="s">
        <v>322</v>
      </c>
      <c r="AQ105" t="s">
        <v>1810</v>
      </c>
      <c r="AR105" t="s">
        <v>46</v>
      </c>
      <c r="AS105" t="s">
        <v>324</v>
      </c>
      <c r="AT105" t="s">
        <v>1384</v>
      </c>
    </row>
    <row r="106" spans="1:46" x14ac:dyDescent="0.35">
      <c r="A106" t="s">
        <v>1811</v>
      </c>
      <c r="C106" t="s">
        <v>1812</v>
      </c>
      <c r="D106" t="s">
        <v>1813</v>
      </c>
      <c r="E106" t="s">
        <v>1814</v>
      </c>
      <c r="F106" t="s">
        <v>1023</v>
      </c>
      <c r="G106" t="s">
        <v>329</v>
      </c>
      <c r="H106" t="s">
        <v>136</v>
      </c>
      <c r="I106" t="s">
        <v>345</v>
      </c>
      <c r="J106" t="s">
        <v>1815</v>
      </c>
      <c r="K106" t="s">
        <v>1816</v>
      </c>
      <c r="L106" t="s">
        <v>178</v>
      </c>
      <c r="M106">
        <v>65240</v>
      </c>
      <c r="N106" t="s">
        <v>1817</v>
      </c>
      <c r="O106" t="s">
        <v>1818</v>
      </c>
      <c r="P106" t="s">
        <v>1819</v>
      </c>
      <c r="Q106" s="18">
        <v>45463</v>
      </c>
      <c r="S106" t="s">
        <v>634</v>
      </c>
      <c r="T106">
        <v>0</v>
      </c>
      <c r="U106" t="s">
        <v>1742</v>
      </c>
      <c r="W106">
        <v>500</v>
      </c>
      <c r="X106">
        <v>1099</v>
      </c>
      <c r="Y106" s="18">
        <v>29810</v>
      </c>
      <c r="Z106" t="s">
        <v>1820</v>
      </c>
      <c r="AA106">
        <v>1225342876</v>
      </c>
      <c r="AB106" t="s">
        <v>1821</v>
      </c>
      <c r="AC106" s="18">
        <v>45900</v>
      </c>
      <c r="AD106">
        <v>2010028800</v>
      </c>
      <c r="AE106" s="18">
        <v>45777</v>
      </c>
      <c r="AF106" t="s">
        <v>1822</v>
      </c>
      <c r="AG106" s="18">
        <v>45872</v>
      </c>
      <c r="AH106" t="s">
        <v>355</v>
      </c>
      <c r="AI106" t="s">
        <v>355</v>
      </c>
      <c r="AJ106" t="s">
        <v>1162</v>
      </c>
      <c r="AK106" t="s">
        <v>639</v>
      </c>
      <c r="AM106" t="b">
        <v>1</v>
      </c>
      <c r="AN106" t="b">
        <v>1</v>
      </c>
      <c r="AP106" t="s">
        <v>322</v>
      </c>
      <c r="AQ106" t="s">
        <v>184</v>
      </c>
      <c r="AR106" t="s">
        <v>46</v>
      </c>
      <c r="AS106" t="s">
        <v>29</v>
      </c>
    </row>
    <row r="107" spans="1:46" x14ac:dyDescent="0.35">
      <c r="A107" t="s">
        <v>1823</v>
      </c>
      <c r="C107" t="s">
        <v>1824</v>
      </c>
      <c r="D107" t="s">
        <v>1825</v>
      </c>
      <c r="E107" t="s">
        <v>1826</v>
      </c>
      <c r="F107" t="s">
        <v>1023</v>
      </c>
      <c r="G107" t="s">
        <v>329</v>
      </c>
      <c r="H107" t="s">
        <v>136</v>
      </c>
      <c r="I107" t="s">
        <v>345</v>
      </c>
      <c r="J107" t="s">
        <v>1827</v>
      </c>
      <c r="K107" t="s">
        <v>1527</v>
      </c>
      <c r="L107" t="s">
        <v>178</v>
      </c>
      <c r="M107">
        <v>63376</v>
      </c>
      <c r="N107" t="s">
        <v>1828</v>
      </c>
      <c r="O107" t="s">
        <v>1829</v>
      </c>
      <c r="P107" t="s">
        <v>1830</v>
      </c>
      <c r="Q107" s="18">
        <v>45463</v>
      </c>
      <c r="S107" t="s">
        <v>634</v>
      </c>
      <c r="T107">
        <v>0</v>
      </c>
      <c r="U107" t="s">
        <v>1742</v>
      </c>
      <c r="W107">
        <v>500</v>
      </c>
      <c r="X107">
        <v>1099</v>
      </c>
      <c r="Y107" s="18">
        <v>27124</v>
      </c>
      <c r="Z107" t="s">
        <v>1831</v>
      </c>
      <c r="AA107">
        <v>1538443072</v>
      </c>
      <c r="AB107" t="s">
        <v>1645</v>
      </c>
      <c r="AD107">
        <v>2016007907</v>
      </c>
      <c r="AE107" s="18">
        <v>45777</v>
      </c>
      <c r="AF107" t="s">
        <v>1832</v>
      </c>
      <c r="AG107" s="18">
        <v>46080</v>
      </c>
      <c r="AJ107" t="s">
        <v>1162</v>
      </c>
      <c r="AK107" t="s">
        <v>639</v>
      </c>
      <c r="AM107" t="b">
        <v>1</v>
      </c>
      <c r="AN107" t="b">
        <v>1</v>
      </c>
      <c r="AP107" t="s">
        <v>322</v>
      </c>
      <c r="AQ107" t="s">
        <v>186</v>
      </c>
      <c r="AR107" t="s">
        <v>46</v>
      </c>
      <c r="AS107" t="s">
        <v>29</v>
      </c>
    </row>
    <row r="108" spans="1:46" x14ac:dyDescent="0.35">
      <c r="A108" t="s">
        <v>1833</v>
      </c>
      <c r="C108" t="s">
        <v>1834</v>
      </c>
      <c r="D108" t="s">
        <v>1835</v>
      </c>
      <c r="E108" t="s">
        <v>1836</v>
      </c>
      <c r="F108" t="s">
        <v>1837</v>
      </c>
      <c r="G108" t="s">
        <v>309</v>
      </c>
      <c r="H108" t="s">
        <v>27</v>
      </c>
      <c r="I108" t="s">
        <v>310</v>
      </c>
      <c r="J108" t="s">
        <v>1838</v>
      </c>
      <c r="K108" t="s">
        <v>1839</v>
      </c>
      <c r="L108" t="s">
        <v>25</v>
      </c>
      <c r="M108">
        <v>98467</v>
      </c>
      <c r="N108" t="s">
        <v>1840</v>
      </c>
      <c r="O108" t="s">
        <v>1841</v>
      </c>
      <c r="P108" t="s">
        <v>1842</v>
      </c>
      <c r="Q108" s="18">
        <v>45462</v>
      </c>
      <c r="S108" t="s">
        <v>634</v>
      </c>
      <c r="T108">
        <v>1</v>
      </c>
      <c r="U108" t="s">
        <v>1843</v>
      </c>
      <c r="W108" s="358">
        <v>1200</v>
      </c>
      <c r="X108">
        <v>1099</v>
      </c>
      <c r="Y108" s="18">
        <v>24493</v>
      </c>
      <c r="Z108" t="s">
        <v>1844</v>
      </c>
      <c r="AA108">
        <v>1245406677</v>
      </c>
      <c r="AB108" t="s">
        <v>1845</v>
      </c>
      <c r="AC108" s="18">
        <v>45747</v>
      </c>
      <c r="AD108" t="s">
        <v>1846</v>
      </c>
      <c r="AE108" s="18">
        <v>45678</v>
      </c>
      <c r="AF108" t="s">
        <v>1847</v>
      </c>
      <c r="AH108" t="s">
        <v>355</v>
      </c>
      <c r="AI108" t="s">
        <v>355</v>
      </c>
      <c r="AJ108" t="s">
        <v>320</v>
      </c>
      <c r="AK108" t="s">
        <v>778</v>
      </c>
      <c r="AL108" t="s">
        <v>778</v>
      </c>
      <c r="AM108" t="b">
        <v>1</v>
      </c>
      <c r="AN108" t="b">
        <v>1</v>
      </c>
      <c r="AP108" t="s">
        <v>322</v>
      </c>
      <c r="AQ108" t="s">
        <v>200</v>
      </c>
      <c r="AR108" t="s">
        <v>310</v>
      </c>
      <c r="AS108" t="s">
        <v>324</v>
      </c>
    </row>
    <row r="109" spans="1:46" x14ac:dyDescent="0.35">
      <c r="A109" t="s">
        <v>1848</v>
      </c>
      <c r="C109" t="s">
        <v>1849</v>
      </c>
      <c r="D109" t="s">
        <v>1850</v>
      </c>
      <c r="E109" t="s">
        <v>1851</v>
      </c>
      <c r="F109" t="s">
        <v>814</v>
      </c>
      <c r="G109" t="s">
        <v>1024</v>
      </c>
      <c r="H109" t="s">
        <v>136</v>
      </c>
      <c r="I109" t="s">
        <v>345</v>
      </c>
      <c r="J109" t="s">
        <v>1852</v>
      </c>
      <c r="K109" t="s">
        <v>1853</v>
      </c>
      <c r="L109" t="s">
        <v>81</v>
      </c>
      <c r="M109">
        <v>47905</v>
      </c>
      <c r="N109" t="s">
        <v>1854</v>
      </c>
      <c r="O109" t="s">
        <v>1855</v>
      </c>
      <c r="P109" t="s">
        <v>1856</v>
      </c>
      <c r="Q109" s="18">
        <v>45462</v>
      </c>
      <c r="S109" t="s">
        <v>634</v>
      </c>
      <c r="T109">
        <v>0</v>
      </c>
      <c r="U109" t="s">
        <v>1857</v>
      </c>
      <c r="W109">
        <v>500</v>
      </c>
      <c r="X109">
        <v>1099</v>
      </c>
      <c r="Y109" s="18">
        <v>23912</v>
      </c>
      <c r="Z109" t="s">
        <v>1858</v>
      </c>
      <c r="AA109">
        <v>1457018160</v>
      </c>
      <c r="AB109" t="s">
        <v>1859</v>
      </c>
      <c r="AC109" s="18">
        <v>45596</v>
      </c>
      <c r="AD109" t="s">
        <v>1860</v>
      </c>
      <c r="AE109" s="18">
        <v>45961</v>
      </c>
      <c r="AF109" t="s">
        <v>1861</v>
      </c>
      <c r="AG109" s="18">
        <v>46340</v>
      </c>
      <c r="AH109" t="s">
        <v>355</v>
      </c>
      <c r="AI109" t="s">
        <v>355</v>
      </c>
      <c r="AJ109" t="s">
        <v>355</v>
      </c>
      <c r="AK109" t="s">
        <v>1629</v>
      </c>
      <c r="AM109" t="b">
        <v>1</v>
      </c>
      <c r="AN109" t="b">
        <v>1</v>
      </c>
      <c r="AP109" t="s">
        <v>322</v>
      </c>
      <c r="AQ109" t="s">
        <v>188</v>
      </c>
      <c r="AR109" t="s">
        <v>46</v>
      </c>
      <c r="AS109" t="s">
        <v>29</v>
      </c>
    </row>
    <row r="110" spans="1:46" x14ac:dyDescent="0.35">
      <c r="A110" t="s">
        <v>1862</v>
      </c>
      <c r="C110" t="s">
        <v>1863</v>
      </c>
      <c r="D110" t="s">
        <v>1864</v>
      </c>
      <c r="E110" t="s">
        <v>1865</v>
      </c>
      <c r="F110" t="s">
        <v>417</v>
      </c>
      <c r="G110" t="s">
        <v>418</v>
      </c>
      <c r="H110" t="s">
        <v>28</v>
      </c>
      <c r="I110" t="s">
        <v>310</v>
      </c>
      <c r="J110" t="s">
        <v>1866</v>
      </c>
      <c r="K110" t="s">
        <v>1867</v>
      </c>
      <c r="L110" t="s">
        <v>81</v>
      </c>
      <c r="M110">
        <v>46037</v>
      </c>
      <c r="N110" t="s">
        <v>1868</v>
      </c>
      <c r="O110" t="s">
        <v>1869</v>
      </c>
      <c r="P110" t="s">
        <v>1870</v>
      </c>
      <c r="Q110" s="18">
        <v>45453</v>
      </c>
      <c r="S110" t="s">
        <v>634</v>
      </c>
      <c r="T110">
        <v>3</v>
      </c>
      <c r="U110" t="s">
        <v>1871</v>
      </c>
      <c r="W110" s="358">
        <v>1550</v>
      </c>
      <c r="X110">
        <v>1099</v>
      </c>
      <c r="Y110" s="18">
        <v>33936</v>
      </c>
      <c r="Z110" t="s">
        <v>1872</v>
      </c>
      <c r="AA110">
        <v>1417454505</v>
      </c>
      <c r="AB110" t="s">
        <v>1873</v>
      </c>
      <c r="AC110" s="18">
        <v>46418</v>
      </c>
      <c r="AD110" t="s">
        <v>1874</v>
      </c>
      <c r="AE110" s="18">
        <v>45961</v>
      </c>
      <c r="AF110">
        <v>1085718637</v>
      </c>
      <c r="AH110" t="s">
        <v>355</v>
      </c>
      <c r="AI110" t="s">
        <v>355</v>
      </c>
      <c r="AK110" t="s">
        <v>1330</v>
      </c>
      <c r="AM110" t="b">
        <v>1</v>
      </c>
      <c r="AN110" t="b">
        <v>1</v>
      </c>
      <c r="AP110" t="s">
        <v>322</v>
      </c>
      <c r="AQ110" t="s">
        <v>202</v>
      </c>
      <c r="AR110" t="s">
        <v>310</v>
      </c>
      <c r="AS110" t="s">
        <v>324</v>
      </c>
    </row>
    <row r="111" spans="1:46" x14ac:dyDescent="0.35">
      <c r="A111" t="s">
        <v>1875</v>
      </c>
      <c r="C111" t="s">
        <v>1876</v>
      </c>
      <c r="D111" t="s">
        <v>1877</v>
      </c>
      <c r="E111" t="s">
        <v>1207</v>
      </c>
      <c r="F111" t="s">
        <v>1878</v>
      </c>
      <c r="G111" t="s">
        <v>418</v>
      </c>
      <c r="H111" t="s">
        <v>136</v>
      </c>
      <c r="I111" t="s">
        <v>345</v>
      </c>
      <c r="J111" t="s">
        <v>1879</v>
      </c>
      <c r="K111" t="s">
        <v>1110</v>
      </c>
      <c r="L111" t="s">
        <v>81</v>
      </c>
      <c r="M111">
        <v>46143</v>
      </c>
      <c r="N111" t="s">
        <v>1880</v>
      </c>
      <c r="O111" t="s">
        <v>1881</v>
      </c>
      <c r="P111" t="s">
        <v>1882</v>
      </c>
      <c r="Q111" s="18">
        <v>45449</v>
      </c>
      <c r="S111" t="s">
        <v>634</v>
      </c>
      <c r="T111">
        <v>5</v>
      </c>
      <c r="U111" t="s">
        <v>1883</v>
      </c>
      <c r="X111" t="s">
        <v>317</v>
      </c>
      <c r="Y111" s="18">
        <v>24615</v>
      </c>
      <c r="Z111" t="s">
        <v>1884</v>
      </c>
      <c r="AA111">
        <v>1679880876</v>
      </c>
      <c r="AB111" t="s">
        <v>1885</v>
      </c>
      <c r="AC111" s="18">
        <v>46173</v>
      </c>
      <c r="AD111" t="s">
        <v>1886</v>
      </c>
      <c r="AE111" s="18">
        <v>45961</v>
      </c>
      <c r="AF111" t="s">
        <v>1887</v>
      </c>
      <c r="AG111" s="18">
        <v>47146</v>
      </c>
      <c r="AH111" t="s">
        <v>1888</v>
      </c>
      <c r="AI111">
        <v>300048198</v>
      </c>
      <c r="AJ111" t="s">
        <v>1629</v>
      </c>
      <c r="AK111" t="s">
        <v>1629</v>
      </c>
      <c r="AM111" t="b">
        <v>1</v>
      </c>
      <c r="AN111" t="b">
        <v>1</v>
      </c>
      <c r="AO111">
        <v>4516259</v>
      </c>
      <c r="AP111" t="s">
        <v>322</v>
      </c>
      <c r="AQ111" t="s">
        <v>1889</v>
      </c>
      <c r="AR111" t="s">
        <v>46</v>
      </c>
      <c r="AS111" t="s">
        <v>324</v>
      </c>
      <c r="AT111" t="s">
        <v>1384</v>
      </c>
    </row>
    <row r="112" spans="1:46" x14ac:dyDescent="0.35">
      <c r="A112" t="s">
        <v>1890</v>
      </c>
      <c r="C112" t="s">
        <v>1891</v>
      </c>
      <c r="D112" t="s">
        <v>1892</v>
      </c>
      <c r="E112" t="s">
        <v>1893</v>
      </c>
      <c r="F112" t="s">
        <v>658</v>
      </c>
      <c r="G112" t="s">
        <v>659</v>
      </c>
      <c r="H112" t="s">
        <v>133</v>
      </c>
      <c r="I112" t="s">
        <v>432</v>
      </c>
      <c r="J112" t="s">
        <v>1894</v>
      </c>
      <c r="K112" t="s">
        <v>1751</v>
      </c>
      <c r="L112" t="s">
        <v>25</v>
      </c>
      <c r="M112">
        <v>98225</v>
      </c>
      <c r="N112" t="s">
        <v>1895</v>
      </c>
      <c r="O112" t="s">
        <v>1896</v>
      </c>
      <c r="P112" t="s">
        <v>1897</v>
      </c>
      <c r="Q112" s="18">
        <v>45449</v>
      </c>
      <c r="S112" t="s">
        <v>634</v>
      </c>
      <c r="T112">
        <v>5</v>
      </c>
      <c r="U112" t="s">
        <v>1898</v>
      </c>
      <c r="X112" t="s">
        <v>317</v>
      </c>
      <c r="Y112" s="18">
        <v>25785</v>
      </c>
      <c r="Z112" t="s">
        <v>1899</v>
      </c>
      <c r="AA112">
        <v>1043635519</v>
      </c>
      <c r="AB112" t="s">
        <v>1900</v>
      </c>
      <c r="AC112" s="18">
        <v>46173</v>
      </c>
      <c r="AD112" t="s">
        <v>1901</v>
      </c>
      <c r="AE112" s="18">
        <v>45874</v>
      </c>
      <c r="AF112" t="s">
        <v>1902</v>
      </c>
      <c r="AG112" s="18">
        <v>47154</v>
      </c>
      <c r="AH112" t="s">
        <v>355</v>
      </c>
      <c r="AI112" t="s">
        <v>355</v>
      </c>
      <c r="AJ112" t="s">
        <v>320</v>
      </c>
      <c r="AK112" t="s">
        <v>70</v>
      </c>
      <c r="AL112" t="s">
        <v>70</v>
      </c>
      <c r="AM112" t="b">
        <v>1</v>
      </c>
      <c r="AN112" t="b">
        <v>1</v>
      </c>
      <c r="AO112">
        <v>4516309</v>
      </c>
      <c r="AP112" t="s">
        <v>322</v>
      </c>
      <c r="AQ112" t="s">
        <v>1903</v>
      </c>
      <c r="AR112" t="s">
        <v>46</v>
      </c>
      <c r="AS112" t="s">
        <v>324</v>
      </c>
      <c r="AT112" t="s">
        <v>1384</v>
      </c>
    </row>
    <row r="113" spans="1:46" x14ac:dyDescent="0.35">
      <c r="A113" t="s">
        <v>1904</v>
      </c>
      <c r="C113" t="s">
        <v>1905</v>
      </c>
      <c r="D113" t="s">
        <v>1906</v>
      </c>
      <c r="E113" t="s">
        <v>372</v>
      </c>
      <c r="F113" t="s">
        <v>676</v>
      </c>
      <c r="G113" t="s">
        <v>515</v>
      </c>
      <c r="H113" t="s">
        <v>136</v>
      </c>
      <c r="I113" t="s">
        <v>345</v>
      </c>
      <c r="J113" t="s">
        <v>1907</v>
      </c>
      <c r="K113" t="s">
        <v>1908</v>
      </c>
      <c r="L113" t="s">
        <v>115</v>
      </c>
      <c r="M113">
        <v>60617</v>
      </c>
      <c r="N113" t="s">
        <v>1909</v>
      </c>
      <c r="O113" t="s">
        <v>1910</v>
      </c>
      <c r="P113" t="s">
        <v>1911</v>
      </c>
      <c r="Q113" s="18">
        <v>45449</v>
      </c>
      <c r="R113" s="18">
        <v>45449</v>
      </c>
      <c r="S113" t="s">
        <v>708</v>
      </c>
      <c r="T113">
        <v>0</v>
      </c>
      <c r="U113" t="s">
        <v>1912</v>
      </c>
      <c r="X113" t="s">
        <v>317</v>
      </c>
      <c r="Y113" s="18">
        <v>30493</v>
      </c>
      <c r="Z113" t="s">
        <v>1913</v>
      </c>
      <c r="AA113">
        <v>1972056109</v>
      </c>
      <c r="AB113" t="s">
        <v>1914</v>
      </c>
      <c r="AC113" s="18">
        <v>45808</v>
      </c>
      <c r="AD113">
        <v>277000623</v>
      </c>
      <c r="AE113" s="18">
        <v>46173</v>
      </c>
      <c r="AF113" t="s">
        <v>1915</v>
      </c>
      <c r="AG113" s="18">
        <v>46189</v>
      </c>
      <c r="AH113" t="s">
        <v>355</v>
      </c>
      <c r="AI113" t="s">
        <v>355</v>
      </c>
      <c r="AM113" t="b">
        <v>0</v>
      </c>
      <c r="AN113" t="b">
        <v>0</v>
      </c>
      <c r="AQ113" t="s">
        <v>1916</v>
      </c>
      <c r="AR113" t="s">
        <v>46</v>
      </c>
      <c r="AS113" t="s">
        <v>324</v>
      </c>
    </row>
    <row r="114" spans="1:46" x14ac:dyDescent="0.35">
      <c r="A114" t="s">
        <v>1917</v>
      </c>
      <c r="C114" t="s">
        <v>1918</v>
      </c>
      <c r="D114" t="s">
        <v>1919</v>
      </c>
      <c r="E114" t="s">
        <v>1920</v>
      </c>
      <c r="F114" t="s">
        <v>461</v>
      </c>
      <c r="G114" t="s">
        <v>462</v>
      </c>
      <c r="H114" t="s">
        <v>191</v>
      </c>
      <c r="I114" t="s">
        <v>557</v>
      </c>
      <c r="J114" t="s">
        <v>1921</v>
      </c>
      <c r="K114" t="s">
        <v>1922</v>
      </c>
      <c r="L114" t="s">
        <v>25</v>
      </c>
      <c r="M114">
        <v>98204</v>
      </c>
      <c r="N114" t="s">
        <v>1923</v>
      </c>
      <c r="O114" t="s">
        <v>1924</v>
      </c>
      <c r="P114" t="s">
        <v>1925</v>
      </c>
      <c r="Q114" s="18">
        <v>45449</v>
      </c>
      <c r="S114" t="s">
        <v>634</v>
      </c>
      <c r="T114">
        <v>1</v>
      </c>
      <c r="U114" t="s">
        <v>1926</v>
      </c>
      <c r="W114">
        <v>575</v>
      </c>
      <c r="X114" t="s">
        <v>317</v>
      </c>
      <c r="Y114" s="18">
        <v>35620</v>
      </c>
      <c r="Z114" t="s">
        <v>1927</v>
      </c>
      <c r="AA114">
        <v>1053073387</v>
      </c>
      <c r="AB114" t="s">
        <v>1928</v>
      </c>
      <c r="AC114" s="18">
        <v>46568</v>
      </c>
      <c r="AD114" t="s">
        <v>1929</v>
      </c>
      <c r="AE114" s="18">
        <v>46212</v>
      </c>
      <c r="AF114" t="s">
        <v>1930</v>
      </c>
      <c r="AG114" s="18">
        <v>46022</v>
      </c>
      <c r="AH114" t="s">
        <v>355</v>
      </c>
      <c r="AI114" t="s">
        <v>355</v>
      </c>
      <c r="AJ114" t="s">
        <v>792</v>
      </c>
      <c r="AK114" t="s">
        <v>792</v>
      </c>
      <c r="AL114" t="s">
        <v>792</v>
      </c>
      <c r="AM114" t="b">
        <v>1</v>
      </c>
      <c r="AN114" t="b">
        <v>1</v>
      </c>
      <c r="AO114">
        <v>4516325</v>
      </c>
      <c r="AP114" t="s">
        <v>322</v>
      </c>
      <c r="AQ114" t="s">
        <v>1931</v>
      </c>
      <c r="AR114" t="s">
        <v>566</v>
      </c>
      <c r="AS114" t="s">
        <v>324</v>
      </c>
      <c r="AT114" t="s">
        <v>1384</v>
      </c>
    </row>
    <row r="115" spans="1:46" x14ac:dyDescent="0.35">
      <c r="A115" t="s">
        <v>1932</v>
      </c>
      <c r="C115" t="s">
        <v>1933</v>
      </c>
      <c r="D115" t="s">
        <v>1934</v>
      </c>
      <c r="E115" t="s">
        <v>1935</v>
      </c>
      <c r="F115" t="s">
        <v>1508</v>
      </c>
      <c r="G115" t="s">
        <v>1637</v>
      </c>
      <c r="H115" t="s">
        <v>136</v>
      </c>
      <c r="I115" t="s">
        <v>345</v>
      </c>
      <c r="J115" t="s">
        <v>1936</v>
      </c>
      <c r="K115" t="s">
        <v>1937</v>
      </c>
      <c r="L115" t="s">
        <v>53</v>
      </c>
      <c r="M115">
        <v>33413</v>
      </c>
      <c r="N115" t="s">
        <v>1938</v>
      </c>
      <c r="O115" t="s">
        <v>1939</v>
      </c>
      <c r="P115" t="s">
        <v>1940</v>
      </c>
      <c r="Q115" s="18">
        <v>45449</v>
      </c>
      <c r="R115" s="18">
        <v>45554</v>
      </c>
      <c r="S115" t="s">
        <v>708</v>
      </c>
      <c r="T115">
        <v>0</v>
      </c>
      <c r="U115" t="s">
        <v>1941</v>
      </c>
      <c r="X115" t="s">
        <v>317</v>
      </c>
      <c r="Y115" s="18">
        <v>28095</v>
      </c>
      <c r="Z115" t="s">
        <v>1942</v>
      </c>
      <c r="AA115">
        <v>1386242329</v>
      </c>
      <c r="AB115" t="s">
        <v>1943</v>
      </c>
      <c r="AC115" s="18">
        <v>45869</v>
      </c>
      <c r="AD115" t="s">
        <v>1944</v>
      </c>
      <c r="AE115" s="18">
        <v>45777</v>
      </c>
      <c r="AF115" t="s">
        <v>1945</v>
      </c>
      <c r="AG115" s="18">
        <v>45687</v>
      </c>
      <c r="AH115" t="s">
        <v>355</v>
      </c>
      <c r="AI115">
        <v>113803400</v>
      </c>
      <c r="AJ115" t="s">
        <v>1330</v>
      </c>
      <c r="AK115" t="s">
        <v>1946</v>
      </c>
      <c r="AM115" t="b">
        <v>1</v>
      </c>
      <c r="AN115" t="b">
        <v>1</v>
      </c>
      <c r="AO115">
        <v>4365880</v>
      </c>
      <c r="AP115" t="s">
        <v>322</v>
      </c>
      <c r="AQ115" t="s">
        <v>1947</v>
      </c>
      <c r="AR115" t="s">
        <v>46</v>
      </c>
      <c r="AS115" t="s">
        <v>324</v>
      </c>
      <c r="AT115" t="s">
        <v>1384</v>
      </c>
    </row>
    <row r="116" spans="1:46" x14ac:dyDescent="0.35">
      <c r="A116" t="s">
        <v>1948</v>
      </c>
      <c r="C116" t="s">
        <v>1949</v>
      </c>
      <c r="D116" t="s">
        <v>1950</v>
      </c>
      <c r="E116" t="s">
        <v>1951</v>
      </c>
      <c r="F116" t="s">
        <v>461</v>
      </c>
      <c r="G116" t="s">
        <v>462</v>
      </c>
      <c r="H116" t="s">
        <v>191</v>
      </c>
      <c r="I116" t="s">
        <v>557</v>
      </c>
      <c r="J116" t="s">
        <v>1952</v>
      </c>
      <c r="K116" t="s">
        <v>1953</v>
      </c>
      <c r="L116" t="s">
        <v>25</v>
      </c>
      <c r="M116">
        <v>98119</v>
      </c>
      <c r="N116" t="s">
        <v>1954</v>
      </c>
      <c r="O116" t="s">
        <v>1955</v>
      </c>
      <c r="P116" t="s">
        <v>1956</v>
      </c>
      <c r="Q116" s="18">
        <v>45449</v>
      </c>
      <c r="R116" s="18">
        <v>45476</v>
      </c>
      <c r="S116" t="s">
        <v>708</v>
      </c>
      <c r="T116">
        <v>0</v>
      </c>
      <c r="U116" t="s">
        <v>1957</v>
      </c>
      <c r="W116">
        <v>650</v>
      </c>
      <c r="X116">
        <v>1099</v>
      </c>
      <c r="Y116" s="18">
        <v>33033</v>
      </c>
      <c r="Z116" t="s">
        <v>1958</v>
      </c>
      <c r="AA116">
        <v>1780098533</v>
      </c>
      <c r="AB116" t="s">
        <v>1959</v>
      </c>
      <c r="AC116" s="18">
        <v>46142</v>
      </c>
      <c r="AD116" t="s">
        <v>1960</v>
      </c>
      <c r="AE116" s="18">
        <v>46182</v>
      </c>
      <c r="AF116" t="s">
        <v>1961</v>
      </c>
      <c r="AG116" s="18">
        <v>45657</v>
      </c>
      <c r="AH116" t="s">
        <v>355</v>
      </c>
      <c r="AI116" t="s">
        <v>355</v>
      </c>
      <c r="AJ116" t="s">
        <v>1962</v>
      </c>
      <c r="AK116" t="s">
        <v>1962</v>
      </c>
      <c r="AL116" t="s">
        <v>1962</v>
      </c>
      <c r="AM116" t="b">
        <v>0</v>
      </c>
      <c r="AN116" t="b">
        <v>1</v>
      </c>
      <c r="AQ116" t="s">
        <v>190</v>
      </c>
      <c r="AR116" t="s">
        <v>566</v>
      </c>
      <c r="AS116" t="s">
        <v>324</v>
      </c>
    </row>
    <row r="117" spans="1:46" x14ac:dyDescent="0.35">
      <c r="A117" t="s">
        <v>1963</v>
      </c>
      <c r="C117" t="s">
        <v>1964</v>
      </c>
      <c r="D117" t="s">
        <v>1965</v>
      </c>
      <c r="E117" t="s">
        <v>1966</v>
      </c>
      <c r="F117" t="s">
        <v>1967</v>
      </c>
      <c r="G117" t="s">
        <v>659</v>
      </c>
      <c r="H117" t="s">
        <v>28</v>
      </c>
      <c r="I117" t="s">
        <v>310</v>
      </c>
      <c r="J117" t="s">
        <v>1968</v>
      </c>
      <c r="K117" t="s">
        <v>1969</v>
      </c>
      <c r="L117" t="s">
        <v>25</v>
      </c>
      <c r="M117">
        <v>98230</v>
      </c>
      <c r="N117" t="s">
        <v>1970</v>
      </c>
      <c r="O117" t="s">
        <v>1971</v>
      </c>
      <c r="P117" t="s">
        <v>1972</v>
      </c>
      <c r="Q117" s="18">
        <v>45449</v>
      </c>
      <c r="S117" t="s">
        <v>634</v>
      </c>
      <c r="T117">
        <v>4</v>
      </c>
      <c r="U117" t="s">
        <v>1973</v>
      </c>
      <c r="X117" t="s">
        <v>317</v>
      </c>
      <c r="Y117" s="18">
        <v>29448</v>
      </c>
      <c r="Z117" t="s">
        <v>1974</v>
      </c>
      <c r="AA117">
        <v>1710296371</v>
      </c>
      <c r="AB117" t="s">
        <v>1975</v>
      </c>
      <c r="AC117" s="18">
        <v>46234</v>
      </c>
      <c r="AD117" t="s">
        <v>1976</v>
      </c>
      <c r="AE117" s="18">
        <v>46249</v>
      </c>
      <c r="AH117" t="s">
        <v>355</v>
      </c>
      <c r="AI117" t="s">
        <v>355</v>
      </c>
      <c r="AJ117" t="s">
        <v>320</v>
      </c>
      <c r="AK117" t="s">
        <v>70</v>
      </c>
      <c r="AL117" t="s">
        <v>70</v>
      </c>
      <c r="AM117" t="b">
        <v>1</v>
      </c>
      <c r="AN117" t="b">
        <v>1</v>
      </c>
      <c r="AO117">
        <v>4515849</v>
      </c>
      <c r="AP117" t="s">
        <v>322</v>
      </c>
      <c r="AQ117" t="s">
        <v>1977</v>
      </c>
      <c r="AR117" t="s">
        <v>310</v>
      </c>
      <c r="AS117" t="s">
        <v>324</v>
      </c>
      <c r="AT117" t="s">
        <v>1384</v>
      </c>
    </row>
    <row r="118" spans="1:46" x14ac:dyDescent="0.35">
      <c r="A118" t="s">
        <v>1978</v>
      </c>
      <c r="C118" t="s">
        <v>1979</v>
      </c>
      <c r="D118" t="s">
        <v>1980</v>
      </c>
      <c r="E118" t="s">
        <v>1981</v>
      </c>
      <c r="F118" t="s">
        <v>1982</v>
      </c>
      <c r="G118" t="s">
        <v>542</v>
      </c>
      <c r="H118" t="s">
        <v>133</v>
      </c>
      <c r="I118" t="s">
        <v>432</v>
      </c>
      <c r="J118" t="s">
        <v>1983</v>
      </c>
      <c r="K118" t="s">
        <v>1984</v>
      </c>
      <c r="L118" t="s">
        <v>50</v>
      </c>
      <c r="M118">
        <v>95380</v>
      </c>
      <c r="N118" t="s">
        <v>1985</v>
      </c>
      <c r="O118" t="s">
        <v>1986</v>
      </c>
      <c r="P118" t="s">
        <v>1987</v>
      </c>
      <c r="Q118" s="18">
        <v>45449</v>
      </c>
      <c r="R118" s="18">
        <v>45449</v>
      </c>
      <c r="S118" t="s">
        <v>708</v>
      </c>
      <c r="T118">
        <v>0</v>
      </c>
      <c r="U118" t="s">
        <v>1988</v>
      </c>
      <c r="X118">
        <v>1099</v>
      </c>
      <c r="Y118" s="18">
        <v>27586</v>
      </c>
      <c r="Z118" t="s">
        <v>1989</v>
      </c>
      <c r="AA118">
        <v>1326823915</v>
      </c>
      <c r="AB118" t="s">
        <v>355</v>
      </c>
      <c r="AD118">
        <v>95025141</v>
      </c>
      <c r="AE118" s="18">
        <v>45535</v>
      </c>
      <c r="AF118" t="s">
        <v>1990</v>
      </c>
      <c r="AG118" s="18">
        <v>46942</v>
      </c>
      <c r="AH118" t="s">
        <v>355</v>
      </c>
      <c r="AI118" t="s">
        <v>355</v>
      </c>
      <c r="AM118" t="b">
        <v>0</v>
      </c>
      <c r="AN118" t="b">
        <v>0</v>
      </c>
      <c r="AQ118" t="s">
        <v>1991</v>
      </c>
      <c r="AR118" t="s">
        <v>46</v>
      </c>
      <c r="AS118" t="s">
        <v>324</v>
      </c>
    </row>
    <row r="119" spans="1:46" x14ac:dyDescent="0.35">
      <c r="A119" t="s">
        <v>1992</v>
      </c>
      <c r="C119" t="s">
        <v>1993</v>
      </c>
      <c r="D119" t="s">
        <v>1994</v>
      </c>
      <c r="E119" t="s">
        <v>1995</v>
      </c>
      <c r="F119" t="s">
        <v>611</v>
      </c>
      <c r="G119" t="s">
        <v>612</v>
      </c>
      <c r="H119" t="s">
        <v>133</v>
      </c>
      <c r="I119" t="s">
        <v>432</v>
      </c>
      <c r="J119" t="s">
        <v>1996</v>
      </c>
      <c r="L119" t="s">
        <v>115</v>
      </c>
      <c r="M119">
        <v>61611</v>
      </c>
      <c r="N119" t="s">
        <v>1997</v>
      </c>
      <c r="O119" t="s">
        <v>1998</v>
      </c>
      <c r="P119" t="s">
        <v>1999</v>
      </c>
      <c r="Q119" s="18">
        <v>45449</v>
      </c>
      <c r="S119" t="s">
        <v>634</v>
      </c>
      <c r="T119">
        <v>5</v>
      </c>
      <c r="U119" t="s">
        <v>2000</v>
      </c>
      <c r="X119" t="s">
        <v>317</v>
      </c>
      <c r="Y119" s="18">
        <v>26554</v>
      </c>
      <c r="Z119" t="s">
        <v>2001</v>
      </c>
      <c r="AA119">
        <v>1801345160</v>
      </c>
      <c r="AB119" t="s">
        <v>2002</v>
      </c>
      <c r="AC119" s="18">
        <v>45961</v>
      </c>
      <c r="AD119">
        <v>209014854</v>
      </c>
      <c r="AE119" s="18">
        <v>46173</v>
      </c>
      <c r="AF119" t="s">
        <v>2003</v>
      </c>
      <c r="AG119" s="18">
        <v>46235</v>
      </c>
      <c r="AH119" t="s">
        <v>355</v>
      </c>
      <c r="AI119" t="s">
        <v>355</v>
      </c>
      <c r="AJ119" t="s">
        <v>70</v>
      </c>
      <c r="AK119" t="s">
        <v>70</v>
      </c>
      <c r="AM119" t="b">
        <v>1</v>
      </c>
      <c r="AN119" t="b">
        <v>1</v>
      </c>
      <c r="AO119">
        <v>4516320</v>
      </c>
      <c r="AP119" t="s">
        <v>322</v>
      </c>
      <c r="AQ119" t="s">
        <v>2004</v>
      </c>
      <c r="AR119" t="s">
        <v>46</v>
      </c>
      <c r="AS119" t="s">
        <v>324</v>
      </c>
      <c r="AT119" t="s">
        <v>1384</v>
      </c>
    </row>
    <row r="120" spans="1:46" x14ac:dyDescent="0.35">
      <c r="A120" t="s">
        <v>2005</v>
      </c>
      <c r="C120" t="s">
        <v>2006</v>
      </c>
      <c r="D120" t="s">
        <v>2007</v>
      </c>
      <c r="E120" t="s">
        <v>2008</v>
      </c>
      <c r="F120" t="s">
        <v>461</v>
      </c>
      <c r="G120" t="s">
        <v>659</v>
      </c>
      <c r="H120" t="s">
        <v>133</v>
      </c>
      <c r="I120" t="s">
        <v>432</v>
      </c>
      <c r="J120" t="s">
        <v>2009</v>
      </c>
      <c r="K120" t="s">
        <v>2010</v>
      </c>
      <c r="L120" t="s">
        <v>25</v>
      </c>
      <c r="M120">
        <v>98284</v>
      </c>
      <c r="N120" t="s">
        <v>2011</v>
      </c>
      <c r="O120" t="s">
        <v>2012</v>
      </c>
      <c r="P120" t="s">
        <v>2013</v>
      </c>
      <c r="Q120" s="18">
        <v>45449</v>
      </c>
      <c r="R120" s="18">
        <v>45499</v>
      </c>
      <c r="S120" t="s">
        <v>708</v>
      </c>
      <c r="T120">
        <v>0</v>
      </c>
      <c r="U120" t="s">
        <v>2014</v>
      </c>
      <c r="X120" t="s">
        <v>317</v>
      </c>
      <c r="Y120" s="18">
        <v>25654</v>
      </c>
      <c r="Z120" t="s">
        <v>2015</v>
      </c>
      <c r="AA120">
        <v>1609204742</v>
      </c>
      <c r="AB120" t="s">
        <v>2016</v>
      </c>
      <c r="AC120" s="18">
        <v>45747</v>
      </c>
      <c r="AD120" t="s">
        <v>2017</v>
      </c>
      <c r="AE120" s="18">
        <v>46108</v>
      </c>
      <c r="AF120" t="s">
        <v>2018</v>
      </c>
      <c r="AG120" s="18">
        <v>46214</v>
      </c>
      <c r="AH120" t="s">
        <v>355</v>
      </c>
      <c r="AI120" t="s">
        <v>355</v>
      </c>
      <c r="AJ120" t="s">
        <v>320</v>
      </c>
      <c r="AK120" t="s">
        <v>2019</v>
      </c>
      <c r="AL120" t="s">
        <v>2019</v>
      </c>
      <c r="AM120" t="b">
        <v>1</v>
      </c>
      <c r="AN120" t="b">
        <v>1</v>
      </c>
      <c r="AO120">
        <v>4527874</v>
      </c>
      <c r="AP120" t="s">
        <v>322</v>
      </c>
      <c r="AQ120" t="s">
        <v>2020</v>
      </c>
      <c r="AR120" t="s">
        <v>46</v>
      </c>
      <c r="AS120" t="s">
        <v>324</v>
      </c>
      <c r="AT120" t="s">
        <v>1384</v>
      </c>
    </row>
    <row r="121" spans="1:46" x14ac:dyDescent="0.35">
      <c r="A121" t="s">
        <v>2021</v>
      </c>
      <c r="C121" t="s">
        <v>2022</v>
      </c>
      <c r="D121" t="s">
        <v>2023</v>
      </c>
      <c r="E121" t="s">
        <v>2024</v>
      </c>
      <c r="F121" t="s">
        <v>2025</v>
      </c>
      <c r="G121" t="s">
        <v>542</v>
      </c>
      <c r="H121" t="s">
        <v>130</v>
      </c>
      <c r="I121" t="s">
        <v>432</v>
      </c>
      <c r="J121" t="s">
        <v>2026</v>
      </c>
      <c r="K121" t="s">
        <v>2027</v>
      </c>
      <c r="L121" t="s">
        <v>50</v>
      </c>
      <c r="M121">
        <v>95337</v>
      </c>
      <c r="N121" t="s">
        <v>2028</v>
      </c>
      <c r="O121" t="s">
        <v>2029</v>
      </c>
      <c r="P121" t="s">
        <v>2030</v>
      </c>
      <c r="Q121" s="18">
        <v>45449</v>
      </c>
      <c r="S121" t="s">
        <v>634</v>
      </c>
      <c r="T121">
        <v>2</v>
      </c>
      <c r="U121" t="s">
        <v>1988</v>
      </c>
      <c r="W121">
        <v>575</v>
      </c>
      <c r="X121">
        <v>1099</v>
      </c>
      <c r="Y121" s="18">
        <v>28542</v>
      </c>
      <c r="Z121" t="s">
        <v>2031</v>
      </c>
      <c r="AA121">
        <v>1245014273</v>
      </c>
      <c r="AB121" t="s">
        <v>355</v>
      </c>
      <c r="AD121">
        <v>95025109</v>
      </c>
      <c r="AE121" s="18">
        <v>46112</v>
      </c>
      <c r="AF121" t="s">
        <v>2032</v>
      </c>
      <c r="AG121" s="18">
        <v>46768</v>
      </c>
      <c r="AH121" t="s">
        <v>355</v>
      </c>
      <c r="AI121" t="s">
        <v>355</v>
      </c>
      <c r="AJ121" t="s">
        <v>142</v>
      </c>
      <c r="AK121" t="s">
        <v>142</v>
      </c>
      <c r="AM121" t="b">
        <v>1</v>
      </c>
      <c r="AN121" t="b">
        <v>1</v>
      </c>
      <c r="AP121" t="s">
        <v>322</v>
      </c>
      <c r="AQ121" t="s">
        <v>193</v>
      </c>
      <c r="AR121" t="s">
        <v>46</v>
      </c>
      <c r="AS121" t="s">
        <v>324</v>
      </c>
    </row>
    <row r="122" spans="1:46" x14ac:dyDescent="0.35">
      <c r="A122" t="s">
        <v>2033</v>
      </c>
      <c r="C122" t="s">
        <v>2034</v>
      </c>
      <c r="D122" t="s">
        <v>2035</v>
      </c>
      <c r="E122" t="s">
        <v>2036</v>
      </c>
      <c r="F122" t="s">
        <v>1837</v>
      </c>
      <c r="G122" t="s">
        <v>309</v>
      </c>
      <c r="H122" t="s">
        <v>28</v>
      </c>
      <c r="I122" t="s">
        <v>447</v>
      </c>
      <c r="J122" t="s">
        <v>2037</v>
      </c>
      <c r="K122" t="s">
        <v>1378</v>
      </c>
      <c r="L122" t="s">
        <v>25</v>
      </c>
      <c r="M122">
        <v>98584</v>
      </c>
      <c r="N122" t="s">
        <v>2038</v>
      </c>
      <c r="O122" t="s">
        <v>2039</v>
      </c>
      <c r="P122" t="s">
        <v>2040</v>
      </c>
      <c r="Q122" s="18">
        <v>45449</v>
      </c>
      <c r="S122" t="s">
        <v>634</v>
      </c>
      <c r="T122">
        <v>5</v>
      </c>
      <c r="U122" t="s">
        <v>2041</v>
      </c>
      <c r="X122" t="s">
        <v>317</v>
      </c>
      <c r="Y122" s="18">
        <v>29905</v>
      </c>
      <c r="Z122" t="s">
        <v>2042</v>
      </c>
      <c r="AA122">
        <v>1477998599</v>
      </c>
      <c r="AB122" t="s">
        <v>2043</v>
      </c>
      <c r="AC122" s="18">
        <v>46477</v>
      </c>
      <c r="AD122" t="s">
        <v>2044</v>
      </c>
      <c r="AE122" s="18">
        <v>45611</v>
      </c>
      <c r="AF122" t="s">
        <v>2045</v>
      </c>
      <c r="AH122" t="s">
        <v>355</v>
      </c>
      <c r="AI122" t="s">
        <v>355</v>
      </c>
      <c r="AJ122" t="s">
        <v>320</v>
      </c>
      <c r="AK122" t="s">
        <v>778</v>
      </c>
      <c r="AL122" t="s">
        <v>778</v>
      </c>
      <c r="AM122" t="b">
        <v>1</v>
      </c>
      <c r="AN122" t="b">
        <v>1</v>
      </c>
      <c r="AO122">
        <v>4527477</v>
      </c>
      <c r="AP122" t="s">
        <v>322</v>
      </c>
      <c r="AQ122" t="s">
        <v>777</v>
      </c>
      <c r="AR122" t="s">
        <v>310</v>
      </c>
      <c r="AS122" t="s">
        <v>324</v>
      </c>
      <c r="AT122" t="s">
        <v>1384</v>
      </c>
    </row>
    <row r="123" spans="1:46" x14ac:dyDescent="0.35">
      <c r="A123" t="s">
        <v>2046</v>
      </c>
      <c r="C123" t="s">
        <v>2047</v>
      </c>
      <c r="D123" t="s">
        <v>2048</v>
      </c>
      <c r="E123" t="s">
        <v>2049</v>
      </c>
      <c r="F123" t="s">
        <v>732</v>
      </c>
      <c r="G123" t="s">
        <v>733</v>
      </c>
      <c r="H123" t="s">
        <v>133</v>
      </c>
      <c r="I123" t="s">
        <v>432</v>
      </c>
      <c r="J123" t="s">
        <v>2050</v>
      </c>
      <c r="K123" t="s">
        <v>2051</v>
      </c>
      <c r="L123" t="s">
        <v>25</v>
      </c>
      <c r="M123">
        <v>99004</v>
      </c>
      <c r="N123" t="s">
        <v>2052</v>
      </c>
      <c r="O123" t="s">
        <v>2053</v>
      </c>
      <c r="P123" t="s">
        <v>2054</v>
      </c>
      <c r="Q123" s="18">
        <v>45442</v>
      </c>
      <c r="S123" t="s">
        <v>634</v>
      </c>
      <c r="T123">
        <v>1</v>
      </c>
      <c r="U123" t="s">
        <v>2055</v>
      </c>
      <c r="W123">
        <v>650</v>
      </c>
      <c r="X123">
        <v>1099</v>
      </c>
      <c r="Y123" s="18">
        <v>25696</v>
      </c>
      <c r="Z123" t="s">
        <v>2056</v>
      </c>
      <c r="AA123">
        <v>1942777230</v>
      </c>
      <c r="AB123" t="s">
        <v>2057</v>
      </c>
      <c r="AC123" s="18">
        <v>46538</v>
      </c>
      <c r="AD123" t="s">
        <v>2058</v>
      </c>
      <c r="AE123" s="18">
        <v>46160</v>
      </c>
      <c r="AF123" t="s">
        <v>2059</v>
      </c>
      <c r="AG123" s="18">
        <v>46984</v>
      </c>
      <c r="AH123" t="s">
        <v>355</v>
      </c>
      <c r="AI123">
        <v>2274259</v>
      </c>
      <c r="AJ123" t="s">
        <v>320</v>
      </c>
      <c r="AK123" t="s">
        <v>70</v>
      </c>
      <c r="AL123" t="s">
        <v>70</v>
      </c>
      <c r="AM123" t="b">
        <v>1</v>
      </c>
      <c r="AN123" t="b">
        <v>1</v>
      </c>
      <c r="AP123" t="s">
        <v>322</v>
      </c>
      <c r="AQ123" t="s">
        <v>167</v>
      </c>
      <c r="AR123" t="s">
        <v>46</v>
      </c>
      <c r="AS123" t="s">
        <v>324</v>
      </c>
    </row>
    <row r="124" spans="1:46" x14ac:dyDescent="0.35">
      <c r="A124" t="s">
        <v>2060</v>
      </c>
      <c r="B124" t="s">
        <v>169</v>
      </c>
      <c r="C124" t="s">
        <v>2061</v>
      </c>
      <c r="D124" t="s">
        <v>2062</v>
      </c>
      <c r="E124" t="s">
        <v>2063</v>
      </c>
      <c r="F124" t="s">
        <v>2064</v>
      </c>
      <c r="G124" t="s">
        <v>733</v>
      </c>
      <c r="H124" t="s">
        <v>28</v>
      </c>
      <c r="I124" t="s">
        <v>310</v>
      </c>
      <c r="J124" t="s">
        <v>2065</v>
      </c>
      <c r="K124" t="s">
        <v>1405</v>
      </c>
      <c r="L124" t="s">
        <v>25</v>
      </c>
      <c r="M124">
        <v>99201</v>
      </c>
      <c r="N124" t="s">
        <v>2066</v>
      </c>
      <c r="O124" t="s">
        <v>2067</v>
      </c>
      <c r="P124" t="s">
        <v>2068</v>
      </c>
      <c r="Q124" s="18">
        <v>45440</v>
      </c>
      <c r="S124" t="s">
        <v>634</v>
      </c>
      <c r="T124">
        <v>3</v>
      </c>
      <c r="U124" t="s">
        <v>2069</v>
      </c>
      <c r="W124" s="358">
        <v>1500</v>
      </c>
      <c r="X124">
        <v>1099</v>
      </c>
      <c r="Y124" s="18">
        <v>27373</v>
      </c>
      <c r="Z124" t="s">
        <v>2070</v>
      </c>
      <c r="AA124">
        <v>1881606408</v>
      </c>
      <c r="AB124" t="s">
        <v>2071</v>
      </c>
      <c r="AC124" s="18">
        <v>45991</v>
      </c>
      <c r="AD124" t="s">
        <v>2072</v>
      </c>
      <c r="AE124" s="18">
        <v>46001</v>
      </c>
      <c r="AH124" t="s">
        <v>2073</v>
      </c>
      <c r="AI124">
        <v>2075210</v>
      </c>
      <c r="AJ124" t="s">
        <v>338</v>
      </c>
      <c r="AK124" t="s">
        <v>70</v>
      </c>
      <c r="AL124" t="s">
        <v>70</v>
      </c>
      <c r="AM124" t="b">
        <v>1</v>
      </c>
      <c r="AN124" t="b">
        <v>1</v>
      </c>
      <c r="AP124" t="s">
        <v>322</v>
      </c>
      <c r="AQ124" t="s">
        <v>169</v>
      </c>
      <c r="AR124" t="s">
        <v>310</v>
      </c>
      <c r="AS124" t="s">
        <v>324</v>
      </c>
    </row>
    <row r="125" spans="1:46" x14ac:dyDescent="0.35">
      <c r="A125" t="s">
        <v>2074</v>
      </c>
      <c r="B125" t="s">
        <v>2075</v>
      </c>
      <c r="C125" t="s">
        <v>2076</v>
      </c>
      <c r="D125" t="s">
        <v>2077</v>
      </c>
      <c r="E125" t="s">
        <v>1233</v>
      </c>
      <c r="F125" t="s">
        <v>1878</v>
      </c>
      <c r="G125" t="s">
        <v>418</v>
      </c>
      <c r="H125" t="s">
        <v>191</v>
      </c>
      <c r="I125" t="s">
        <v>557</v>
      </c>
      <c r="J125" t="s">
        <v>2078</v>
      </c>
      <c r="K125" t="s">
        <v>2079</v>
      </c>
      <c r="L125" t="s">
        <v>81</v>
      </c>
      <c r="M125">
        <v>46123</v>
      </c>
      <c r="N125" t="s">
        <v>2080</v>
      </c>
      <c r="O125" t="s">
        <v>2081</v>
      </c>
      <c r="P125" t="s">
        <v>2082</v>
      </c>
      <c r="Q125" s="18">
        <v>45435</v>
      </c>
      <c r="S125" t="s">
        <v>634</v>
      </c>
      <c r="T125">
        <v>5</v>
      </c>
      <c r="U125" t="s">
        <v>2083</v>
      </c>
      <c r="X125" t="s">
        <v>317</v>
      </c>
      <c r="Y125" s="18">
        <v>24457</v>
      </c>
      <c r="Z125" t="s">
        <v>2084</v>
      </c>
      <c r="AA125">
        <v>1154361202</v>
      </c>
      <c r="AB125" t="s">
        <v>2085</v>
      </c>
      <c r="AC125" s="18">
        <v>45657</v>
      </c>
      <c r="AD125" t="s">
        <v>2086</v>
      </c>
      <c r="AE125" s="18">
        <v>46203</v>
      </c>
      <c r="AF125" t="s">
        <v>2087</v>
      </c>
      <c r="AG125" s="18">
        <v>45657</v>
      </c>
      <c r="AH125" t="s">
        <v>2088</v>
      </c>
      <c r="AI125" t="s">
        <v>355</v>
      </c>
      <c r="AJ125" t="s">
        <v>1162</v>
      </c>
      <c r="AK125" t="s">
        <v>1162</v>
      </c>
      <c r="AM125" t="b">
        <v>1</v>
      </c>
      <c r="AN125" t="b">
        <v>1</v>
      </c>
      <c r="AO125">
        <v>4514948</v>
      </c>
      <c r="AP125" t="s">
        <v>322</v>
      </c>
      <c r="AQ125" t="s">
        <v>2075</v>
      </c>
      <c r="AR125" t="s">
        <v>566</v>
      </c>
      <c r="AS125" t="s">
        <v>324</v>
      </c>
      <c r="AT125" t="s">
        <v>1384</v>
      </c>
    </row>
    <row r="126" spans="1:46" x14ac:dyDescent="0.35">
      <c r="A126" t="s">
        <v>2089</v>
      </c>
      <c r="C126" t="s">
        <v>2090</v>
      </c>
      <c r="D126" t="s">
        <v>2091</v>
      </c>
      <c r="E126" t="s">
        <v>2092</v>
      </c>
      <c r="F126" t="s">
        <v>611</v>
      </c>
      <c r="G126" t="s">
        <v>612</v>
      </c>
      <c r="H126" t="s">
        <v>136</v>
      </c>
      <c r="I126" t="s">
        <v>345</v>
      </c>
      <c r="J126" t="s">
        <v>2093</v>
      </c>
      <c r="K126" t="s">
        <v>2094</v>
      </c>
      <c r="L126" t="s">
        <v>115</v>
      </c>
      <c r="M126">
        <v>61341</v>
      </c>
      <c r="N126" t="s">
        <v>2095</v>
      </c>
      <c r="O126" t="s">
        <v>2096</v>
      </c>
      <c r="P126" t="s">
        <v>2097</v>
      </c>
      <c r="Q126" s="18">
        <v>45435</v>
      </c>
      <c r="S126" t="s">
        <v>634</v>
      </c>
      <c r="T126">
        <v>5</v>
      </c>
      <c r="U126" t="s">
        <v>2098</v>
      </c>
      <c r="V126" s="358">
        <v>145000</v>
      </c>
      <c r="X126" t="s">
        <v>317</v>
      </c>
      <c r="Y126" s="18">
        <v>22334</v>
      </c>
      <c r="Z126" t="s">
        <v>2099</v>
      </c>
      <c r="AA126">
        <v>1376505479</v>
      </c>
      <c r="AB126" t="s">
        <v>2100</v>
      </c>
      <c r="AC126" s="18">
        <v>45869</v>
      </c>
      <c r="AD126">
        <v>277000114</v>
      </c>
      <c r="AE126" s="18">
        <v>46173</v>
      </c>
      <c r="AF126" t="s">
        <v>2101</v>
      </c>
      <c r="AG126" s="18">
        <v>46203</v>
      </c>
      <c r="AI126">
        <v>331606488001</v>
      </c>
      <c r="AJ126" t="s">
        <v>2102</v>
      </c>
      <c r="AK126" t="s">
        <v>70</v>
      </c>
      <c r="AM126" t="b">
        <v>1</v>
      </c>
      <c r="AN126" t="b">
        <v>1</v>
      </c>
      <c r="AO126">
        <v>4514991</v>
      </c>
      <c r="AP126" t="s">
        <v>322</v>
      </c>
      <c r="AQ126" t="s">
        <v>2103</v>
      </c>
      <c r="AR126" t="s">
        <v>46</v>
      </c>
      <c r="AS126" t="s">
        <v>324</v>
      </c>
      <c r="AT126" t="s">
        <v>1384</v>
      </c>
    </row>
    <row r="127" spans="1:46" x14ac:dyDescent="0.35">
      <c r="A127" t="s">
        <v>2104</v>
      </c>
      <c r="B127" t="s">
        <v>2105</v>
      </c>
      <c r="C127" t="s">
        <v>2106</v>
      </c>
      <c r="D127" t="s">
        <v>2107</v>
      </c>
      <c r="E127" t="s">
        <v>2108</v>
      </c>
      <c r="F127" t="s">
        <v>2109</v>
      </c>
      <c r="G127" t="s">
        <v>1509</v>
      </c>
      <c r="H127" t="s">
        <v>28</v>
      </c>
      <c r="I127" t="s">
        <v>310</v>
      </c>
      <c r="J127" t="s">
        <v>2110</v>
      </c>
      <c r="K127" t="s">
        <v>2111</v>
      </c>
      <c r="L127" t="s">
        <v>53</v>
      </c>
      <c r="M127">
        <v>32246</v>
      </c>
      <c r="N127" t="s">
        <v>2112</v>
      </c>
      <c r="O127" t="s">
        <v>2113</v>
      </c>
      <c r="P127" t="s">
        <v>2114</v>
      </c>
      <c r="Q127" s="18">
        <v>45435</v>
      </c>
      <c r="S127" t="s">
        <v>634</v>
      </c>
      <c r="T127">
        <v>5</v>
      </c>
      <c r="U127" t="s">
        <v>2115</v>
      </c>
      <c r="X127" t="s">
        <v>317</v>
      </c>
      <c r="Y127" s="18">
        <v>33832</v>
      </c>
      <c r="Z127" t="s">
        <v>2116</v>
      </c>
      <c r="AA127">
        <v>1598261984</v>
      </c>
      <c r="AB127" t="s">
        <v>2117</v>
      </c>
      <c r="AC127" s="18">
        <v>46568</v>
      </c>
      <c r="AD127" t="s">
        <v>2118</v>
      </c>
      <c r="AE127" s="18">
        <v>45688</v>
      </c>
      <c r="AF127" t="s">
        <v>320</v>
      </c>
      <c r="AH127" t="s">
        <v>2119</v>
      </c>
      <c r="AI127">
        <v>111482700</v>
      </c>
      <c r="AJ127" t="s">
        <v>320</v>
      </c>
      <c r="AK127" t="s">
        <v>1330</v>
      </c>
      <c r="AL127" t="s">
        <v>1330</v>
      </c>
      <c r="AM127" t="b">
        <v>1</v>
      </c>
      <c r="AN127" t="b">
        <v>1</v>
      </c>
      <c r="AO127">
        <v>4515016</v>
      </c>
      <c r="AP127" t="s">
        <v>322</v>
      </c>
      <c r="AQ127" t="s">
        <v>2105</v>
      </c>
      <c r="AR127" t="s">
        <v>310</v>
      </c>
      <c r="AS127" t="s">
        <v>324</v>
      </c>
      <c r="AT127" t="s">
        <v>1384</v>
      </c>
    </row>
    <row r="128" spans="1:46" x14ac:dyDescent="0.35">
      <c r="C128" t="s">
        <v>2120</v>
      </c>
      <c r="D128" t="s">
        <v>1506</v>
      </c>
      <c r="E128" t="s">
        <v>2121</v>
      </c>
      <c r="F128" t="s">
        <v>1696</v>
      </c>
      <c r="G128" t="s">
        <v>733</v>
      </c>
      <c r="H128" t="s">
        <v>28</v>
      </c>
      <c r="I128" t="s">
        <v>310</v>
      </c>
      <c r="J128" t="s">
        <v>2122</v>
      </c>
      <c r="K128" t="s">
        <v>1405</v>
      </c>
      <c r="L128" t="s">
        <v>25</v>
      </c>
      <c r="M128">
        <v>99208</v>
      </c>
      <c r="N128" t="s">
        <v>2123</v>
      </c>
      <c r="O128" t="s">
        <v>2124</v>
      </c>
      <c r="P128" t="s">
        <v>2125</v>
      </c>
      <c r="Q128" s="18">
        <v>45435</v>
      </c>
      <c r="R128" s="18">
        <v>45428</v>
      </c>
      <c r="S128" t="s">
        <v>708</v>
      </c>
      <c r="T128">
        <v>0</v>
      </c>
      <c r="U128" t="s">
        <v>2069</v>
      </c>
      <c r="X128">
        <v>1099</v>
      </c>
      <c r="Y128" s="18">
        <v>23736</v>
      </c>
      <c r="Z128" t="s">
        <v>2126</v>
      </c>
      <c r="AA128">
        <v>1942262118</v>
      </c>
      <c r="AB128" t="s">
        <v>2127</v>
      </c>
      <c r="AC128" s="18">
        <v>46022</v>
      </c>
      <c r="AD128" t="s">
        <v>2128</v>
      </c>
      <c r="AE128" s="18">
        <v>46016</v>
      </c>
      <c r="AF128" t="s">
        <v>320</v>
      </c>
      <c r="AH128" t="s">
        <v>355</v>
      </c>
      <c r="AI128" t="s">
        <v>355</v>
      </c>
      <c r="AJ128" t="s">
        <v>320</v>
      </c>
      <c r="AK128" t="s">
        <v>320</v>
      </c>
      <c r="AL128" t="s">
        <v>2019</v>
      </c>
      <c r="AM128" t="b">
        <v>0</v>
      </c>
      <c r="AN128" t="b">
        <v>1</v>
      </c>
      <c r="AQ128" t="s">
        <v>2129</v>
      </c>
      <c r="AR128" t="s">
        <v>310</v>
      </c>
      <c r="AS128" t="s">
        <v>324</v>
      </c>
    </row>
    <row r="129" spans="1:46" x14ac:dyDescent="0.35">
      <c r="A129" t="s">
        <v>2130</v>
      </c>
      <c r="B129" t="s">
        <v>2131</v>
      </c>
      <c r="C129" t="s">
        <v>2132</v>
      </c>
      <c r="D129" t="s">
        <v>766</v>
      </c>
      <c r="E129" t="s">
        <v>1826</v>
      </c>
      <c r="F129" t="s">
        <v>2133</v>
      </c>
      <c r="G129" t="s">
        <v>1305</v>
      </c>
      <c r="H129" t="s">
        <v>133</v>
      </c>
      <c r="I129" t="s">
        <v>432</v>
      </c>
      <c r="J129" t="s">
        <v>2134</v>
      </c>
      <c r="K129" t="s">
        <v>2135</v>
      </c>
      <c r="L129" t="s">
        <v>25</v>
      </c>
      <c r="M129">
        <v>98258</v>
      </c>
      <c r="N129" t="s">
        <v>2136</v>
      </c>
      <c r="O129" t="s">
        <v>2137</v>
      </c>
      <c r="P129" t="s">
        <v>2138</v>
      </c>
      <c r="Q129" s="18">
        <v>45435</v>
      </c>
      <c r="S129" t="s">
        <v>634</v>
      </c>
      <c r="T129">
        <v>5</v>
      </c>
      <c r="U129" t="s">
        <v>2139</v>
      </c>
      <c r="X129" t="s">
        <v>317</v>
      </c>
      <c r="Y129" s="18">
        <v>28666</v>
      </c>
      <c r="Z129" t="s">
        <v>2140</v>
      </c>
      <c r="AA129">
        <v>1083178743</v>
      </c>
      <c r="AB129" t="s">
        <v>2141</v>
      </c>
      <c r="AC129" s="18">
        <v>45596</v>
      </c>
      <c r="AD129" t="s">
        <v>2142</v>
      </c>
      <c r="AE129" s="18">
        <v>45833</v>
      </c>
      <c r="AF129" t="s">
        <v>2143</v>
      </c>
      <c r="AG129" s="18">
        <v>47093</v>
      </c>
      <c r="AH129" t="s">
        <v>355</v>
      </c>
      <c r="AI129">
        <v>2135787</v>
      </c>
      <c r="AJ129" t="s">
        <v>320</v>
      </c>
      <c r="AK129" t="s">
        <v>792</v>
      </c>
      <c r="AL129" t="s">
        <v>792</v>
      </c>
      <c r="AM129" t="b">
        <v>1</v>
      </c>
      <c r="AN129" t="b">
        <v>1</v>
      </c>
      <c r="AO129">
        <v>4515066</v>
      </c>
      <c r="AP129" t="s">
        <v>322</v>
      </c>
      <c r="AQ129" t="s">
        <v>2131</v>
      </c>
      <c r="AR129" t="s">
        <v>46</v>
      </c>
      <c r="AS129" t="s">
        <v>324</v>
      </c>
      <c r="AT129" t="s">
        <v>1384</v>
      </c>
    </row>
    <row r="130" spans="1:46" x14ac:dyDescent="0.35">
      <c r="A130" t="s">
        <v>2144</v>
      </c>
      <c r="B130" t="s">
        <v>165</v>
      </c>
      <c r="C130" t="s">
        <v>2145</v>
      </c>
      <c r="D130" t="s">
        <v>2146</v>
      </c>
      <c r="E130" t="s">
        <v>2147</v>
      </c>
      <c r="F130" t="s">
        <v>2148</v>
      </c>
      <c r="G130" t="s">
        <v>1637</v>
      </c>
      <c r="H130" t="s">
        <v>136</v>
      </c>
      <c r="I130" t="s">
        <v>345</v>
      </c>
      <c r="J130" t="s">
        <v>2149</v>
      </c>
      <c r="K130" t="s">
        <v>2150</v>
      </c>
      <c r="L130" t="s">
        <v>53</v>
      </c>
      <c r="M130">
        <v>31820</v>
      </c>
      <c r="N130" t="s">
        <v>2151</v>
      </c>
      <c r="O130" t="s">
        <v>2152</v>
      </c>
      <c r="P130" t="s">
        <v>2153</v>
      </c>
      <c r="Q130" s="18">
        <v>45435</v>
      </c>
      <c r="S130" t="s">
        <v>634</v>
      </c>
      <c r="T130">
        <v>2</v>
      </c>
      <c r="U130" t="s">
        <v>2154</v>
      </c>
      <c r="W130">
        <v>550</v>
      </c>
      <c r="X130">
        <v>1099</v>
      </c>
      <c r="Y130" s="18">
        <v>22401</v>
      </c>
      <c r="Z130" t="s">
        <v>2155</v>
      </c>
      <c r="AA130">
        <v>1205370178</v>
      </c>
      <c r="AB130" t="s">
        <v>2156</v>
      </c>
      <c r="AC130" s="18">
        <v>46446</v>
      </c>
      <c r="AD130" t="s">
        <v>2157</v>
      </c>
      <c r="AE130" s="18">
        <v>46234</v>
      </c>
      <c r="AF130" t="s">
        <v>2158</v>
      </c>
      <c r="AG130" s="18">
        <v>46284</v>
      </c>
      <c r="AH130" t="s">
        <v>2159</v>
      </c>
      <c r="AI130" t="s">
        <v>355</v>
      </c>
      <c r="AJ130" t="s">
        <v>2105</v>
      </c>
      <c r="AK130" t="s">
        <v>2105</v>
      </c>
      <c r="AL130" t="s">
        <v>61</v>
      </c>
      <c r="AM130" t="b">
        <v>1</v>
      </c>
      <c r="AN130" t="b">
        <v>1</v>
      </c>
      <c r="AP130" t="s">
        <v>322</v>
      </c>
      <c r="AQ130" t="s">
        <v>165</v>
      </c>
      <c r="AR130" t="s">
        <v>46</v>
      </c>
      <c r="AS130" t="s">
        <v>324</v>
      </c>
    </row>
    <row r="131" spans="1:46" x14ac:dyDescent="0.35">
      <c r="A131" t="s">
        <v>2160</v>
      </c>
      <c r="B131" t="s">
        <v>2161</v>
      </c>
      <c r="C131" t="s">
        <v>2162</v>
      </c>
      <c r="D131" t="s">
        <v>2163</v>
      </c>
      <c r="E131" t="s">
        <v>2164</v>
      </c>
      <c r="F131" t="s">
        <v>1878</v>
      </c>
      <c r="G131" t="s">
        <v>418</v>
      </c>
      <c r="H131" t="s">
        <v>136</v>
      </c>
      <c r="I131" t="s">
        <v>345</v>
      </c>
      <c r="J131" t="s">
        <v>2165</v>
      </c>
      <c r="K131" t="s">
        <v>2166</v>
      </c>
      <c r="L131" t="s">
        <v>81</v>
      </c>
      <c r="M131">
        <v>46815</v>
      </c>
      <c r="N131" t="s">
        <v>2167</v>
      </c>
      <c r="O131" t="s">
        <v>2168</v>
      </c>
      <c r="P131" t="s">
        <v>2169</v>
      </c>
      <c r="Q131" s="18">
        <v>45435</v>
      </c>
      <c r="S131" t="s">
        <v>634</v>
      </c>
      <c r="T131">
        <v>5</v>
      </c>
      <c r="U131" t="s">
        <v>2170</v>
      </c>
      <c r="X131" t="s">
        <v>317</v>
      </c>
      <c r="Y131" s="18">
        <v>26901</v>
      </c>
      <c r="Z131" t="s">
        <v>2171</v>
      </c>
      <c r="AA131">
        <v>1396151197</v>
      </c>
      <c r="AB131" t="s">
        <v>2172</v>
      </c>
      <c r="AC131" s="18">
        <v>46203</v>
      </c>
      <c r="AD131" t="s">
        <v>2173</v>
      </c>
      <c r="AE131" s="18">
        <v>45961</v>
      </c>
      <c r="AF131" t="s">
        <v>2174</v>
      </c>
      <c r="AG131" s="18">
        <v>47314</v>
      </c>
      <c r="AH131" t="s">
        <v>355</v>
      </c>
      <c r="AI131" t="s">
        <v>355</v>
      </c>
      <c r="AJ131" t="s">
        <v>1162</v>
      </c>
      <c r="AK131" t="s">
        <v>1330</v>
      </c>
      <c r="AM131" t="b">
        <v>1</v>
      </c>
      <c r="AN131" t="b">
        <v>1</v>
      </c>
      <c r="AO131">
        <v>4515106</v>
      </c>
      <c r="AP131" t="s">
        <v>322</v>
      </c>
      <c r="AQ131" t="s">
        <v>2161</v>
      </c>
      <c r="AR131" t="s">
        <v>46</v>
      </c>
      <c r="AS131" t="s">
        <v>324</v>
      </c>
      <c r="AT131" t="s">
        <v>1384</v>
      </c>
    </row>
    <row r="132" spans="1:46" x14ac:dyDescent="0.35">
      <c r="A132" t="s">
        <v>2175</v>
      </c>
      <c r="B132" t="s">
        <v>2176</v>
      </c>
      <c r="C132" t="s">
        <v>2177</v>
      </c>
      <c r="D132" t="s">
        <v>2178</v>
      </c>
      <c r="E132" t="s">
        <v>2179</v>
      </c>
      <c r="F132" t="s">
        <v>1878</v>
      </c>
      <c r="G132" t="s">
        <v>418</v>
      </c>
      <c r="H132" t="s">
        <v>136</v>
      </c>
      <c r="I132" t="s">
        <v>345</v>
      </c>
      <c r="J132" t="s">
        <v>2180</v>
      </c>
      <c r="K132" t="s">
        <v>2181</v>
      </c>
      <c r="L132" t="s">
        <v>81</v>
      </c>
      <c r="M132">
        <v>46350</v>
      </c>
      <c r="N132" t="s">
        <v>2182</v>
      </c>
      <c r="O132" t="s">
        <v>2183</v>
      </c>
      <c r="P132" t="s">
        <v>2184</v>
      </c>
      <c r="Q132" s="18">
        <v>45435</v>
      </c>
      <c r="S132" t="s">
        <v>634</v>
      </c>
      <c r="T132">
        <v>5</v>
      </c>
      <c r="U132" t="s">
        <v>2185</v>
      </c>
      <c r="X132" t="s">
        <v>317</v>
      </c>
      <c r="Y132" s="18">
        <v>30139</v>
      </c>
      <c r="Z132" t="s">
        <v>2186</v>
      </c>
      <c r="AA132">
        <v>1891211058</v>
      </c>
      <c r="AB132" t="s">
        <v>2187</v>
      </c>
      <c r="AC132" s="18">
        <v>46660</v>
      </c>
      <c r="AD132" t="s">
        <v>2188</v>
      </c>
      <c r="AE132" s="18">
        <v>45961</v>
      </c>
      <c r="AF132" t="s">
        <v>2189</v>
      </c>
      <c r="AG132" s="18">
        <v>46798</v>
      </c>
      <c r="AH132" t="s">
        <v>355</v>
      </c>
      <c r="AI132">
        <v>300090495</v>
      </c>
      <c r="AJ132" t="s">
        <v>1162</v>
      </c>
      <c r="AK132" t="s">
        <v>1330</v>
      </c>
      <c r="AM132" t="b">
        <v>1</v>
      </c>
      <c r="AN132" t="b">
        <v>1</v>
      </c>
      <c r="AO132">
        <v>4514996</v>
      </c>
      <c r="AP132" t="s">
        <v>322</v>
      </c>
      <c r="AQ132" t="s">
        <v>2176</v>
      </c>
      <c r="AR132" t="s">
        <v>46</v>
      </c>
      <c r="AS132" t="s">
        <v>324</v>
      </c>
      <c r="AT132" t="s">
        <v>1384</v>
      </c>
    </row>
    <row r="133" spans="1:46" x14ac:dyDescent="0.35">
      <c r="A133" t="s">
        <v>2190</v>
      </c>
      <c r="B133" t="s">
        <v>2191</v>
      </c>
      <c r="C133" t="s">
        <v>2192</v>
      </c>
      <c r="D133" t="s">
        <v>871</v>
      </c>
      <c r="E133" t="s">
        <v>2193</v>
      </c>
      <c r="F133" t="s">
        <v>514</v>
      </c>
      <c r="G133" t="s">
        <v>515</v>
      </c>
      <c r="H133" t="s">
        <v>136</v>
      </c>
      <c r="I133" t="s">
        <v>345</v>
      </c>
      <c r="J133" t="s">
        <v>2194</v>
      </c>
      <c r="K133" t="s">
        <v>1908</v>
      </c>
      <c r="L133" t="s">
        <v>115</v>
      </c>
      <c r="M133">
        <v>60612</v>
      </c>
      <c r="N133" t="s">
        <v>2195</v>
      </c>
      <c r="O133" t="s">
        <v>2196</v>
      </c>
      <c r="P133" t="s">
        <v>2197</v>
      </c>
      <c r="Q133" s="18">
        <v>45435</v>
      </c>
      <c r="S133" t="s">
        <v>634</v>
      </c>
      <c r="T133">
        <v>5</v>
      </c>
      <c r="U133" t="s">
        <v>2198</v>
      </c>
      <c r="V133" s="358">
        <v>126000</v>
      </c>
      <c r="X133" t="s">
        <v>317</v>
      </c>
      <c r="Y133" s="18">
        <v>33398</v>
      </c>
      <c r="Z133" t="s">
        <v>2199</v>
      </c>
      <c r="AA133">
        <v>1710736640</v>
      </c>
      <c r="AB133" t="s">
        <v>2200</v>
      </c>
      <c r="AC133" s="18">
        <v>46752</v>
      </c>
      <c r="AD133">
        <v>209029655</v>
      </c>
      <c r="AE133" s="18">
        <v>46173</v>
      </c>
      <c r="AF133" t="s">
        <v>2201</v>
      </c>
      <c r="AG133" s="18">
        <v>47143</v>
      </c>
      <c r="AI133">
        <v>332865766001</v>
      </c>
      <c r="AJ133" t="s">
        <v>70</v>
      </c>
      <c r="AK133" t="s">
        <v>70</v>
      </c>
      <c r="AM133" t="b">
        <v>1</v>
      </c>
      <c r="AN133" t="b">
        <v>1</v>
      </c>
      <c r="AO133">
        <v>4515234</v>
      </c>
      <c r="AP133" t="s">
        <v>322</v>
      </c>
      <c r="AQ133" t="s">
        <v>2191</v>
      </c>
      <c r="AR133" t="s">
        <v>46</v>
      </c>
      <c r="AS133" t="s">
        <v>324</v>
      </c>
      <c r="AT133" t="s">
        <v>1384</v>
      </c>
    </row>
    <row r="134" spans="1:46" x14ac:dyDescent="0.35">
      <c r="A134" t="s">
        <v>355</v>
      </c>
      <c r="C134" t="s">
        <v>2202</v>
      </c>
      <c r="D134" t="s">
        <v>2203</v>
      </c>
      <c r="E134" t="s">
        <v>2204</v>
      </c>
      <c r="F134" t="s">
        <v>403</v>
      </c>
      <c r="G134" t="s">
        <v>404</v>
      </c>
      <c r="H134" t="s">
        <v>130</v>
      </c>
      <c r="I134" t="s">
        <v>432</v>
      </c>
      <c r="J134" t="s">
        <v>2205</v>
      </c>
      <c r="K134" t="s">
        <v>2206</v>
      </c>
      <c r="L134" t="s">
        <v>50</v>
      </c>
      <c r="M134">
        <v>91913</v>
      </c>
      <c r="N134" t="s">
        <v>2207</v>
      </c>
      <c r="O134" t="s">
        <v>2208</v>
      </c>
      <c r="P134" t="s">
        <v>2209</v>
      </c>
      <c r="Q134" s="18">
        <v>45435</v>
      </c>
      <c r="R134" s="18">
        <v>45435</v>
      </c>
      <c r="S134" t="s">
        <v>708</v>
      </c>
      <c r="T134">
        <v>0</v>
      </c>
      <c r="U134" t="s">
        <v>2210</v>
      </c>
      <c r="X134" t="s">
        <v>317</v>
      </c>
      <c r="Y134" s="18">
        <v>30784</v>
      </c>
      <c r="Z134" t="s">
        <v>2211</v>
      </c>
      <c r="AA134">
        <v>1043067242</v>
      </c>
      <c r="AB134" t="s">
        <v>2212</v>
      </c>
      <c r="AC134" s="18">
        <v>46630</v>
      </c>
      <c r="AD134">
        <v>95029514</v>
      </c>
      <c r="AE134" s="18">
        <v>45808</v>
      </c>
      <c r="AF134" t="s">
        <v>2213</v>
      </c>
      <c r="AG134" s="18">
        <v>47184</v>
      </c>
      <c r="AH134" t="s">
        <v>355</v>
      </c>
      <c r="AI134" t="s">
        <v>355</v>
      </c>
      <c r="AM134" t="b">
        <v>0</v>
      </c>
      <c r="AN134" t="b">
        <v>1</v>
      </c>
      <c r="AQ134" t="s">
        <v>2214</v>
      </c>
      <c r="AR134" t="s">
        <v>46</v>
      </c>
      <c r="AS134" t="s">
        <v>324</v>
      </c>
    </row>
    <row r="135" spans="1:46" x14ac:dyDescent="0.35">
      <c r="A135" t="s">
        <v>355</v>
      </c>
      <c r="C135" t="s">
        <v>2215</v>
      </c>
      <c r="D135" t="s">
        <v>2216</v>
      </c>
      <c r="E135" t="s">
        <v>2217</v>
      </c>
      <c r="F135" t="s">
        <v>403</v>
      </c>
      <c r="G135" t="s">
        <v>404</v>
      </c>
      <c r="H135" t="s">
        <v>130</v>
      </c>
      <c r="I135" t="s">
        <v>432</v>
      </c>
      <c r="J135" t="s">
        <v>355</v>
      </c>
      <c r="K135" t="s">
        <v>355</v>
      </c>
      <c r="L135" t="s">
        <v>50</v>
      </c>
      <c r="N135" t="s">
        <v>2218</v>
      </c>
      <c r="O135" t="s">
        <v>2219</v>
      </c>
      <c r="P135" t="s">
        <v>2220</v>
      </c>
      <c r="Q135" s="18">
        <v>45435</v>
      </c>
      <c r="R135" s="18">
        <v>45427</v>
      </c>
      <c r="S135" t="s">
        <v>708</v>
      </c>
      <c r="T135">
        <v>0</v>
      </c>
      <c r="U135" t="s">
        <v>2221</v>
      </c>
      <c r="X135" t="s">
        <v>317</v>
      </c>
      <c r="Y135" t="s">
        <v>355</v>
      </c>
      <c r="Z135" t="s">
        <v>355</v>
      </c>
      <c r="AA135">
        <v>1619415528</v>
      </c>
      <c r="AB135" t="s">
        <v>355</v>
      </c>
      <c r="AD135">
        <v>95006150</v>
      </c>
      <c r="AE135" s="18">
        <v>45716</v>
      </c>
      <c r="AF135" t="s">
        <v>355</v>
      </c>
      <c r="AH135" t="s">
        <v>355</v>
      </c>
      <c r="AI135" t="s">
        <v>355</v>
      </c>
      <c r="AM135" t="b">
        <v>0</v>
      </c>
      <c r="AN135" t="b">
        <v>1</v>
      </c>
      <c r="AQ135" t="s">
        <v>2222</v>
      </c>
      <c r="AR135" t="s">
        <v>46</v>
      </c>
      <c r="AS135" t="s">
        <v>324</v>
      </c>
    </row>
    <row r="136" spans="1:46" x14ac:dyDescent="0.35">
      <c r="A136" t="s">
        <v>2223</v>
      </c>
      <c r="C136" t="s">
        <v>2224</v>
      </c>
      <c r="D136" t="s">
        <v>2225</v>
      </c>
      <c r="E136" t="s">
        <v>2226</v>
      </c>
      <c r="F136" t="s">
        <v>514</v>
      </c>
      <c r="G136" t="s">
        <v>515</v>
      </c>
      <c r="H136" t="s">
        <v>133</v>
      </c>
      <c r="I136" t="s">
        <v>432</v>
      </c>
      <c r="J136" t="s">
        <v>2227</v>
      </c>
      <c r="K136" t="s">
        <v>2228</v>
      </c>
      <c r="L136" t="s">
        <v>115</v>
      </c>
      <c r="M136">
        <v>60471</v>
      </c>
      <c r="N136" t="s">
        <v>2229</v>
      </c>
      <c r="O136" t="s">
        <v>2230</v>
      </c>
      <c r="P136" t="s">
        <v>2231</v>
      </c>
      <c r="Q136" s="18">
        <v>45435</v>
      </c>
      <c r="R136" s="18">
        <v>45484</v>
      </c>
      <c r="S136" t="s">
        <v>708</v>
      </c>
      <c r="T136">
        <v>0</v>
      </c>
      <c r="U136" t="s">
        <v>2232</v>
      </c>
      <c r="X136" t="s">
        <v>317</v>
      </c>
      <c r="Y136" s="18">
        <v>25491</v>
      </c>
      <c r="Z136" t="s">
        <v>2233</v>
      </c>
      <c r="AA136">
        <v>1518524032</v>
      </c>
      <c r="AB136" t="s">
        <v>2234</v>
      </c>
      <c r="AC136" s="18">
        <v>45869</v>
      </c>
      <c r="AD136">
        <v>209018982</v>
      </c>
      <c r="AE136" s="18">
        <v>46173</v>
      </c>
      <c r="AF136" t="s">
        <v>2235</v>
      </c>
      <c r="AG136" s="18">
        <v>47141</v>
      </c>
      <c r="AH136" t="s">
        <v>355</v>
      </c>
      <c r="AI136" t="s">
        <v>355</v>
      </c>
      <c r="AJ136" t="s">
        <v>368</v>
      </c>
      <c r="AM136" t="b">
        <v>1</v>
      </c>
      <c r="AN136" t="b">
        <v>1</v>
      </c>
      <c r="AO136">
        <v>4515007</v>
      </c>
      <c r="AP136" t="s">
        <v>322</v>
      </c>
      <c r="AQ136" t="s">
        <v>2236</v>
      </c>
      <c r="AR136" t="s">
        <v>46</v>
      </c>
      <c r="AS136" t="s">
        <v>324</v>
      </c>
      <c r="AT136" t="s">
        <v>1384</v>
      </c>
    </row>
    <row r="137" spans="1:46" x14ac:dyDescent="0.35">
      <c r="A137" t="s">
        <v>2237</v>
      </c>
      <c r="B137" t="s">
        <v>2238</v>
      </c>
      <c r="C137" t="s">
        <v>2239</v>
      </c>
      <c r="D137" t="s">
        <v>2240</v>
      </c>
      <c r="E137" t="s">
        <v>2241</v>
      </c>
      <c r="F137" t="s">
        <v>514</v>
      </c>
      <c r="G137" t="s">
        <v>515</v>
      </c>
      <c r="H137" t="s">
        <v>136</v>
      </c>
      <c r="I137" t="s">
        <v>345</v>
      </c>
      <c r="J137" t="s">
        <v>2242</v>
      </c>
      <c r="K137" t="s">
        <v>1908</v>
      </c>
      <c r="L137" t="s">
        <v>115</v>
      </c>
      <c r="M137">
        <v>60646</v>
      </c>
      <c r="N137" t="s">
        <v>2243</v>
      </c>
      <c r="O137" t="s">
        <v>2244</v>
      </c>
      <c r="P137" t="s">
        <v>2245</v>
      </c>
      <c r="Q137" s="18">
        <v>45435</v>
      </c>
      <c r="S137" t="s">
        <v>634</v>
      </c>
      <c r="T137">
        <v>5</v>
      </c>
      <c r="U137" t="s">
        <v>2246</v>
      </c>
      <c r="V137" s="358">
        <v>120000</v>
      </c>
      <c r="X137" t="s">
        <v>317</v>
      </c>
      <c r="Y137" s="18">
        <v>34761</v>
      </c>
      <c r="Z137" t="s">
        <v>2247</v>
      </c>
      <c r="AA137">
        <v>1184473431</v>
      </c>
      <c r="AB137" t="s">
        <v>2248</v>
      </c>
      <c r="AC137" s="18">
        <v>46691</v>
      </c>
      <c r="AD137">
        <v>209029557</v>
      </c>
      <c r="AE137" s="18">
        <v>46173</v>
      </c>
      <c r="AF137" t="s">
        <v>2249</v>
      </c>
      <c r="AG137" s="18">
        <v>47162</v>
      </c>
      <c r="AH137" t="s">
        <v>355</v>
      </c>
      <c r="AI137">
        <v>355904177001</v>
      </c>
      <c r="AJ137" t="s">
        <v>70</v>
      </c>
      <c r="AK137" t="s">
        <v>70</v>
      </c>
      <c r="AM137" t="b">
        <v>1</v>
      </c>
      <c r="AN137" t="b">
        <v>1</v>
      </c>
      <c r="AO137">
        <v>4515018</v>
      </c>
      <c r="AP137" t="s">
        <v>322</v>
      </c>
      <c r="AQ137" t="s">
        <v>2238</v>
      </c>
      <c r="AR137" t="s">
        <v>46</v>
      </c>
      <c r="AS137" t="s">
        <v>324</v>
      </c>
      <c r="AT137" t="s">
        <v>1384</v>
      </c>
    </row>
    <row r="138" spans="1:46" x14ac:dyDescent="0.35">
      <c r="A138" t="s">
        <v>355</v>
      </c>
      <c r="C138" t="s">
        <v>2250</v>
      </c>
      <c r="D138" t="s">
        <v>2251</v>
      </c>
      <c r="E138" t="s">
        <v>2252</v>
      </c>
      <c r="F138" t="s">
        <v>514</v>
      </c>
      <c r="G138" t="s">
        <v>515</v>
      </c>
      <c r="H138" t="s">
        <v>191</v>
      </c>
      <c r="I138" t="s">
        <v>557</v>
      </c>
      <c r="J138" t="s">
        <v>2253</v>
      </c>
      <c r="K138" t="s">
        <v>2254</v>
      </c>
      <c r="L138" t="s">
        <v>115</v>
      </c>
      <c r="M138">
        <v>62670</v>
      </c>
      <c r="N138" t="s">
        <v>2255</v>
      </c>
      <c r="O138" t="s">
        <v>2256</v>
      </c>
      <c r="P138" t="s">
        <v>2257</v>
      </c>
      <c r="Q138" s="18">
        <v>45421</v>
      </c>
      <c r="R138" s="18">
        <v>45411</v>
      </c>
      <c r="S138" t="s">
        <v>708</v>
      </c>
      <c r="T138">
        <v>0</v>
      </c>
      <c r="U138" t="s">
        <v>2258</v>
      </c>
      <c r="X138" t="s">
        <v>317</v>
      </c>
      <c r="Y138" s="18">
        <v>30515</v>
      </c>
      <c r="Z138" t="s">
        <v>2259</v>
      </c>
      <c r="AA138">
        <v>1609181056</v>
      </c>
      <c r="AB138" t="s">
        <v>2260</v>
      </c>
      <c r="AD138">
        <v>85003807</v>
      </c>
      <c r="AE138" s="18">
        <v>46082</v>
      </c>
      <c r="AF138" t="s">
        <v>2261</v>
      </c>
      <c r="AG138" s="18">
        <v>45657</v>
      </c>
      <c r="AH138" t="s">
        <v>355</v>
      </c>
      <c r="AI138" t="s">
        <v>355</v>
      </c>
      <c r="AJ138" t="s">
        <v>2262</v>
      </c>
      <c r="AK138" t="s">
        <v>2262</v>
      </c>
      <c r="AL138" t="s">
        <v>338</v>
      </c>
      <c r="AM138" t="b">
        <v>0</v>
      </c>
      <c r="AN138" t="b">
        <v>1</v>
      </c>
      <c r="AO138" t="s">
        <v>355</v>
      </c>
      <c r="AQ138" t="s">
        <v>2263</v>
      </c>
      <c r="AR138" t="s">
        <v>566</v>
      </c>
      <c r="AS138" t="s">
        <v>324</v>
      </c>
    </row>
    <row r="139" spans="1:46" x14ac:dyDescent="0.35">
      <c r="A139" t="s">
        <v>2264</v>
      </c>
      <c r="B139" t="s">
        <v>155</v>
      </c>
      <c r="C139" t="s">
        <v>2265</v>
      </c>
      <c r="D139" t="s">
        <v>766</v>
      </c>
      <c r="E139" t="s">
        <v>703</v>
      </c>
      <c r="F139" t="s">
        <v>599</v>
      </c>
      <c r="G139" t="s">
        <v>1509</v>
      </c>
      <c r="H139" t="s">
        <v>136</v>
      </c>
      <c r="I139" t="s">
        <v>345</v>
      </c>
      <c r="J139" t="s">
        <v>2266</v>
      </c>
      <c r="K139" t="s">
        <v>2267</v>
      </c>
      <c r="L139" t="s">
        <v>53</v>
      </c>
      <c r="M139">
        <v>32456</v>
      </c>
      <c r="N139" t="s">
        <v>2268</v>
      </c>
      <c r="O139" t="s">
        <v>2269</v>
      </c>
      <c r="P139" t="s">
        <v>2270</v>
      </c>
      <c r="Q139" s="18">
        <v>45421</v>
      </c>
      <c r="S139" t="s">
        <v>634</v>
      </c>
      <c r="T139">
        <v>3</v>
      </c>
      <c r="U139" t="s">
        <v>2271</v>
      </c>
      <c r="W139">
        <v>595</v>
      </c>
      <c r="X139">
        <v>1099</v>
      </c>
      <c r="Y139" s="18">
        <v>25108</v>
      </c>
      <c r="Z139" t="s">
        <v>2272</v>
      </c>
      <c r="AA139">
        <v>1265984900</v>
      </c>
      <c r="AB139" t="s">
        <v>2273</v>
      </c>
      <c r="AC139" s="18">
        <v>45688</v>
      </c>
      <c r="AD139" t="s">
        <v>2274</v>
      </c>
      <c r="AE139" s="18">
        <v>45777</v>
      </c>
      <c r="AF139" t="s">
        <v>2275</v>
      </c>
      <c r="AG139" s="18">
        <v>46291</v>
      </c>
      <c r="AH139" t="s">
        <v>2276</v>
      </c>
      <c r="AI139" t="s">
        <v>355</v>
      </c>
      <c r="AJ139" t="s">
        <v>61</v>
      </c>
      <c r="AK139" t="s">
        <v>61</v>
      </c>
      <c r="AL139" t="s">
        <v>1330</v>
      </c>
      <c r="AM139" t="b">
        <v>1</v>
      </c>
      <c r="AN139" t="b">
        <v>1</v>
      </c>
      <c r="AP139" t="s">
        <v>322</v>
      </c>
      <c r="AQ139" t="s">
        <v>155</v>
      </c>
      <c r="AR139" t="s">
        <v>46</v>
      </c>
      <c r="AS139" t="s">
        <v>324</v>
      </c>
    </row>
    <row r="140" spans="1:46" x14ac:dyDescent="0.35">
      <c r="A140" t="s">
        <v>2277</v>
      </c>
      <c r="B140" t="s">
        <v>2278</v>
      </c>
      <c r="C140" t="s">
        <v>2279</v>
      </c>
      <c r="D140" t="s">
        <v>2280</v>
      </c>
      <c r="E140" t="s">
        <v>1981</v>
      </c>
      <c r="F140" t="s">
        <v>461</v>
      </c>
      <c r="G140" t="s">
        <v>462</v>
      </c>
      <c r="H140" t="s">
        <v>133</v>
      </c>
      <c r="I140" t="s">
        <v>432</v>
      </c>
      <c r="J140" t="s">
        <v>2281</v>
      </c>
      <c r="K140" t="s">
        <v>1042</v>
      </c>
      <c r="L140" t="s">
        <v>25</v>
      </c>
      <c r="M140">
        <v>98004</v>
      </c>
      <c r="N140" t="s">
        <v>2282</v>
      </c>
      <c r="O140" t="s">
        <v>2283</v>
      </c>
      <c r="P140" t="s">
        <v>2284</v>
      </c>
      <c r="Q140" s="18">
        <v>45421</v>
      </c>
      <c r="R140" s="18">
        <v>45483</v>
      </c>
      <c r="S140" t="s">
        <v>708</v>
      </c>
      <c r="T140">
        <v>0</v>
      </c>
      <c r="U140" t="s">
        <v>2285</v>
      </c>
      <c r="X140" t="s">
        <v>317</v>
      </c>
      <c r="Y140" s="18">
        <v>29881</v>
      </c>
      <c r="Z140" t="s">
        <v>2286</v>
      </c>
      <c r="AA140">
        <v>1639734700</v>
      </c>
      <c r="AB140" t="s">
        <v>2287</v>
      </c>
      <c r="AC140" s="18">
        <v>45657</v>
      </c>
      <c r="AD140" t="s">
        <v>2288</v>
      </c>
      <c r="AE140" s="18">
        <v>45952</v>
      </c>
      <c r="AF140" t="s">
        <v>2289</v>
      </c>
      <c r="AG140" s="18">
        <v>46651</v>
      </c>
      <c r="AH140" t="s">
        <v>355</v>
      </c>
      <c r="AI140">
        <v>2274953</v>
      </c>
      <c r="AJ140" t="s">
        <v>1962</v>
      </c>
      <c r="AK140" t="s">
        <v>1962</v>
      </c>
      <c r="AL140" t="s">
        <v>1962</v>
      </c>
      <c r="AM140" t="b">
        <v>0</v>
      </c>
      <c r="AN140" t="b">
        <v>1</v>
      </c>
      <c r="AO140">
        <v>4504811</v>
      </c>
      <c r="AQ140" t="s">
        <v>2278</v>
      </c>
      <c r="AR140" t="s">
        <v>46</v>
      </c>
      <c r="AS140" t="s">
        <v>324</v>
      </c>
      <c r="AT140" t="s">
        <v>1384</v>
      </c>
    </row>
    <row r="141" spans="1:46" x14ac:dyDescent="0.35">
      <c r="A141" t="s">
        <v>2290</v>
      </c>
      <c r="B141" t="s">
        <v>161</v>
      </c>
      <c r="C141" t="s">
        <v>2291</v>
      </c>
      <c r="D141" t="s">
        <v>2292</v>
      </c>
      <c r="E141" t="s">
        <v>1981</v>
      </c>
      <c r="F141" t="s">
        <v>541</v>
      </c>
      <c r="G141" t="s">
        <v>542</v>
      </c>
      <c r="H141" t="s">
        <v>130</v>
      </c>
      <c r="I141" t="s">
        <v>432</v>
      </c>
      <c r="J141" t="s">
        <v>2293</v>
      </c>
      <c r="K141" t="s">
        <v>2294</v>
      </c>
      <c r="L141" t="s">
        <v>50</v>
      </c>
      <c r="M141">
        <v>95334</v>
      </c>
      <c r="N141" t="s">
        <v>2295</v>
      </c>
      <c r="O141" t="s">
        <v>2296</v>
      </c>
      <c r="P141" t="s">
        <v>2297</v>
      </c>
      <c r="Q141" s="18">
        <v>45421</v>
      </c>
      <c r="R141" s="18">
        <v>45516</v>
      </c>
      <c r="S141" t="s">
        <v>708</v>
      </c>
      <c r="T141">
        <v>0</v>
      </c>
      <c r="U141" t="s">
        <v>1988</v>
      </c>
      <c r="W141">
        <v>575</v>
      </c>
      <c r="X141">
        <v>1099</v>
      </c>
      <c r="Y141" s="18">
        <v>30465</v>
      </c>
      <c r="Z141">
        <v>615577226</v>
      </c>
      <c r="AA141">
        <v>1962183004</v>
      </c>
      <c r="AB141" t="s">
        <v>2298</v>
      </c>
      <c r="AC141" s="18">
        <v>46387</v>
      </c>
      <c r="AD141">
        <v>95024585</v>
      </c>
      <c r="AE141" s="18">
        <v>46203</v>
      </c>
      <c r="AF141" t="s">
        <v>2299</v>
      </c>
      <c r="AG141" s="18">
        <v>46861</v>
      </c>
      <c r="AH141" t="s">
        <v>2300</v>
      </c>
      <c r="AI141" t="s">
        <v>355</v>
      </c>
      <c r="AJ141" t="s">
        <v>142</v>
      </c>
      <c r="AK141" t="s">
        <v>142</v>
      </c>
      <c r="AM141" t="b">
        <v>1</v>
      </c>
      <c r="AN141" t="b">
        <v>1</v>
      </c>
      <c r="AO141">
        <v>4504838</v>
      </c>
      <c r="AP141" t="s">
        <v>322</v>
      </c>
      <c r="AQ141" t="s">
        <v>161</v>
      </c>
      <c r="AR141" t="s">
        <v>46</v>
      </c>
      <c r="AS141" t="s">
        <v>324</v>
      </c>
      <c r="AT141" t="s">
        <v>1384</v>
      </c>
    </row>
    <row r="142" spans="1:46" x14ac:dyDescent="0.35">
      <c r="A142" t="s">
        <v>2301</v>
      </c>
      <c r="B142" t="s">
        <v>2302</v>
      </c>
      <c r="C142" t="s">
        <v>2303</v>
      </c>
      <c r="D142" t="s">
        <v>2304</v>
      </c>
      <c r="E142" t="s">
        <v>2305</v>
      </c>
      <c r="F142" t="s">
        <v>403</v>
      </c>
      <c r="G142" t="s">
        <v>404</v>
      </c>
      <c r="H142" t="s">
        <v>191</v>
      </c>
      <c r="I142" t="s">
        <v>557</v>
      </c>
      <c r="J142" t="s">
        <v>2306</v>
      </c>
      <c r="K142" t="s">
        <v>2307</v>
      </c>
      <c r="L142" t="s">
        <v>50</v>
      </c>
      <c r="M142">
        <v>92130</v>
      </c>
      <c r="N142" t="s">
        <v>2308</v>
      </c>
      <c r="O142" t="s">
        <v>2309</v>
      </c>
      <c r="P142" t="s">
        <v>2310</v>
      </c>
      <c r="Q142" s="18">
        <v>45421</v>
      </c>
      <c r="S142" t="s">
        <v>634</v>
      </c>
      <c r="T142">
        <v>5</v>
      </c>
      <c r="U142" t="s">
        <v>2311</v>
      </c>
      <c r="V142" s="358">
        <v>150000</v>
      </c>
      <c r="X142" t="s">
        <v>317</v>
      </c>
      <c r="Y142" s="18">
        <v>24534</v>
      </c>
      <c r="Z142">
        <v>571755309</v>
      </c>
      <c r="AA142">
        <v>1841428042</v>
      </c>
      <c r="AB142" t="s">
        <v>2312</v>
      </c>
      <c r="AC142" s="18">
        <v>46507</v>
      </c>
      <c r="AD142">
        <v>20138</v>
      </c>
      <c r="AE142" s="18">
        <v>46112</v>
      </c>
      <c r="AF142" t="s">
        <v>2313</v>
      </c>
      <c r="AH142" t="s">
        <v>355</v>
      </c>
      <c r="AI142" t="s">
        <v>355</v>
      </c>
      <c r="AK142" t="s">
        <v>1330</v>
      </c>
      <c r="AM142" t="b">
        <v>1</v>
      </c>
      <c r="AN142" t="b">
        <v>1</v>
      </c>
      <c r="AO142">
        <v>4504853</v>
      </c>
      <c r="AP142" t="s">
        <v>322</v>
      </c>
      <c r="AQ142" t="s">
        <v>2302</v>
      </c>
      <c r="AR142" t="s">
        <v>566</v>
      </c>
      <c r="AS142" t="s">
        <v>324</v>
      </c>
      <c r="AT142" t="s">
        <v>1384</v>
      </c>
    </row>
    <row r="143" spans="1:46" x14ac:dyDescent="0.35">
      <c r="A143" t="s">
        <v>2314</v>
      </c>
      <c r="C143" t="s">
        <v>2315</v>
      </c>
      <c r="D143" t="s">
        <v>2316</v>
      </c>
      <c r="E143" t="s">
        <v>2317</v>
      </c>
      <c r="F143" t="s">
        <v>1878</v>
      </c>
      <c r="G143" t="s">
        <v>418</v>
      </c>
      <c r="H143" t="s">
        <v>136</v>
      </c>
      <c r="I143" t="s">
        <v>345</v>
      </c>
      <c r="J143" t="s">
        <v>2318</v>
      </c>
      <c r="K143" t="s">
        <v>874</v>
      </c>
      <c r="L143" t="s">
        <v>81</v>
      </c>
      <c r="M143">
        <v>46234</v>
      </c>
      <c r="N143" t="s">
        <v>2319</v>
      </c>
      <c r="O143" t="s">
        <v>2320</v>
      </c>
      <c r="P143" t="s">
        <v>2321</v>
      </c>
      <c r="Q143" s="18">
        <v>45421</v>
      </c>
      <c r="S143" t="s">
        <v>634</v>
      </c>
      <c r="T143">
        <v>2</v>
      </c>
      <c r="U143" t="s">
        <v>2322</v>
      </c>
      <c r="W143">
        <v>450</v>
      </c>
      <c r="X143">
        <v>1099</v>
      </c>
      <c r="Y143" s="18">
        <v>27688</v>
      </c>
      <c r="Z143" t="s">
        <v>2323</v>
      </c>
      <c r="AA143">
        <v>1023619947</v>
      </c>
      <c r="AB143" t="s">
        <v>2324</v>
      </c>
      <c r="AC143" s="18">
        <v>46265</v>
      </c>
      <c r="AD143" t="s">
        <v>2325</v>
      </c>
      <c r="AE143" s="18">
        <v>45961</v>
      </c>
      <c r="AF143" t="s">
        <v>2326</v>
      </c>
      <c r="AG143" s="18">
        <v>47116</v>
      </c>
      <c r="AH143" t="s">
        <v>355</v>
      </c>
      <c r="AI143">
        <v>300087644</v>
      </c>
      <c r="AJ143" t="s">
        <v>2327</v>
      </c>
      <c r="AK143" t="s">
        <v>2327</v>
      </c>
      <c r="AM143" t="b">
        <v>1</v>
      </c>
      <c r="AN143" t="b">
        <v>1</v>
      </c>
      <c r="AP143" t="s">
        <v>322</v>
      </c>
      <c r="AQ143" t="s">
        <v>163</v>
      </c>
      <c r="AR143" t="s">
        <v>46</v>
      </c>
      <c r="AS143" t="s">
        <v>324</v>
      </c>
    </row>
    <row r="144" spans="1:46" x14ac:dyDescent="0.35">
      <c r="A144" t="s">
        <v>2328</v>
      </c>
      <c r="C144" t="s">
        <v>2329</v>
      </c>
      <c r="D144" t="s">
        <v>2330</v>
      </c>
      <c r="E144" t="s">
        <v>2331</v>
      </c>
      <c r="F144" t="s">
        <v>2332</v>
      </c>
      <c r="G144" t="s">
        <v>515</v>
      </c>
      <c r="H144" t="s">
        <v>28</v>
      </c>
      <c r="I144" t="s">
        <v>310</v>
      </c>
      <c r="J144" t="s">
        <v>2333</v>
      </c>
      <c r="K144" t="s">
        <v>2334</v>
      </c>
      <c r="L144" t="s">
        <v>115</v>
      </c>
      <c r="M144">
        <v>60585</v>
      </c>
      <c r="N144" t="s">
        <v>2335</v>
      </c>
      <c r="O144" t="s">
        <v>2336</v>
      </c>
      <c r="P144" t="s">
        <v>2337</v>
      </c>
      <c r="Q144" s="18">
        <v>45413</v>
      </c>
      <c r="R144" s="18">
        <v>45413</v>
      </c>
      <c r="S144" t="s">
        <v>708</v>
      </c>
      <c r="T144">
        <v>0</v>
      </c>
      <c r="U144" t="s">
        <v>2338</v>
      </c>
      <c r="X144" t="s">
        <v>317</v>
      </c>
      <c r="Y144" s="18">
        <v>26885</v>
      </c>
      <c r="Z144" t="s">
        <v>2339</v>
      </c>
      <c r="AA144">
        <v>1083683700</v>
      </c>
      <c r="AB144" t="s">
        <v>2340</v>
      </c>
      <c r="AC144" s="18">
        <v>46203</v>
      </c>
      <c r="AD144">
        <v>36113201</v>
      </c>
      <c r="AE144" s="18">
        <v>46234</v>
      </c>
      <c r="AF144" t="s">
        <v>2341</v>
      </c>
      <c r="AH144" t="s">
        <v>2342</v>
      </c>
      <c r="AI144" t="s">
        <v>355</v>
      </c>
      <c r="AK144" t="s">
        <v>368</v>
      </c>
      <c r="AL144" t="s">
        <v>338</v>
      </c>
      <c r="AM144" t="b">
        <v>1</v>
      </c>
      <c r="AN144" t="b">
        <v>1</v>
      </c>
      <c r="AP144" t="s">
        <v>322</v>
      </c>
      <c r="AQ144" t="s">
        <v>2343</v>
      </c>
      <c r="AR144" t="s">
        <v>310</v>
      </c>
      <c r="AS144" t="s">
        <v>324</v>
      </c>
    </row>
    <row r="145" spans="1:46" x14ac:dyDescent="0.35">
      <c r="A145" t="s">
        <v>2344</v>
      </c>
      <c r="C145" t="s">
        <v>2345</v>
      </c>
      <c r="D145" t="s">
        <v>2346</v>
      </c>
      <c r="E145" t="s">
        <v>2347</v>
      </c>
      <c r="F145" t="s">
        <v>1289</v>
      </c>
      <c r="G145" t="s">
        <v>1345</v>
      </c>
      <c r="H145" t="s">
        <v>191</v>
      </c>
      <c r="I145" t="s">
        <v>557</v>
      </c>
      <c r="J145" t="s">
        <v>2348</v>
      </c>
      <c r="K145" t="s">
        <v>2349</v>
      </c>
      <c r="L145" t="s">
        <v>238</v>
      </c>
      <c r="M145">
        <v>44256</v>
      </c>
      <c r="N145" t="s">
        <v>2350</v>
      </c>
      <c r="O145" t="s">
        <v>2351</v>
      </c>
      <c r="P145" t="s">
        <v>2352</v>
      </c>
      <c r="Q145" s="18">
        <v>45413</v>
      </c>
      <c r="S145" t="s">
        <v>634</v>
      </c>
      <c r="T145">
        <v>5</v>
      </c>
      <c r="U145" t="s">
        <v>2353</v>
      </c>
      <c r="X145" t="s">
        <v>317</v>
      </c>
      <c r="Y145" s="18">
        <v>26402</v>
      </c>
      <c r="Z145" t="s">
        <v>2354</v>
      </c>
      <c r="AA145">
        <v>1881786598</v>
      </c>
      <c r="AB145" t="s">
        <v>2355</v>
      </c>
      <c r="AC145" s="18">
        <v>46446</v>
      </c>
      <c r="AD145">
        <v>50.008130000000001</v>
      </c>
      <c r="AE145" s="18">
        <v>46022</v>
      </c>
      <c r="AF145" t="s">
        <v>2356</v>
      </c>
      <c r="AG145" s="18">
        <v>46022</v>
      </c>
      <c r="AJ145" t="s">
        <v>2357</v>
      </c>
      <c r="AK145" t="s">
        <v>2358</v>
      </c>
      <c r="AM145" t="b">
        <v>1</v>
      </c>
      <c r="AN145" t="b">
        <v>1</v>
      </c>
      <c r="AP145" t="s">
        <v>492</v>
      </c>
      <c r="AQ145" t="s">
        <v>2359</v>
      </c>
      <c r="AR145" t="s">
        <v>566</v>
      </c>
      <c r="AS145" t="s">
        <v>324</v>
      </c>
    </row>
    <row r="146" spans="1:46" x14ac:dyDescent="0.35">
      <c r="A146" t="s">
        <v>2360</v>
      </c>
      <c r="C146" t="s">
        <v>2361</v>
      </c>
      <c r="D146" t="s">
        <v>2362</v>
      </c>
      <c r="E146" t="s">
        <v>2363</v>
      </c>
      <c r="F146" t="s">
        <v>1289</v>
      </c>
      <c r="G146" t="s">
        <v>751</v>
      </c>
      <c r="H146" t="s">
        <v>130</v>
      </c>
      <c r="I146" t="s">
        <v>345</v>
      </c>
      <c r="J146" t="s">
        <v>2364</v>
      </c>
      <c r="K146" t="s">
        <v>2365</v>
      </c>
      <c r="L146" t="s">
        <v>245</v>
      </c>
      <c r="M146">
        <v>84701</v>
      </c>
      <c r="N146" t="s">
        <v>2366</v>
      </c>
      <c r="O146" t="s">
        <v>2367</v>
      </c>
      <c r="P146" t="s">
        <v>2368</v>
      </c>
      <c r="Q146" s="18">
        <v>45413</v>
      </c>
      <c r="S146" t="s">
        <v>634</v>
      </c>
      <c r="T146">
        <v>3</v>
      </c>
      <c r="U146" t="s">
        <v>2369</v>
      </c>
      <c r="X146" t="s">
        <v>317</v>
      </c>
      <c r="Y146" s="18">
        <v>33759</v>
      </c>
      <c r="Z146" t="s">
        <v>2370</v>
      </c>
      <c r="AA146">
        <v>1104508357</v>
      </c>
      <c r="AB146" t="s">
        <v>2371</v>
      </c>
      <c r="AC146" s="18">
        <v>46203</v>
      </c>
      <c r="AD146" t="s">
        <v>2372</v>
      </c>
      <c r="AE146" s="18">
        <v>46053</v>
      </c>
      <c r="AF146" t="s">
        <v>2373</v>
      </c>
      <c r="AG146" s="18">
        <v>46951</v>
      </c>
      <c r="AJ146" t="s">
        <v>2374</v>
      </c>
      <c r="AK146" t="s">
        <v>2375</v>
      </c>
      <c r="AM146" t="b">
        <v>1</v>
      </c>
      <c r="AN146" t="b">
        <v>1</v>
      </c>
      <c r="AP146" t="s">
        <v>492</v>
      </c>
      <c r="AQ146" t="s">
        <v>2376</v>
      </c>
      <c r="AR146" t="s">
        <v>46</v>
      </c>
      <c r="AS146" t="s">
        <v>324</v>
      </c>
    </row>
    <row r="147" spans="1:46" x14ac:dyDescent="0.35">
      <c r="A147" t="s">
        <v>2377</v>
      </c>
      <c r="C147" t="s">
        <v>2378</v>
      </c>
      <c r="D147" t="s">
        <v>766</v>
      </c>
      <c r="E147" t="s">
        <v>2379</v>
      </c>
      <c r="F147" t="s">
        <v>1289</v>
      </c>
      <c r="G147" t="s">
        <v>751</v>
      </c>
      <c r="H147" t="s">
        <v>130</v>
      </c>
      <c r="I147" t="s">
        <v>345</v>
      </c>
      <c r="J147" t="s">
        <v>2380</v>
      </c>
      <c r="K147" t="s">
        <v>2381</v>
      </c>
      <c r="L147" t="s">
        <v>245</v>
      </c>
      <c r="M147">
        <v>84037</v>
      </c>
      <c r="N147" t="s">
        <v>2382</v>
      </c>
      <c r="O147" t="s">
        <v>2383</v>
      </c>
      <c r="P147" t="s">
        <v>2384</v>
      </c>
      <c r="Q147" s="18">
        <v>45413</v>
      </c>
      <c r="S147" t="s">
        <v>634</v>
      </c>
      <c r="T147">
        <v>4</v>
      </c>
      <c r="U147" t="s">
        <v>2385</v>
      </c>
      <c r="X147" t="s">
        <v>317</v>
      </c>
      <c r="Y147" s="18">
        <v>25711</v>
      </c>
      <c r="Z147" t="s">
        <v>2386</v>
      </c>
      <c r="AA147">
        <v>1144889940</v>
      </c>
      <c r="AB147" t="s">
        <v>2387</v>
      </c>
      <c r="AC147" s="18">
        <v>45930</v>
      </c>
      <c r="AD147" t="s">
        <v>2388</v>
      </c>
      <c r="AE147" s="18">
        <v>46053</v>
      </c>
      <c r="AF147" t="s">
        <v>2389</v>
      </c>
      <c r="AG147" s="18">
        <v>47273</v>
      </c>
      <c r="AJ147" t="s">
        <v>2374</v>
      </c>
      <c r="AK147" t="s">
        <v>2375</v>
      </c>
      <c r="AM147" t="b">
        <v>1</v>
      </c>
      <c r="AN147" t="b">
        <v>1</v>
      </c>
      <c r="AP147" t="s">
        <v>492</v>
      </c>
      <c r="AQ147" t="s">
        <v>2390</v>
      </c>
      <c r="AR147" t="s">
        <v>46</v>
      </c>
      <c r="AS147" t="s">
        <v>324</v>
      </c>
    </row>
    <row r="148" spans="1:46" x14ac:dyDescent="0.35">
      <c r="A148" t="s">
        <v>2391</v>
      </c>
      <c r="C148" t="s">
        <v>2392</v>
      </c>
      <c r="D148" t="s">
        <v>2393</v>
      </c>
      <c r="E148" t="s">
        <v>2394</v>
      </c>
      <c r="F148" t="s">
        <v>1289</v>
      </c>
      <c r="G148" t="s">
        <v>751</v>
      </c>
      <c r="H148" t="s">
        <v>27</v>
      </c>
      <c r="I148" t="s">
        <v>310</v>
      </c>
      <c r="J148" t="s">
        <v>2395</v>
      </c>
      <c r="K148" t="s">
        <v>753</v>
      </c>
      <c r="L148" t="s">
        <v>245</v>
      </c>
      <c r="M148">
        <v>84106</v>
      </c>
      <c r="N148" t="s">
        <v>2396</v>
      </c>
      <c r="O148" t="s">
        <v>2397</v>
      </c>
      <c r="P148" t="s">
        <v>2398</v>
      </c>
      <c r="Q148" s="18">
        <v>45413</v>
      </c>
      <c r="S148" t="s">
        <v>634</v>
      </c>
      <c r="U148" t="s">
        <v>2399</v>
      </c>
      <c r="X148">
        <v>1099</v>
      </c>
      <c r="Y148" s="18">
        <v>26981</v>
      </c>
      <c r="Z148" t="s">
        <v>2400</v>
      </c>
      <c r="AA148">
        <v>1902830243</v>
      </c>
      <c r="AB148" t="s">
        <v>2401</v>
      </c>
      <c r="AC148" s="18">
        <v>45688</v>
      </c>
      <c r="AD148" t="s">
        <v>2402</v>
      </c>
      <c r="AE148" s="18">
        <v>46053</v>
      </c>
      <c r="AH148" t="s">
        <v>2403</v>
      </c>
      <c r="AI148">
        <v>1902830243</v>
      </c>
      <c r="AK148" t="s">
        <v>1330</v>
      </c>
      <c r="AM148" t="b">
        <v>1</v>
      </c>
      <c r="AN148" t="b">
        <v>1</v>
      </c>
      <c r="AP148" t="s">
        <v>492</v>
      </c>
      <c r="AQ148" t="s">
        <v>244</v>
      </c>
      <c r="AR148" t="s">
        <v>310</v>
      </c>
      <c r="AS148" t="s">
        <v>324</v>
      </c>
    </row>
    <row r="149" spans="1:46" x14ac:dyDescent="0.35">
      <c r="A149" t="s">
        <v>2404</v>
      </c>
      <c r="C149" t="s">
        <v>2405</v>
      </c>
      <c r="D149" t="s">
        <v>2406</v>
      </c>
      <c r="E149" t="s">
        <v>2407</v>
      </c>
      <c r="F149" t="s">
        <v>1878</v>
      </c>
      <c r="G149" t="s">
        <v>1024</v>
      </c>
      <c r="H149" t="s">
        <v>136</v>
      </c>
      <c r="I149" t="s">
        <v>345</v>
      </c>
      <c r="J149" t="s">
        <v>2408</v>
      </c>
      <c r="K149" t="s">
        <v>2409</v>
      </c>
      <c r="L149" t="s">
        <v>81</v>
      </c>
      <c r="M149">
        <v>47273</v>
      </c>
      <c r="N149" t="s">
        <v>2410</v>
      </c>
      <c r="O149" t="s">
        <v>2411</v>
      </c>
      <c r="P149" t="s">
        <v>2412</v>
      </c>
      <c r="Q149" s="18">
        <v>45412</v>
      </c>
      <c r="S149" t="s">
        <v>634</v>
      </c>
      <c r="T149">
        <v>0</v>
      </c>
      <c r="U149" t="s">
        <v>2413</v>
      </c>
      <c r="W149">
        <v>500</v>
      </c>
      <c r="X149">
        <v>1099</v>
      </c>
      <c r="Y149" s="18">
        <v>32363</v>
      </c>
      <c r="Z149" t="s">
        <v>2414</v>
      </c>
      <c r="AA149">
        <v>1972107019</v>
      </c>
      <c r="AB149" t="s">
        <v>2415</v>
      </c>
      <c r="AC149" s="18">
        <v>46326</v>
      </c>
      <c r="AD149" t="s">
        <v>2416</v>
      </c>
      <c r="AE149" s="18">
        <v>45961</v>
      </c>
      <c r="AF149" t="s">
        <v>2417</v>
      </c>
      <c r="AG149" s="18">
        <v>45945</v>
      </c>
      <c r="AH149" t="s">
        <v>2418</v>
      </c>
      <c r="AI149">
        <v>300061626</v>
      </c>
      <c r="AJ149" t="s">
        <v>1162</v>
      </c>
      <c r="AK149" t="s">
        <v>1330</v>
      </c>
      <c r="AM149" t="b">
        <v>1</v>
      </c>
      <c r="AN149" t="b">
        <v>1</v>
      </c>
      <c r="AO149" t="s">
        <v>355</v>
      </c>
      <c r="AP149" t="s">
        <v>322</v>
      </c>
      <c r="AQ149" t="s">
        <v>135</v>
      </c>
      <c r="AR149" t="s">
        <v>46</v>
      </c>
      <c r="AS149" t="s">
        <v>29</v>
      </c>
    </row>
    <row r="150" spans="1:46" x14ac:dyDescent="0.35">
      <c r="A150" t="s">
        <v>2419</v>
      </c>
      <c r="B150" t="s">
        <v>2420</v>
      </c>
      <c r="C150" t="s">
        <v>2421</v>
      </c>
      <c r="D150" t="s">
        <v>2422</v>
      </c>
      <c r="E150" t="s">
        <v>2423</v>
      </c>
      <c r="F150" t="s">
        <v>497</v>
      </c>
      <c r="G150" t="s">
        <v>309</v>
      </c>
      <c r="H150" t="s">
        <v>133</v>
      </c>
      <c r="I150" t="s">
        <v>432</v>
      </c>
      <c r="J150" t="s">
        <v>2424</v>
      </c>
      <c r="K150" t="s">
        <v>2425</v>
      </c>
      <c r="L150" t="s">
        <v>25</v>
      </c>
      <c r="M150">
        <v>98382</v>
      </c>
      <c r="N150" t="s">
        <v>2426</v>
      </c>
      <c r="O150" t="s">
        <v>2427</v>
      </c>
      <c r="P150" t="s">
        <v>2428</v>
      </c>
      <c r="Q150" s="18">
        <v>45407</v>
      </c>
      <c r="S150" t="s">
        <v>634</v>
      </c>
      <c r="T150">
        <v>5</v>
      </c>
      <c r="U150" t="s">
        <v>2429</v>
      </c>
      <c r="V150" s="358">
        <v>145000</v>
      </c>
      <c r="X150" t="s">
        <v>317</v>
      </c>
      <c r="Y150" s="18">
        <v>24552</v>
      </c>
      <c r="Z150" t="s">
        <v>2430</v>
      </c>
      <c r="AA150">
        <v>1730133638</v>
      </c>
      <c r="AB150" t="s">
        <v>2431</v>
      </c>
      <c r="AC150" s="18">
        <v>45777</v>
      </c>
      <c r="AD150" t="s">
        <v>2432</v>
      </c>
      <c r="AE150" s="18">
        <v>46102</v>
      </c>
      <c r="AF150" t="s">
        <v>2433</v>
      </c>
      <c r="AG150" s="18">
        <v>45936</v>
      </c>
      <c r="AH150" t="s">
        <v>2434</v>
      </c>
      <c r="AI150">
        <v>2181415</v>
      </c>
      <c r="AK150" t="s">
        <v>778</v>
      </c>
      <c r="AL150" t="s">
        <v>778</v>
      </c>
      <c r="AM150" t="b">
        <v>1</v>
      </c>
      <c r="AN150" t="b">
        <v>1</v>
      </c>
      <c r="AO150">
        <v>4495469</v>
      </c>
      <c r="AP150" t="s">
        <v>322</v>
      </c>
      <c r="AQ150" t="s">
        <v>2420</v>
      </c>
      <c r="AR150" t="s">
        <v>46</v>
      </c>
      <c r="AS150" t="s">
        <v>324</v>
      </c>
      <c r="AT150" t="s">
        <v>1384</v>
      </c>
    </row>
    <row r="151" spans="1:46" x14ac:dyDescent="0.35">
      <c r="A151" t="s">
        <v>2435</v>
      </c>
      <c r="B151" t="s">
        <v>2436</v>
      </c>
      <c r="C151" t="s">
        <v>2437</v>
      </c>
      <c r="D151" t="s">
        <v>2438</v>
      </c>
      <c r="E151" t="s">
        <v>2439</v>
      </c>
      <c r="F151" t="s">
        <v>2440</v>
      </c>
      <c r="G151" t="s">
        <v>462</v>
      </c>
      <c r="H151" t="s">
        <v>191</v>
      </c>
      <c r="I151" t="s">
        <v>557</v>
      </c>
      <c r="J151" t="s">
        <v>2441</v>
      </c>
      <c r="K151" t="s">
        <v>434</v>
      </c>
      <c r="L151" t="s">
        <v>25</v>
      </c>
      <c r="M151">
        <v>98059</v>
      </c>
      <c r="N151" t="s">
        <v>2442</v>
      </c>
      <c r="O151" t="s">
        <v>2443</v>
      </c>
      <c r="P151" t="s">
        <v>2444</v>
      </c>
      <c r="Q151" s="18">
        <v>45407</v>
      </c>
      <c r="S151" t="s">
        <v>634</v>
      </c>
      <c r="T151">
        <v>5</v>
      </c>
      <c r="U151" t="s">
        <v>2445</v>
      </c>
      <c r="X151" t="s">
        <v>317</v>
      </c>
      <c r="Y151" s="18">
        <v>30789</v>
      </c>
      <c r="Z151">
        <v>534064842</v>
      </c>
      <c r="AA151">
        <v>1396040770</v>
      </c>
      <c r="AB151" t="s">
        <v>2446</v>
      </c>
      <c r="AC151" s="18">
        <v>46660</v>
      </c>
      <c r="AD151" t="s">
        <v>2447</v>
      </c>
      <c r="AE151" s="18">
        <v>45764</v>
      </c>
      <c r="AF151" t="s">
        <v>2448</v>
      </c>
      <c r="AG151" s="18">
        <v>45657</v>
      </c>
      <c r="AH151" t="s">
        <v>355</v>
      </c>
      <c r="AI151">
        <v>2025154</v>
      </c>
      <c r="AJ151" t="s">
        <v>1368</v>
      </c>
      <c r="AK151" t="s">
        <v>1368</v>
      </c>
      <c r="AL151" t="s">
        <v>792</v>
      </c>
      <c r="AM151" t="b">
        <v>1</v>
      </c>
      <c r="AN151" t="b">
        <v>1</v>
      </c>
      <c r="AO151">
        <v>4495488</v>
      </c>
      <c r="AP151" t="s">
        <v>322</v>
      </c>
      <c r="AQ151" t="s">
        <v>2436</v>
      </c>
      <c r="AR151" t="s">
        <v>566</v>
      </c>
      <c r="AS151" t="s">
        <v>324</v>
      </c>
      <c r="AT151" t="s">
        <v>1384</v>
      </c>
    </row>
    <row r="152" spans="1:46" x14ac:dyDescent="0.35">
      <c r="A152" t="s">
        <v>2449</v>
      </c>
      <c r="B152" t="s">
        <v>2450</v>
      </c>
      <c r="C152" t="s">
        <v>2451</v>
      </c>
      <c r="D152" t="s">
        <v>2452</v>
      </c>
      <c r="E152" t="s">
        <v>2226</v>
      </c>
      <c r="F152" t="s">
        <v>514</v>
      </c>
      <c r="G152" t="s">
        <v>515</v>
      </c>
      <c r="H152" t="s">
        <v>136</v>
      </c>
      <c r="I152" t="s">
        <v>345</v>
      </c>
      <c r="J152" t="s">
        <v>2453</v>
      </c>
      <c r="K152" t="s">
        <v>2454</v>
      </c>
      <c r="L152" t="s">
        <v>115</v>
      </c>
      <c r="M152">
        <v>60406</v>
      </c>
      <c r="N152" t="s">
        <v>2455</v>
      </c>
      <c r="O152" t="s">
        <v>2456</v>
      </c>
      <c r="P152" t="s">
        <v>2457</v>
      </c>
      <c r="Q152" s="18">
        <v>45407</v>
      </c>
      <c r="S152" t="s">
        <v>634</v>
      </c>
      <c r="T152">
        <v>5</v>
      </c>
      <c r="U152" t="s">
        <v>2458</v>
      </c>
      <c r="X152" t="s">
        <v>317</v>
      </c>
      <c r="Y152" s="18">
        <v>33957</v>
      </c>
      <c r="Z152" t="s">
        <v>2459</v>
      </c>
      <c r="AA152">
        <v>1700642923</v>
      </c>
      <c r="AB152" t="s">
        <v>2460</v>
      </c>
      <c r="AC152" s="18">
        <v>46599</v>
      </c>
      <c r="AD152">
        <v>209029313</v>
      </c>
      <c r="AE152" s="18">
        <v>46173</v>
      </c>
      <c r="AF152" t="s">
        <v>2461</v>
      </c>
      <c r="AG152" s="18">
        <v>47153</v>
      </c>
      <c r="AH152" t="s">
        <v>355</v>
      </c>
      <c r="AI152">
        <v>342880897001</v>
      </c>
      <c r="AJ152" t="s">
        <v>368</v>
      </c>
      <c r="AK152" t="s">
        <v>70</v>
      </c>
      <c r="AM152" t="b">
        <v>1</v>
      </c>
      <c r="AN152" t="b">
        <v>1</v>
      </c>
      <c r="AO152">
        <v>4495493</v>
      </c>
      <c r="AP152" t="s">
        <v>322</v>
      </c>
      <c r="AQ152" t="s">
        <v>2450</v>
      </c>
      <c r="AR152" t="s">
        <v>46</v>
      </c>
      <c r="AS152" t="s">
        <v>324</v>
      </c>
      <c r="AT152" t="s">
        <v>1384</v>
      </c>
    </row>
    <row r="153" spans="1:46" x14ac:dyDescent="0.35">
      <c r="A153" t="s">
        <v>2462</v>
      </c>
      <c r="B153" t="s">
        <v>2463</v>
      </c>
      <c r="C153" t="s">
        <v>2464</v>
      </c>
      <c r="D153" t="s">
        <v>2465</v>
      </c>
      <c r="E153" t="s">
        <v>1981</v>
      </c>
      <c r="F153" t="s">
        <v>541</v>
      </c>
      <c r="G153" t="s">
        <v>542</v>
      </c>
      <c r="H153" t="s">
        <v>130</v>
      </c>
      <c r="I153" t="s">
        <v>432</v>
      </c>
      <c r="J153" t="s">
        <v>2466</v>
      </c>
      <c r="K153" t="s">
        <v>2467</v>
      </c>
      <c r="L153" t="s">
        <v>50</v>
      </c>
      <c r="M153">
        <v>93723</v>
      </c>
      <c r="N153" t="s">
        <v>2468</v>
      </c>
      <c r="O153" t="s">
        <v>2469</v>
      </c>
      <c r="P153" t="s">
        <v>2470</v>
      </c>
      <c r="Q153" s="18">
        <v>45407</v>
      </c>
      <c r="S153" t="s">
        <v>634</v>
      </c>
      <c r="T153">
        <v>5</v>
      </c>
      <c r="U153" t="s">
        <v>548</v>
      </c>
      <c r="X153" t="s">
        <v>317</v>
      </c>
      <c r="Y153" s="18">
        <v>30203</v>
      </c>
      <c r="Z153">
        <v>613790637</v>
      </c>
      <c r="AA153">
        <v>1629782974</v>
      </c>
      <c r="AB153" t="s">
        <v>2471</v>
      </c>
      <c r="AC153" s="18">
        <v>46387</v>
      </c>
      <c r="AD153">
        <v>95023198</v>
      </c>
      <c r="AE153" s="18">
        <v>45961</v>
      </c>
      <c r="AF153" t="s">
        <v>2472</v>
      </c>
      <c r="AG153" s="18">
        <v>46649</v>
      </c>
      <c r="AH153" t="s">
        <v>2473</v>
      </c>
      <c r="AI153" t="s">
        <v>355</v>
      </c>
      <c r="AJ153" t="s">
        <v>142</v>
      </c>
      <c r="AK153" t="s">
        <v>142</v>
      </c>
      <c r="AM153" t="b">
        <v>1</v>
      </c>
      <c r="AN153" t="b">
        <v>1</v>
      </c>
      <c r="AO153">
        <v>4495507</v>
      </c>
      <c r="AP153" t="s">
        <v>322</v>
      </c>
      <c r="AQ153" t="s">
        <v>2463</v>
      </c>
      <c r="AR153" t="s">
        <v>46</v>
      </c>
      <c r="AS153" t="s">
        <v>324</v>
      </c>
      <c r="AT153" t="s">
        <v>1384</v>
      </c>
    </row>
    <row r="154" spans="1:46" x14ac:dyDescent="0.35">
      <c r="A154" t="s">
        <v>2474</v>
      </c>
      <c r="B154" t="s">
        <v>2475</v>
      </c>
      <c r="C154" t="s">
        <v>2476</v>
      </c>
      <c r="D154" t="s">
        <v>2477</v>
      </c>
      <c r="E154" t="s">
        <v>2478</v>
      </c>
      <c r="F154" t="s">
        <v>497</v>
      </c>
      <c r="G154" t="s">
        <v>309</v>
      </c>
      <c r="H154" t="s">
        <v>191</v>
      </c>
      <c r="I154" t="s">
        <v>557</v>
      </c>
      <c r="J154" t="s">
        <v>2479</v>
      </c>
      <c r="K154" t="s">
        <v>2480</v>
      </c>
      <c r="L154" t="s">
        <v>25</v>
      </c>
      <c r="M154">
        <v>98362</v>
      </c>
      <c r="N154" t="s">
        <v>2481</v>
      </c>
      <c r="O154" t="s">
        <v>2482</v>
      </c>
      <c r="P154" t="s">
        <v>2483</v>
      </c>
      <c r="Q154" s="18">
        <v>45407</v>
      </c>
      <c r="S154" t="s">
        <v>634</v>
      </c>
      <c r="T154">
        <v>5</v>
      </c>
      <c r="U154" t="s">
        <v>2484</v>
      </c>
      <c r="X154" t="s">
        <v>317</v>
      </c>
      <c r="Y154" s="18">
        <v>25014</v>
      </c>
      <c r="Z154">
        <v>539828771</v>
      </c>
      <c r="AA154">
        <v>1215906334</v>
      </c>
      <c r="AB154" t="s">
        <v>2485</v>
      </c>
      <c r="AC154" s="18">
        <v>46477</v>
      </c>
      <c r="AD154" t="s">
        <v>2486</v>
      </c>
      <c r="AE154" s="18">
        <v>46198</v>
      </c>
      <c r="AF154" t="s">
        <v>2487</v>
      </c>
      <c r="AG154" s="18">
        <v>46022</v>
      </c>
      <c r="AH154" t="s">
        <v>355</v>
      </c>
      <c r="AI154">
        <v>1088126</v>
      </c>
      <c r="AJ154" t="s">
        <v>138</v>
      </c>
      <c r="AK154" t="s">
        <v>138</v>
      </c>
      <c r="AL154" t="s">
        <v>778</v>
      </c>
      <c r="AM154" t="b">
        <v>1</v>
      </c>
      <c r="AN154" t="b">
        <v>1</v>
      </c>
      <c r="AO154">
        <v>4495518</v>
      </c>
      <c r="AP154" t="s">
        <v>322</v>
      </c>
      <c r="AQ154" t="s">
        <v>2475</v>
      </c>
      <c r="AR154" t="s">
        <v>566</v>
      </c>
      <c r="AS154" t="s">
        <v>324</v>
      </c>
      <c r="AT154" t="s">
        <v>1384</v>
      </c>
    </row>
    <row r="155" spans="1:46" x14ac:dyDescent="0.35">
      <c r="A155" t="s">
        <v>2488</v>
      </c>
      <c r="B155" t="s">
        <v>2489</v>
      </c>
      <c r="C155" t="s">
        <v>2490</v>
      </c>
      <c r="D155" t="s">
        <v>2491</v>
      </c>
      <c r="E155" t="s">
        <v>2492</v>
      </c>
      <c r="F155" t="s">
        <v>497</v>
      </c>
      <c r="G155" t="s">
        <v>309</v>
      </c>
      <c r="H155" t="s">
        <v>191</v>
      </c>
      <c r="I155" t="s">
        <v>557</v>
      </c>
      <c r="J155" t="s">
        <v>2425</v>
      </c>
      <c r="K155" t="s">
        <v>2493</v>
      </c>
      <c r="L155" t="s">
        <v>25</v>
      </c>
      <c r="M155">
        <v>98382</v>
      </c>
      <c r="N155" t="s">
        <v>2494</v>
      </c>
      <c r="O155" t="s">
        <v>2495</v>
      </c>
      <c r="P155" t="s">
        <v>2496</v>
      </c>
      <c r="Q155" s="18">
        <v>45407</v>
      </c>
      <c r="S155" t="s">
        <v>634</v>
      </c>
      <c r="T155">
        <v>5</v>
      </c>
      <c r="U155" t="s">
        <v>2497</v>
      </c>
      <c r="X155" t="s">
        <v>317</v>
      </c>
      <c r="Y155" s="18">
        <v>22802</v>
      </c>
      <c r="Z155" t="s">
        <v>2498</v>
      </c>
      <c r="AA155">
        <v>1306923610</v>
      </c>
      <c r="AB155" t="s">
        <v>2499</v>
      </c>
      <c r="AC155" s="18">
        <v>45838</v>
      </c>
      <c r="AD155" t="s">
        <v>2500</v>
      </c>
      <c r="AE155" s="18">
        <v>46178</v>
      </c>
      <c r="AF155" t="s">
        <v>2501</v>
      </c>
      <c r="AG155" s="18">
        <v>44561</v>
      </c>
      <c r="AH155" t="s">
        <v>2502</v>
      </c>
      <c r="AI155">
        <v>2086226</v>
      </c>
      <c r="AJ155" t="s">
        <v>138</v>
      </c>
      <c r="AK155" t="s">
        <v>138</v>
      </c>
      <c r="AL155" t="s">
        <v>778</v>
      </c>
      <c r="AM155" t="b">
        <v>1</v>
      </c>
      <c r="AN155" t="b">
        <v>1</v>
      </c>
      <c r="AO155">
        <v>4495526</v>
      </c>
      <c r="AP155" t="s">
        <v>322</v>
      </c>
      <c r="AQ155" t="s">
        <v>2489</v>
      </c>
      <c r="AR155" t="s">
        <v>566</v>
      </c>
      <c r="AS155" t="s">
        <v>324</v>
      </c>
      <c r="AT155" t="s">
        <v>1384</v>
      </c>
    </row>
    <row r="156" spans="1:46" x14ac:dyDescent="0.35">
      <c r="A156" t="s">
        <v>2503</v>
      </c>
      <c r="B156" t="s">
        <v>2504</v>
      </c>
      <c r="C156" t="s">
        <v>2505</v>
      </c>
      <c r="D156" t="s">
        <v>2506</v>
      </c>
      <c r="E156" t="s">
        <v>1682</v>
      </c>
      <c r="F156" t="s">
        <v>676</v>
      </c>
      <c r="G156" t="s">
        <v>515</v>
      </c>
      <c r="H156" t="s">
        <v>136</v>
      </c>
      <c r="I156" t="s">
        <v>345</v>
      </c>
      <c r="J156" t="s">
        <v>2507</v>
      </c>
      <c r="K156" t="s">
        <v>2508</v>
      </c>
      <c r="L156" t="s">
        <v>115</v>
      </c>
      <c r="M156">
        <v>60446</v>
      </c>
      <c r="N156" t="s">
        <v>2509</v>
      </c>
      <c r="O156" t="s">
        <v>2510</v>
      </c>
      <c r="P156" t="s">
        <v>2511</v>
      </c>
      <c r="Q156" s="18">
        <v>45407</v>
      </c>
      <c r="S156" t="s">
        <v>634</v>
      </c>
      <c r="T156">
        <v>5</v>
      </c>
      <c r="U156" t="s">
        <v>2512</v>
      </c>
      <c r="X156" t="s">
        <v>317</v>
      </c>
      <c r="Y156" s="18">
        <v>35569</v>
      </c>
      <c r="Z156">
        <v>322946908</v>
      </c>
      <c r="AA156">
        <v>1811612179</v>
      </c>
      <c r="AB156" t="s">
        <v>2513</v>
      </c>
      <c r="AC156" s="18">
        <v>46630</v>
      </c>
      <c r="AD156">
        <v>209026409</v>
      </c>
      <c r="AE156" s="18">
        <v>46173</v>
      </c>
      <c r="AF156" t="s">
        <v>2514</v>
      </c>
      <c r="AG156" s="18">
        <v>46662</v>
      </c>
      <c r="AH156" t="s">
        <v>2515</v>
      </c>
      <c r="AI156">
        <v>322946908001</v>
      </c>
      <c r="AJ156" t="s">
        <v>70</v>
      </c>
      <c r="AK156" t="s">
        <v>70</v>
      </c>
      <c r="AM156" t="b">
        <v>1</v>
      </c>
      <c r="AN156" t="b">
        <v>1</v>
      </c>
      <c r="AO156">
        <v>4495545</v>
      </c>
      <c r="AP156" t="s">
        <v>322</v>
      </c>
      <c r="AQ156" t="s">
        <v>2504</v>
      </c>
      <c r="AR156" t="s">
        <v>46</v>
      </c>
      <c r="AS156" t="s">
        <v>324</v>
      </c>
      <c r="AT156" t="s">
        <v>1384</v>
      </c>
    </row>
    <row r="157" spans="1:46" x14ac:dyDescent="0.35">
      <c r="A157" t="s">
        <v>2516</v>
      </c>
      <c r="B157" t="s">
        <v>153</v>
      </c>
      <c r="C157" t="s">
        <v>2517</v>
      </c>
      <c r="D157" t="s">
        <v>2518</v>
      </c>
      <c r="E157" t="s">
        <v>2519</v>
      </c>
      <c r="F157" t="s">
        <v>2520</v>
      </c>
      <c r="G157" t="s">
        <v>659</v>
      </c>
      <c r="H157" t="s">
        <v>27</v>
      </c>
      <c r="I157" t="s">
        <v>310</v>
      </c>
      <c r="J157" t="s">
        <v>2521</v>
      </c>
      <c r="K157" t="s">
        <v>2522</v>
      </c>
      <c r="L157" t="s">
        <v>25</v>
      </c>
      <c r="M157">
        <v>98274</v>
      </c>
      <c r="N157" t="s">
        <v>2523</v>
      </c>
      <c r="O157" t="s">
        <v>2524</v>
      </c>
      <c r="P157" t="s">
        <v>2525</v>
      </c>
      <c r="Q157" s="18">
        <v>45407</v>
      </c>
      <c r="S157" t="s">
        <v>634</v>
      </c>
      <c r="T157">
        <v>2</v>
      </c>
      <c r="U157" t="s">
        <v>2526</v>
      </c>
      <c r="W157" s="358">
        <v>1100</v>
      </c>
      <c r="X157">
        <v>1099</v>
      </c>
      <c r="Y157" s="18">
        <v>29838</v>
      </c>
      <c r="Z157" t="s">
        <v>2527</v>
      </c>
      <c r="AA157">
        <v>1891040572</v>
      </c>
      <c r="AB157" t="s">
        <v>2528</v>
      </c>
      <c r="AC157" s="18">
        <v>46538</v>
      </c>
      <c r="AD157" t="s">
        <v>2529</v>
      </c>
      <c r="AE157" s="18">
        <v>46274</v>
      </c>
      <c r="AF157" t="s">
        <v>338</v>
      </c>
      <c r="AH157" t="s">
        <v>2530</v>
      </c>
      <c r="AI157">
        <v>2048607</v>
      </c>
      <c r="AJ157" t="s">
        <v>338</v>
      </c>
      <c r="AK157" t="s">
        <v>70</v>
      </c>
      <c r="AL157" t="s">
        <v>70</v>
      </c>
      <c r="AM157" t="b">
        <v>1</v>
      </c>
      <c r="AN157" t="b">
        <v>1</v>
      </c>
      <c r="AP157" t="s">
        <v>322</v>
      </c>
      <c r="AQ157" t="s">
        <v>153</v>
      </c>
      <c r="AR157" t="s">
        <v>310</v>
      </c>
      <c r="AS157" t="s">
        <v>324</v>
      </c>
    </row>
    <row r="158" spans="1:46" x14ac:dyDescent="0.35">
      <c r="A158" t="s">
        <v>2531</v>
      </c>
      <c r="B158" t="s">
        <v>138</v>
      </c>
      <c r="C158" t="s">
        <v>2532</v>
      </c>
      <c r="D158" t="s">
        <v>2533</v>
      </c>
      <c r="E158" t="s">
        <v>2534</v>
      </c>
      <c r="F158" t="s">
        <v>308</v>
      </c>
      <c r="G158" t="s">
        <v>309</v>
      </c>
      <c r="H158" t="s">
        <v>28</v>
      </c>
      <c r="I158" t="s">
        <v>447</v>
      </c>
      <c r="J158" t="s">
        <v>2535</v>
      </c>
      <c r="K158" t="s">
        <v>2480</v>
      </c>
      <c r="L158" t="s">
        <v>25</v>
      </c>
      <c r="M158">
        <v>98362</v>
      </c>
      <c r="N158" t="s">
        <v>2536</v>
      </c>
      <c r="O158" t="s">
        <v>2537</v>
      </c>
      <c r="P158" t="s">
        <v>2538</v>
      </c>
      <c r="Q158" s="18">
        <v>45407</v>
      </c>
      <c r="S158" t="s">
        <v>634</v>
      </c>
      <c r="T158">
        <v>2</v>
      </c>
      <c r="U158" t="s">
        <v>2484</v>
      </c>
      <c r="W158" s="358">
        <v>1600</v>
      </c>
      <c r="X158">
        <v>1099</v>
      </c>
      <c r="Y158" s="18">
        <v>28672</v>
      </c>
      <c r="Z158" t="s">
        <v>2539</v>
      </c>
      <c r="AA158">
        <v>1972731628</v>
      </c>
      <c r="AB158" t="s">
        <v>2540</v>
      </c>
      <c r="AC158" s="18">
        <v>45716</v>
      </c>
      <c r="AD158" t="s">
        <v>2541</v>
      </c>
      <c r="AE158" s="18">
        <v>45839</v>
      </c>
      <c r="AF158" t="s">
        <v>2542</v>
      </c>
      <c r="AG158" s="18">
        <v>47118</v>
      </c>
      <c r="AH158" t="s">
        <v>2543</v>
      </c>
      <c r="AI158">
        <v>2029428</v>
      </c>
      <c r="AK158" t="s">
        <v>778</v>
      </c>
      <c r="AL158" t="s">
        <v>778</v>
      </c>
      <c r="AM158" t="b">
        <v>1</v>
      </c>
      <c r="AN158" t="b">
        <v>1</v>
      </c>
      <c r="AO158" t="s">
        <v>355</v>
      </c>
      <c r="AP158" t="s">
        <v>322</v>
      </c>
      <c r="AQ158" t="s">
        <v>138</v>
      </c>
      <c r="AR158" t="s">
        <v>310</v>
      </c>
      <c r="AS158" t="s">
        <v>324</v>
      </c>
    </row>
    <row r="159" spans="1:46" x14ac:dyDescent="0.35">
      <c r="A159" t="s">
        <v>2544</v>
      </c>
      <c r="B159" t="s">
        <v>2545</v>
      </c>
      <c r="C159" t="s">
        <v>2546</v>
      </c>
      <c r="D159" t="s">
        <v>2547</v>
      </c>
      <c r="E159" t="s">
        <v>2548</v>
      </c>
      <c r="F159" t="s">
        <v>2549</v>
      </c>
      <c r="G159" t="s">
        <v>462</v>
      </c>
      <c r="H159" t="s">
        <v>27</v>
      </c>
      <c r="I159" t="s">
        <v>310</v>
      </c>
      <c r="J159" t="s">
        <v>2550</v>
      </c>
      <c r="K159" t="s">
        <v>2551</v>
      </c>
      <c r="L159" t="s">
        <v>25</v>
      </c>
      <c r="M159">
        <v>98014</v>
      </c>
      <c r="N159" t="s">
        <v>2552</v>
      </c>
      <c r="O159" t="s">
        <v>2553</v>
      </c>
      <c r="P159" t="s">
        <v>2554</v>
      </c>
      <c r="Q159" s="18">
        <v>45407</v>
      </c>
      <c r="S159" t="s">
        <v>634</v>
      </c>
      <c r="T159">
        <v>5</v>
      </c>
      <c r="U159" t="s">
        <v>2555</v>
      </c>
      <c r="X159" t="s">
        <v>317</v>
      </c>
      <c r="Y159" s="18">
        <v>29090</v>
      </c>
      <c r="Z159" t="s">
        <v>2556</v>
      </c>
      <c r="AA159">
        <v>1932360070</v>
      </c>
      <c r="AB159" t="s">
        <v>2557</v>
      </c>
      <c r="AC159" s="18">
        <v>46112</v>
      </c>
      <c r="AD159" t="s">
        <v>2558</v>
      </c>
      <c r="AE159" s="18">
        <v>45892</v>
      </c>
      <c r="AF159" t="s">
        <v>2559</v>
      </c>
      <c r="AG159" s="18">
        <v>47118</v>
      </c>
      <c r="AI159">
        <v>2074247</v>
      </c>
      <c r="AJ159" t="s">
        <v>338</v>
      </c>
      <c r="AK159" t="s">
        <v>792</v>
      </c>
      <c r="AL159" t="s">
        <v>792</v>
      </c>
      <c r="AM159" t="b">
        <v>1</v>
      </c>
      <c r="AN159" t="b">
        <v>1</v>
      </c>
      <c r="AO159">
        <v>4495551</v>
      </c>
      <c r="AP159" t="s">
        <v>322</v>
      </c>
      <c r="AQ159" t="s">
        <v>2545</v>
      </c>
      <c r="AR159" t="s">
        <v>310</v>
      </c>
      <c r="AS159" t="s">
        <v>324</v>
      </c>
      <c r="AT159" t="s">
        <v>1384</v>
      </c>
    </row>
    <row r="160" spans="1:46" x14ac:dyDescent="0.35">
      <c r="A160" t="s">
        <v>2560</v>
      </c>
      <c r="B160" t="s">
        <v>140</v>
      </c>
      <c r="C160" t="s">
        <v>2561</v>
      </c>
      <c r="D160" t="s">
        <v>2562</v>
      </c>
      <c r="E160" t="s">
        <v>2563</v>
      </c>
      <c r="F160" t="s">
        <v>599</v>
      </c>
      <c r="G160" t="s">
        <v>1509</v>
      </c>
      <c r="H160" t="s">
        <v>136</v>
      </c>
      <c r="I160" t="s">
        <v>345</v>
      </c>
      <c r="J160" t="s">
        <v>2564</v>
      </c>
      <c r="K160" t="s">
        <v>2565</v>
      </c>
      <c r="L160" t="s">
        <v>53</v>
      </c>
      <c r="M160">
        <v>32177</v>
      </c>
      <c r="N160" t="s">
        <v>2566</v>
      </c>
      <c r="O160" t="s">
        <v>2567</v>
      </c>
      <c r="P160" t="s">
        <v>2568</v>
      </c>
      <c r="Q160" s="18">
        <v>45407</v>
      </c>
      <c r="R160" s="18">
        <v>45497</v>
      </c>
      <c r="S160" t="s">
        <v>708</v>
      </c>
      <c r="T160">
        <v>0</v>
      </c>
      <c r="U160" t="s">
        <v>2569</v>
      </c>
      <c r="W160">
        <v>575</v>
      </c>
      <c r="X160">
        <v>1099</v>
      </c>
      <c r="Y160" s="18">
        <v>29625</v>
      </c>
      <c r="Z160" t="s">
        <v>2570</v>
      </c>
      <c r="AA160">
        <v>1306531389</v>
      </c>
      <c r="AB160" t="s">
        <v>2571</v>
      </c>
      <c r="AC160" s="18">
        <v>46599</v>
      </c>
      <c r="AD160" t="s">
        <v>2572</v>
      </c>
      <c r="AE160" s="18">
        <v>46234</v>
      </c>
      <c r="AF160" t="s">
        <v>2573</v>
      </c>
      <c r="AG160" s="18">
        <v>46843</v>
      </c>
      <c r="AH160" t="s">
        <v>2574</v>
      </c>
      <c r="AI160">
        <v>122187100</v>
      </c>
      <c r="AJ160" t="s">
        <v>355</v>
      </c>
      <c r="AK160" t="s">
        <v>355</v>
      </c>
      <c r="AL160" t="s">
        <v>2575</v>
      </c>
      <c r="AM160" t="b">
        <v>1</v>
      </c>
      <c r="AN160" t="b">
        <v>1</v>
      </c>
      <c r="AP160" t="s">
        <v>322</v>
      </c>
      <c r="AQ160" t="s">
        <v>140</v>
      </c>
      <c r="AR160" t="s">
        <v>46</v>
      </c>
      <c r="AS160" t="s">
        <v>324</v>
      </c>
    </row>
    <row r="161" spans="1:46" x14ac:dyDescent="0.35">
      <c r="A161" t="s">
        <v>2576</v>
      </c>
      <c r="B161" t="s">
        <v>144</v>
      </c>
      <c r="C161" t="s">
        <v>2577</v>
      </c>
      <c r="D161" t="s">
        <v>2578</v>
      </c>
      <c r="E161" t="s">
        <v>2579</v>
      </c>
      <c r="F161" t="s">
        <v>461</v>
      </c>
      <c r="G161" t="s">
        <v>462</v>
      </c>
      <c r="H161" t="s">
        <v>133</v>
      </c>
      <c r="I161" t="s">
        <v>432</v>
      </c>
      <c r="J161" t="s">
        <v>2580</v>
      </c>
      <c r="K161" t="s">
        <v>1922</v>
      </c>
      <c r="L161" t="s">
        <v>25</v>
      </c>
      <c r="M161">
        <v>98203</v>
      </c>
      <c r="N161" t="s">
        <v>2581</v>
      </c>
      <c r="O161" t="s">
        <v>2582</v>
      </c>
      <c r="P161" t="s">
        <v>2583</v>
      </c>
      <c r="Q161" s="18">
        <v>45407</v>
      </c>
      <c r="S161" t="s">
        <v>634</v>
      </c>
      <c r="T161">
        <v>2</v>
      </c>
      <c r="U161" t="s">
        <v>2584</v>
      </c>
      <c r="W161">
        <v>600</v>
      </c>
      <c r="X161">
        <v>1099</v>
      </c>
      <c r="Y161" s="18">
        <v>28475</v>
      </c>
      <c r="Z161" t="s">
        <v>2585</v>
      </c>
      <c r="AA161">
        <v>1558007930</v>
      </c>
      <c r="AB161" t="s">
        <v>2586</v>
      </c>
      <c r="AC161" s="18">
        <v>45808</v>
      </c>
      <c r="AD161" t="s">
        <v>2587</v>
      </c>
      <c r="AE161" s="18">
        <v>45642</v>
      </c>
      <c r="AF161" t="s">
        <v>2588</v>
      </c>
      <c r="AG161" s="18">
        <v>46498</v>
      </c>
      <c r="AH161" t="s">
        <v>2589</v>
      </c>
      <c r="AI161">
        <v>2213223</v>
      </c>
      <c r="AJ161" t="s">
        <v>338</v>
      </c>
      <c r="AK161" t="s">
        <v>792</v>
      </c>
      <c r="AL161" t="s">
        <v>792</v>
      </c>
      <c r="AM161" t="b">
        <v>1</v>
      </c>
      <c r="AN161" t="b">
        <v>1</v>
      </c>
      <c r="AP161" t="s">
        <v>322</v>
      </c>
      <c r="AQ161" t="s">
        <v>144</v>
      </c>
      <c r="AR161" t="s">
        <v>46</v>
      </c>
      <c r="AS161" t="s">
        <v>324</v>
      </c>
    </row>
    <row r="162" spans="1:46" x14ac:dyDescent="0.35">
      <c r="A162" t="s">
        <v>2590</v>
      </c>
      <c r="B162" t="s">
        <v>2591</v>
      </c>
      <c r="C162" t="s">
        <v>2592</v>
      </c>
      <c r="D162" t="s">
        <v>2593</v>
      </c>
      <c r="E162" t="s">
        <v>2594</v>
      </c>
      <c r="F162" t="s">
        <v>2595</v>
      </c>
      <c r="G162" t="s">
        <v>344</v>
      </c>
      <c r="H162" t="s">
        <v>136</v>
      </c>
      <c r="I162" t="s">
        <v>345</v>
      </c>
      <c r="J162" t="s">
        <v>2596</v>
      </c>
      <c r="K162" t="s">
        <v>2597</v>
      </c>
      <c r="L162" t="s">
        <v>115</v>
      </c>
      <c r="M162">
        <v>62254</v>
      </c>
      <c r="N162" t="s">
        <v>2598</v>
      </c>
      <c r="O162" t="s">
        <v>2599</v>
      </c>
      <c r="P162" t="s">
        <v>2600</v>
      </c>
      <c r="Q162" s="18">
        <v>45407</v>
      </c>
      <c r="S162" t="s">
        <v>634</v>
      </c>
      <c r="T162">
        <v>5</v>
      </c>
      <c r="U162" t="s">
        <v>2601</v>
      </c>
      <c r="X162" t="s">
        <v>317</v>
      </c>
      <c r="Y162" s="18">
        <v>24028</v>
      </c>
      <c r="Z162">
        <v>326684370</v>
      </c>
      <c r="AA162">
        <v>1659563203</v>
      </c>
      <c r="AB162" t="s">
        <v>2602</v>
      </c>
      <c r="AC162" s="18">
        <v>46295</v>
      </c>
      <c r="AD162">
        <v>209004483</v>
      </c>
      <c r="AE162" s="18">
        <v>46173</v>
      </c>
      <c r="AF162" t="s">
        <v>2603</v>
      </c>
      <c r="AG162" s="18">
        <v>47009</v>
      </c>
      <c r="AH162" t="s">
        <v>2604</v>
      </c>
      <c r="AI162" t="s">
        <v>355</v>
      </c>
      <c r="AJ162" t="s">
        <v>70</v>
      </c>
      <c r="AK162" t="s">
        <v>70</v>
      </c>
      <c r="AM162" t="b">
        <v>1</v>
      </c>
      <c r="AN162" t="b">
        <v>1</v>
      </c>
      <c r="AO162">
        <v>4495556</v>
      </c>
      <c r="AP162" t="s">
        <v>322</v>
      </c>
      <c r="AQ162" t="s">
        <v>2591</v>
      </c>
      <c r="AR162" t="s">
        <v>46</v>
      </c>
      <c r="AS162" t="s">
        <v>324</v>
      </c>
      <c r="AT162" t="s">
        <v>1384</v>
      </c>
    </row>
    <row r="163" spans="1:46" x14ac:dyDescent="0.35">
      <c r="A163" t="s">
        <v>2605</v>
      </c>
      <c r="B163" t="s">
        <v>2606</v>
      </c>
      <c r="C163" t="s">
        <v>2607</v>
      </c>
      <c r="D163" t="s">
        <v>2608</v>
      </c>
      <c r="E163" t="s">
        <v>2609</v>
      </c>
      <c r="F163" t="s">
        <v>1508</v>
      </c>
      <c r="G163" t="s">
        <v>1509</v>
      </c>
      <c r="H163" t="s">
        <v>136</v>
      </c>
      <c r="I163" t="s">
        <v>345</v>
      </c>
      <c r="J163" t="s">
        <v>2610</v>
      </c>
      <c r="K163" t="s">
        <v>2611</v>
      </c>
      <c r="L163" t="s">
        <v>53</v>
      </c>
      <c r="M163">
        <v>32937</v>
      </c>
      <c r="N163" t="s">
        <v>2612</v>
      </c>
      <c r="O163" t="s">
        <v>2613</v>
      </c>
      <c r="P163" t="s">
        <v>2614</v>
      </c>
      <c r="Q163" s="18">
        <v>45407</v>
      </c>
      <c r="R163" s="18">
        <v>45555</v>
      </c>
      <c r="S163" t="s">
        <v>708</v>
      </c>
      <c r="T163">
        <v>0</v>
      </c>
      <c r="U163" t="s">
        <v>2615</v>
      </c>
      <c r="X163" t="s">
        <v>317</v>
      </c>
      <c r="Y163" s="18">
        <v>28538</v>
      </c>
      <c r="Z163" t="s">
        <v>2616</v>
      </c>
      <c r="AA163">
        <v>1164019618</v>
      </c>
      <c r="AB163" t="s">
        <v>2617</v>
      </c>
      <c r="AC163" s="18">
        <v>46630</v>
      </c>
      <c r="AD163" t="s">
        <v>2618</v>
      </c>
      <c r="AE163" s="18">
        <v>46234</v>
      </c>
      <c r="AF163" t="s">
        <v>2619</v>
      </c>
      <c r="AG163" s="18">
        <v>46007</v>
      </c>
      <c r="AH163" t="s">
        <v>2620</v>
      </c>
      <c r="AI163" t="s">
        <v>355</v>
      </c>
      <c r="AJ163" t="s">
        <v>55</v>
      </c>
      <c r="AK163" t="s">
        <v>55</v>
      </c>
      <c r="AL163" t="s">
        <v>1330</v>
      </c>
      <c r="AM163" t="b">
        <v>1</v>
      </c>
      <c r="AN163" t="b">
        <v>1</v>
      </c>
      <c r="AO163">
        <v>4495558</v>
      </c>
      <c r="AP163" t="s">
        <v>322</v>
      </c>
      <c r="AQ163" t="s">
        <v>2606</v>
      </c>
      <c r="AR163" t="s">
        <v>46</v>
      </c>
      <c r="AS163" t="s">
        <v>324</v>
      </c>
      <c r="AT163" t="s">
        <v>1384</v>
      </c>
    </row>
    <row r="164" spans="1:46" x14ac:dyDescent="0.35">
      <c r="A164" t="s">
        <v>2621</v>
      </c>
      <c r="B164" t="s">
        <v>2622</v>
      </c>
      <c r="C164" t="s">
        <v>2623</v>
      </c>
      <c r="D164" t="s">
        <v>2624</v>
      </c>
      <c r="E164" t="s">
        <v>2625</v>
      </c>
      <c r="F164" t="s">
        <v>403</v>
      </c>
      <c r="G164" t="s">
        <v>404</v>
      </c>
      <c r="H164" t="s">
        <v>130</v>
      </c>
      <c r="I164" t="s">
        <v>345</v>
      </c>
      <c r="J164" t="s">
        <v>2626</v>
      </c>
      <c r="K164" t="s">
        <v>2627</v>
      </c>
      <c r="L164" t="s">
        <v>50</v>
      </c>
      <c r="M164">
        <v>91741</v>
      </c>
      <c r="N164" t="s">
        <v>2628</v>
      </c>
      <c r="O164" t="s">
        <v>2629</v>
      </c>
      <c r="P164" t="s">
        <v>2630</v>
      </c>
      <c r="Q164" s="18">
        <v>45407</v>
      </c>
      <c r="S164" t="s">
        <v>634</v>
      </c>
      <c r="T164">
        <v>5</v>
      </c>
      <c r="U164" t="s">
        <v>2631</v>
      </c>
      <c r="V164" s="358">
        <v>150000</v>
      </c>
      <c r="X164" t="s">
        <v>317</v>
      </c>
      <c r="Y164" s="18">
        <v>27454</v>
      </c>
      <c r="Z164" t="s">
        <v>2632</v>
      </c>
      <c r="AA164">
        <v>1639651995</v>
      </c>
      <c r="AB164" t="s">
        <v>2633</v>
      </c>
      <c r="AC164" s="18">
        <v>46660</v>
      </c>
      <c r="AD164">
        <v>95009589</v>
      </c>
      <c r="AE164" s="18">
        <v>45777</v>
      </c>
      <c r="AF164" t="s">
        <v>2634</v>
      </c>
      <c r="AG164" s="18">
        <v>46987</v>
      </c>
      <c r="AH164" t="s">
        <v>2635</v>
      </c>
      <c r="AI164" t="s">
        <v>355</v>
      </c>
      <c r="AM164" t="b">
        <v>1</v>
      </c>
      <c r="AN164" t="b">
        <v>1</v>
      </c>
      <c r="AO164">
        <v>4208513</v>
      </c>
      <c r="AP164" t="s">
        <v>322</v>
      </c>
      <c r="AQ164" t="s">
        <v>2622</v>
      </c>
      <c r="AR164" t="s">
        <v>46</v>
      </c>
      <c r="AS164" t="s">
        <v>324</v>
      </c>
      <c r="AT164" t="s">
        <v>1384</v>
      </c>
    </row>
    <row r="165" spans="1:46" x14ac:dyDescent="0.35">
      <c r="A165" t="s">
        <v>2636</v>
      </c>
      <c r="B165" t="s">
        <v>2637</v>
      </c>
      <c r="C165" t="s">
        <v>2638</v>
      </c>
      <c r="D165" t="s">
        <v>2639</v>
      </c>
      <c r="E165" t="s">
        <v>2640</v>
      </c>
      <c r="F165" t="s">
        <v>497</v>
      </c>
      <c r="G165" t="s">
        <v>309</v>
      </c>
      <c r="H165" t="s">
        <v>133</v>
      </c>
      <c r="I165" t="s">
        <v>432</v>
      </c>
      <c r="J165" t="s">
        <v>2641</v>
      </c>
      <c r="K165" t="s">
        <v>1057</v>
      </c>
      <c r="L165" t="s">
        <v>25</v>
      </c>
      <c r="M165">
        <v>99408</v>
      </c>
      <c r="N165" t="s">
        <v>2642</v>
      </c>
      <c r="O165" t="s">
        <v>2643</v>
      </c>
      <c r="P165" t="s">
        <v>2644</v>
      </c>
      <c r="Q165" s="18">
        <v>45407</v>
      </c>
      <c r="R165" s="18">
        <v>45497</v>
      </c>
      <c r="S165" t="s">
        <v>708</v>
      </c>
      <c r="T165">
        <v>0</v>
      </c>
      <c r="U165" t="s">
        <v>2645</v>
      </c>
      <c r="X165" t="s">
        <v>317</v>
      </c>
      <c r="Y165" s="18">
        <v>27656</v>
      </c>
      <c r="Z165" t="s">
        <v>2646</v>
      </c>
      <c r="AA165">
        <v>1316487549</v>
      </c>
      <c r="AB165" t="s">
        <v>355</v>
      </c>
      <c r="AD165" t="s">
        <v>2647</v>
      </c>
      <c r="AE165" s="18">
        <v>45554</v>
      </c>
      <c r="AF165" t="s">
        <v>2648</v>
      </c>
      <c r="AG165" s="18">
        <v>47114</v>
      </c>
      <c r="AH165" t="s">
        <v>2649</v>
      </c>
      <c r="AI165" t="s">
        <v>355</v>
      </c>
      <c r="AM165" t="b">
        <v>1</v>
      </c>
      <c r="AN165" t="b">
        <v>1</v>
      </c>
      <c r="AO165">
        <v>4495568</v>
      </c>
      <c r="AP165" t="s">
        <v>322</v>
      </c>
      <c r="AQ165" t="s">
        <v>2637</v>
      </c>
      <c r="AR165" t="s">
        <v>46</v>
      </c>
      <c r="AS165" t="s">
        <v>324</v>
      </c>
      <c r="AT165" t="s">
        <v>1384</v>
      </c>
    </row>
    <row r="166" spans="1:46" x14ac:dyDescent="0.35">
      <c r="A166" t="s">
        <v>2650</v>
      </c>
      <c r="B166" t="s">
        <v>2651</v>
      </c>
      <c r="C166" t="s">
        <v>2652</v>
      </c>
      <c r="D166" t="s">
        <v>2653</v>
      </c>
      <c r="E166" t="s">
        <v>2654</v>
      </c>
      <c r="F166" t="s">
        <v>461</v>
      </c>
      <c r="G166" t="s">
        <v>462</v>
      </c>
      <c r="H166" t="s">
        <v>133</v>
      </c>
      <c r="I166" t="s">
        <v>432</v>
      </c>
      <c r="J166" t="s">
        <v>2655</v>
      </c>
      <c r="K166" t="s">
        <v>1922</v>
      </c>
      <c r="L166" t="s">
        <v>25</v>
      </c>
      <c r="M166">
        <v>98204</v>
      </c>
      <c r="N166" t="s">
        <v>2656</v>
      </c>
      <c r="O166" t="s">
        <v>2657</v>
      </c>
      <c r="P166" t="s">
        <v>2658</v>
      </c>
      <c r="Q166" s="18">
        <v>45407</v>
      </c>
      <c r="R166" s="18">
        <v>45483</v>
      </c>
      <c r="S166" t="s">
        <v>708</v>
      </c>
      <c r="T166">
        <v>0</v>
      </c>
      <c r="U166" t="s">
        <v>2659</v>
      </c>
      <c r="X166" t="s">
        <v>317</v>
      </c>
      <c r="Y166" s="18">
        <v>26225</v>
      </c>
      <c r="Z166" t="s">
        <v>2660</v>
      </c>
      <c r="AA166">
        <v>1578123824</v>
      </c>
      <c r="AB166" t="s">
        <v>2661</v>
      </c>
      <c r="AC166" s="18">
        <v>46418</v>
      </c>
      <c r="AD166" t="s">
        <v>2662</v>
      </c>
      <c r="AE166" s="18">
        <v>45584</v>
      </c>
      <c r="AF166" t="s">
        <v>2663</v>
      </c>
      <c r="AG166" s="18">
        <v>47252</v>
      </c>
      <c r="AH166" t="s">
        <v>2664</v>
      </c>
      <c r="AI166">
        <v>2154298</v>
      </c>
      <c r="AJ166" t="s">
        <v>320</v>
      </c>
      <c r="AK166" t="s">
        <v>2665</v>
      </c>
      <c r="AL166" t="s">
        <v>2665</v>
      </c>
      <c r="AM166" t="b">
        <v>0</v>
      </c>
      <c r="AN166" t="b">
        <v>1</v>
      </c>
      <c r="AO166">
        <v>4495577</v>
      </c>
      <c r="AQ166" t="s">
        <v>2651</v>
      </c>
      <c r="AR166" t="s">
        <v>46</v>
      </c>
      <c r="AS166" t="s">
        <v>324</v>
      </c>
      <c r="AT166" t="s">
        <v>1384</v>
      </c>
    </row>
    <row r="167" spans="1:46" x14ac:dyDescent="0.35">
      <c r="A167" t="s">
        <v>2666</v>
      </c>
      <c r="C167" t="s">
        <v>2667</v>
      </c>
      <c r="D167" t="s">
        <v>2668</v>
      </c>
      <c r="E167" t="s">
        <v>2669</v>
      </c>
      <c r="F167" t="s">
        <v>403</v>
      </c>
      <c r="G167" t="s">
        <v>404</v>
      </c>
      <c r="H167" t="s">
        <v>130</v>
      </c>
      <c r="I167" t="s">
        <v>345</v>
      </c>
      <c r="J167" t="s">
        <v>2670</v>
      </c>
      <c r="K167" t="s">
        <v>2671</v>
      </c>
      <c r="L167" t="s">
        <v>50</v>
      </c>
      <c r="M167">
        <v>92677</v>
      </c>
      <c r="N167" t="s">
        <v>2672</v>
      </c>
      <c r="O167" t="s">
        <v>2673</v>
      </c>
      <c r="P167" t="s">
        <v>2674</v>
      </c>
      <c r="Q167" s="18">
        <v>45407</v>
      </c>
      <c r="R167" s="18">
        <v>45407</v>
      </c>
      <c r="S167" t="s">
        <v>708</v>
      </c>
      <c r="T167">
        <v>0</v>
      </c>
      <c r="U167" t="s">
        <v>406</v>
      </c>
      <c r="X167">
        <v>1099</v>
      </c>
      <c r="Y167" s="18">
        <v>22810</v>
      </c>
      <c r="Z167" t="s">
        <v>2675</v>
      </c>
      <c r="AA167">
        <v>1760626675</v>
      </c>
      <c r="AB167" t="s">
        <v>2676</v>
      </c>
      <c r="AD167">
        <v>17935</v>
      </c>
      <c r="AE167" s="18">
        <v>45504</v>
      </c>
      <c r="AF167" t="s">
        <v>355</v>
      </c>
      <c r="AH167" t="s">
        <v>355</v>
      </c>
      <c r="AI167" t="s">
        <v>355</v>
      </c>
      <c r="AM167" t="b">
        <v>0</v>
      </c>
      <c r="AN167" t="b">
        <v>0</v>
      </c>
      <c r="AQ167" t="s">
        <v>2677</v>
      </c>
      <c r="AR167" t="s">
        <v>46</v>
      </c>
      <c r="AS167" t="s">
        <v>324</v>
      </c>
    </row>
    <row r="168" spans="1:46" x14ac:dyDescent="0.35">
      <c r="A168" t="s">
        <v>2678</v>
      </c>
      <c r="B168" t="s">
        <v>132</v>
      </c>
      <c r="C168" t="s">
        <v>2679</v>
      </c>
      <c r="D168" t="s">
        <v>2680</v>
      </c>
      <c r="E168" t="s">
        <v>2681</v>
      </c>
      <c r="F168" t="s">
        <v>2682</v>
      </c>
      <c r="G168" t="s">
        <v>2683</v>
      </c>
      <c r="H168" t="s">
        <v>133</v>
      </c>
      <c r="I168" t="s">
        <v>432</v>
      </c>
      <c r="J168" t="s">
        <v>2684</v>
      </c>
      <c r="K168" t="s">
        <v>390</v>
      </c>
      <c r="L168" t="s">
        <v>391</v>
      </c>
      <c r="M168">
        <v>97401</v>
      </c>
      <c r="N168" t="s">
        <v>2685</v>
      </c>
      <c r="O168" t="s">
        <v>2686</v>
      </c>
      <c r="P168" t="s">
        <v>2687</v>
      </c>
      <c r="Q168" s="18">
        <v>45407</v>
      </c>
      <c r="S168" t="s">
        <v>634</v>
      </c>
      <c r="T168">
        <v>0</v>
      </c>
      <c r="U168" t="s">
        <v>303</v>
      </c>
      <c r="W168">
        <v>550</v>
      </c>
      <c r="X168">
        <v>1099</v>
      </c>
      <c r="Y168" s="18">
        <v>29585</v>
      </c>
      <c r="Z168" t="s">
        <v>2688</v>
      </c>
      <c r="AA168">
        <v>1205307881</v>
      </c>
      <c r="AB168" t="s">
        <v>2689</v>
      </c>
      <c r="AC168" s="18">
        <v>46446</v>
      </c>
      <c r="AD168" t="s">
        <v>2690</v>
      </c>
      <c r="AE168" s="18">
        <v>45656</v>
      </c>
      <c r="AF168" t="s">
        <v>2691</v>
      </c>
      <c r="AG168" s="18">
        <v>47280</v>
      </c>
      <c r="AH168" t="s">
        <v>355</v>
      </c>
      <c r="AI168">
        <v>2284832</v>
      </c>
      <c r="AJ168" t="s">
        <v>320</v>
      </c>
      <c r="AK168" t="s">
        <v>70</v>
      </c>
      <c r="AL168" t="s">
        <v>70</v>
      </c>
      <c r="AM168" t="b">
        <v>1</v>
      </c>
      <c r="AN168" t="b">
        <v>1</v>
      </c>
      <c r="AP168" t="s">
        <v>322</v>
      </c>
      <c r="AQ168" t="s">
        <v>132</v>
      </c>
      <c r="AR168" t="s">
        <v>46</v>
      </c>
      <c r="AS168" t="s">
        <v>29</v>
      </c>
    </row>
    <row r="169" spans="1:46" x14ac:dyDescent="0.35">
      <c r="A169" s="359" t="s">
        <v>2692</v>
      </c>
      <c r="B169" t="s">
        <v>148</v>
      </c>
      <c r="C169" t="s">
        <v>2693</v>
      </c>
      <c r="D169" t="s">
        <v>2694</v>
      </c>
      <c r="E169" t="s">
        <v>2695</v>
      </c>
      <c r="F169" t="s">
        <v>2696</v>
      </c>
      <c r="G169" t="s">
        <v>344</v>
      </c>
      <c r="H169" t="s">
        <v>28</v>
      </c>
      <c r="I169" t="s">
        <v>310</v>
      </c>
      <c r="J169" t="s">
        <v>2697</v>
      </c>
      <c r="K169" t="s">
        <v>2698</v>
      </c>
      <c r="L169" t="s">
        <v>115</v>
      </c>
      <c r="M169">
        <v>62232</v>
      </c>
      <c r="N169" t="s">
        <v>2699</v>
      </c>
      <c r="O169" t="s">
        <v>2700</v>
      </c>
      <c r="P169" t="s">
        <v>2701</v>
      </c>
      <c r="Q169" s="18">
        <v>45394</v>
      </c>
      <c r="R169" s="18">
        <v>45462</v>
      </c>
      <c r="S169" t="s">
        <v>708</v>
      </c>
      <c r="T169">
        <v>0</v>
      </c>
      <c r="U169" t="s">
        <v>2702</v>
      </c>
      <c r="W169" s="358">
        <v>1100</v>
      </c>
      <c r="X169">
        <v>1099</v>
      </c>
      <c r="Y169" s="18">
        <v>30309</v>
      </c>
      <c r="Z169">
        <v>884674141</v>
      </c>
      <c r="AA169">
        <v>1245593201</v>
      </c>
      <c r="AB169" t="s">
        <v>2703</v>
      </c>
      <c r="AC169" s="18">
        <v>46446</v>
      </c>
      <c r="AD169">
        <v>36137622</v>
      </c>
      <c r="AE169" s="18">
        <v>46234</v>
      </c>
      <c r="AF169" t="s">
        <v>2704</v>
      </c>
      <c r="AH169" t="s">
        <v>2705</v>
      </c>
      <c r="AI169">
        <v>884674141001</v>
      </c>
      <c r="AK169" t="s">
        <v>368</v>
      </c>
      <c r="AM169" t="b">
        <v>0</v>
      </c>
      <c r="AN169" t="b">
        <v>1</v>
      </c>
      <c r="AQ169" t="s">
        <v>148</v>
      </c>
      <c r="AR169" t="s">
        <v>310</v>
      </c>
      <c r="AS169" t="s">
        <v>324</v>
      </c>
    </row>
    <row r="170" spans="1:46" x14ac:dyDescent="0.35">
      <c r="A170" t="s">
        <v>2706</v>
      </c>
      <c r="B170" t="s">
        <v>2707</v>
      </c>
      <c r="C170" t="s">
        <v>2708</v>
      </c>
      <c r="D170" t="s">
        <v>2709</v>
      </c>
      <c r="E170" t="s">
        <v>2710</v>
      </c>
      <c r="F170" t="s">
        <v>1878</v>
      </c>
      <c r="G170" t="s">
        <v>418</v>
      </c>
      <c r="H170" t="s">
        <v>130</v>
      </c>
      <c r="I170" t="s">
        <v>345</v>
      </c>
      <c r="J170" t="s">
        <v>2711</v>
      </c>
      <c r="K170" t="s">
        <v>2712</v>
      </c>
      <c r="L170" t="s">
        <v>81</v>
      </c>
      <c r="M170">
        <v>46074</v>
      </c>
      <c r="N170" t="s">
        <v>2713</v>
      </c>
      <c r="O170" t="s">
        <v>2714</v>
      </c>
      <c r="P170" t="s">
        <v>2715</v>
      </c>
      <c r="Q170" s="18">
        <v>45393</v>
      </c>
      <c r="S170" t="s">
        <v>634</v>
      </c>
      <c r="T170">
        <v>5</v>
      </c>
      <c r="U170" t="s">
        <v>2716</v>
      </c>
      <c r="X170" t="s">
        <v>317</v>
      </c>
      <c r="Y170" s="18">
        <v>34421</v>
      </c>
      <c r="Z170" t="s">
        <v>2717</v>
      </c>
      <c r="AA170">
        <v>1538759733</v>
      </c>
      <c r="AB170" t="s">
        <v>2718</v>
      </c>
      <c r="AC170" s="18">
        <v>45657</v>
      </c>
      <c r="AD170" t="s">
        <v>2719</v>
      </c>
      <c r="AE170" s="18">
        <v>45961</v>
      </c>
      <c r="AF170" t="s">
        <v>2720</v>
      </c>
      <c r="AG170" s="18">
        <v>45958</v>
      </c>
      <c r="AH170" t="s">
        <v>2721</v>
      </c>
      <c r="AI170">
        <v>300088034</v>
      </c>
      <c r="AJ170" t="s">
        <v>2722</v>
      </c>
      <c r="AK170" t="s">
        <v>2722</v>
      </c>
      <c r="AM170" t="b">
        <v>1</v>
      </c>
      <c r="AN170" t="b">
        <v>1</v>
      </c>
      <c r="AO170">
        <v>4486141</v>
      </c>
      <c r="AP170" t="s">
        <v>322</v>
      </c>
      <c r="AQ170" t="s">
        <v>2707</v>
      </c>
      <c r="AR170" t="s">
        <v>46</v>
      </c>
      <c r="AS170" t="s">
        <v>324</v>
      </c>
      <c r="AT170" t="s">
        <v>1384</v>
      </c>
    </row>
    <row r="171" spans="1:46" x14ac:dyDescent="0.35">
      <c r="A171" t="s">
        <v>2723</v>
      </c>
      <c r="B171" t="s">
        <v>2724</v>
      </c>
      <c r="C171" t="s">
        <v>2725</v>
      </c>
      <c r="D171" t="s">
        <v>2726</v>
      </c>
      <c r="E171" t="s">
        <v>2727</v>
      </c>
      <c r="F171" t="s">
        <v>611</v>
      </c>
      <c r="G171" t="s">
        <v>612</v>
      </c>
      <c r="H171" t="s">
        <v>136</v>
      </c>
      <c r="I171" t="s">
        <v>345</v>
      </c>
      <c r="J171" t="s">
        <v>2728</v>
      </c>
      <c r="K171" t="s">
        <v>2729</v>
      </c>
      <c r="L171" t="s">
        <v>115</v>
      </c>
      <c r="M171">
        <v>60922</v>
      </c>
      <c r="N171" t="s">
        <v>2730</v>
      </c>
      <c r="O171" t="s">
        <v>2731</v>
      </c>
      <c r="P171" t="s">
        <v>2732</v>
      </c>
      <c r="Q171" s="18">
        <v>45393</v>
      </c>
      <c r="S171" t="s">
        <v>634</v>
      </c>
      <c r="T171">
        <v>5</v>
      </c>
      <c r="U171" t="s">
        <v>2733</v>
      </c>
      <c r="X171" t="s">
        <v>317</v>
      </c>
      <c r="Y171" s="18">
        <v>26798</v>
      </c>
      <c r="Z171" t="s">
        <v>2734</v>
      </c>
      <c r="AA171">
        <v>1740615145</v>
      </c>
      <c r="AB171" t="s">
        <v>2735</v>
      </c>
      <c r="AC171" s="18">
        <v>45961</v>
      </c>
      <c r="AD171">
        <v>277001634</v>
      </c>
      <c r="AE171" s="18">
        <v>46173</v>
      </c>
      <c r="AF171" t="s">
        <v>2736</v>
      </c>
      <c r="AG171" s="18">
        <v>46934</v>
      </c>
      <c r="AH171" t="s">
        <v>355</v>
      </c>
      <c r="AI171" t="s">
        <v>355</v>
      </c>
      <c r="AJ171" t="s">
        <v>2102</v>
      </c>
      <c r="AK171" t="s">
        <v>70</v>
      </c>
      <c r="AM171" t="b">
        <v>1</v>
      </c>
      <c r="AN171" t="b">
        <v>1</v>
      </c>
      <c r="AO171">
        <v>4486134</v>
      </c>
      <c r="AP171" t="s">
        <v>322</v>
      </c>
      <c r="AQ171" t="s">
        <v>2724</v>
      </c>
      <c r="AR171" t="s">
        <v>46</v>
      </c>
      <c r="AS171" t="s">
        <v>324</v>
      </c>
      <c r="AT171" t="s">
        <v>1384</v>
      </c>
    </row>
    <row r="172" spans="1:46" x14ac:dyDescent="0.35">
      <c r="A172" t="s">
        <v>2737</v>
      </c>
      <c r="B172" t="s">
        <v>2738</v>
      </c>
      <c r="C172" t="s">
        <v>2739</v>
      </c>
      <c r="D172" t="s">
        <v>2740</v>
      </c>
      <c r="E172" t="s">
        <v>2741</v>
      </c>
      <c r="F172" t="s">
        <v>541</v>
      </c>
      <c r="G172" t="s">
        <v>542</v>
      </c>
      <c r="H172" t="s">
        <v>133</v>
      </c>
      <c r="I172" t="s">
        <v>432</v>
      </c>
      <c r="J172" t="s">
        <v>2742</v>
      </c>
      <c r="K172" t="s">
        <v>2467</v>
      </c>
      <c r="L172" t="s">
        <v>50</v>
      </c>
      <c r="M172">
        <v>93723</v>
      </c>
      <c r="N172" t="s">
        <v>2743</v>
      </c>
      <c r="O172" t="s">
        <v>2744</v>
      </c>
      <c r="P172" t="s">
        <v>2745</v>
      </c>
      <c r="Q172" s="18">
        <v>45393</v>
      </c>
      <c r="S172" t="s">
        <v>634</v>
      </c>
      <c r="T172">
        <v>5</v>
      </c>
      <c r="U172" t="s">
        <v>2746</v>
      </c>
      <c r="X172" t="s">
        <v>317</v>
      </c>
      <c r="Y172" s="18">
        <v>34525</v>
      </c>
      <c r="Z172" t="s">
        <v>2747</v>
      </c>
      <c r="AA172">
        <v>1548011729</v>
      </c>
      <c r="AB172" t="s">
        <v>2748</v>
      </c>
      <c r="AC172" s="18">
        <v>46446</v>
      </c>
      <c r="AD172">
        <v>95028917</v>
      </c>
      <c r="AE172" s="18">
        <v>45900</v>
      </c>
      <c r="AF172" t="s">
        <v>2749</v>
      </c>
      <c r="AG172" s="18">
        <v>47051</v>
      </c>
      <c r="AH172" t="s">
        <v>2750</v>
      </c>
      <c r="AI172" t="s">
        <v>355</v>
      </c>
      <c r="AJ172" t="s">
        <v>1398</v>
      </c>
      <c r="AK172" t="s">
        <v>1398</v>
      </c>
      <c r="AM172" t="b">
        <v>1</v>
      </c>
      <c r="AN172" t="b">
        <v>1</v>
      </c>
      <c r="AO172">
        <v>4486168</v>
      </c>
      <c r="AP172" t="s">
        <v>322</v>
      </c>
      <c r="AQ172" t="s">
        <v>2738</v>
      </c>
      <c r="AR172" t="s">
        <v>46</v>
      </c>
      <c r="AS172" t="s">
        <v>324</v>
      </c>
      <c r="AT172" t="s">
        <v>1384</v>
      </c>
    </row>
    <row r="173" spans="1:46" x14ac:dyDescent="0.35">
      <c r="A173" t="s">
        <v>2751</v>
      </c>
      <c r="B173" t="s">
        <v>2752</v>
      </c>
      <c r="C173" t="s">
        <v>2753</v>
      </c>
      <c r="D173" t="s">
        <v>2754</v>
      </c>
      <c r="E173" t="s">
        <v>2755</v>
      </c>
      <c r="F173" t="s">
        <v>2756</v>
      </c>
      <c r="G173" t="s">
        <v>515</v>
      </c>
      <c r="H173" t="s">
        <v>130</v>
      </c>
      <c r="I173" t="s">
        <v>432</v>
      </c>
      <c r="J173" t="s">
        <v>2757</v>
      </c>
      <c r="K173" t="s">
        <v>2758</v>
      </c>
      <c r="L173" t="s">
        <v>115</v>
      </c>
      <c r="M173">
        <v>60423</v>
      </c>
      <c r="N173" t="s">
        <v>2759</v>
      </c>
      <c r="O173" t="s">
        <v>2760</v>
      </c>
      <c r="P173" t="s">
        <v>2761</v>
      </c>
      <c r="Q173" s="18">
        <v>45393</v>
      </c>
      <c r="R173" s="18">
        <v>45402</v>
      </c>
      <c r="S173" t="s">
        <v>708</v>
      </c>
      <c r="T173">
        <v>0</v>
      </c>
      <c r="U173" t="s">
        <v>2762</v>
      </c>
      <c r="X173" t="s">
        <v>317</v>
      </c>
      <c r="Y173" s="18">
        <v>31154</v>
      </c>
      <c r="Z173" t="s">
        <v>2763</v>
      </c>
      <c r="AA173">
        <v>1508139023</v>
      </c>
      <c r="AB173" t="s">
        <v>2764</v>
      </c>
      <c r="AD173">
        <v>209017053</v>
      </c>
      <c r="AE173" s="18">
        <v>46173</v>
      </c>
      <c r="AF173" t="s">
        <v>2765</v>
      </c>
      <c r="AG173" s="18">
        <v>46387</v>
      </c>
      <c r="AH173" t="s">
        <v>2766</v>
      </c>
      <c r="AI173" t="s">
        <v>355</v>
      </c>
      <c r="AM173" t="b">
        <v>0</v>
      </c>
      <c r="AN173" t="b">
        <v>1</v>
      </c>
      <c r="AO173">
        <v>4486187</v>
      </c>
      <c r="AQ173" t="s">
        <v>2752</v>
      </c>
      <c r="AR173" t="s">
        <v>46</v>
      </c>
      <c r="AS173" t="s">
        <v>324</v>
      </c>
      <c r="AT173" t="s">
        <v>1384</v>
      </c>
    </row>
    <row r="174" spans="1:46" x14ac:dyDescent="0.35">
      <c r="A174" t="s">
        <v>2767</v>
      </c>
      <c r="B174" t="s">
        <v>129</v>
      </c>
      <c r="C174" t="s">
        <v>2768</v>
      </c>
      <c r="D174" t="s">
        <v>1934</v>
      </c>
      <c r="E174" t="s">
        <v>2769</v>
      </c>
      <c r="F174" t="s">
        <v>2770</v>
      </c>
      <c r="G174" t="s">
        <v>404</v>
      </c>
      <c r="H174" t="s">
        <v>130</v>
      </c>
      <c r="I174" t="s">
        <v>432</v>
      </c>
      <c r="J174" t="s">
        <v>2771</v>
      </c>
      <c r="K174" t="s">
        <v>2772</v>
      </c>
      <c r="L174" t="s">
        <v>50</v>
      </c>
      <c r="M174">
        <v>92688</v>
      </c>
      <c r="N174" t="s">
        <v>2773</v>
      </c>
      <c r="O174" t="s">
        <v>2774</v>
      </c>
      <c r="P174" t="s">
        <v>2775</v>
      </c>
      <c r="Q174" s="18">
        <v>45393</v>
      </c>
      <c r="S174" t="s">
        <v>634</v>
      </c>
      <c r="T174">
        <v>2</v>
      </c>
      <c r="U174" t="s">
        <v>2776</v>
      </c>
      <c r="W174">
        <v>575</v>
      </c>
      <c r="X174">
        <v>1099</v>
      </c>
      <c r="Y174" s="18">
        <v>32581</v>
      </c>
      <c r="Z174" t="s">
        <v>2777</v>
      </c>
      <c r="AA174">
        <v>1134831944</v>
      </c>
      <c r="AB174" t="s">
        <v>2778</v>
      </c>
      <c r="AC174" s="18">
        <v>45900</v>
      </c>
      <c r="AD174">
        <v>95022418</v>
      </c>
      <c r="AE174" s="18">
        <v>45777</v>
      </c>
      <c r="AF174" t="s">
        <v>2779</v>
      </c>
      <c r="AG174" s="18">
        <v>46602</v>
      </c>
      <c r="AH174" t="s">
        <v>2780</v>
      </c>
      <c r="AI174" t="s">
        <v>355</v>
      </c>
      <c r="AK174" t="s">
        <v>1330</v>
      </c>
      <c r="AM174" t="b">
        <v>1</v>
      </c>
      <c r="AN174" t="b">
        <v>1</v>
      </c>
      <c r="AO174" t="s">
        <v>355</v>
      </c>
      <c r="AP174" t="s">
        <v>322</v>
      </c>
      <c r="AQ174" t="s">
        <v>129</v>
      </c>
      <c r="AR174" t="s">
        <v>46</v>
      </c>
      <c r="AS174" t="s">
        <v>324</v>
      </c>
    </row>
    <row r="175" spans="1:46" x14ac:dyDescent="0.35">
      <c r="A175" t="s">
        <v>2781</v>
      </c>
      <c r="B175" t="s">
        <v>142</v>
      </c>
      <c r="C175" t="s">
        <v>2782</v>
      </c>
      <c r="D175" t="s">
        <v>2783</v>
      </c>
      <c r="E175" t="s">
        <v>2695</v>
      </c>
      <c r="F175" t="s">
        <v>2784</v>
      </c>
      <c r="G175" t="s">
        <v>542</v>
      </c>
      <c r="H175" t="s">
        <v>28</v>
      </c>
      <c r="I175" t="s">
        <v>310</v>
      </c>
      <c r="J175" t="s">
        <v>2785</v>
      </c>
      <c r="K175" t="s">
        <v>2467</v>
      </c>
      <c r="L175" t="s">
        <v>50</v>
      </c>
      <c r="M175">
        <v>93722</v>
      </c>
      <c r="N175" t="s">
        <v>2786</v>
      </c>
      <c r="O175" t="s">
        <v>2787</v>
      </c>
      <c r="P175" t="s">
        <v>2788</v>
      </c>
      <c r="Q175" s="18">
        <v>45393</v>
      </c>
      <c r="S175" t="s">
        <v>634</v>
      </c>
      <c r="T175">
        <v>2</v>
      </c>
      <c r="U175" t="s">
        <v>2789</v>
      </c>
      <c r="W175" s="358">
        <v>1100</v>
      </c>
      <c r="X175">
        <v>1099</v>
      </c>
      <c r="Y175" s="18">
        <v>30043</v>
      </c>
      <c r="Z175" t="s">
        <v>2790</v>
      </c>
      <c r="AA175">
        <v>1093134751</v>
      </c>
      <c r="AB175" t="s">
        <v>2791</v>
      </c>
      <c r="AC175" s="18">
        <v>46446</v>
      </c>
      <c r="AD175" t="s">
        <v>2792</v>
      </c>
      <c r="AE175" s="18">
        <v>45777</v>
      </c>
      <c r="AH175" t="s">
        <v>2793</v>
      </c>
      <c r="AK175" t="s">
        <v>1330</v>
      </c>
      <c r="AM175" t="b">
        <v>1</v>
      </c>
      <c r="AN175" t="b">
        <v>1</v>
      </c>
      <c r="AP175" t="s">
        <v>322</v>
      </c>
      <c r="AQ175" t="s">
        <v>142</v>
      </c>
      <c r="AR175" t="s">
        <v>310</v>
      </c>
      <c r="AS175" t="s">
        <v>324</v>
      </c>
    </row>
    <row r="176" spans="1:46" x14ac:dyDescent="0.35">
      <c r="A176" t="s">
        <v>2794</v>
      </c>
      <c r="B176" t="s">
        <v>2795</v>
      </c>
      <c r="C176" t="s">
        <v>2796</v>
      </c>
      <c r="D176" t="s">
        <v>2797</v>
      </c>
      <c r="E176" t="s">
        <v>2798</v>
      </c>
      <c r="F176" t="s">
        <v>2799</v>
      </c>
      <c r="G176" t="s">
        <v>1509</v>
      </c>
      <c r="H176" t="s">
        <v>136</v>
      </c>
      <c r="I176" t="s">
        <v>345</v>
      </c>
      <c r="J176" t="s">
        <v>2800</v>
      </c>
      <c r="K176" t="s">
        <v>2801</v>
      </c>
      <c r="L176" t="s">
        <v>53</v>
      </c>
      <c r="M176">
        <v>32924</v>
      </c>
      <c r="N176" t="s">
        <v>2802</v>
      </c>
      <c r="O176" t="s">
        <v>2803</v>
      </c>
      <c r="P176" t="s">
        <v>2804</v>
      </c>
      <c r="Q176" s="18">
        <v>45393</v>
      </c>
      <c r="S176" t="s">
        <v>634</v>
      </c>
      <c r="T176">
        <v>5</v>
      </c>
      <c r="U176" t="s">
        <v>2805</v>
      </c>
      <c r="X176" t="s">
        <v>317</v>
      </c>
      <c r="Y176" s="18">
        <v>29818</v>
      </c>
      <c r="Z176" t="s">
        <v>2806</v>
      </c>
      <c r="AA176">
        <v>1912305020</v>
      </c>
      <c r="AB176" t="s">
        <v>2807</v>
      </c>
      <c r="AC176" s="18">
        <v>46446</v>
      </c>
      <c r="AD176" t="s">
        <v>2808</v>
      </c>
      <c r="AE176" s="18">
        <v>46142</v>
      </c>
      <c r="AF176" t="s">
        <v>2809</v>
      </c>
      <c r="AG176" s="18">
        <v>45571</v>
      </c>
      <c r="AH176" t="s">
        <v>2810</v>
      </c>
      <c r="AI176">
        <v>22857900</v>
      </c>
      <c r="AJ176" t="s">
        <v>55</v>
      </c>
      <c r="AK176" t="s">
        <v>55</v>
      </c>
      <c r="AL176" t="s">
        <v>1330</v>
      </c>
      <c r="AM176" t="b">
        <v>1</v>
      </c>
      <c r="AN176" t="b">
        <v>1</v>
      </c>
      <c r="AO176">
        <v>4486939</v>
      </c>
      <c r="AP176" t="s">
        <v>322</v>
      </c>
      <c r="AQ176" t="s">
        <v>2795</v>
      </c>
      <c r="AR176" t="s">
        <v>46</v>
      </c>
      <c r="AS176" t="s">
        <v>324</v>
      </c>
      <c r="AT176" t="s">
        <v>1384</v>
      </c>
    </row>
    <row r="177" spans="1:46" x14ac:dyDescent="0.35">
      <c r="A177" t="s">
        <v>2811</v>
      </c>
      <c r="B177" t="s">
        <v>2812</v>
      </c>
      <c r="C177" t="s">
        <v>2813</v>
      </c>
      <c r="D177" t="s">
        <v>2814</v>
      </c>
      <c r="E177" t="s">
        <v>2815</v>
      </c>
      <c r="F177" t="s">
        <v>2816</v>
      </c>
      <c r="G177" t="s">
        <v>404</v>
      </c>
      <c r="H177" t="s">
        <v>130</v>
      </c>
      <c r="I177" t="s">
        <v>432</v>
      </c>
      <c r="J177" t="s">
        <v>2817</v>
      </c>
      <c r="K177" t="s">
        <v>2671</v>
      </c>
      <c r="L177" t="s">
        <v>50</v>
      </c>
      <c r="M177">
        <v>92677</v>
      </c>
      <c r="N177" t="s">
        <v>2818</v>
      </c>
      <c r="O177" t="s">
        <v>2819</v>
      </c>
      <c r="P177" t="s">
        <v>2820</v>
      </c>
      <c r="Q177" s="18">
        <v>45393</v>
      </c>
      <c r="S177" t="s">
        <v>634</v>
      </c>
      <c r="T177">
        <v>0</v>
      </c>
      <c r="U177" t="s">
        <v>2821</v>
      </c>
      <c r="X177" t="s">
        <v>317</v>
      </c>
      <c r="Y177" s="18">
        <v>18659</v>
      </c>
      <c r="Z177">
        <v>433231950</v>
      </c>
      <c r="AA177">
        <v>1083675821</v>
      </c>
      <c r="AB177" t="s">
        <v>2822</v>
      </c>
      <c r="AC177" s="18">
        <v>46599</v>
      </c>
      <c r="AD177">
        <v>11375</v>
      </c>
      <c r="AE177" s="18">
        <v>46081</v>
      </c>
      <c r="AF177" t="s">
        <v>2823</v>
      </c>
      <c r="AG177" s="18">
        <v>45688</v>
      </c>
      <c r="AH177" t="s">
        <v>355</v>
      </c>
      <c r="AI177" t="s">
        <v>355</v>
      </c>
      <c r="AM177" t="b">
        <v>1</v>
      </c>
      <c r="AN177" t="b">
        <v>1</v>
      </c>
      <c r="AO177">
        <v>4486941</v>
      </c>
      <c r="AP177" t="s">
        <v>322</v>
      </c>
      <c r="AQ177" t="s">
        <v>2812</v>
      </c>
      <c r="AR177" t="s">
        <v>46</v>
      </c>
      <c r="AS177" t="s">
        <v>324</v>
      </c>
      <c r="AT177" t="s">
        <v>1384</v>
      </c>
    </row>
    <row r="178" spans="1:46" x14ac:dyDescent="0.35">
      <c r="A178" t="s">
        <v>2824</v>
      </c>
      <c r="B178" t="s">
        <v>151</v>
      </c>
      <c r="C178" t="s">
        <v>2825</v>
      </c>
      <c r="D178" t="s">
        <v>2826</v>
      </c>
      <c r="E178" t="s">
        <v>2827</v>
      </c>
      <c r="F178" t="s">
        <v>2828</v>
      </c>
      <c r="G178" t="s">
        <v>2829</v>
      </c>
      <c r="H178" t="s">
        <v>130</v>
      </c>
      <c r="I178" t="s">
        <v>345</v>
      </c>
      <c r="J178" t="s">
        <v>2830</v>
      </c>
      <c r="K178" t="s">
        <v>2831</v>
      </c>
      <c r="L178" t="s">
        <v>50</v>
      </c>
      <c r="M178">
        <v>92673</v>
      </c>
      <c r="N178" t="s">
        <v>2832</v>
      </c>
      <c r="O178" t="s">
        <v>2833</v>
      </c>
      <c r="P178" t="s">
        <v>2834</v>
      </c>
      <c r="Q178" s="18">
        <v>45393</v>
      </c>
      <c r="S178" t="s">
        <v>634</v>
      </c>
      <c r="T178">
        <v>0</v>
      </c>
      <c r="U178" t="s">
        <v>2413</v>
      </c>
      <c r="W178">
        <v>575</v>
      </c>
      <c r="X178">
        <v>1099</v>
      </c>
      <c r="Y178" s="18">
        <v>26211</v>
      </c>
      <c r="Z178">
        <v>619112450</v>
      </c>
      <c r="AA178">
        <v>1811695349</v>
      </c>
      <c r="AB178" t="s">
        <v>2835</v>
      </c>
      <c r="AC178" s="18">
        <v>46053</v>
      </c>
      <c r="AD178">
        <v>95024694</v>
      </c>
      <c r="AE178" s="18">
        <v>45626</v>
      </c>
      <c r="AF178" t="s">
        <v>2836</v>
      </c>
      <c r="AG178" s="18">
        <v>46793</v>
      </c>
      <c r="AH178" t="s">
        <v>2837</v>
      </c>
      <c r="AI178" t="s">
        <v>355</v>
      </c>
      <c r="AJ178" t="s">
        <v>1330</v>
      </c>
      <c r="AK178" t="s">
        <v>1330</v>
      </c>
      <c r="AM178" t="b">
        <v>1</v>
      </c>
      <c r="AN178" t="b">
        <v>1</v>
      </c>
      <c r="AO178" t="s">
        <v>355</v>
      </c>
      <c r="AP178" t="s">
        <v>322</v>
      </c>
      <c r="AQ178" t="s">
        <v>151</v>
      </c>
      <c r="AR178" t="s">
        <v>46</v>
      </c>
      <c r="AS178" t="s">
        <v>29</v>
      </c>
    </row>
    <row r="179" spans="1:46" x14ac:dyDescent="0.35">
      <c r="A179" t="s">
        <v>2838</v>
      </c>
      <c r="B179" t="s">
        <v>2839</v>
      </c>
      <c r="C179" t="s">
        <v>2840</v>
      </c>
      <c r="D179" t="s">
        <v>2726</v>
      </c>
      <c r="E179" t="s">
        <v>2841</v>
      </c>
      <c r="F179" t="s">
        <v>658</v>
      </c>
      <c r="G179" t="s">
        <v>659</v>
      </c>
      <c r="H179" t="s">
        <v>133</v>
      </c>
      <c r="I179" t="s">
        <v>432</v>
      </c>
      <c r="J179" t="s">
        <v>2842</v>
      </c>
      <c r="K179" t="s">
        <v>2135</v>
      </c>
      <c r="L179" t="s">
        <v>25</v>
      </c>
      <c r="M179">
        <v>98258</v>
      </c>
      <c r="N179" t="s">
        <v>2843</v>
      </c>
      <c r="O179" t="s">
        <v>2844</v>
      </c>
      <c r="P179" t="s">
        <v>2845</v>
      </c>
      <c r="Q179" s="18">
        <v>45393</v>
      </c>
      <c r="S179" t="s">
        <v>634</v>
      </c>
      <c r="T179">
        <v>5</v>
      </c>
      <c r="U179" t="s">
        <v>2846</v>
      </c>
      <c r="X179" t="s">
        <v>317</v>
      </c>
      <c r="Y179" s="18">
        <v>33327</v>
      </c>
      <c r="Z179" t="s">
        <v>2847</v>
      </c>
      <c r="AA179">
        <v>1528667144</v>
      </c>
      <c r="AB179" t="s">
        <v>2848</v>
      </c>
      <c r="AC179" s="18">
        <v>45838</v>
      </c>
      <c r="AD179" t="s">
        <v>2849</v>
      </c>
      <c r="AE179" s="18">
        <v>46111</v>
      </c>
      <c r="AF179" t="s">
        <v>2850</v>
      </c>
      <c r="AG179" s="18">
        <v>45983</v>
      </c>
      <c r="AH179" t="s">
        <v>2851</v>
      </c>
      <c r="AI179">
        <v>2284964</v>
      </c>
      <c r="AJ179" t="s">
        <v>320</v>
      </c>
      <c r="AK179" t="s">
        <v>70</v>
      </c>
      <c r="AL179" t="s">
        <v>70</v>
      </c>
      <c r="AM179" t="b">
        <v>1</v>
      </c>
      <c r="AN179" t="b">
        <v>1</v>
      </c>
      <c r="AO179">
        <v>4486940</v>
      </c>
      <c r="AP179" t="s">
        <v>322</v>
      </c>
      <c r="AQ179" t="s">
        <v>2839</v>
      </c>
      <c r="AR179" t="s">
        <v>46</v>
      </c>
      <c r="AS179" t="s">
        <v>324</v>
      </c>
      <c r="AT179" t="s">
        <v>1384</v>
      </c>
    </row>
    <row r="180" spans="1:46" x14ac:dyDescent="0.35">
      <c r="A180" t="s">
        <v>2852</v>
      </c>
      <c r="B180" t="s">
        <v>146</v>
      </c>
      <c r="C180" t="s">
        <v>2853</v>
      </c>
      <c r="D180" t="s">
        <v>2854</v>
      </c>
      <c r="E180" t="s">
        <v>2855</v>
      </c>
      <c r="F180" t="s">
        <v>658</v>
      </c>
      <c r="G180" t="s">
        <v>659</v>
      </c>
      <c r="H180" t="s">
        <v>133</v>
      </c>
      <c r="I180" t="s">
        <v>432</v>
      </c>
      <c r="J180" t="s">
        <v>2856</v>
      </c>
      <c r="K180" t="s">
        <v>1751</v>
      </c>
      <c r="L180" t="s">
        <v>25</v>
      </c>
      <c r="M180">
        <v>98226</v>
      </c>
      <c r="N180" t="s">
        <v>2857</v>
      </c>
      <c r="O180" t="s">
        <v>2858</v>
      </c>
      <c r="P180" t="s">
        <v>2859</v>
      </c>
      <c r="Q180" s="18">
        <v>45387</v>
      </c>
      <c r="R180" s="18">
        <v>45428</v>
      </c>
      <c r="S180" t="s">
        <v>708</v>
      </c>
      <c r="T180">
        <v>0</v>
      </c>
      <c r="U180" t="s">
        <v>2860</v>
      </c>
      <c r="X180">
        <v>1099</v>
      </c>
      <c r="Y180" s="18">
        <v>31398</v>
      </c>
      <c r="Z180" t="s">
        <v>2861</v>
      </c>
      <c r="AA180">
        <v>1639564172</v>
      </c>
      <c r="AB180" t="s">
        <v>2862</v>
      </c>
      <c r="AC180" s="18">
        <v>45869</v>
      </c>
      <c r="AD180" t="s">
        <v>2863</v>
      </c>
      <c r="AE180" s="18">
        <v>46008</v>
      </c>
      <c r="AF180" t="s">
        <v>2864</v>
      </c>
      <c r="AG180" s="18">
        <v>45698</v>
      </c>
      <c r="AH180" t="s">
        <v>355</v>
      </c>
      <c r="AI180" t="s">
        <v>355</v>
      </c>
      <c r="AJ180" t="s">
        <v>320</v>
      </c>
      <c r="AK180" t="s">
        <v>368</v>
      </c>
      <c r="AL180" t="s">
        <v>368</v>
      </c>
      <c r="AM180" t="b">
        <v>1</v>
      </c>
      <c r="AN180" t="b">
        <v>1</v>
      </c>
      <c r="AQ180" t="s">
        <v>146</v>
      </c>
      <c r="AR180" t="s">
        <v>46</v>
      </c>
      <c r="AS180" t="s">
        <v>324</v>
      </c>
    </row>
    <row r="181" spans="1:46" x14ac:dyDescent="0.35">
      <c r="A181" t="s">
        <v>2865</v>
      </c>
      <c r="B181" t="s">
        <v>2866</v>
      </c>
      <c r="C181" t="s">
        <v>2867</v>
      </c>
      <c r="D181" t="s">
        <v>2868</v>
      </c>
      <c r="E181" t="s">
        <v>2869</v>
      </c>
      <c r="F181" t="s">
        <v>514</v>
      </c>
      <c r="G181" t="s">
        <v>515</v>
      </c>
      <c r="H181" t="s">
        <v>136</v>
      </c>
      <c r="I181" t="s">
        <v>345</v>
      </c>
      <c r="J181" t="s">
        <v>2870</v>
      </c>
      <c r="K181" t="s">
        <v>1908</v>
      </c>
      <c r="L181" t="s">
        <v>115</v>
      </c>
      <c r="M181">
        <v>60649</v>
      </c>
      <c r="N181" t="s">
        <v>2871</v>
      </c>
      <c r="O181" t="s">
        <v>2872</v>
      </c>
      <c r="P181" t="s">
        <v>2873</v>
      </c>
      <c r="Q181" s="18">
        <v>45379</v>
      </c>
      <c r="S181" t="s">
        <v>634</v>
      </c>
      <c r="T181">
        <v>5</v>
      </c>
      <c r="U181" t="s">
        <v>2458</v>
      </c>
      <c r="X181" t="s">
        <v>317</v>
      </c>
      <c r="Y181" s="18">
        <v>26417</v>
      </c>
      <c r="Z181" t="s">
        <v>2874</v>
      </c>
      <c r="AA181">
        <v>1548614431</v>
      </c>
      <c r="AB181" t="s">
        <v>2875</v>
      </c>
      <c r="AC181" s="18">
        <v>46387</v>
      </c>
      <c r="AD181">
        <v>277001223</v>
      </c>
      <c r="AE181" s="18">
        <v>46173</v>
      </c>
      <c r="AF181" t="s">
        <v>2876</v>
      </c>
      <c r="AG181" s="18">
        <v>46013</v>
      </c>
      <c r="AH181" t="s">
        <v>2877</v>
      </c>
      <c r="AJ181" t="s">
        <v>2878</v>
      </c>
      <c r="AK181" t="s">
        <v>70</v>
      </c>
      <c r="AM181" t="b">
        <v>1</v>
      </c>
      <c r="AN181" t="b">
        <v>1</v>
      </c>
      <c r="AO181">
        <v>4477624</v>
      </c>
      <c r="AP181" t="s">
        <v>322</v>
      </c>
      <c r="AQ181" t="s">
        <v>2866</v>
      </c>
      <c r="AR181" t="s">
        <v>46</v>
      </c>
      <c r="AS181" t="s">
        <v>324</v>
      </c>
      <c r="AT181" t="s">
        <v>1384</v>
      </c>
    </row>
    <row r="182" spans="1:46" x14ac:dyDescent="0.35">
      <c r="A182" t="s">
        <v>2879</v>
      </c>
      <c r="B182" t="s">
        <v>117</v>
      </c>
      <c r="C182" t="s">
        <v>2880</v>
      </c>
      <c r="D182" t="s">
        <v>2881</v>
      </c>
      <c r="E182" t="s">
        <v>2882</v>
      </c>
      <c r="F182" t="s">
        <v>514</v>
      </c>
      <c r="G182" t="s">
        <v>515</v>
      </c>
      <c r="H182" t="s">
        <v>136</v>
      </c>
      <c r="I182" t="s">
        <v>345</v>
      </c>
      <c r="J182" t="s">
        <v>2883</v>
      </c>
      <c r="K182" t="s">
        <v>2884</v>
      </c>
      <c r="L182" t="s">
        <v>115</v>
      </c>
      <c r="M182">
        <v>60565</v>
      </c>
      <c r="N182" t="s">
        <v>2885</v>
      </c>
      <c r="O182" t="s">
        <v>2886</v>
      </c>
      <c r="P182" t="s">
        <v>2887</v>
      </c>
      <c r="Q182" s="18">
        <v>45379</v>
      </c>
      <c r="S182" t="s">
        <v>634</v>
      </c>
      <c r="T182">
        <v>3</v>
      </c>
      <c r="U182" t="s">
        <v>2888</v>
      </c>
      <c r="W182">
        <v>500</v>
      </c>
      <c r="X182">
        <v>1099</v>
      </c>
      <c r="Y182" s="18">
        <v>26954</v>
      </c>
      <c r="Z182" t="s">
        <v>2889</v>
      </c>
      <c r="AA182">
        <v>1740053800</v>
      </c>
      <c r="AB182" t="s">
        <v>2890</v>
      </c>
      <c r="AC182" s="18">
        <v>46387</v>
      </c>
      <c r="AD182">
        <v>209.028177</v>
      </c>
      <c r="AE182" s="18">
        <v>46173</v>
      </c>
      <c r="AF182" t="s">
        <v>2891</v>
      </c>
      <c r="AG182" s="18">
        <v>46861</v>
      </c>
      <c r="AH182" t="s">
        <v>2892</v>
      </c>
      <c r="AI182">
        <v>31821432001</v>
      </c>
      <c r="AJ182" t="s">
        <v>1162</v>
      </c>
      <c r="AK182" t="s">
        <v>1162</v>
      </c>
      <c r="AM182" t="b">
        <v>1</v>
      </c>
      <c r="AN182" t="b">
        <v>1</v>
      </c>
      <c r="AP182" t="s">
        <v>322</v>
      </c>
      <c r="AQ182" t="s">
        <v>117</v>
      </c>
      <c r="AR182" t="s">
        <v>46</v>
      </c>
      <c r="AS182" t="s">
        <v>324</v>
      </c>
    </row>
    <row r="183" spans="1:46" x14ac:dyDescent="0.35">
      <c r="A183" s="359" t="s">
        <v>2893</v>
      </c>
      <c r="B183" t="s">
        <v>2894</v>
      </c>
      <c r="C183" t="s">
        <v>2895</v>
      </c>
      <c r="D183" t="s">
        <v>2896</v>
      </c>
      <c r="E183" t="s">
        <v>2897</v>
      </c>
      <c r="F183" t="s">
        <v>2898</v>
      </c>
      <c r="G183" t="s">
        <v>2899</v>
      </c>
      <c r="H183" t="s">
        <v>136</v>
      </c>
      <c r="I183" t="s">
        <v>345</v>
      </c>
      <c r="J183" t="s">
        <v>2900</v>
      </c>
      <c r="K183" t="s">
        <v>2901</v>
      </c>
      <c r="L183" t="s">
        <v>108</v>
      </c>
      <c r="M183">
        <v>78148</v>
      </c>
      <c r="N183" t="s">
        <v>2902</v>
      </c>
      <c r="O183" t="s">
        <v>2903</v>
      </c>
      <c r="P183" t="s">
        <v>2904</v>
      </c>
      <c r="Q183" s="18">
        <v>45379</v>
      </c>
      <c r="R183" s="18">
        <v>45373</v>
      </c>
      <c r="S183" t="s">
        <v>708</v>
      </c>
      <c r="T183">
        <v>0</v>
      </c>
      <c r="U183" t="s">
        <v>2905</v>
      </c>
      <c r="X183" t="s">
        <v>317</v>
      </c>
      <c r="Y183" s="18">
        <v>28663</v>
      </c>
      <c r="Z183" t="s">
        <v>2906</v>
      </c>
      <c r="AA183">
        <v>1427664135</v>
      </c>
      <c r="AB183" t="s">
        <v>2907</v>
      </c>
      <c r="AD183">
        <v>1012067</v>
      </c>
      <c r="AE183" s="18">
        <v>45473</v>
      </c>
      <c r="AF183" t="s">
        <v>2908</v>
      </c>
      <c r="AG183" s="18">
        <v>45850</v>
      </c>
      <c r="AJ183" t="s">
        <v>355</v>
      </c>
      <c r="AK183" t="s">
        <v>2909</v>
      </c>
      <c r="AL183" t="s">
        <v>338</v>
      </c>
      <c r="AM183" t="b">
        <v>0</v>
      </c>
      <c r="AN183" t="b">
        <v>1</v>
      </c>
      <c r="AQ183" t="s">
        <v>2894</v>
      </c>
      <c r="AR183" t="s">
        <v>46</v>
      </c>
      <c r="AS183" t="s">
        <v>324</v>
      </c>
    </row>
    <row r="184" spans="1:46" x14ac:dyDescent="0.35">
      <c r="A184" t="s">
        <v>2910</v>
      </c>
      <c r="B184" t="s">
        <v>2911</v>
      </c>
      <c r="C184" t="s">
        <v>2912</v>
      </c>
      <c r="D184" t="s">
        <v>2913</v>
      </c>
      <c r="E184" t="s">
        <v>2914</v>
      </c>
      <c r="F184" t="s">
        <v>2915</v>
      </c>
      <c r="G184" t="s">
        <v>309</v>
      </c>
      <c r="H184" t="s">
        <v>191</v>
      </c>
      <c r="I184" t="s">
        <v>557</v>
      </c>
      <c r="J184" t="s">
        <v>2916</v>
      </c>
      <c r="K184" t="s">
        <v>2917</v>
      </c>
      <c r="L184" t="s">
        <v>25</v>
      </c>
      <c r="M184">
        <v>98359</v>
      </c>
      <c r="N184" t="s">
        <v>2918</v>
      </c>
      <c r="O184" t="s">
        <v>2919</v>
      </c>
      <c r="P184" t="s">
        <v>2920</v>
      </c>
      <c r="Q184" s="18">
        <v>45379</v>
      </c>
      <c r="R184" s="18">
        <v>45513</v>
      </c>
      <c r="S184" t="s">
        <v>708</v>
      </c>
      <c r="T184">
        <v>0</v>
      </c>
      <c r="U184" t="s">
        <v>2921</v>
      </c>
      <c r="X184" t="s">
        <v>317</v>
      </c>
      <c r="Y184" s="18">
        <v>25345</v>
      </c>
      <c r="Z184" t="s">
        <v>2922</v>
      </c>
      <c r="AA184">
        <v>1497158992</v>
      </c>
      <c r="AB184" t="s">
        <v>2923</v>
      </c>
      <c r="AC184" s="18">
        <v>46234</v>
      </c>
      <c r="AD184" t="s">
        <v>2924</v>
      </c>
      <c r="AE184" s="18">
        <v>45799</v>
      </c>
      <c r="AF184" t="s">
        <v>2925</v>
      </c>
      <c r="AG184" s="18">
        <v>45657</v>
      </c>
      <c r="AH184" t="s">
        <v>2926</v>
      </c>
      <c r="AI184">
        <v>2040429</v>
      </c>
      <c r="AJ184" t="s">
        <v>2927</v>
      </c>
      <c r="AK184" t="s">
        <v>2927</v>
      </c>
      <c r="AM184" t="b">
        <v>1</v>
      </c>
      <c r="AN184" t="b">
        <v>1</v>
      </c>
      <c r="AO184">
        <v>4477637</v>
      </c>
      <c r="AP184" t="s">
        <v>322</v>
      </c>
      <c r="AQ184" t="s">
        <v>2911</v>
      </c>
      <c r="AR184" t="s">
        <v>566</v>
      </c>
      <c r="AS184" t="s">
        <v>324</v>
      </c>
      <c r="AT184" t="s">
        <v>1384</v>
      </c>
    </row>
    <row r="185" spans="1:46" x14ac:dyDescent="0.35">
      <c r="A185" t="s">
        <v>2928</v>
      </c>
      <c r="B185" t="s">
        <v>2929</v>
      </c>
      <c r="C185" t="s">
        <v>2930</v>
      </c>
      <c r="D185" t="s">
        <v>2931</v>
      </c>
      <c r="E185" t="s">
        <v>2932</v>
      </c>
      <c r="F185" t="s">
        <v>1878</v>
      </c>
      <c r="G185" t="s">
        <v>418</v>
      </c>
      <c r="H185" t="s">
        <v>136</v>
      </c>
      <c r="I185" t="s">
        <v>345</v>
      </c>
      <c r="J185" t="s">
        <v>2933</v>
      </c>
      <c r="K185" t="s">
        <v>874</v>
      </c>
      <c r="L185" t="s">
        <v>81</v>
      </c>
      <c r="M185">
        <v>46254</v>
      </c>
      <c r="N185" t="s">
        <v>2934</v>
      </c>
      <c r="O185" t="s">
        <v>2935</v>
      </c>
      <c r="P185" t="s">
        <v>2936</v>
      </c>
      <c r="Q185" s="18">
        <v>45379</v>
      </c>
      <c r="S185" t="s">
        <v>634</v>
      </c>
      <c r="T185">
        <v>5</v>
      </c>
      <c r="U185" t="s">
        <v>2937</v>
      </c>
      <c r="X185" t="s">
        <v>317</v>
      </c>
      <c r="Y185" s="18">
        <v>26548</v>
      </c>
      <c r="Z185" t="s">
        <v>2938</v>
      </c>
      <c r="AA185">
        <v>1700440823</v>
      </c>
      <c r="AB185" t="s">
        <v>2939</v>
      </c>
      <c r="AC185" s="18">
        <v>45657</v>
      </c>
      <c r="AD185" t="s">
        <v>2940</v>
      </c>
      <c r="AE185" s="18">
        <v>45961</v>
      </c>
      <c r="AF185" t="s">
        <v>2941</v>
      </c>
      <c r="AG185" s="18">
        <v>47217</v>
      </c>
      <c r="AH185" t="s">
        <v>2942</v>
      </c>
      <c r="AJ185" t="s">
        <v>2327</v>
      </c>
      <c r="AK185" t="s">
        <v>2327</v>
      </c>
      <c r="AM185" t="b">
        <v>1</v>
      </c>
      <c r="AN185" t="b">
        <v>1</v>
      </c>
      <c r="AO185">
        <v>4477611</v>
      </c>
      <c r="AP185" t="s">
        <v>322</v>
      </c>
      <c r="AQ185" t="s">
        <v>2929</v>
      </c>
      <c r="AR185" t="s">
        <v>46</v>
      </c>
      <c r="AS185" t="s">
        <v>324</v>
      </c>
      <c r="AT185" t="s">
        <v>1631</v>
      </c>
    </row>
    <row r="186" spans="1:46" x14ac:dyDescent="0.35">
      <c r="A186" t="s">
        <v>2943</v>
      </c>
      <c r="B186" t="s">
        <v>2944</v>
      </c>
      <c r="C186" t="s">
        <v>2945</v>
      </c>
      <c r="D186" t="s">
        <v>2946</v>
      </c>
      <c r="E186" t="s">
        <v>2947</v>
      </c>
      <c r="F186" t="s">
        <v>343</v>
      </c>
      <c r="G186" t="s">
        <v>344</v>
      </c>
      <c r="H186" t="s">
        <v>136</v>
      </c>
      <c r="I186" t="s">
        <v>345</v>
      </c>
      <c r="J186" t="s">
        <v>2948</v>
      </c>
      <c r="K186" t="s">
        <v>2949</v>
      </c>
      <c r="L186" t="s">
        <v>115</v>
      </c>
      <c r="M186">
        <v>62052</v>
      </c>
      <c r="N186" t="s">
        <v>2950</v>
      </c>
      <c r="O186" t="s">
        <v>2951</v>
      </c>
      <c r="P186" t="s">
        <v>2952</v>
      </c>
      <c r="Q186" s="18">
        <v>45379</v>
      </c>
      <c r="R186" s="18">
        <v>45555</v>
      </c>
      <c r="S186" t="s">
        <v>708</v>
      </c>
      <c r="T186">
        <v>0</v>
      </c>
      <c r="U186" t="s">
        <v>2953</v>
      </c>
      <c r="X186" t="s">
        <v>317</v>
      </c>
      <c r="Y186" s="18">
        <v>25423</v>
      </c>
      <c r="Z186" t="s">
        <v>2954</v>
      </c>
      <c r="AA186">
        <v>1619442555</v>
      </c>
      <c r="AB186" t="s">
        <v>2955</v>
      </c>
      <c r="AC186" s="18">
        <v>45657</v>
      </c>
      <c r="AD186">
        <v>209018336</v>
      </c>
      <c r="AE186" s="18">
        <v>46173</v>
      </c>
      <c r="AF186" t="s">
        <v>2956</v>
      </c>
      <c r="AG186" s="18">
        <v>46979</v>
      </c>
      <c r="AH186" t="s">
        <v>2957</v>
      </c>
      <c r="AI186">
        <v>361568569001</v>
      </c>
      <c r="AJ186" t="s">
        <v>70</v>
      </c>
      <c r="AK186" t="s">
        <v>70</v>
      </c>
      <c r="AM186" t="b">
        <v>1</v>
      </c>
      <c r="AN186" t="b">
        <v>1</v>
      </c>
      <c r="AO186">
        <v>4477633</v>
      </c>
      <c r="AP186" t="s">
        <v>322</v>
      </c>
      <c r="AQ186" t="s">
        <v>2944</v>
      </c>
      <c r="AR186" t="s">
        <v>46</v>
      </c>
      <c r="AS186" t="s">
        <v>324</v>
      </c>
      <c r="AT186" t="s">
        <v>1384</v>
      </c>
    </row>
    <row r="187" spans="1:46" x14ac:dyDescent="0.35">
      <c r="A187" t="s">
        <v>2958</v>
      </c>
      <c r="B187" t="s">
        <v>2959</v>
      </c>
      <c r="C187" t="s">
        <v>2960</v>
      </c>
      <c r="D187" t="s">
        <v>2961</v>
      </c>
      <c r="E187" t="s">
        <v>2962</v>
      </c>
      <c r="F187" t="s">
        <v>403</v>
      </c>
      <c r="G187" t="s">
        <v>404</v>
      </c>
      <c r="H187" t="s">
        <v>133</v>
      </c>
      <c r="I187" t="s">
        <v>432</v>
      </c>
      <c r="J187" t="s">
        <v>2963</v>
      </c>
      <c r="K187" t="s">
        <v>2964</v>
      </c>
      <c r="L187" t="s">
        <v>50</v>
      </c>
      <c r="M187">
        <v>92692</v>
      </c>
      <c r="N187" t="s">
        <v>2965</v>
      </c>
      <c r="O187" t="s">
        <v>2966</v>
      </c>
      <c r="P187" t="s">
        <v>2967</v>
      </c>
      <c r="Q187" s="18">
        <v>45379</v>
      </c>
      <c r="S187" t="s">
        <v>634</v>
      </c>
      <c r="T187">
        <v>5</v>
      </c>
      <c r="U187" t="s">
        <v>2968</v>
      </c>
      <c r="X187" t="s">
        <v>317</v>
      </c>
      <c r="Y187" s="18">
        <v>32934</v>
      </c>
      <c r="Z187" t="s">
        <v>2969</v>
      </c>
      <c r="AA187">
        <v>1669082095</v>
      </c>
      <c r="AB187" t="s">
        <v>2970</v>
      </c>
      <c r="AC187" s="18">
        <v>46112</v>
      </c>
      <c r="AD187">
        <v>95015065</v>
      </c>
      <c r="AE187" s="18">
        <v>46142</v>
      </c>
      <c r="AF187" t="s">
        <v>2971</v>
      </c>
      <c r="AG187" s="18">
        <v>45853</v>
      </c>
      <c r="AH187" t="s">
        <v>2972</v>
      </c>
      <c r="AI187" t="s">
        <v>355</v>
      </c>
      <c r="AJ187" t="s">
        <v>355</v>
      </c>
      <c r="AK187" t="s">
        <v>1330</v>
      </c>
      <c r="AM187" t="b">
        <v>1</v>
      </c>
      <c r="AN187" t="b">
        <v>1</v>
      </c>
      <c r="AO187">
        <v>4477671</v>
      </c>
      <c r="AP187" t="s">
        <v>322</v>
      </c>
      <c r="AQ187" t="s">
        <v>2959</v>
      </c>
      <c r="AR187" t="s">
        <v>46</v>
      </c>
      <c r="AS187" t="s">
        <v>324</v>
      </c>
      <c r="AT187" t="s">
        <v>1384</v>
      </c>
    </row>
    <row r="188" spans="1:46" x14ac:dyDescent="0.35">
      <c r="A188" t="s">
        <v>2973</v>
      </c>
      <c r="B188" t="s">
        <v>2974</v>
      </c>
      <c r="C188" t="s">
        <v>2975</v>
      </c>
      <c r="D188" t="s">
        <v>2976</v>
      </c>
      <c r="E188" t="s">
        <v>2977</v>
      </c>
      <c r="F188" t="s">
        <v>514</v>
      </c>
      <c r="G188" t="s">
        <v>515</v>
      </c>
      <c r="H188" t="s">
        <v>130</v>
      </c>
      <c r="I188" t="s">
        <v>345</v>
      </c>
      <c r="J188" t="s">
        <v>2978</v>
      </c>
      <c r="K188" t="s">
        <v>2979</v>
      </c>
      <c r="L188" t="s">
        <v>115</v>
      </c>
      <c r="M188">
        <v>60409</v>
      </c>
      <c r="N188" t="s">
        <v>2980</v>
      </c>
      <c r="O188" t="s">
        <v>2981</v>
      </c>
      <c r="P188" t="s">
        <v>2982</v>
      </c>
      <c r="Q188" s="18">
        <v>45379</v>
      </c>
      <c r="S188" t="s">
        <v>634</v>
      </c>
      <c r="T188">
        <v>5</v>
      </c>
      <c r="U188" t="s">
        <v>2983</v>
      </c>
      <c r="X188" t="s">
        <v>317</v>
      </c>
      <c r="Y188" s="18">
        <v>28301</v>
      </c>
      <c r="Z188" t="s">
        <v>2984</v>
      </c>
      <c r="AA188">
        <v>1295137842</v>
      </c>
      <c r="AB188" t="s">
        <v>2985</v>
      </c>
      <c r="AC188" s="18">
        <v>46326</v>
      </c>
      <c r="AD188">
        <v>209011582</v>
      </c>
      <c r="AE188" s="18">
        <v>46173</v>
      </c>
      <c r="AF188" t="s">
        <v>2986</v>
      </c>
      <c r="AG188" s="18">
        <v>47172</v>
      </c>
      <c r="AH188" t="s">
        <v>2987</v>
      </c>
      <c r="AI188">
        <v>428130176001</v>
      </c>
      <c r="AJ188" t="s">
        <v>70</v>
      </c>
      <c r="AK188" t="s">
        <v>70</v>
      </c>
      <c r="AM188" t="b">
        <v>1</v>
      </c>
      <c r="AN188" t="b">
        <v>1</v>
      </c>
      <c r="AO188">
        <v>4477692</v>
      </c>
      <c r="AP188" t="s">
        <v>322</v>
      </c>
      <c r="AQ188" t="s">
        <v>2974</v>
      </c>
      <c r="AR188" t="s">
        <v>46</v>
      </c>
      <c r="AS188" t="s">
        <v>324</v>
      </c>
      <c r="AT188" t="s">
        <v>1384</v>
      </c>
    </row>
    <row r="189" spans="1:46" x14ac:dyDescent="0.35">
      <c r="A189" t="s">
        <v>2988</v>
      </c>
      <c r="B189" t="s">
        <v>2989</v>
      </c>
      <c r="C189" t="s">
        <v>2990</v>
      </c>
      <c r="D189" t="s">
        <v>2991</v>
      </c>
      <c r="E189" t="s">
        <v>2992</v>
      </c>
      <c r="F189" t="s">
        <v>2993</v>
      </c>
      <c r="G189" t="s">
        <v>404</v>
      </c>
      <c r="H189" t="s">
        <v>130</v>
      </c>
      <c r="I189" t="s">
        <v>432</v>
      </c>
      <c r="J189" t="s">
        <v>2994</v>
      </c>
      <c r="K189" t="s">
        <v>2995</v>
      </c>
      <c r="L189" t="s">
        <v>2996</v>
      </c>
      <c r="M189">
        <v>48377</v>
      </c>
      <c r="N189" t="s">
        <v>2997</v>
      </c>
      <c r="O189" t="s">
        <v>2998</v>
      </c>
      <c r="P189" t="s">
        <v>2999</v>
      </c>
      <c r="Q189" s="18">
        <v>45379</v>
      </c>
      <c r="R189" s="18">
        <v>45383</v>
      </c>
      <c r="S189" t="s">
        <v>708</v>
      </c>
      <c r="T189">
        <v>0</v>
      </c>
      <c r="U189" t="s">
        <v>2821</v>
      </c>
      <c r="X189" t="s">
        <v>317</v>
      </c>
      <c r="Y189" s="18">
        <v>27842</v>
      </c>
      <c r="Z189" t="s">
        <v>3000</v>
      </c>
      <c r="AA189">
        <v>1801528690</v>
      </c>
      <c r="AB189" t="s">
        <v>355</v>
      </c>
      <c r="AD189">
        <v>95029379</v>
      </c>
      <c r="AE189" s="18">
        <v>45777</v>
      </c>
      <c r="AF189" t="s">
        <v>3001</v>
      </c>
      <c r="AG189" s="18">
        <v>47104</v>
      </c>
      <c r="AH189" t="s">
        <v>355</v>
      </c>
      <c r="AI189" t="s">
        <v>355</v>
      </c>
      <c r="AJ189" t="s">
        <v>355</v>
      </c>
      <c r="AK189" t="s">
        <v>355</v>
      </c>
      <c r="AL189" t="s">
        <v>355</v>
      </c>
      <c r="AM189" t="b">
        <v>0</v>
      </c>
      <c r="AN189" t="b">
        <v>1</v>
      </c>
      <c r="AQ189" t="s">
        <v>2989</v>
      </c>
      <c r="AR189" t="s">
        <v>46</v>
      </c>
      <c r="AS189" t="s">
        <v>324</v>
      </c>
    </row>
    <row r="190" spans="1:46" x14ac:dyDescent="0.35">
      <c r="A190" t="s">
        <v>3002</v>
      </c>
      <c r="B190" t="s">
        <v>3003</v>
      </c>
      <c r="C190" t="s">
        <v>3004</v>
      </c>
      <c r="D190" t="s">
        <v>3005</v>
      </c>
      <c r="E190" t="s">
        <v>3006</v>
      </c>
      <c r="F190" t="s">
        <v>2816</v>
      </c>
      <c r="G190" t="s">
        <v>404</v>
      </c>
      <c r="H190" t="s">
        <v>130</v>
      </c>
      <c r="I190" t="s">
        <v>432</v>
      </c>
      <c r="J190" t="s">
        <v>3007</v>
      </c>
      <c r="K190" t="s">
        <v>3008</v>
      </c>
      <c r="L190" t="s">
        <v>50</v>
      </c>
      <c r="M190">
        <v>90701</v>
      </c>
      <c r="N190" t="s">
        <v>3009</v>
      </c>
      <c r="O190" t="s">
        <v>3010</v>
      </c>
      <c r="P190" t="s">
        <v>3011</v>
      </c>
      <c r="Q190" s="18">
        <v>45379</v>
      </c>
      <c r="S190" t="s">
        <v>634</v>
      </c>
      <c r="T190">
        <v>5</v>
      </c>
      <c r="U190" t="s">
        <v>3012</v>
      </c>
      <c r="V190" s="358">
        <v>145000</v>
      </c>
      <c r="X190" t="s">
        <v>317</v>
      </c>
      <c r="Y190" s="18">
        <v>30775</v>
      </c>
      <c r="Z190" t="s">
        <v>3013</v>
      </c>
      <c r="AA190">
        <v>1790217735</v>
      </c>
      <c r="AB190" t="s">
        <v>3014</v>
      </c>
      <c r="AC190" s="18">
        <v>46203</v>
      </c>
      <c r="AD190">
        <v>95006146</v>
      </c>
      <c r="AE190" s="18">
        <v>46173</v>
      </c>
      <c r="AF190" t="s">
        <v>3015</v>
      </c>
      <c r="AG190" s="18">
        <v>46417</v>
      </c>
      <c r="AH190" t="s">
        <v>3016</v>
      </c>
      <c r="AI190" t="s">
        <v>355</v>
      </c>
      <c r="AJ190" t="s">
        <v>355</v>
      </c>
      <c r="AK190" t="s">
        <v>1330</v>
      </c>
      <c r="AM190" t="b">
        <v>1</v>
      </c>
      <c r="AN190" t="b">
        <v>1</v>
      </c>
      <c r="AO190">
        <v>4477798</v>
      </c>
      <c r="AP190" t="s">
        <v>322</v>
      </c>
      <c r="AQ190" t="s">
        <v>3003</v>
      </c>
      <c r="AR190" t="s">
        <v>46</v>
      </c>
      <c r="AS190" t="s">
        <v>324</v>
      </c>
      <c r="AT190" t="s">
        <v>1384</v>
      </c>
    </row>
    <row r="191" spans="1:46" x14ac:dyDescent="0.35">
      <c r="A191" t="s">
        <v>3017</v>
      </c>
      <c r="B191" t="s">
        <v>3018</v>
      </c>
      <c r="C191" t="s">
        <v>3019</v>
      </c>
      <c r="D191" t="s">
        <v>3020</v>
      </c>
      <c r="E191" t="s">
        <v>3021</v>
      </c>
      <c r="F191" t="s">
        <v>403</v>
      </c>
      <c r="G191" t="s">
        <v>404</v>
      </c>
      <c r="H191" t="s">
        <v>136</v>
      </c>
      <c r="I191" t="s">
        <v>345</v>
      </c>
      <c r="J191" t="s">
        <v>3022</v>
      </c>
      <c r="K191" t="s">
        <v>3023</v>
      </c>
      <c r="L191" t="s">
        <v>50</v>
      </c>
      <c r="M191">
        <v>91731</v>
      </c>
      <c r="N191" t="s">
        <v>3024</v>
      </c>
      <c r="O191" t="s">
        <v>3025</v>
      </c>
      <c r="P191" t="s">
        <v>3026</v>
      </c>
      <c r="Q191" s="18">
        <v>45379</v>
      </c>
      <c r="S191" t="s">
        <v>634</v>
      </c>
      <c r="T191">
        <v>5</v>
      </c>
      <c r="U191" t="s">
        <v>3027</v>
      </c>
      <c r="X191" t="s">
        <v>317</v>
      </c>
      <c r="Y191" s="18">
        <v>30117</v>
      </c>
      <c r="Z191" t="s">
        <v>3028</v>
      </c>
      <c r="AA191">
        <v>1609498120</v>
      </c>
      <c r="AB191" t="s">
        <v>3029</v>
      </c>
      <c r="AC191" s="18">
        <v>46387</v>
      </c>
      <c r="AD191">
        <v>95014530</v>
      </c>
      <c r="AE191" s="18">
        <v>45869</v>
      </c>
      <c r="AF191" t="s">
        <v>3030</v>
      </c>
      <c r="AG191" s="18">
        <v>45582</v>
      </c>
      <c r="AH191" t="s">
        <v>3031</v>
      </c>
      <c r="AI191" t="s">
        <v>355</v>
      </c>
      <c r="AJ191" t="s">
        <v>355</v>
      </c>
      <c r="AK191" t="s">
        <v>1330</v>
      </c>
      <c r="AM191" t="b">
        <v>1</v>
      </c>
      <c r="AN191" t="b">
        <v>1</v>
      </c>
      <c r="AO191">
        <v>4477688</v>
      </c>
      <c r="AP191" t="s">
        <v>322</v>
      </c>
      <c r="AQ191" t="s">
        <v>3018</v>
      </c>
      <c r="AR191" t="s">
        <v>46</v>
      </c>
      <c r="AS191" t="s">
        <v>324</v>
      </c>
      <c r="AT191" t="s">
        <v>1384</v>
      </c>
    </row>
    <row r="192" spans="1:46" x14ac:dyDescent="0.35">
      <c r="A192" t="s">
        <v>3032</v>
      </c>
      <c r="B192" t="s">
        <v>114</v>
      </c>
      <c r="C192" t="s">
        <v>3033</v>
      </c>
      <c r="D192" t="s">
        <v>3034</v>
      </c>
      <c r="E192" t="s">
        <v>3035</v>
      </c>
      <c r="F192" t="s">
        <v>343</v>
      </c>
      <c r="G192" t="s">
        <v>344</v>
      </c>
      <c r="H192" t="s">
        <v>136</v>
      </c>
      <c r="I192" t="s">
        <v>345</v>
      </c>
      <c r="J192" t="s">
        <v>3036</v>
      </c>
      <c r="K192" t="s">
        <v>3037</v>
      </c>
      <c r="L192" t="s">
        <v>115</v>
      </c>
      <c r="M192">
        <v>62269</v>
      </c>
      <c r="N192" t="s">
        <v>3038</v>
      </c>
      <c r="O192" t="s">
        <v>3039</v>
      </c>
      <c r="P192" t="s">
        <v>3040</v>
      </c>
      <c r="Q192" s="18">
        <v>45379</v>
      </c>
      <c r="R192" s="18">
        <v>45439</v>
      </c>
      <c r="S192" t="s">
        <v>708</v>
      </c>
      <c r="T192">
        <v>0</v>
      </c>
      <c r="U192" t="s">
        <v>3041</v>
      </c>
      <c r="X192">
        <v>1099</v>
      </c>
      <c r="Y192" s="18">
        <v>24341</v>
      </c>
      <c r="Z192" t="s">
        <v>3042</v>
      </c>
      <c r="AA192">
        <v>1619361078</v>
      </c>
      <c r="AB192" t="s">
        <v>867</v>
      </c>
      <c r="AD192">
        <v>209020918</v>
      </c>
      <c r="AE192" s="18">
        <v>45473</v>
      </c>
      <c r="AF192" t="s">
        <v>3043</v>
      </c>
      <c r="AG192" s="18">
        <v>45648</v>
      </c>
      <c r="AH192" t="s">
        <v>3044</v>
      </c>
      <c r="AJ192" t="s">
        <v>3045</v>
      </c>
      <c r="AK192" t="s">
        <v>368</v>
      </c>
      <c r="AM192" t="b">
        <v>0</v>
      </c>
      <c r="AN192" t="b">
        <v>1</v>
      </c>
      <c r="AQ192" t="s">
        <v>114</v>
      </c>
      <c r="AR192" t="s">
        <v>46</v>
      </c>
      <c r="AS192" t="s">
        <v>324</v>
      </c>
    </row>
    <row r="193" spans="1:46" x14ac:dyDescent="0.35">
      <c r="A193" t="s">
        <v>3046</v>
      </c>
      <c r="B193" t="s">
        <v>3047</v>
      </c>
      <c r="C193" t="s">
        <v>3048</v>
      </c>
      <c r="D193" t="s">
        <v>3049</v>
      </c>
      <c r="E193" t="s">
        <v>3050</v>
      </c>
      <c r="F193" t="s">
        <v>3051</v>
      </c>
      <c r="G193" t="s">
        <v>374</v>
      </c>
      <c r="H193" t="s">
        <v>136</v>
      </c>
      <c r="I193" t="s">
        <v>345</v>
      </c>
      <c r="J193" t="s">
        <v>3052</v>
      </c>
      <c r="K193" t="s">
        <v>3053</v>
      </c>
      <c r="L193" t="s">
        <v>53</v>
      </c>
      <c r="M193">
        <v>33472</v>
      </c>
      <c r="N193" t="s">
        <v>3054</v>
      </c>
      <c r="O193" t="s">
        <v>3055</v>
      </c>
      <c r="P193" t="s">
        <v>3056</v>
      </c>
      <c r="Q193" s="18">
        <v>45379</v>
      </c>
      <c r="S193" t="s">
        <v>634</v>
      </c>
      <c r="T193">
        <v>3</v>
      </c>
      <c r="U193" t="s">
        <v>3057</v>
      </c>
      <c r="W193">
        <v>500</v>
      </c>
      <c r="X193" t="s">
        <v>317</v>
      </c>
      <c r="Y193" s="18">
        <v>28618</v>
      </c>
      <c r="Z193" t="s">
        <v>3058</v>
      </c>
      <c r="AA193">
        <v>1386301299</v>
      </c>
      <c r="AB193" t="s">
        <v>3059</v>
      </c>
      <c r="AC193" s="18">
        <v>46630</v>
      </c>
      <c r="AD193" t="s">
        <v>3060</v>
      </c>
      <c r="AE193" s="18">
        <v>45777</v>
      </c>
      <c r="AF193" t="s">
        <v>3061</v>
      </c>
      <c r="AG193" s="18">
        <v>46329</v>
      </c>
      <c r="AH193" t="s">
        <v>355</v>
      </c>
      <c r="AI193">
        <v>1386301299</v>
      </c>
      <c r="AK193" t="s">
        <v>110</v>
      </c>
      <c r="AL193" t="s">
        <v>61</v>
      </c>
      <c r="AM193" t="b">
        <v>1</v>
      </c>
      <c r="AN193" t="b">
        <v>1</v>
      </c>
      <c r="AO193">
        <v>4477826</v>
      </c>
      <c r="AP193" t="s">
        <v>322</v>
      </c>
      <c r="AQ193" t="s">
        <v>3047</v>
      </c>
      <c r="AR193" t="s">
        <v>46</v>
      </c>
      <c r="AS193" t="s">
        <v>324</v>
      </c>
      <c r="AT193" t="s">
        <v>1384</v>
      </c>
    </row>
    <row r="194" spans="1:46" x14ac:dyDescent="0.35">
      <c r="A194" t="s">
        <v>3062</v>
      </c>
      <c r="B194" t="s">
        <v>3063</v>
      </c>
      <c r="C194" t="s">
        <v>3064</v>
      </c>
      <c r="D194" t="s">
        <v>3065</v>
      </c>
      <c r="E194" t="s">
        <v>3066</v>
      </c>
      <c r="F194" t="s">
        <v>1878</v>
      </c>
      <c r="G194" t="s">
        <v>3067</v>
      </c>
      <c r="H194" t="s">
        <v>130</v>
      </c>
      <c r="I194" t="s">
        <v>345</v>
      </c>
      <c r="J194" t="s">
        <v>3068</v>
      </c>
      <c r="K194" t="s">
        <v>3069</v>
      </c>
      <c r="L194" t="s">
        <v>81</v>
      </c>
      <c r="M194">
        <v>47240</v>
      </c>
      <c r="N194" t="s">
        <v>3070</v>
      </c>
      <c r="O194" t="s">
        <v>3071</v>
      </c>
      <c r="P194" t="s">
        <v>3072</v>
      </c>
      <c r="Q194" s="18">
        <v>45379</v>
      </c>
      <c r="R194" s="18">
        <v>45449</v>
      </c>
      <c r="S194" t="s">
        <v>708</v>
      </c>
      <c r="T194">
        <v>0</v>
      </c>
      <c r="U194" t="s">
        <v>2413</v>
      </c>
      <c r="X194" t="s">
        <v>317</v>
      </c>
      <c r="Y194" s="18">
        <v>32268</v>
      </c>
      <c r="Z194" t="s">
        <v>3073</v>
      </c>
      <c r="AA194">
        <v>1124567326</v>
      </c>
      <c r="AB194" t="s">
        <v>3074</v>
      </c>
      <c r="AC194" s="18">
        <v>46387</v>
      </c>
      <c r="AD194" t="s">
        <v>3075</v>
      </c>
      <c r="AE194" s="18">
        <v>45961</v>
      </c>
      <c r="AF194" t="s">
        <v>3076</v>
      </c>
      <c r="AG194" s="18">
        <v>46410</v>
      </c>
      <c r="AH194" t="s">
        <v>3077</v>
      </c>
      <c r="AI194">
        <v>300031555</v>
      </c>
      <c r="AK194" t="s">
        <v>355</v>
      </c>
      <c r="AM194" t="b">
        <v>0</v>
      </c>
      <c r="AN194" t="b">
        <v>1</v>
      </c>
      <c r="AO194">
        <v>4477902</v>
      </c>
      <c r="AQ194" t="s">
        <v>3063</v>
      </c>
      <c r="AR194" t="s">
        <v>46</v>
      </c>
      <c r="AS194" t="s">
        <v>29</v>
      </c>
      <c r="AT194" t="s">
        <v>1384</v>
      </c>
    </row>
    <row r="195" spans="1:46" x14ac:dyDescent="0.35">
      <c r="A195" t="s">
        <v>3078</v>
      </c>
      <c r="B195" t="s">
        <v>3079</v>
      </c>
      <c r="C195" t="s">
        <v>3080</v>
      </c>
      <c r="D195" t="s">
        <v>3081</v>
      </c>
      <c r="E195" t="s">
        <v>3082</v>
      </c>
      <c r="F195" t="s">
        <v>3083</v>
      </c>
      <c r="G195" t="s">
        <v>404</v>
      </c>
      <c r="H195" t="s">
        <v>133</v>
      </c>
      <c r="I195" t="s">
        <v>432</v>
      </c>
      <c r="J195" t="s">
        <v>3084</v>
      </c>
      <c r="K195" t="s">
        <v>3085</v>
      </c>
      <c r="L195" t="s">
        <v>50</v>
      </c>
      <c r="M195">
        <v>91030</v>
      </c>
      <c r="N195" t="s">
        <v>3086</v>
      </c>
      <c r="O195" t="s">
        <v>3087</v>
      </c>
      <c r="P195" t="s">
        <v>3088</v>
      </c>
      <c r="Q195" s="18">
        <v>45379</v>
      </c>
      <c r="S195" t="s">
        <v>634</v>
      </c>
      <c r="T195">
        <v>5</v>
      </c>
      <c r="U195" t="s">
        <v>3089</v>
      </c>
      <c r="X195" t="s">
        <v>317</v>
      </c>
      <c r="Y195" s="18">
        <v>30730</v>
      </c>
      <c r="Z195" t="s">
        <v>3090</v>
      </c>
      <c r="AA195">
        <v>1205542834</v>
      </c>
      <c r="AB195" t="s">
        <v>3091</v>
      </c>
      <c r="AC195" s="18">
        <v>46538</v>
      </c>
      <c r="AD195">
        <v>95021116</v>
      </c>
      <c r="AE195" s="18">
        <v>45747</v>
      </c>
      <c r="AF195" t="s">
        <v>3092</v>
      </c>
      <c r="AG195" s="18">
        <v>46515</v>
      </c>
      <c r="AH195" t="s">
        <v>3093</v>
      </c>
      <c r="AI195" t="s">
        <v>355</v>
      </c>
      <c r="AJ195" t="s">
        <v>355</v>
      </c>
      <c r="AK195" t="s">
        <v>1330</v>
      </c>
      <c r="AM195" t="b">
        <v>1</v>
      </c>
      <c r="AN195" t="b">
        <v>1</v>
      </c>
      <c r="AO195">
        <v>4477803</v>
      </c>
      <c r="AP195" t="s">
        <v>322</v>
      </c>
      <c r="AQ195" t="s">
        <v>3079</v>
      </c>
      <c r="AR195" t="s">
        <v>46</v>
      </c>
      <c r="AS195" t="s">
        <v>324</v>
      </c>
      <c r="AT195" t="s">
        <v>1384</v>
      </c>
    </row>
    <row r="196" spans="1:46" x14ac:dyDescent="0.35">
      <c r="A196" t="s">
        <v>3094</v>
      </c>
      <c r="B196" t="s">
        <v>123</v>
      </c>
      <c r="C196" t="s">
        <v>3095</v>
      </c>
      <c r="D196" t="s">
        <v>3096</v>
      </c>
      <c r="E196" t="s">
        <v>3097</v>
      </c>
      <c r="F196" t="s">
        <v>3098</v>
      </c>
      <c r="G196" t="s">
        <v>344</v>
      </c>
      <c r="H196" t="s">
        <v>28</v>
      </c>
      <c r="I196" t="s">
        <v>310</v>
      </c>
      <c r="J196" t="s">
        <v>3099</v>
      </c>
      <c r="K196" t="s">
        <v>2698</v>
      </c>
      <c r="L196" t="s">
        <v>115</v>
      </c>
      <c r="M196">
        <v>62232</v>
      </c>
      <c r="N196" t="s">
        <v>3100</v>
      </c>
      <c r="O196" t="s">
        <v>3101</v>
      </c>
      <c r="P196" t="s">
        <v>3102</v>
      </c>
      <c r="Q196" s="18">
        <v>45376</v>
      </c>
      <c r="R196" s="18">
        <v>45474</v>
      </c>
      <c r="S196" t="s">
        <v>708</v>
      </c>
      <c r="T196">
        <v>0</v>
      </c>
      <c r="U196" t="s">
        <v>3103</v>
      </c>
      <c r="W196" s="358">
        <v>1100</v>
      </c>
      <c r="X196">
        <v>1099</v>
      </c>
      <c r="Y196" s="18">
        <v>27660</v>
      </c>
      <c r="Z196" t="s">
        <v>3104</v>
      </c>
      <c r="AA196">
        <v>1093975419</v>
      </c>
      <c r="AB196" t="s">
        <v>3105</v>
      </c>
      <c r="AD196">
        <v>36125834</v>
      </c>
      <c r="AE196" s="18">
        <v>46234</v>
      </c>
      <c r="AF196" t="s">
        <v>355</v>
      </c>
      <c r="AH196" t="s">
        <v>3106</v>
      </c>
      <c r="AI196">
        <v>36125834</v>
      </c>
      <c r="AK196" t="s">
        <v>368</v>
      </c>
      <c r="AM196" t="b">
        <v>1</v>
      </c>
      <c r="AN196" t="b">
        <v>1</v>
      </c>
      <c r="AP196" t="s">
        <v>322</v>
      </c>
      <c r="AQ196" t="s">
        <v>123</v>
      </c>
      <c r="AR196" t="s">
        <v>310</v>
      </c>
      <c r="AS196" t="s">
        <v>324</v>
      </c>
    </row>
    <row r="197" spans="1:46" x14ac:dyDescent="0.35">
      <c r="A197" t="s">
        <v>3107</v>
      </c>
      <c r="B197" t="s">
        <v>121</v>
      </c>
      <c r="C197" t="s">
        <v>3108</v>
      </c>
      <c r="D197" t="s">
        <v>1549</v>
      </c>
      <c r="E197" t="s">
        <v>3109</v>
      </c>
      <c r="F197" t="s">
        <v>2148</v>
      </c>
      <c r="G197" t="s">
        <v>1637</v>
      </c>
      <c r="H197" t="s">
        <v>136</v>
      </c>
      <c r="I197" t="s">
        <v>345</v>
      </c>
      <c r="J197" t="s">
        <v>3110</v>
      </c>
      <c r="K197" t="s">
        <v>3111</v>
      </c>
      <c r="L197" t="s">
        <v>53</v>
      </c>
      <c r="M197">
        <v>32456</v>
      </c>
      <c r="N197" t="s">
        <v>3112</v>
      </c>
      <c r="O197" t="s">
        <v>3113</v>
      </c>
      <c r="P197" t="s">
        <v>3114</v>
      </c>
      <c r="Q197" s="18">
        <v>45371</v>
      </c>
      <c r="S197" t="s">
        <v>634</v>
      </c>
      <c r="T197">
        <v>2</v>
      </c>
      <c r="U197" t="s">
        <v>2271</v>
      </c>
      <c r="W197">
        <v>600</v>
      </c>
      <c r="X197">
        <v>1099</v>
      </c>
      <c r="Y197" s="18">
        <v>28480</v>
      </c>
      <c r="Z197" t="s">
        <v>3115</v>
      </c>
      <c r="AA197">
        <v>1174389415</v>
      </c>
      <c r="AB197" t="s">
        <v>3116</v>
      </c>
      <c r="AC197" s="18">
        <v>46418</v>
      </c>
      <c r="AD197" t="s">
        <v>3117</v>
      </c>
      <c r="AE197" s="18">
        <v>45777</v>
      </c>
      <c r="AF197" t="s">
        <v>3118</v>
      </c>
      <c r="AG197" s="18">
        <v>47115</v>
      </c>
      <c r="AH197" t="s">
        <v>3119</v>
      </c>
      <c r="AI197">
        <v>121782500</v>
      </c>
      <c r="AJ197" t="s">
        <v>61</v>
      </c>
      <c r="AK197" t="s">
        <v>61</v>
      </c>
      <c r="AL197" t="s">
        <v>61</v>
      </c>
      <c r="AM197" t="b">
        <v>1</v>
      </c>
      <c r="AN197" t="b">
        <v>1</v>
      </c>
      <c r="AP197" t="s">
        <v>322</v>
      </c>
      <c r="AQ197" t="s">
        <v>121</v>
      </c>
      <c r="AR197" t="s">
        <v>46</v>
      </c>
      <c r="AS197" t="s">
        <v>324</v>
      </c>
    </row>
    <row r="198" spans="1:46" x14ac:dyDescent="0.35">
      <c r="A198" t="s">
        <v>3120</v>
      </c>
      <c r="B198" t="s">
        <v>3121</v>
      </c>
      <c r="C198" t="s">
        <v>3122</v>
      </c>
      <c r="D198" t="s">
        <v>3123</v>
      </c>
      <c r="E198" t="s">
        <v>3124</v>
      </c>
      <c r="F198" t="s">
        <v>3125</v>
      </c>
      <c r="G198" t="s">
        <v>515</v>
      </c>
      <c r="H198" t="s">
        <v>3126</v>
      </c>
      <c r="I198" t="s">
        <v>3126</v>
      </c>
      <c r="J198" t="s">
        <v>3127</v>
      </c>
      <c r="K198" t="s">
        <v>2979</v>
      </c>
      <c r="L198" t="s">
        <v>115</v>
      </c>
      <c r="M198">
        <v>60409</v>
      </c>
      <c r="N198" t="s">
        <v>3128</v>
      </c>
      <c r="O198" t="s">
        <v>3129</v>
      </c>
      <c r="P198" t="s">
        <v>3130</v>
      </c>
      <c r="Q198" s="18">
        <v>45365</v>
      </c>
      <c r="S198" t="s">
        <v>634</v>
      </c>
      <c r="T198">
        <v>5</v>
      </c>
      <c r="U198" t="s">
        <v>3131</v>
      </c>
      <c r="V198" s="358">
        <v>85000</v>
      </c>
      <c r="X198" t="s">
        <v>317</v>
      </c>
      <c r="Y198" s="18">
        <v>30745</v>
      </c>
      <c r="Z198" t="s">
        <v>3132</v>
      </c>
      <c r="AA198">
        <v>1316474448</v>
      </c>
      <c r="AB198" t="s">
        <v>338</v>
      </c>
      <c r="AD198">
        <v>149.01920899999999</v>
      </c>
      <c r="AE198" s="18">
        <v>45991</v>
      </c>
      <c r="AF198" t="s">
        <v>338</v>
      </c>
      <c r="AH198" t="s">
        <v>3133</v>
      </c>
      <c r="AI198" t="s">
        <v>355</v>
      </c>
      <c r="AJ198" t="s">
        <v>338</v>
      </c>
      <c r="AK198" t="s">
        <v>70</v>
      </c>
      <c r="AM198" t="b">
        <v>0</v>
      </c>
      <c r="AN198" t="b">
        <v>1</v>
      </c>
      <c r="AO198">
        <v>4460418</v>
      </c>
      <c r="AP198" t="s">
        <v>322</v>
      </c>
      <c r="AQ198" t="s">
        <v>3121</v>
      </c>
      <c r="AR198" t="s">
        <v>3126</v>
      </c>
      <c r="AS198" t="s">
        <v>324</v>
      </c>
      <c r="AT198" t="s">
        <v>1631</v>
      </c>
    </row>
    <row r="199" spans="1:46" x14ac:dyDescent="0.35">
      <c r="C199" t="s">
        <v>3134</v>
      </c>
      <c r="D199" t="s">
        <v>3135</v>
      </c>
      <c r="E199" t="s">
        <v>3136</v>
      </c>
      <c r="G199" t="s">
        <v>404</v>
      </c>
      <c r="H199" t="s">
        <v>133</v>
      </c>
      <c r="I199" t="s">
        <v>432</v>
      </c>
      <c r="L199" t="s">
        <v>50</v>
      </c>
      <c r="N199" t="s">
        <v>3137</v>
      </c>
      <c r="O199" t="s">
        <v>3138</v>
      </c>
      <c r="P199" t="s">
        <v>3139</v>
      </c>
      <c r="Q199" s="18">
        <v>45365</v>
      </c>
      <c r="R199" s="18">
        <v>45352</v>
      </c>
      <c r="S199" t="s">
        <v>708</v>
      </c>
      <c r="T199">
        <v>0</v>
      </c>
      <c r="U199" t="s">
        <v>3140</v>
      </c>
      <c r="X199" t="s">
        <v>317</v>
      </c>
      <c r="AA199">
        <v>1265969497</v>
      </c>
      <c r="AK199" t="s">
        <v>338</v>
      </c>
      <c r="AL199" t="s">
        <v>338</v>
      </c>
      <c r="AM199" t="b">
        <v>0</v>
      </c>
      <c r="AN199" t="b">
        <v>1</v>
      </c>
      <c r="AQ199" t="s">
        <v>3141</v>
      </c>
      <c r="AR199" t="s">
        <v>46</v>
      </c>
      <c r="AS199" t="s">
        <v>324</v>
      </c>
    </row>
    <row r="200" spans="1:46" x14ac:dyDescent="0.35">
      <c r="A200" t="s">
        <v>3142</v>
      </c>
      <c r="B200" t="s">
        <v>119</v>
      </c>
      <c r="C200" t="s">
        <v>3143</v>
      </c>
      <c r="D200" t="s">
        <v>2709</v>
      </c>
      <c r="E200" t="s">
        <v>3144</v>
      </c>
      <c r="F200" t="s">
        <v>497</v>
      </c>
      <c r="G200" t="s">
        <v>309</v>
      </c>
      <c r="H200" t="s">
        <v>133</v>
      </c>
      <c r="I200" t="s">
        <v>432</v>
      </c>
      <c r="J200" t="s">
        <v>3145</v>
      </c>
      <c r="K200" t="s">
        <v>499</v>
      </c>
      <c r="L200" t="s">
        <v>25</v>
      </c>
      <c r="M200">
        <v>98520</v>
      </c>
      <c r="N200" t="s">
        <v>3146</v>
      </c>
      <c r="O200" t="s">
        <v>3147</v>
      </c>
      <c r="P200" t="s">
        <v>3148</v>
      </c>
      <c r="Q200" s="18">
        <v>45365</v>
      </c>
      <c r="R200" s="18">
        <v>45436</v>
      </c>
      <c r="S200" t="s">
        <v>708</v>
      </c>
      <c r="T200">
        <v>0</v>
      </c>
      <c r="U200" t="s">
        <v>3149</v>
      </c>
      <c r="X200">
        <v>1099</v>
      </c>
      <c r="Y200" s="18">
        <v>27943</v>
      </c>
      <c r="Z200" t="s">
        <v>3150</v>
      </c>
      <c r="AA200">
        <v>1629849666</v>
      </c>
      <c r="AB200" t="s">
        <v>3151</v>
      </c>
      <c r="AC200" s="18">
        <v>46446</v>
      </c>
      <c r="AD200" t="s">
        <v>3152</v>
      </c>
      <c r="AE200" s="18">
        <v>45475</v>
      </c>
      <c r="AF200" t="s">
        <v>3153</v>
      </c>
      <c r="AG200" s="18">
        <v>47126</v>
      </c>
      <c r="AH200" t="s">
        <v>3154</v>
      </c>
      <c r="AI200">
        <v>2281470</v>
      </c>
      <c r="AJ200" t="s">
        <v>338</v>
      </c>
      <c r="AK200" t="s">
        <v>3155</v>
      </c>
      <c r="AL200" t="s">
        <v>3156</v>
      </c>
      <c r="AM200" t="b">
        <v>0</v>
      </c>
      <c r="AN200" t="b">
        <v>1</v>
      </c>
      <c r="AQ200" t="s">
        <v>119</v>
      </c>
      <c r="AR200" t="s">
        <v>46</v>
      </c>
      <c r="AS200" t="s">
        <v>324</v>
      </c>
    </row>
    <row r="201" spans="1:46" x14ac:dyDescent="0.35">
      <c r="A201" t="s">
        <v>3157</v>
      </c>
      <c r="B201" t="s">
        <v>112</v>
      </c>
      <c r="C201" t="s">
        <v>3158</v>
      </c>
      <c r="D201" t="s">
        <v>3159</v>
      </c>
      <c r="E201" t="s">
        <v>3160</v>
      </c>
      <c r="F201" t="s">
        <v>2828</v>
      </c>
      <c r="G201" t="s">
        <v>3161</v>
      </c>
      <c r="H201" t="s">
        <v>133</v>
      </c>
      <c r="I201" t="s">
        <v>432</v>
      </c>
      <c r="J201" t="s">
        <v>3162</v>
      </c>
      <c r="K201" t="s">
        <v>3163</v>
      </c>
      <c r="L201" t="s">
        <v>50</v>
      </c>
      <c r="M201">
        <v>93422</v>
      </c>
      <c r="N201" t="s">
        <v>3164</v>
      </c>
      <c r="O201" t="s">
        <v>3165</v>
      </c>
      <c r="P201" t="s">
        <v>3166</v>
      </c>
      <c r="Q201" s="18">
        <v>45365</v>
      </c>
      <c r="S201" t="s">
        <v>634</v>
      </c>
      <c r="T201">
        <v>0</v>
      </c>
      <c r="U201" t="s">
        <v>2413</v>
      </c>
      <c r="W201">
        <v>575</v>
      </c>
      <c r="X201">
        <v>1099</v>
      </c>
      <c r="Y201" s="18">
        <v>27276</v>
      </c>
      <c r="Z201" t="s">
        <v>3167</v>
      </c>
      <c r="AA201">
        <v>1346773306</v>
      </c>
      <c r="AB201" t="s">
        <v>3168</v>
      </c>
      <c r="AC201" s="18">
        <v>45838</v>
      </c>
      <c r="AD201">
        <v>95005513</v>
      </c>
      <c r="AE201" s="18">
        <v>45961</v>
      </c>
      <c r="AF201" t="s">
        <v>3169</v>
      </c>
      <c r="AG201" s="18">
        <v>46221</v>
      </c>
      <c r="AH201" t="s">
        <v>3170</v>
      </c>
      <c r="AI201" t="s">
        <v>355</v>
      </c>
      <c r="AJ201" t="s">
        <v>355</v>
      </c>
      <c r="AK201" t="s">
        <v>1330</v>
      </c>
      <c r="AM201" t="b">
        <v>1</v>
      </c>
      <c r="AN201" t="b">
        <v>1</v>
      </c>
      <c r="AP201" t="s">
        <v>322</v>
      </c>
      <c r="AQ201" t="s">
        <v>112</v>
      </c>
      <c r="AR201" t="s">
        <v>46</v>
      </c>
      <c r="AS201" t="s">
        <v>29</v>
      </c>
    </row>
    <row r="202" spans="1:46" x14ac:dyDescent="0.35">
      <c r="A202" t="s">
        <v>3171</v>
      </c>
      <c r="B202" t="s">
        <v>127</v>
      </c>
      <c r="C202" t="s">
        <v>3172</v>
      </c>
      <c r="D202" t="s">
        <v>3173</v>
      </c>
      <c r="E202" t="s">
        <v>3174</v>
      </c>
      <c r="F202" t="s">
        <v>3175</v>
      </c>
      <c r="G202" t="s">
        <v>344</v>
      </c>
      <c r="H202" t="s">
        <v>28</v>
      </c>
      <c r="I202" t="s">
        <v>310</v>
      </c>
      <c r="J202" t="s">
        <v>3176</v>
      </c>
      <c r="K202" t="s">
        <v>3177</v>
      </c>
      <c r="L202" t="s">
        <v>115</v>
      </c>
      <c r="M202">
        <v>62704</v>
      </c>
      <c r="N202" t="s">
        <v>3178</v>
      </c>
      <c r="O202" t="s">
        <v>3179</v>
      </c>
      <c r="P202" t="s">
        <v>3180</v>
      </c>
      <c r="Q202" s="18">
        <v>45358</v>
      </c>
      <c r="R202" s="18">
        <v>45453</v>
      </c>
      <c r="S202" t="s">
        <v>708</v>
      </c>
      <c r="T202">
        <v>0</v>
      </c>
      <c r="U202" t="s">
        <v>3181</v>
      </c>
      <c r="W202" s="358">
        <v>1100</v>
      </c>
      <c r="X202">
        <v>1099</v>
      </c>
      <c r="Y202" s="18">
        <v>28253</v>
      </c>
      <c r="Z202" t="s">
        <v>3182</v>
      </c>
      <c r="AA202">
        <v>1063670362</v>
      </c>
      <c r="AB202" t="s">
        <v>3183</v>
      </c>
      <c r="AC202" s="18">
        <v>45688</v>
      </c>
      <c r="AD202">
        <v>36131668</v>
      </c>
      <c r="AE202" s="18">
        <v>46234</v>
      </c>
      <c r="AF202" t="s">
        <v>338</v>
      </c>
      <c r="AH202" t="s">
        <v>3184</v>
      </c>
      <c r="AI202">
        <v>36131668</v>
      </c>
      <c r="AJ202" t="s">
        <v>338</v>
      </c>
      <c r="AK202" t="s">
        <v>368</v>
      </c>
      <c r="AL202" t="s">
        <v>338</v>
      </c>
      <c r="AM202" t="b">
        <v>0</v>
      </c>
      <c r="AN202" t="b">
        <v>1</v>
      </c>
      <c r="AQ202" t="s">
        <v>127</v>
      </c>
      <c r="AR202" t="s">
        <v>310</v>
      </c>
      <c r="AS202" t="s">
        <v>324</v>
      </c>
    </row>
    <row r="203" spans="1:46" x14ac:dyDescent="0.35">
      <c r="A203" t="s">
        <v>3185</v>
      </c>
      <c r="B203" t="s">
        <v>1398</v>
      </c>
      <c r="C203" t="s">
        <v>3186</v>
      </c>
      <c r="D203" t="s">
        <v>3187</v>
      </c>
      <c r="E203" t="s">
        <v>3188</v>
      </c>
      <c r="F203" t="s">
        <v>3189</v>
      </c>
      <c r="G203" t="s">
        <v>542</v>
      </c>
      <c r="H203" t="s">
        <v>27</v>
      </c>
      <c r="I203" t="s">
        <v>310</v>
      </c>
      <c r="J203" t="s">
        <v>3190</v>
      </c>
      <c r="K203" t="s">
        <v>3191</v>
      </c>
      <c r="L203" t="s">
        <v>50</v>
      </c>
      <c r="M203">
        <v>94550</v>
      </c>
      <c r="N203" t="s">
        <v>3192</v>
      </c>
      <c r="O203" t="s">
        <v>3193</v>
      </c>
      <c r="P203" t="s">
        <v>3194</v>
      </c>
      <c r="Q203" s="18">
        <v>45352</v>
      </c>
      <c r="S203" t="s">
        <v>634</v>
      </c>
      <c r="T203">
        <v>5</v>
      </c>
      <c r="U203" t="s">
        <v>3195</v>
      </c>
      <c r="V203" s="358">
        <v>210000</v>
      </c>
      <c r="X203" t="s">
        <v>317</v>
      </c>
      <c r="Y203" s="18">
        <v>27797</v>
      </c>
      <c r="Z203" t="s">
        <v>3196</v>
      </c>
      <c r="AA203">
        <v>1730393836</v>
      </c>
      <c r="AB203" t="s">
        <v>3197</v>
      </c>
      <c r="AC203" s="18">
        <v>45688</v>
      </c>
      <c r="AD203">
        <v>119158</v>
      </c>
      <c r="AE203" s="18">
        <v>45716</v>
      </c>
      <c r="AF203" t="s">
        <v>338</v>
      </c>
      <c r="AH203" t="s">
        <v>3198</v>
      </c>
      <c r="AK203" t="s">
        <v>1330</v>
      </c>
      <c r="AM203" t="b">
        <v>1</v>
      </c>
      <c r="AN203" t="b">
        <v>1</v>
      </c>
      <c r="AO203">
        <v>4457404</v>
      </c>
      <c r="AP203" t="s">
        <v>322</v>
      </c>
      <c r="AQ203" t="s">
        <v>1398</v>
      </c>
      <c r="AR203" t="s">
        <v>310</v>
      </c>
      <c r="AS203" t="s">
        <v>324</v>
      </c>
      <c r="AT203" t="s">
        <v>1384</v>
      </c>
    </row>
    <row r="204" spans="1:46" x14ac:dyDescent="0.35">
      <c r="A204" t="s">
        <v>3199</v>
      </c>
      <c r="B204" t="s">
        <v>3200</v>
      </c>
      <c r="C204" t="s">
        <v>3201</v>
      </c>
      <c r="D204" t="s">
        <v>3202</v>
      </c>
      <c r="E204" t="s">
        <v>3203</v>
      </c>
      <c r="F204" t="s">
        <v>3204</v>
      </c>
      <c r="G204" t="s">
        <v>462</v>
      </c>
      <c r="H204" t="s">
        <v>133</v>
      </c>
      <c r="I204" t="s">
        <v>432</v>
      </c>
      <c r="J204" t="s">
        <v>3205</v>
      </c>
      <c r="K204" t="s">
        <v>1922</v>
      </c>
      <c r="L204" t="s">
        <v>25</v>
      </c>
      <c r="M204">
        <v>98201</v>
      </c>
      <c r="N204" t="s">
        <v>3206</v>
      </c>
      <c r="O204" t="s">
        <v>3207</v>
      </c>
      <c r="P204" t="s">
        <v>3208</v>
      </c>
      <c r="Q204" s="18">
        <v>45351</v>
      </c>
      <c r="S204" t="s">
        <v>634</v>
      </c>
      <c r="T204">
        <v>5</v>
      </c>
      <c r="U204" t="s">
        <v>3209</v>
      </c>
      <c r="X204" t="s">
        <v>317</v>
      </c>
      <c r="Y204" s="18">
        <v>33973</v>
      </c>
      <c r="Z204" t="s">
        <v>3210</v>
      </c>
      <c r="AA204">
        <v>1538940069</v>
      </c>
      <c r="AB204" t="s">
        <v>3211</v>
      </c>
      <c r="AC204" s="18">
        <v>46418</v>
      </c>
      <c r="AD204" t="s">
        <v>3212</v>
      </c>
      <c r="AE204" s="18">
        <v>45661</v>
      </c>
      <c r="AF204" t="s">
        <v>3213</v>
      </c>
      <c r="AG204" s="18">
        <v>47029</v>
      </c>
      <c r="AH204" t="s">
        <v>3214</v>
      </c>
      <c r="AI204">
        <v>2281459</v>
      </c>
      <c r="AJ204" t="s">
        <v>338</v>
      </c>
      <c r="AK204" t="s">
        <v>778</v>
      </c>
      <c r="AL204" t="s">
        <v>792</v>
      </c>
      <c r="AM204" t="b">
        <v>1</v>
      </c>
      <c r="AN204" t="b">
        <v>1</v>
      </c>
      <c r="AO204">
        <v>4460105</v>
      </c>
      <c r="AP204" t="s">
        <v>322</v>
      </c>
      <c r="AQ204" t="s">
        <v>3200</v>
      </c>
      <c r="AR204" t="s">
        <v>46</v>
      </c>
      <c r="AS204" t="s">
        <v>324</v>
      </c>
      <c r="AT204" t="s">
        <v>1384</v>
      </c>
    </row>
    <row r="205" spans="1:46" x14ac:dyDescent="0.35">
      <c r="A205" t="s">
        <v>3215</v>
      </c>
      <c r="B205" t="s">
        <v>105</v>
      </c>
      <c r="C205" t="s">
        <v>3216</v>
      </c>
      <c r="D205" t="s">
        <v>3217</v>
      </c>
      <c r="E205" t="s">
        <v>3218</v>
      </c>
      <c r="F205" t="s">
        <v>3219</v>
      </c>
      <c r="G205" t="s">
        <v>3220</v>
      </c>
      <c r="H205" t="s">
        <v>133</v>
      </c>
      <c r="I205" t="s">
        <v>432</v>
      </c>
      <c r="J205" t="s">
        <v>3221</v>
      </c>
      <c r="K205" t="s">
        <v>3222</v>
      </c>
      <c r="L205" t="s">
        <v>25</v>
      </c>
      <c r="M205">
        <v>98275</v>
      </c>
      <c r="N205" t="s">
        <v>3223</v>
      </c>
      <c r="O205" t="s">
        <v>3224</v>
      </c>
      <c r="P205" t="s">
        <v>3225</v>
      </c>
      <c r="Q205" s="18">
        <v>45351</v>
      </c>
      <c r="S205" t="s">
        <v>634</v>
      </c>
      <c r="T205">
        <v>3</v>
      </c>
      <c r="U205" t="s">
        <v>3226</v>
      </c>
      <c r="W205">
        <v>575</v>
      </c>
      <c r="X205">
        <v>1099</v>
      </c>
      <c r="Y205" s="18">
        <v>29395</v>
      </c>
      <c r="Z205" t="s">
        <v>3227</v>
      </c>
      <c r="AA205">
        <v>1871838797</v>
      </c>
      <c r="AB205" t="s">
        <v>3228</v>
      </c>
      <c r="AC205" s="18">
        <v>46234</v>
      </c>
      <c r="AD205" t="s">
        <v>3229</v>
      </c>
      <c r="AE205" s="18">
        <v>45831</v>
      </c>
      <c r="AF205" t="s">
        <v>3230</v>
      </c>
      <c r="AG205" s="18">
        <v>46669</v>
      </c>
      <c r="AH205" t="s">
        <v>3231</v>
      </c>
      <c r="AI205">
        <v>2258370</v>
      </c>
      <c r="AK205" t="s">
        <v>792</v>
      </c>
      <c r="AL205" t="s">
        <v>792</v>
      </c>
      <c r="AM205" t="b">
        <v>1</v>
      </c>
      <c r="AN205" t="b">
        <v>1</v>
      </c>
      <c r="AP205" t="s">
        <v>322</v>
      </c>
      <c r="AQ205" t="s">
        <v>105</v>
      </c>
      <c r="AR205" t="s">
        <v>46</v>
      </c>
      <c r="AS205" t="s">
        <v>29</v>
      </c>
    </row>
    <row r="206" spans="1:46" x14ac:dyDescent="0.35">
      <c r="A206" t="s">
        <v>3232</v>
      </c>
      <c r="B206" t="s">
        <v>3233</v>
      </c>
      <c r="C206" t="s">
        <v>3234</v>
      </c>
      <c r="D206" t="s">
        <v>781</v>
      </c>
      <c r="E206" t="s">
        <v>3235</v>
      </c>
      <c r="F206" t="s">
        <v>611</v>
      </c>
      <c r="G206" t="s">
        <v>344</v>
      </c>
      <c r="H206" t="s">
        <v>136</v>
      </c>
      <c r="I206" t="s">
        <v>345</v>
      </c>
      <c r="J206" t="s">
        <v>3236</v>
      </c>
      <c r="K206" t="s">
        <v>3237</v>
      </c>
      <c r="L206" t="s">
        <v>115</v>
      </c>
      <c r="M206">
        <v>62535</v>
      </c>
      <c r="N206" t="s">
        <v>3238</v>
      </c>
      <c r="O206" t="s">
        <v>3239</v>
      </c>
      <c r="P206" t="s">
        <v>3240</v>
      </c>
      <c r="Q206" s="18">
        <v>45351</v>
      </c>
      <c r="S206" t="s">
        <v>634</v>
      </c>
      <c r="T206">
        <v>5</v>
      </c>
      <c r="U206" t="s">
        <v>3241</v>
      </c>
      <c r="X206" t="s">
        <v>317</v>
      </c>
      <c r="Y206" s="18">
        <v>31500</v>
      </c>
      <c r="Z206" t="s">
        <v>3242</v>
      </c>
      <c r="AA206">
        <v>1922862804</v>
      </c>
      <c r="AB206" t="s">
        <v>3243</v>
      </c>
      <c r="AC206" s="18">
        <v>46326</v>
      </c>
      <c r="AD206">
        <v>209029165</v>
      </c>
      <c r="AE206" s="18">
        <v>46173</v>
      </c>
      <c r="AF206" t="s">
        <v>3244</v>
      </c>
      <c r="AG206" s="18">
        <v>46747</v>
      </c>
      <c r="AH206" t="s">
        <v>3245</v>
      </c>
      <c r="AI206">
        <v>68398356001</v>
      </c>
      <c r="AJ206" t="s">
        <v>70</v>
      </c>
      <c r="AK206" t="s">
        <v>70</v>
      </c>
      <c r="AM206" t="b">
        <v>1</v>
      </c>
      <c r="AN206" t="b">
        <v>1</v>
      </c>
      <c r="AO206">
        <v>4460109</v>
      </c>
      <c r="AP206" t="s">
        <v>322</v>
      </c>
      <c r="AQ206" t="s">
        <v>3233</v>
      </c>
      <c r="AR206" t="s">
        <v>46</v>
      </c>
      <c r="AS206" t="s">
        <v>324</v>
      </c>
      <c r="AT206" t="s">
        <v>1384</v>
      </c>
    </row>
    <row r="207" spans="1:46" x14ac:dyDescent="0.35">
      <c r="A207" t="s">
        <v>3246</v>
      </c>
      <c r="B207" t="s">
        <v>103</v>
      </c>
      <c r="C207" t="s">
        <v>3247</v>
      </c>
      <c r="D207" t="s">
        <v>3248</v>
      </c>
      <c r="E207" t="s">
        <v>3249</v>
      </c>
      <c r="F207" t="s">
        <v>658</v>
      </c>
      <c r="G207" t="s">
        <v>659</v>
      </c>
      <c r="H207" t="s">
        <v>133</v>
      </c>
      <c r="I207" t="s">
        <v>432</v>
      </c>
      <c r="J207" t="s">
        <v>3250</v>
      </c>
      <c r="K207" t="s">
        <v>1969</v>
      </c>
      <c r="L207" t="s">
        <v>25</v>
      </c>
      <c r="M207">
        <v>98230</v>
      </c>
      <c r="N207" t="s">
        <v>3251</v>
      </c>
      <c r="O207" t="s">
        <v>3252</v>
      </c>
      <c r="P207" t="s">
        <v>3253</v>
      </c>
      <c r="Q207" s="18">
        <v>45351</v>
      </c>
      <c r="S207" t="s">
        <v>634</v>
      </c>
      <c r="T207">
        <v>2</v>
      </c>
      <c r="U207" t="s">
        <v>3254</v>
      </c>
      <c r="W207">
        <v>600</v>
      </c>
      <c r="X207">
        <v>1099</v>
      </c>
      <c r="Y207" s="18">
        <v>20737</v>
      </c>
      <c r="Z207" t="s">
        <v>3255</v>
      </c>
      <c r="AA207">
        <v>1326078411</v>
      </c>
      <c r="AB207" t="s">
        <v>3256</v>
      </c>
      <c r="AC207" s="18">
        <v>45596</v>
      </c>
      <c r="AD207" t="s">
        <v>3257</v>
      </c>
      <c r="AE207" s="18">
        <v>45939</v>
      </c>
      <c r="AF207" t="s">
        <v>3258</v>
      </c>
      <c r="AG207" s="18">
        <v>46203</v>
      </c>
      <c r="AH207" t="s">
        <v>3259</v>
      </c>
      <c r="AI207">
        <v>2001703</v>
      </c>
      <c r="AJ207" t="s">
        <v>338</v>
      </c>
      <c r="AK207" t="s">
        <v>70</v>
      </c>
      <c r="AL207" t="s">
        <v>70</v>
      </c>
      <c r="AM207" t="b">
        <v>1</v>
      </c>
      <c r="AN207" t="b">
        <v>1</v>
      </c>
      <c r="AP207" t="s">
        <v>322</v>
      </c>
      <c r="AQ207" t="s">
        <v>103</v>
      </c>
      <c r="AR207" t="s">
        <v>46</v>
      </c>
      <c r="AS207" t="s">
        <v>324</v>
      </c>
    </row>
    <row r="208" spans="1:46" x14ac:dyDescent="0.35">
      <c r="A208" t="s">
        <v>3260</v>
      </c>
      <c r="B208" t="s">
        <v>101</v>
      </c>
      <c r="C208" t="s">
        <v>3261</v>
      </c>
      <c r="D208" t="s">
        <v>3262</v>
      </c>
      <c r="E208" t="s">
        <v>1981</v>
      </c>
      <c r="F208" t="s">
        <v>497</v>
      </c>
      <c r="G208" t="s">
        <v>309</v>
      </c>
      <c r="H208" t="s">
        <v>133</v>
      </c>
      <c r="I208" t="s">
        <v>432</v>
      </c>
      <c r="J208" t="s">
        <v>3263</v>
      </c>
      <c r="K208" t="s">
        <v>3264</v>
      </c>
      <c r="L208" t="s">
        <v>25</v>
      </c>
      <c r="M208">
        <v>98391</v>
      </c>
      <c r="N208" t="s">
        <v>3265</v>
      </c>
      <c r="O208" t="s">
        <v>3266</v>
      </c>
      <c r="P208" t="s">
        <v>3267</v>
      </c>
      <c r="Q208" s="18">
        <v>45351</v>
      </c>
      <c r="S208" t="s">
        <v>634</v>
      </c>
      <c r="T208">
        <v>3</v>
      </c>
      <c r="U208" t="s">
        <v>3268</v>
      </c>
      <c r="W208">
        <v>575</v>
      </c>
      <c r="X208">
        <v>1099</v>
      </c>
      <c r="Y208" s="18">
        <v>29871</v>
      </c>
      <c r="Z208" t="s">
        <v>3269</v>
      </c>
      <c r="AA208">
        <v>1922604057</v>
      </c>
      <c r="AB208" t="s">
        <v>3270</v>
      </c>
      <c r="AC208" s="18">
        <v>46387</v>
      </c>
      <c r="AD208" t="s">
        <v>3271</v>
      </c>
      <c r="AE208" s="18">
        <v>45942</v>
      </c>
      <c r="AF208" t="s">
        <v>3272</v>
      </c>
      <c r="AG208" s="18">
        <v>45900</v>
      </c>
      <c r="AH208" t="s">
        <v>355</v>
      </c>
      <c r="AI208">
        <v>2215092</v>
      </c>
      <c r="AJ208" t="s">
        <v>338</v>
      </c>
      <c r="AK208" t="s">
        <v>778</v>
      </c>
      <c r="AL208" t="s">
        <v>778</v>
      </c>
      <c r="AM208" t="b">
        <v>1</v>
      </c>
      <c r="AN208" t="b">
        <v>1</v>
      </c>
      <c r="AP208" t="s">
        <v>322</v>
      </c>
      <c r="AQ208" t="s">
        <v>101</v>
      </c>
      <c r="AR208" t="s">
        <v>46</v>
      </c>
      <c r="AS208" t="s">
        <v>324</v>
      </c>
    </row>
    <row r="209" spans="1:46" x14ac:dyDescent="0.35">
      <c r="A209" t="s">
        <v>3273</v>
      </c>
      <c r="B209" t="s">
        <v>3274</v>
      </c>
      <c r="C209" t="s">
        <v>3275</v>
      </c>
      <c r="D209" t="s">
        <v>3276</v>
      </c>
      <c r="E209" t="s">
        <v>3277</v>
      </c>
      <c r="F209" t="s">
        <v>3278</v>
      </c>
      <c r="G209" t="s">
        <v>718</v>
      </c>
      <c r="H209" t="s">
        <v>130</v>
      </c>
      <c r="I209" t="s">
        <v>432</v>
      </c>
      <c r="J209" t="s">
        <v>3279</v>
      </c>
      <c r="K209" t="s">
        <v>3280</v>
      </c>
      <c r="L209" t="s">
        <v>50</v>
      </c>
      <c r="M209">
        <v>94949</v>
      </c>
      <c r="N209" t="s">
        <v>3281</v>
      </c>
      <c r="O209" t="s">
        <v>3282</v>
      </c>
      <c r="P209" t="s">
        <v>3283</v>
      </c>
      <c r="Q209" s="18">
        <v>45351</v>
      </c>
      <c r="S209" t="s">
        <v>634</v>
      </c>
      <c r="T209">
        <v>5</v>
      </c>
      <c r="U209" t="s">
        <v>3284</v>
      </c>
      <c r="X209" t="s">
        <v>317</v>
      </c>
      <c r="Y209" s="18">
        <v>27212</v>
      </c>
      <c r="Z209" t="s">
        <v>3285</v>
      </c>
      <c r="AA209">
        <v>1790048767</v>
      </c>
      <c r="AB209" t="s">
        <v>3286</v>
      </c>
      <c r="AC209" s="18">
        <v>45688</v>
      </c>
      <c r="AD209">
        <v>21343</v>
      </c>
      <c r="AE209" s="18">
        <v>46265</v>
      </c>
      <c r="AF209" t="s">
        <v>3287</v>
      </c>
      <c r="AG209" s="18">
        <v>46362</v>
      </c>
      <c r="AH209" t="s">
        <v>3288</v>
      </c>
      <c r="AJ209" t="s">
        <v>1398</v>
      </c>
      <c r="AK209" t="s">
        <v>1398</v>
      </c>
      <c r="AM209" t="b">
        <v>1</v>
      </c>
      <c r="AN209" t="b">
        <v>1</v>
      </c>
      <c r="AO209">
        <v>4457408</v>
      </c>
      <c r="AP209" t="s">
        <v>322</v>
      </c>
      <c r="AQ209" t="s">
        <v>3274</v>
      </c>
      <c r="AR209" t="s">
        <v>46</v>
      </c>
      <c r="AS209" t="s">
        <v>324</v>
      </c>
      <c r="AT209" t="s">
        <v>1384</v>
      </c>
    </row>
    <row r="210" spans="1:46" x14ac:dyDescent="0.35">
      <c r="A210" t="s">
        <v>3289</v>
      </c>
      <c r="B210" t="s">
        <v>3290</v>
      </c>
      <c r="C210" t="s">
        <v>3291</v>
      </c>
      <c r="D210" t="s">
        <v>3292</v>
      </c>
      <c r="E210" t="s">
        <v>3293</v>
      </c>
      <c r="F210" t="s">
        <v>514</v>
      </c>
      <c r="G210" t="s">
        <v>515</v>
      </c>
      <c r="H210" t="s">
        <v>133</v>
      </c>
      <c r="I210" t="s">
        <v>345</v>
      </c>
      <c r="J210" t="s">
        <v>3294</v>
      </c>
      <c r="K210" t="s">
        <v>2979</v>
      </c>
      <c r="L210" t="s">
        <v>3295</v>
      </c>
      <c r="M210">
        <v>60409</v>
      </c>
      <c r="N210" t="s">
        <v>3296</v>
      </c>
      <c r="O210" t="s">
        <v>3297</v>
      </c>
      <c r="P210" t="s">
        <v>3298</v>
      </c>
      <c r="Q210" s="18">
        <v>45351</v>
      </c>
      <c r="S210" t="s">
        <v>634</v>
      </c>
      <c r="T210">
        <v>5</v>
      </c>
      <c r="U210" t="s">
        <v>3299</v>
      </c>
      <c r="X210" t="s">
        <v>317</v>
      </c>
      <c r="Y210" s="18">
        <v>22756</v>
      </c>
      <c r="Z210" t="s">
        <v>3300</v>
      </c>
      <c r="AA210">
        <v>1013163765</v>
      </c>
      <c r="AB210" t="s">
        <v>3301</v>
      </c>
      <c r="AC210" s="18">
        <v>45930</v>
      </c>
      <c r="AD210">
        <v>209022296</v>
      </c>
      <c r="AE210" s="18">
        <v>46173</v>
      </c>
      <c r="AF210" t="s">
        <v>3302</v>
      </c>
      <c r="AG210" s="18">
        <v>45907</v>
      </c>
      <c r="AH210" t="s">
        <v>3303</v>
      </c>
      <c r="AI210">
        <v>329062045002</v>
      </c>
      <c r="AJ210" t="s">
        <v>70</v>
      </c>
      <c r="AK210" t="s">
        <v>70</v>
      </c>
      <c r="AM210" t="b">
        <v>1</v>
      </c>
      <c r="AN210" t="b">
        <v>1</v>
      </c>
      <c r="AO210">
        <v>4460059</v>
      </c>
      <c r="AP210" t="s">
        <v>322</v>
      </c>
      <c r="AQ210" t="s">
        <v>3290</v>
      </c>
      <c r="AR210" t="s">
        <v>46</v>
      </c>
      <c r="AS210" t="s">
        <v>324</v>
      </c>
      <c r="AT210" t="s">
        <v>1384</v>
      </c>
    </row>
    <row r="211" spans="1:46" x14ac:dyDescent="0.35">
      <c r="A211" t="s">
        <v>3304</v>
      </c>
      <c r="B211" t="s">
        <v>3305</v>
      </c>
      <c r="C211" t="s">
        <v>3306</v>
      </c>
      <c r="D211" t="s">
        <v>3307</v>
      </c>
      <c r="E211" t="s">
        <v>3308</v>
      </c>
      <c r="F211" t="s">
        <v>2828</v>
      </c>
      <c r="G211" t="s">
        <v>2829</v>
      </c>
      <c r="H211" t="s">
        <v>133</v>
      </c>
      <c r="I211" t="s">
        <v>432</v>
      </c>
      <c r="J211" t="s">
        <v>3309</v>
      </c>
      <c r="K211" t="s">
        <v>3310</v>
      </c>
      <c r="L211" t="s">
        <v>50</v>
      </c>
      <c r="M211">
        <v>95618</v>
      </c>
      <c r="N211" t="s">
        <v>3311</v>
      </c>
      <c r="O211" t="s">
        <v>3312</v>
      </c>
      <c r="P211" t="s">
        <v>3313</v>
      </c>
      <c r="Q211" s="18">
        <v>45351</v>
      </c>
      <c r="S211" t="s">
        <v>634</v>
      </c>
      <c r="T211">
        <v>0</v>
      </c>
      <c r="U211" t="s">
        <v>2413</v>
      </c>
      <c r="X211" t="s">
        <v>317</v>
      </c>
      <c r="Y211" s="18">
        <v>33586</v>
      </c>
      <c r="Z211" t="s">
        <v>3314</v>
      </c>
      <c r="AA211">
        <v>1740970383</v>
      </c>
      <c r="AB211" t="s">
        <v>3315</v>
      </c>
      <c r="AC211" s="18">
        <v>46053</v>
      </c>
      <c r="AD211">
        <v>95025178</v>
      </c>
      <c r="AE211" s="18">
        <v>45688</v>
      </c>
      <c r="AF211" t="s">
        <v>3316</v>
      </c>
      <c r="AG211" s="18">
        <v>46875</v>
      </c>
      <c r="AH211" t="s">
        <v>3317</v>
      </c>
      <c r="AI211" t="s">
        <v>355</v>
      </c>
      <c r="AJ211" t="s">
        <v>1330</v>
      </c>
      <c r="AK211" t="s">
        <v>1330</v>
      </c>
      <c r="AM211" t="b">
        <v>1</v>
      </c>
      <c r="AN211" t="b">
        <v>1</v>
      </c>
      <c r="AO211">
        <v>4460110</v>
      </c>
      <c r="AP211" t="s">
        <v>322</v>
      </c>
      <c r="AQ211" t="s">
        <v>3305</v>
      </c>
      <c r="AR211" t="s">
        <v>46</v>
      </c>
      <c r="AS211" t="s">
        <v>29</v>
      </c>
      <c r="AT211" t="s">
        <v>1384</v>
      </c>
    </row>
    <row r="212" spans="1:46" x14ac:dyDescent="0.35">
      <c r="A212" t="s">
        <v>3318</v>
      </c>
      <c r="B212" t="s">
        <v>3319</v>
      </c>
      <c r="C212" t="s">
        <v>3320</v>
      </c>
      <c r="D212" t="s">
        <v>1475</v>
      </c>
      <c r="E212" t="s">
        <v>3321</v>
      </c>
      <c r="F212" t="s">
        <v>732</v>
      </c>
      <c r="G212" t="s">
        <v>733</v>
      </c>
      <c r="H212" t="s">
        <v>133</v>
      </c>
      <c r="I212" t="s">
        <v>432</v>
      </c>
      <c r="J212" t="s">
        <v>3322</v>
      </c>
      <c r="K212" t="s">
        <v>1405</v>
      </c>
      <c r="L212" t="s">
        <v>25</v>
      </c>
      <c r="M212">
        <v>99203</v>
      </c>
      <c r="N212" t="s">
        <v>3323</v>
      </c>
      <c r="O212" t="s">
        <v>3324</v>
      </c>
      <c r="P212" t="s">
        <v>3325</v>
      </c>
      <c r="Q212" s="18">
        <v>45351</v>
      </c>
      <c r="S212" t="s">
        <v>634</v>
      </c>
      <c r="T212">
        <v>4</v>
      </c>
      <c r="U212" t="s">
        <v>3326</v>
      </c>
      <c r="X212" t="s">
        <v>317</v>
      </c>
      <c r="Y212" s="18">
        <v>30169</v>
      </c>
      <c r="Z212" t="s">
        <v>3327</v>
      </c>
      <c r="AA212">
        <v>1861727356</v>
      </c>
      <c r="AB212" t="s">
        <v>3328</v>
      </c>
      <c r="AC212" s="18">
        <v>46326</v>
      </c>
      <c r="AD212" t="s">
        <v>3329</v>
      </c>
      <c r="AE212" s="18">
        <v>46240</v>
      </c>
      <c r="AF212" t="s">
        <v>3330</v>
      </c>
      <c r="AG212" s="18">
        <v>46265</v>
      </c>
      <c r="AH212" t="s">
        <v>3331</v>
      </c>
      <c r="AI212">
        <v>2022730</v>
      </c>
      <c r="AJ212" t="s">
        <v>338</v>
      </c>
      <c r="AK212" t="s">
        <v>1414</v>
      </c>
      <c r="AL212" t="s">
        <v>70</v>
      </c>
      <c r="AM212" t="b">
        <v>1</v>
      </c>
      <c r="AN212" t="b">
        <v>1</v>
      </c>
      <c r="AO212">
        <v>4460445</v>
      </c>
      <c r="AP212" t="s">
        <v>322</v>
      </c>
      <c r="AQ212" t="s">
        <v>3319</v>
      </c>
      <c r="AR212" t="s">
        <v>46</v>
      </c>
      <c r="AS212" t="s">
        <v>324</v>
      </c>
      <c r="AT212" t="s">
        <v>1384</v>
      </c>
    </row>
    <row r="213" spans="1:46" x14ac:dyDescent="0.35">
      <c r="A213" t="s">
        <v>3332</v>
      </c>
      <c r="B213" t="s">
        <v>3333</v>
      </c>
      <c r="C213" t="s">
        <v>3334</v>
      </c>
      <c r="D213" t="s">
        <v>3335</v>
      </c>
      <c r="E213" t="s">
        <v>3336</v>
      </c>
      <c r="F213" t="s">
        <v>599</v>
      </c>
      <c r="G213" t="s">
        <v>1509</v>
      </c>
      <c r="H213" t="s">
        <v>136</v>
      </c>
      <c r="I213" t="s">
        <v>345</v>
      </c>
      <c r="J213" t="s">
        <v>3337</v>
      </c>
      <c r="K213" t="s">
        <v>3338</v>
      </c>
      <c r="L213" t="s">
        <v>53</v>
      </c>
      <c r="M213">
        <v>34951</v>
      </c>
      <c r="N213" t="s">
        <v>3339</v>
      </c>
      <c r="O213" t="s">
        <v>3340</v>
      </c>
      <c r="P213" t="s">
        <v>3341</v>
      </c>
      <c r="Q213" s="18">
        <v>45344</v>
      </c>
      <c r="S213" t="s">
        <v>634</v>
      </c>
      <c r="T213">
        <v>5</v>
      </c>
      <c r="U213" t="s">
        <v>3342</v>
      </c>
      <c r="X213" t="s">
        <v>317</v>
      </c>
      <c r="Y213" s="18">
        <v>31859</v>
      </c>
      <c r="Z213" t="s">
        <v>3343</v>
      </c>
      <c r="AA213">
        <v>1528692795</v>
      </c>
      <c r="AB213" t="s">
        <v>3344</v>
      </c>
      <c r="AC213" s="18">
        <v>46507</v>
      </c>
      <c r="AD213" t="s">
        <v>3345</v>
      </c>
      <c r="AE213" s="18">
        <v>45777</v>
      </c>
      <c r="AF213" t="s">
        <v>3346</v>
      </c>
      <c r="AG213" s="18">
        <v>45707</v>
      </c>
      <c r="AH213" t="s">
        <v>3347</v>
      </c>
      <c r="AI213">
        <v>114362500</v>
      </c>
      <c r="AJ213" t="s">
        <v>110</v>
      </c>
      <c r="AK213" t="s">
        <v>110</v>
      </c>
      <c r="AL213" t="s">
        <v>1330</v>
      </c>
      <c r="AM213" t="b">
        <v>1</v>
      </c>
      <c r="AN213" t="b">
        <v>1</v>
      </c>
      <c r="AO213">
        <v>4456303</v>
      </c>
      <c r="AP213" t="s">
        <v>322</v>
      </c>
      <c r="AQ213" t="s">
        <v>3333</v>
      </c>
      <c r="AR213" t="s">
        <v>46</v>
      </c>
      <c r="AS213" t="s">
        <v>324</v>
      </c>
      <c r="AT213" t="s">
        <v>1384</v>
      </c>
    </row>
    <row r="214" spans="1:46" x14ac:dyDescent="0.35">
      <c r="A214" t="s">
        <v>3348</v>
      </c>
      <c r="B214" t="s">
        <v>110</v>
      </c>
      <c r="C214" t="s">
        <v>3349</v>
      </c>
      <c r="D214" t="s">
        <v>3350</v>
      </c>
      <c r="E214" t="s">
        <v>3351</v>
      </c>
      <c r="F214" t="s">
        <v>328</v>
      </c>
      <c r="G214" t="s">
        <v>374</v>
      </c>
      <c r="H214" t="s">
        <v>28</v>
      </c>
      <c r="I214" t="s">
        <v>310</v>
      </c>
      <c r="J214" t="s">
        <v>3352</v>
      </c>
      <c r="K214" t="s">
        <v>3353</v>
      </c>
      <c r="L214" t="s">
        <v>3354</v>
      </c>
      <c r="M214">
        <v>27519</v>
      </c>
      <c r="N214" t="s">
        <v>3355</v>
      </c>
      <c r="O214" t="s">
        <v>3356</v>
      </c>
      <c r="P214" t="s">
        <v>3357</v>
      </c>
      <c r="Q214" s="18">
        <v>45344</v>
      </c>
      <c r="R214" s="18">
        <v>45572</v>
      </c>
      <c r="S214" t="s">
        <v>634</v>
      </c>
      <c r="T214">
        <v>3</v>
      </c>
      <c r="U214" t="s">
        <v>3358</v>
      </c>
      <c r="W214" s="358">
        <v>1100</v>
      </c>
      <c r="X214">
        <v>1099</v>
      </c>
      <c r="Y214" s="18">
        <v>23614</v>
      </c>
      <c r="Z214" t="s">
        <v>3359</v>
      </c>
      <c r="AA214">
        <v>1558471615</v>
      </c>
      <c r="AB214" t="s">
        <v>3360</v>
      </c>
      <c r="AC214" s="18">
        <v>46477</v>
      </c>
      <c r="AD214" t="s">
        <v>3361</v>
      </c>
      <c r="AE214" s="18">
        <v>45688</v>
      </c>
      <c r="AF214" t="s">
        <v>338</v>
      </c>
      <c r="AH214" t="s">
        <v>3362</v>
      </c>
      <c r="AI214">
        <v>108665800</v>
      </c>
      <c r="AJ214" t="s">
        <v>338</v>
      </c>
      <c r="AK214" t="s">
        <v>1330</v>
      </c>
      <c r="AL214" t="s">
        <v>61</v>
      </c>
      <c r="AM214" t="b">
        <v>1</v>
      </c>
      <c r="AN214" t="b">
        <v>1</v>
      </c>
      <c r="AP214" t="s">
        <v>322</v>
      </c>
      <c r="AQ214" t="s">
        <v>110</v>
      </c>
      <c r="AR214" t="s">
        <v>310</v>
      </c>
      <c r="AS214" t="s">
        <v>324</v>
      </c>
    </row>
    <row r="215" spans="1:46" x14ac:dyDescent="0.35">
      <c r="A215" t="s">
        <v>3363</v>
      </c>
      <c r="B215" t="s">
        <v>3364</v>
      </c>
      <c r="C215" t="s">
        <v>3365</v>
      </c>
      <c r="D215" t="s">
        <v>3366</v>
      </c>
      <c r="E215" t="s">
        <v>3367</v>
      </c>
      <c r="F215" t="s">
        <v>3368</v>
      </c>
      <c r="G215" t="s">
        <v>344</v>
      </c>
      <c r="H215" t="s">
        <v>136</v>
      </c>
      <c r="I215" t="s">
        <v>345</v>
      </c>
      <c r="J215" t="s">
        <v>3369</v>
      </c>
      <c r="K215" t="s">
        <v>3370</v>
      </c>
      <c r="L215" t="s">
        <v>178</v>
      </c>
      <c r="M215">
        <v>63034</v>
      </c>
      <c r="N215" t="s">
        <v>3371</v>
      </c>
      <c r="O215" t="s">
        <v>3372</v>
      </c>
      <c r="P215" t="s">
        <v>3373</v>
      </c>
      <c r="Q215" s="18">
        <v>45344</v>
      </c>
      <c r="R215" s="18">
        <v>45350</v>
      </c>
      <c r="S215" t="s">
        <v>708</v>
      </c>
      <c r="T215">
        <v>0</v>
      </c>
      <c r="U215" t="s">
        <v>3374</v>
      </c>
      <c r="X215" t="s">
        <v>317</v>
      </c>
      <c r="Y215" s="18">
        <v>32007</v>
      </c>
      <c r="Z215" t="s">
        <v>3375</v>
      </c>
      <c r="AA215">
        <v>1477338291</v>
      </c>
      <c r="AB215" t="s">
        <v>367</v>
      </c>
      <c r="AD215">
        <v>209028727</v>
      </c>
      <c r="AE215" s="18">
        <v>45443</v>
      </c>
      <c r="AF215" t="s">
        <v>3376</v>
      </c>
      <c r="AG215" s="18">
        <v>46979</v>
      </c>
      <c r="AJ215" t="s">
        <v>338</v>
      </c>
      <c r="AL215" t="s">
        <v>338</v>
      </c>
      <c r="AM215" t="b">
        <v>1</v>
      </c>
      <c r="AN215" t="b">
        <v>1</v>
      </c>
      <c r="AQ215" t="s">
        <v>3364</v>
      </c>
      <c r="AR215" t="s">
        <v>46</v>
      </c>
      <c r="AS215" t="s">
        <v>324</v>
      </c>
    </row>
    <row r="216" spans="1:46" x14ac:dyDescent="0.35">
      <c r="A216" t="s">
        <v>3377</v>
      </c>
      <c r="B216" t="s">
        <v>97</v>
      </c>
      <c r="C216" t="s">
        <v>3378</v>
      </c>
      <c r="D216" t="s">
        <v>3379</v>
      </c>
      <c r="E216" t="s">
        <v>3380</v>
      </c>
      <c r="F216" t="s">
        <v>732</v>
      </c>
      <c r="G216" t="s">
        <v>733</v>
      </c>
      <c r="H216" t="s">
        <v>133</v>
      </c>
      <c r="I216" t="s">
        <v>432</v>
      </c>
      <c r="J216" t="s">
        <v>3381</v>
      </c>
      <c r="K216" t="s">
        <v>3382</v>
      </c>
      <c r="L216" t="s">
        <v>25</v>
      </c>
      <c r="M216">
        <v>99037</v>
      </c>
      <c r="N216" t="s">
        <v>3383</v>
      </c>
      <c r="O216" t="s">
        <v>3384</v>
      </c>
      <c r="P216" t="s">
        <v>3385</v>
      </c>
      <c r="Q216" s="18">
        <v>45344</v>
      </c>
      <c r="R216" s="18">
        <v>45563</v>
      </c>
      <c r="S216" t="s">
        <v>708</v>
      </c>
      <c r="T216">
        <v>0</v>
      </c>
      <c r="U216" t="s">
        <v>3386</v>
      </c>
      <c r="W216">
        <v>550</v>
      </c>
      <c r="X216">
        <v>1099</v>
      </c>
      <c r="Y216" s="18">
        <v>26418</v>
      </c>
      <c r="Z216" t="s">
        <v>3387</v>
      </c>
      <c r="AA216">
        <v>1831181510</v>
      </c>
      <c r="AB216" t="s">
        <v>3388</v>
      </c>
      <c r="AC216" s="18">
        <v>45777</v>
      </c>
      <c r="AD216" t="s">
        <v>3389</v>
      </c>
      <c r="AE216" s="18">
        <v>45776</v>
      </c>
      <c r="AF216" t="s">
        <v>3390</v>
      </c>
      <c r="AG216" s="18">
        <v>46006</v>
      </c>
      <c r="AH216" t="s">
        <v>3391</v>
      </c>
      <c r="AI216">
        <v>1087186</v>
      </c>
      <c r="AJ216" t="s">
        <v>338</v>
      </c>
      <c r="AK216" t="s">
        <v>1414</v>
      </c>
      <c r="AL216" t="s">
        <v>70</v>
      </c>
      <c r="AM216" t="b">
        <v>1</v>
      </c>
      <c r="AN216" t="b">
        <v>1</v>
      </c>
      <c r="AP216" t="s">
        <v>322</v>
      </c>
      <c r="AQ216" t="s">
        <v>97</v>
      </c>
      <c r="AR216" t="s">
        <v>46</v>
      </c>
      <c r="AS216" t="s">
        <v>324</v>
      </c>
    </row>
    <row r="217" spans="1:46" x14ac:dyDescent="0.35">
      <c r="A217" t="s">
        <v>3392</v>
      </c>
      <c r="B217" t="s">
        <v>3393</v>
      </c>
      <c r="C217" t="s">
        <v>3394</v>
      </c>
      <c r="D217" t="s">
        <v>1524</v>
      </c>
      <c r="E217" t="s">
        <v>3395</v>
      </c>
      <c r="F217" t="s">
        <v>3396</v>
      </c>
      <c r="G217" t="s">
        <v>404</v>
      </c>
      <c r="H217" t="s">
        <v>133</v>
      </c>
      <c r="I217" t="s">
        <v>432</v>
      </c>
      <c r="J217" t="s">
        <v>3397</v>
      </c>
      <c r="K217" t="s">
        <v>3398</v>
      </c>
      <c r="L217" t="s">
        <v>50</v>
      </c>
      <c r="M217">
        <v>90621</v>
      </c>
      <c r="N217" t="s">
        <v>3399</v>
      </c>
      <c r="O217" t="s">
        <v>3400</v>
      </c>
      <c r="P217" t="s">
        <v>3401</v>
      </c>
      <c r="Q217" s="18">
        <v>45344</v>
      </c>
      <c r="S217" t="s">
        <v>634</v>
      </c>
      <c r="T217">
        <v>5</v>
      </c>
      <c r="U217" t="s">
        <v>3402</v>
      </c>
      <c r="X217" t="s">
        <v>317</v>
      </c>
      <c r="Y217" s="18">
        <v>35061</v>
      </c>
      <c r="Z217" t="s">
        <v>3403</v>
      </c>
      <c r="AA217">
        <v>1821869231</v>
      </c>
      <c r="AB217" t="s">
        <v>3404</v>
      </c>
      <c r="AC217" s="18">
        <v>46265</v>
      </c>
      <c r="AD217">
        <v>95023232</v>
      </c>
      <c r="AE217" s="18">
        <v>45991</v>
      </c>
      <c r="AF217" t="s">
        <v>3405</v>
      </c>
      <c r="AG217" s="18">
        <v>47093</v>
      </c>
      <c r="AH217" t="s">
        <v>3406</v>
      </c>
      <c r="AI217" t="s">
        <v>355</v>
      </c>
      <c r="AJ217" t="s">
        <v>1162</v>
      </c>
      <c r="AK217" t="s">
        <v>1330</v>
      </c>
      <c r="AM217" t="b">
        <v>1</v>
      </c>
      <c r="AN217" t="b">
        <v>1</v>
      </c>
      <c r="AO217">
        <v>4462261</v>
      </c>
      <c r="AP217" t="s">
        <v>322</v>
      </c>
      <c r="AQ217" t="s">
        <v>3393</v>
      </c>
      <c r="AR217" t="s">
        <v>46</v>
      </c>
      <c r="AS217" t="s">
        <v>324</v>
      </c>
      <c r="AT217" t="s">
        <v>1384</v>
      </c>
    </row>
    <row r="218" spans="1:46" x14ac:dyDescent="0.35">
      <c r="A218" t="s">
        <v>3407</v>
      </c>
      <c r="B218" t="s">
        <v>3408</v>
      </c>
      <c r="C218" t="s">
        <v>3409</v>
      </c>
      <c r="D218" t="s">
        <v>445</v>
      </c>
      <c r="E218" t="s">
        <v>2347</v>
      </c>
      <c r="F218" t="s">
        <v>3125</v>
      </c>
      <c r="G218" t="s">
        <v>515</v>
      </c>
      <c r="H218" t="s">
        <v>3126</v>
      </c>
      <c r="I218" t="s">
        <v>3126</v>
      </c>
      <c r="J218" t="s">
        <v>3410</v>
      </c>
      <c r="K218" t="s">
        <v>3411</v>
      </c>
      <c r="L218" t="s">
        <v>115</v>
      </c>
      <c r="M218">
        <v>60617</v>
      </c>
      <c r="N218" t="s">
        <v>3412</v>
      </c>
      <c r="O218" t="s">
        <v>3413</v>
      </c>
      <c r="P218" t="s">
        <v>3414</v>
      </c>
      <c r="Q218" s="18">
        <v>45344</v>
      </c>
      <c r="S218" t="s">
        <v>634</v>
      </c>
      <c r="T218">
        <v>5</v>
      </c>
      <c r="U218" t="s">
        <v>3415</v>
      </c>
      <c r="X218" t="s">
        <v>317</v>
      </c>
      <c r="Y218" s="18">
        <v>20238</v>
      </c>
      <c r="Z218" t="s">
        <v>3416</v>
      </c>
      <c r="AA218">
        <v>1801366802</v>
      </c>
      <c r="AB218" t="s">
        <v>338</v>
      </c>
      <c r="AD218">
        <v>149.02640199999999</v>
      </c>
      <c r="AE218" s="18">
        <v>45991</v>
      </c>
      <c r="AF218" t="s">
        <v>338</v>
      </c>
      <c r="AH218" t="s">
        <v>355</v>
      </c>
      <c r="AI218">
        <v>351483555001</v>
      </c>
      <c r="AJ218" t="s">
        <v>338</v>
      </c>
      <c r="AK218" t="s">
        <v>70</v>
      </c>
      <c r="AM218" t="b">
        <v>0</v>
      </c>
      <c r="AN218" t="b">
        <v>1</v>
      </c>
      <c r="AO218">
        <v>4456294</v>
      </c>
      <c r="AP218" t="s">
        <v>322</v>
      </c>
      <c r="AQ218" t="s">
        <v>3408</v>
      </c>
      <c r="AR218" t="s">
        <v>3126</v>
      </c>
      <c r="AS218" t="s">
        <v>324</v>
      </c>
      <c r="AT218" t="s">
        <v>1384</v>
      </c>
    </row>
    <row r="219" spans="1:46" x14ac:dyDescent="0.35">
      <c r="A219" t="s">
        <v>3417</v>
      </c>
      <c r="C219" t="s">
        <v>3418</v>
      </c>
      <c r="D219" t="s">
        <v>3419</v>
      </c>
      <c r="E219" t="s">
        <v>3420</v>
      </c>
      <c r="F219" t="s">
        <v>1289</v>
      </c>
      <c r="G219" t="s">
        <v>751</v>
      </c>
      <c r="H219" t="s">
        <v>136</v>
      </c>
      <c r="I219" t="s">
        <v>345</v>
      </c>
      <c r="J219" t="s">
        <v>3421</v>
      </c>
      <c r="K219" t="s">
        <v>3422</v>
      </c>
      <c r="L219" t="s">
        <v>245</v>
      </c>
      <c r="M219">
        <v>84010</v>
      </c>
      <c r="N219" t="s">
        <v>3423</v>
      </c>
      <c r="O219" t="s">
        <v>3424</v>
      </c>
      <c r="P219" t="s">
        <v>3425</v>
      </c>
      <c r="Q219" s="18">
        <v>45337</v>
      </c>
      <c r="S219" t="s">
        <v>634</v>
      </c>
      <c r="T219">
        <v>5</v>
      </c>
      <c r="U219" t="s">
        <v>3426</v>
      </c>
      <c r="X219" t="s">
        <v>317</v>
      </c>
      <c r="Y219" s="18">
        <v>29807</v>
      </c>
      <c r="Z219" t="s">
        <v>3427</v>
      </c>
      <c r="AA219">
        <v>1871251926</v>
      </c>
      <c r="AB219" t="s">
        <v>3428</v>
      </c>
      <c r="AC219" s="18">
        <v>45716</v>
      </c>
      <c r="AD219" t="s">
        <v>3429</v>
      </c>
      <c r="AE219" s="18">
        <v>46053</v>
      </c>
      <c r="AF219" t="s">
        <v>3430</v>
      </c>
      <c r="AG219" s="18">
        <v>46292</v>
      </c>
      <c r="AH219" t="s">
        <v>3431</v>
      </c>
      <c r="AI219">
        <v>1871251926</v>
      </c>
      <c r="AJ219" t="s">
        <v>3432</v>
      </c>
      <c r="AK219" t="s">
        <v>1546</v>
      </c>
      <c r="AM219" t="b">
        <v>1</v>
      </c>
      <c r="AN219" t="b">
        <v>1</v>
      </c>
      <c r="AP219" t="s">
        <v>492</v>
      </c>
      <c r="AQ219" t="s">
        <v>3433</v>
      </c>
      <c r="AR219" t="s">
        <v>46</v>
      </c>
      <c r="AS219" t="s">
        <v>324</v>
      </c>
    </row>
    <row r="220" spans="1:46" x14ac:dyDescent="0.35">
      <c r="A220" t="s">
        <v>3434</v>
      </c>
      <c r="B220" t="s">
        <v>87</v>
      </c>
      <c r="C220" t="s">
        <v>3435</v>
      </c>
      <c r="D220" t="s">
        <v>3436</v>
      </c>
      <c r="E220" t="s">
        <v>3437</v>
      </c>
      <c r="F220" t="s">
        <v>3438</v>
      </c>
      <c r="G220" t="s">
        <v>374</v>
      </c>
      <c r="H220" t="s">
        <v>136</v>
      </c>
      <c r="I220" t="s">
        <v>345</v>
      </c>
      <c r="J220" t="s">
        <v>3439</v>
      </c>
      <c r="K220" t="s">
        <v>3440</v>
      </c>
      <c r="L220" t="s">
        <v>53</v>
      </c>
      <c r="M220">
        <v>33125</v>
      </c>
      <c r="N220" t="s">
        <v>3441</v>
      </c>
      <c r="O220" t="s">
        <v>3442</v>
      </c>
      <c r="P220" t="s">
        <v>3443</v>
      </c>
      <c r="Q220" s="18">
        <v>45330</v>
      </c>
      <c r="S220" t="s">
        <v>634</v>
      </c>
      <c r="T220">
        <v>3</v>
      </c>
      <c r="U220" t="s">
        <v>3444</v>
      </c>
      <c r="W220">
        <v>500</v>
      </c>
      <c r="X220">
        <v>1099</v>
      </c>
      <c r="Y220" s="18">
        <v>31706</v>
      </c>
      <c r="Z220" t="s">
        <v>3445</v>
      </c>
      <c r="AA220">
        <v>1245978345</v>
      </c>
      <c r="AB220" t="s">
        <v>3446</v>
      </c>
      <c r="AC220" s="18">
        <v>46295</v>
      </c>
      <c r="AD220" t="s">
        <v>3447</v>
      </c>
      <c r="AE220" s="18">
        <v>45777</v>
      </c>
      <c r="AF220" t="s">
        <v>3448</v>
      </c>
      <c r="AG220" s="18">
        <v>46890</v>
      </c>
      <c r="AH220" t="s">
        <v>3449</v>
      </c>
      <c r="AI220">
        <v>121317600</v>
      </c>
      <c r="AJ220" t="s">
        <v>110</v>
      </c>
      <c r="AK220" t="s">
        <v>110</v>
      </c>
      <c r="AL220" t="s">
        <v>3450</v>
      </c>
      <c r="AM220" t="b">
        <v>1</v>
      </c>
      <c r="AN220" t="b">
        <v>1</v>
      </c>
      <c r="AP220" t="s">
        <v>322</v>
      </c>
      <c r="AQ220" t="s">
        <v>87</v>
      </c>
      <c r="AR220" t="s">
        <v>46</v>
      </c>
      <c r="AS220" t="s">
        <v>324</v>
      </c>
    </row>
    <row r="221" spans="1:46" x14ac:dyDescent="0.35">
      <c r="A221" t="s">
        <v>3451</v>
      </c>
      <c r="B221" t="s">
        <v>3452</v>
      </c>
      <c r="C221" t="s">
        <v>3453</v>
      </c>
      <c r="D221" t="s">
        <v>3454</v>
      </c>
      <c r="E221" t="s">
        <v>3455</v>
      </c>
      <c r="F221" t="s">
        <v>3456</v>
      </c>
      <c r="G221" t="s">
        <v>515</v>
      </c>
      <c r="H221" t="s">
        <v>133</v>
      </c>
      <c r="I221" t="s">
        <v>345</v>
      </c>
      <c r="J221" t="s">
        <v>3457</v>
      </c>
      <c r="K221" t="s">
        <v>2884</v>
      </c>
      <c r="L221" t="s">
        <v>115</v>
      </c>
      <c r="M221">
        <v>60564</v>
      </c>
      <c r="N221" t="s">
        <v>3458</v>
      </c>
      <c r="O221" t="s">
        <v>3459</v>
      </c>
      <c r="P221" t="s">
        <v>3460</v>
      </c>
      <c r="Q221" s="18">
        <v>45330</v>
      </c>
      <c r="S221" t="s">
        <v>634</v>
      </c>
      <c r="T221">
        <v>5</v>
      </c>
      <c r="U221" t="s">
        <v>3461</v>
      </c>
      <c r="X221" t="s">
        <v>317</v>
      </c>
      <c r="Y221" s="18">
        <v>25671</v>
      </c>
      <c r="Z221" t="s">
        <v>3462</v>
      </c>
      <c r="AA221">
        <v>1205346467</v>
      </c>
      <c r="AB221" t="s">
        <v>3463</v>
      </c>
      <c r="AC221" s="18">
        <v>46295</v>
      </c>
      <c r="AD221">
        <v>209.01597799999999</v>
      </c>
      <c r="AE221" s="18">
        <v>46173</v>
      </c>
      <c r="AF221" t="s">
        <v>3464</v>
      </c>
      <c r="AG221" s="18">
        <v>46452</v>
      </c>
      <c r="AH221" t="s">
        <v>3465</v>
      </c>
      <c r="AI221">
        <v>548957573001</v>
      </c>
      <c r="AJ221" t="s">
        <v>70</v>
      </c>
      <c r="AK221" t="s">
        <v>70</v>
      </c>
      <c r="AM221" t="b">
        <v>1</v>
      </c>
      <c r="AN221" t="b">
        <v>1</v>
      </c>
      <c r="AO221">
        <v>4445932</v>
      </c>
      <c r="AP221" t="s">
        <v>322</v>
      </c>
      <c r="AQ221" t="s">
        <v>3452</v>
      </c>
      <c r="AR221" t="s">
        <v>46</v>
      </c>
      <c r="AS221" t="s">
        <v>324</v>
      </c>
      <c r="AT221" t="s">
        <v>1384</v>
      </c>
    </row>
    <row r="222" spans="1:46" x14ac:dyDescent="0.35">
      <c r="A222" t="s">
        <v>3466</v>
      </c>
      <c r="B222" t="s">
        <v>95</v>
      </c>
      <c r="C222" t="s">
        <v>3467</v>
      </c>
      <c r="D222" t="s">
        <v>3468</v>
      </c>
      <c r="E222" t="s">
        <v>3469</v>
      </c>
      <c r="F222" t="s">
        <v>1508</v>
      </c>
      <c r="G222" t="s">
        <v>1637</v>
      </c>
      <c r="H222" t="s">
        <v>136</v>
      </c>
      <c r="I222" t="s">
        <v>345</v>
      </c>
      <c r="J222" t="s">
        <v>3470</v>
      </c>
      <c r="K222" t="s">
        <v>2111</v>
      </c>
      <c r="L222" t="s">
        <v>53</v>
      </c>
      <c r="M222">
        <v>32258</v>
      </c>
      <c r="N222" t="s">
        <v>3471</v>
      </c>
      <c r="O222" t="s">
        <v>3472</v>
      </c>
      <c r="P222" t="s">
        <v>3473</v>
      </c>
      <c r="Q222" s="18">
        <v>45330</v>
      </c>
      <c r="S222" t="s">
        <v>634</v>
      </c>
      <c r="T222">
        <v>2</v>
      </c>
      <c r="U222" t="s">
        <v>3474</v>
      </c>
      <c r="W222">
        <v>500</v>
      </c>
      <c r="X222">
        <v>1099</v>
      </c>
      <c r="Y222" s="18">
        <v>31301</v>
      </c>
      <c r="Z222" t="s">
        <v>3475</v>
      </c>
      <c r="AA222">
        <v>1407458193</v>
      </c>
      <c r="AB222" t="s">
        <v>3476</v>
      </c>
      <c r="AC222" s="18">
        <v>46387</v>
      </c>
      <c r="AD222" t="s">
        <v>3477</v>
      </c>
      <c r="AE222" s="18">
        <v>45777</v>
      </c>
      <c r="AF222" t="s">
        <v>3478</v>
      </c>
      <c r="AG222" s="18">
        <v>46918</v>
      </c>
      <c r="AH222" t="s">
        <v>3479</v>
      </c>
      <c r="AI222">
        <v>120029000</v>
      </c>
      <c r="AJ222" t="s">
        <v>1677</v>
      </c>
      <c r="AK222" t="s">
        <v>1677</v>
      </c>
      <c r="AL222" t="s">
        <v>61</v>
      </c>
      <c r="AM222" t="b">
        <v>1</v>
      </c>
      <c r="AN222" t="b">
        <v>1</v>
      </c>
      <c r="AP222" t="s">
        <v>322</v>
      </c>
      <c r="AQ222" t="s">
        <v>95</v>
      </c>
      <c r="AR222" t="s">
        <v>46</v>
      </c>
      <c r="AS222" t="s">
        <v>324</v>
      </c>
    </row>
    <row r="223" spans="1:46" x14ac:dyDescent="0.35">
      <c r="A223" t="s">
        <v>3480</v>
      </c>
      <c r="B223" t="s">
        <v>3481</v>
      </c>
      <c r="C223" t="s">
        <v>3482</v>
      </c>
      <c r="D223" t="s">
        <v>1906</v>
      </c>
      <c r="E223" t="s">
        <v>3483</v>
      </c>
      <c r="F223" t="s">
        <v>859</v>
      </c>
      <c r="G223" t="s">
        <v>515</v>
      </c>
      <c r="H223" t="s">
        <v>136</v>
      </c>
      <c r="I223" t="s">
        <v>345</v>
      </c>
      <c r="J223" t="s">
        <v>3484</v>
      </c>
      <c r="K223" t="s">
        <v>3485</v>
      </c>
      <c r="L223" t="s">
        <v>115</v>
      </c>
      <c r="M223">
        <v>60914</v>
      </c>
      <c r="N223" t="s">
        <v>3486</v>
      </c>
      <c r="O223" t="s">
        <v>3487</v>
      </c>
      <c r="P223" t="s">
        <v>3488</v>
      </c>
      <c r="Q223" s="18">
        <v>45330</v>
      </c>
      <c r="R223" s="18">
        <v>45418</v>
      </c>
      <c r="S223" t="s">
        <v>708</v>
      </c>
      <c r="T223">
        <v>0</v>
      </c>
      <c r="U223" t="s">
        <v>3489</v>
      </c>
      <c r="X223" t="s">
        <v>317</v>
      </c>
      <c r="Y223" s="18">
        <v>27460</v>
      </c>
      <c r="Z223" t="s">
        <v>3490</v>
      </c>
      <c r="AA223">
        <v>1609926088</v>
      </c>
      <c r="AB223" t="s">
        <v>3491</v>
      </c>
      <c r="AD223">
        <v>209026246</v>
      </c>
      <c r="AE223" s="18">
        <v>46173</v>
      </c>
      <c r="AF223" t="s">
        <v>3492</v>
      </c>
      <c r="AG223" s="18">
        <v>46593</v>
      </c>
      <c r="AH223" t="s">
        <v>3493</v>
      </c>
      <c r="AI223">
        <v>346605727001</v>
      </c>
      <c r="AJ223" t="s">
        <v>368</v>
      </c>
      <c r="AK223" t="s">
        <v>368</v>
      </c>
      <c r="AL223" t="s">
        <v>338</v>
      </c>
      <c r="AM223" t="b">
        <v>1</v>
      </c>
      <c r="AN223" t="b">
        <v>1</v>
      </c>
      <c r="AO223">
        <v>4445976</v>
      </c>
      <c r="AQ223" t="s">
        <v>3481</v>
      </c>
      <c r="AR223" t="s">
        <v>46</v>
      </c>
      <c r="AS223" t="s">
        <v>324</v>
      </c>
      <c r="AT223" t="s">
        <v>1384</v>
      </c>
    </row>
    <row r="224" spans="1:46" x14ac:dyDescent="0.35">
      <c r="A224" t="s">
        <v>3494</v>
      </c>
      <c r="B224" t="s">
        <v>197</v>
      </c>
      <c r="C224" t="s">
        <v>3495</v>
      </c>
      <c r="D224" t="s">
        <v>3496</v>
      </c>
      <c r="E224" t="s">
        <v>1525</v>
      </c>
      <c r="F224" t="s">
        <v>732</v>
      </c>
      <c r="G224" t="s">
        <v>733</v>
      </c>
      <c r="H224" t="s">
        <v>133</v>
      </c>
      <c r="I224" t="s">
        <v>432</v>
      </c>
      <c r="J224" t="s">
        <v>3497</v>
      </c>
      <c r="K224" t="s">
        <v>3498</v>
      </c>
      <c r="L224" t="s">
        <v>198</v>
      </c>
      <c r="M224">
        <v>83854</v>
      </c>
      <c r="N224" t="s">
        <v>3499</v>
      </c>
      <c r="O224" t="s">
        <v>3500</v>
      </c>
      <c r="P224" t="s">
        <v>3501</v>
      </c>
      <c r="Q224" s="18">
        <v>45330</v>
      </c>
      <c r="S224" t="s">
        <v>634</v>
      </c>
      <c r="T224">
        <v>1</v>
      </c>
      <c r="U224" t="s">
        <v>3502</v>
      </c>
      <c r="W224">
        <v>600</v>
      </c>
      <c r="X224">
        <v>1099</v>
      </c>
      <c r="Y224" s="18">
        <v>29325</v>
      </c>
      <c r="Z224" t="s">
        <v>3503</v>
      </c>
      <c r="AA224">
        <v>1730815960</v>
      </c>
      <c r="AB224" t="s">
        <v>3504</v>
      </c>
      <c r="AC224" s="18">
        <v>46356</v>
      </c>
      <c r="AD224" t="s">
        <v>3505</v>
      </c>
      <c r="AE224" s="18">
        <v>45761</v>
      </c>
      <c r="AF224" t="s">
        <v>3506</v>
      </c>
      <c r="AG224" s="18">
        <v>46226</v>
      </c>
      <c r="AI224">
        <v>2255494</v>
      </c>
      <c r="AJ224" t="s">
        <v>338</v>
      </c>
      <c r="AK224" t="s">
        <v>1414</v>
      </c>
      <c r="AL224" t="s">
        <v>70</v>
      </c>
      <c r="AM224" t="b">
        <v>1</v>
      </c>
      <c r="AN224" t="b">
        <v>1</v>
      </c>
      <c r="AO224">
        <v>4451644</v>
      </c>
      <c r="AP224" t="s">
        <v>322</v>
      </c>
      <c r="AQ224" t="s">
        <v>197</v>
      </c>
      <c r="AR224" t="s">
        <v>46</v>
      </c>
      <c r="AS224" t="s">
        <v>324</v>
      </c>
      <c r="AT224" t="s">
        <v>1384</v>
      </c>
    </row>
    <row r="225" spans="1:46" x14ac:dyDescent="0.35">
      <c r="A225" t="s">
        <v>3507</v>
      </c>
      <c r="B225" t="s">
        <v>3508</v>
      </c>
      <c r="C225" t="s">
        <v>3509</v>
      </c>
      <c r="D225" t="s">
        <v>993</v>
      </c>
      <c r="E225" t="s">
        <v>3510</v>
      </c>
      <c r="F225" t="s">
        <v>497</v>
      </c>
      <c r="G225" t="s">
        <v>309</v>
      </c>
      <c r="H225" t="s">
        <v>133</v>
      </c>
      <c r="I225" t="s">
        <v>432</v>
      </c>
      <c r="J225" t="s">
        <v>3511</v>
      </c>
      <c r="K225" t="s">
        <v>3512</v>
      </c>
      <c r="L225" t="s">
        <v>25</v>
      </c>
      <c r="M225">
        <v>98346</v>
      </c>
      <c r="N225" t="s">
        <v>3513</v>
      </c>
      <c r="O225" t="s">
        <v>3514</v>
      </c>
      <c r="P225" t="s">
        <v>3515</v>
      </c>
      <c r="Q225" s="18">
        <v>45330</v>
      </c>
      <c r="S225" t="s">
        <v>634</v>
      </c>
      <c r="T225">
        <v>5</v>
      </c>
      <c r="U225" t="s">
        <v>3516</v>
      </c>
      <c r="X225" t="s">
        <v>317</v>
      </c>
      <c r="Y225" s="18">
        <v>34186</v>
      </c>
      <c r="Z225" t="s">
        <v>3517</v>
      </c>
      <c r="AA225">
        <v>1851016745</v>
      </c>
      <c r="AB225" t="s">
        <v>3518</v>
      </c>
      <c r="AC225" s="18">
        <v>46112</v>
      </c>
      <c r="AD225" t="s">
        <v>3519</v>
      </c>
      <c r="AE225" s="18">
        <v>46239</v>
      </c>
      <c r="AF225" t="s">
        <v>3520</v>
      </c>
      <c r="AG225" s="18">
        <v>46461</v>
      </c>
      <c r="AH225" t="s">
        <v>3521</v>
      </c>
      <c r="AI225">
        <v>2281480</v>
      </c>
      <c r="AK225" t="s">
        <v>777</v>
      </c>
      <c r="AL225" t="s">
        <v>778</v>
      </c>
      <c r="AM225" t="b">
        <v>1</v>
      </c>
      <c r="AN225" t="b">
        <v>1</v>
      </c>
      <c r="AO225">
        <v>4445938</v>
      </c>
      <c r="AP225" t="s">
        <v>322</v>
      </c>
      <c r="AQ225" t="s">
        <v>3508</v>
      </c>
      <c r="AR225" t="s">
        <v>46</v>
      </c>
      <c r="AS225" t="s">
        <v>324</v>
      </c>
      <c r="AT225" t="s">
        <v>1384</v>
      </c>
    </row>
    <row r="226" spans="1:46" x14ac:dyDescent="0.35">
      <c r="A226" t="s">
        <v>3522</v>
      </c>
      <c r="B226" t="s">
        <v>89</v>
      </c>
      <c r="C226" t="s">
        <v>3523</v>
      </c>
      <c r="D226" t="s">
        <v>3524</v>
      </c>
      <c r="E226" t="s">
        <v>3525</v>
      </c>
      <c r="F226" t="s">
        <v>497</v>
      </c>
      <c r="G226" t="s">
        <v>309</v>
      </c>
      <c r="H226" t="s">
        <v>191</v>
      </c>
      <c r="I226" t="s">
        <v>557</v>
      </c>
      <c r="J226" t="s">
        <v>3526</v>
      </c>
      <c r="K226" t="s">
        <v>3527</v>
      </c>
      <c r="L226" t="s">
        <v>25</v>
      </c>
      <c r="M226">
        <v>98569</v>
      </c>
      <c r="N226" t="s">
        <v>3528</v>
      </c>
      <c r="O226" t="s">
        <v>3529</v>
      </c>
      <c r="P226" t="s">
        <v>3530</v>
      </c>
      <c r="Q226" s="18">
        <v>45330</v>
      </c>
      <c r="R226" s="18">
        <v>45505</v>
      </c>
      <c r="S226" t="s">
        <v>708</v>
      </c>
      <c r="T226">
        <v>0</v>
      </c>
      <c r="U226" t="s">
        <v>3531</v>
      </c>
      <c r="W226">
        <v>600</v>
      </c>
      <c r="X226">
        <v>1099</v>
      </c>
      <c r="Y226" s="18">
        <v>26198</v>
      </c>
      <c r="Z226" t="s">
        <v>3532</v>
      </c>
      <c r="AA226">
        <v>1588012538</v>
      </c>
      <c r="AB226" t="s">
        <v>3533</v>
      </c>
      <c r="AC226" s="18">
        <v>46295</v>
      </c>
      <c r="AD226" t="s">
        <v>3534</v>
      </c>
      <c r="AE226" s="18">
        <v>45557</v>
      </c>
      <c r="AF226" t="s">
        <v>3535</v>
      </c>
      <c r="AG226" s="18">
        <v>45657</v>
      </c>
      <c r="AH226" t="s">
        <v>3536</v>
      </c>
      <c r="AI226">
        <v>2087383</v>
      </c>
      <c r="AJ226" t="s">
        <v>355</v>
      </c>
      <c r="AK226" t="s">
        <v>3155</v>
      </c>
      <c r="AL226" t="s">
        <v>3156</v>
      </c>
      <c r="AM226" t="b">
        <v>1</v>
      </c>
      <c r="AN226" t="b">
        <v>1</v>
      </c>
      <c r="AP226" t="s">
        <v>322</v>
      </c>
      <c r="AQ226" t="s">
        <v>89</v>
      </c>
      <c r="AR226" t="s">
        <v>566</v>
      </c>
      <c r="AS226" t="s">
        <v>324</v>
      </c>
    </row>
    <row r="227" spans="1:46" x14ac:dyDescent="0.35">
      <c r="A227" t="s">
        <v>3537</v>
      </c>
      <c r="B227" t="s">
        <v>3538</v>
      </c>
      <c r="C227" t="s">
        <v>3539</v>
      </c>
      <c r="D227" t="s">
        <v>3540</v>
      </c>
      <c r="E227" t="s">
        <v>3541</v>
      </c>
      <c r="F227" t="s">
        <v>3542</v>
      </c>
      <c r="G227" t="s">
        <v>418</v>
      </c>
      <c r="H227" t="s">
        <v>136</v>
      </c>
      <c r="I227" t="s">
        <v>345</v>
      </c>
      <c r="J227" t="s">
        <v>3543</v>
      </c>
      <c r="K227" t="s">
        <v>1867</v>
      </c>
      <c r="L227" t="s">
        <v>81</v>
      </c>
      <c r="M227">
        <v>46038</v>
      </c>
      <c r="N227" t="s">
        <v>3544</v>
      </c>
      <c r="O227" t="s">
        <v>3545</v>
      </c>
      <c r="P227" t="s">
        <v>3546</v>
      </c>
      <c r="Q227" s="18">
        <v>45323</v>
      </c>
      <c r="S227" t="s">
        <v>634</v>
      </c>
      <c r="T227">
        <v>3</v>
      </c>
      <c r="U227" t="s">
        <v>3547</v>
      </c>
      <c r="W227">
        <v>500</v>
      </c>
      <c r="X227" t="s">
        <v>317</v>
      </c>
      <c r="Y227" s="18">
        <v>33466</v>
      </c>
      <c r="Z227" t="s">
        <v>3548</v>
      </c>
      <c r="AA227">
        <v>1295326858</v>
      </c>
      <c r="AB227" t="s">
        <v>3549</v>
      </c>
      <c r="AC227" s="18">
        <v>46446</v>
      </c>
      <c r="AD227" t="s">
        <v>3550</v>
      </c>
      <c r="AE227" s="18">
        <v>45961</v>
      </c>
      <c r="AF227" t="s">
        <v>3551</v>
      </c>
      <c r="AG227" s="18">
        <v>45935</v>
      </c>
      <c r="AH227" t="s">
        <v>3552</v>
      </c>
      <c r="AJ227" t="s">
        <v>2722</v>
      </c>
      <c r="AK227" t="s">
        <v>2722</v>
      </c>
      <c r="AM227" t="b">
        <v>1</v>
      </c>
      <c r="AN227" t="b">
        <v>1</v>
      </c>
      <c r="AO227">
        <v>4443809</v>
      </c>
      <c r="AP227" t="s">
        <v>322</v>
      </c>
      <c r="AQ227" t="s">
        <v>3538</v>
      </c>
      <c r="AR227" t="s">
        <v>46</v>
      </c>
      <c r="AS227" t="s">
        <v>324</v>
      </c>
      <c r="AT227" t="s">
        <v>1631</v>
      </c>
    </row>
    <row r="228" spans="1:46" x14ac:dyDescent="0.35">
      <c r="A228" t="s">
        <v>3553</v>
      </c>
      <c r="B228" t="s">
        <v>3554</v>
      </c>
      <c r="C228" t="s">
        <v>3555</v>
      </c>
      <c r="D228" t="s">
        <v>3556</v>
      </c>
      <c r="E228" t="s">
        <v>3557</v>
      </c>
      <c r="F228" t="s">
        <v>1878</v>
      </c>
      <c r="G228" t="s">
        <v>418</v>
      </c>
      <c r="H228" t="s">
        <v>136</v>
      </c>
      <c r="I228" t="s">
        <v>345</v>
      </c>
      <c r="J228" t="s">
        <v>3558</v>
      </c>
      <c r="K228" t="s">
        <v>874</v>
      </c>
      <c r="L228" t="s">
        <v>81</v>
      </c>
      <c r="M228">
        <v>46219</v>
      </c>
      <c r="N228" t="s">
        <v>3559</v>
      </c>
      <c r="O228" t="s">
        <v>3560</v>
      </c>
      <c r="P228" t="s">
        <v>3561</v>
      </c>
      <c r="Q228" s="18">
        <v>45323</v>
      </c>
      <c r="R228" s="18">
        <v>45511</v>
      </c>
      <c r="S228" t="s">
        <v>708</v>
      </c>
      <c r="T228">
        <v>0</v>
      </c>
      <c r="U228" t="s">
        <v>3562</v>
      </c>
      <c r="X228" t="s">
        <v>317</v>
      </c>
      <c r="Y228" s="18">
        <v>26937</v>
      </c>
      <c r="Z228" t="s">
        <v>3563</v>
      </c>
      <c r="AA228">
        <v>1275186892</v>
      </c>
      <c r="AB228" t="s">
        <v>3564</v>
      </c>
      <c r="AC228" s="18">
        <v>46112</v>
      </c>
      <c r="AD228" t="s">
        <v>3565</v>
      </c>
      <c r="AE228" s="18">
        <v>45961</v>
      </c>
      <c r="AF228" t="s">
        <v>3566</v>
      </c>
      <c r="AG228" s="18">
        <v>45582</v>
      </c>
      <c r="AH228" t="s">
        <v>3567</v>
      </c>
      <c r="AJ228" t="s">
        <v>3568</v>
      </c>
      <c r="AK228" t="s">
        <v>3568</v>
      </c>
      <c r="AL228" t="s">
        <v>338</v>
      </c>
      <c r="AM228" t="b">
        <v>1</v>
      </c>
      <c r="AN228" t="b">
        <v>1</v>
      </c>
      <c r="AO228">
        <v>4443818</v>
      </c>
      <c r="AP228" t="s">
        <v>322</v>
      </c>
      <c r="AQ228" t="s">
        <v>3554</v>
      </c>
      <c r="AR228" t="s">
        <v>46</v>
      </c>
      <c r="AS228" t="s">
        <v>324</v>
      </c>
      <c r="AT228" t="s">
        <v>1631</v>
      </c>
    </row>
    <row r="229" spans="1:46" x14ac:dyDescent="0.35">
      <c r="A229" t="s">
        <v>3569</v>
      </c>
      <c r="B229" t="s">
        <v>3570</v>
      </c>
      <c r="C229" t="s">
        <v>3571</v>
      </c>
      <c r="D229" t="s">
        <v>3572</v>
      </c>
      <c r="E229" t="s">
        <v>703</v>
      </c>
      <c r="F229" t="s">
        <v>1618</v>
      </c>
      <c r="G229" t="s">
        <v>418</v>
      </c>
      <c r="H229" t="s">
        <v>136</v>
      </c>
      <c r="I229" t="s">
        <v>345</v>
      </c>
      <c r="J229" t="s">
        <v>3573</v>
      </c>
      <c r="K229" t="s">
        <v>874</v>
      </c>
      <c r="L229" t="s">
        <v>81</v>
      </c>
      <c r="M229">
        <v>46256</v>
      </c>
      <c r="N229" t="s">
        <v>3574</v>
      </c>
      <c r="O229" t="s">
        <v>3575</v>
      </c>
      <c r="P229" t="s">
        <v>3576</v>
      </c>
      <c r="Q229" s="18">
        <v>45323</v>
      </c>
      <c r="S229" t="s">
        <v>634</v>
      </c>
      <c r="T229">
        <v>5</v>
      </c>
      <c r="U229" t="s">
        <v>3577</v>
      </c>
      <c r="X229" t="s">
        <v>317</v>
      </c>
      <c r="Y229" s="18">
        <v>27265</v>
      </c>
      <c r="Z229" t="s">
        <v>3578</v>
      </c>
      <c r="AA229">
        <v>1184615999</v>
      </c>
      <c r="AB229" t="s">
        <v>3579</v>
      </c>
      <c r="AC229" s="18">
        <v>46418</v>
      </c>
      <c r="AD229" t="s">
        <v>3580</v>
      </c>
      <c r="AE229" s="18">
        <v>45961</v>
      </c>
      <c r="AF229" t="s">
        <v>3581</v>
      </c>
      <c r="AG229" s="18">
        <v>46143</v>
      </c>
      <c r="AH229" t="s">
        <v>3582</v>
      </c>
      <c r="AJ229" t="s">
        <v>825</v>
      </c>
      <c r="AK229" t="s">
        <v>825</v>
      </c>
      <c r="AM229" t="b">
        <v>1</v>
      </c>
      <c r="AN229" t="b">
        <v>1</v>
      </c>
      <c r="AO229">
        <v>4443821</v>
      </c>
      <c r="AP229" t="s">
        <v>322</v>
      </c>
      <c r="AQ229" t="s">
        <v>3583</v>
      </c>
      <c r="AR229" t="s">
        <v>46</v>
      </c>
      <c r="AS229" t="s">
        <v>324</v>
      </c>
      <c r="AT229" t="s">
        <v>1631</v>
      </c>
    </row>
    <row r="230" spans="1:46" x14ac:dyDescent="0.35">
      <c r="A230" t="s">
        <v>3584</v>
      </c>
      <c r="B230" t="s">
        <v>3585</v>
      </c>
      <c r="C230" t="s">
        <v>3586</v>
      </c>
      <c r="D230" t="s">
        <v>1813</v>
      </c>
      <c r="E230" t="s">
        <v>3587</v>
      </c>
      <c r="F230" t="s">
        <v>1618</v>
      </c>
      <c r="G230" t="s">
        <v>418</v>
      </c>
      <c r="H230" t="s">
        <v>136</v>
      </c>
      <c r="I230" t="s">
        <v>345</v>
      </c>
      <c r="J230" t="s">
        <v>3588</v>
      </c>
      <c r="K230" t="s">
        <v>3589</v>
      </c>
      <c r="L230" t="s">
        <v>81</v>
      </c>
      <c r="M230">
        <v>46077</v>
      </c>
      <c r="N230" t="s">
        <v>3590</v>
      </c>
      <c r="O230" t="s">
        <v>3591</v>
      </c>
      <c r="P230" t="s">
        <v>3592</v>
      </c>
      <c r="Q230" s="18">
        <v>45323</v>
      </c>
      <c r="S230" t="s">
        <v>634</v>
      </c>
      <c r="T230">
        <v>5</v>
      </c>
      <c r="U230" t="s">
        <v>3593</v>
      </c>
      <c r="X230" t="s">
        <v>317</v>
      </c>
      <c r="Y230" s="18">
        <v>29349</v>
      </c>
      <c r="Z230" t="s">
        <v>3594</v>
      </c>
      <c r="AA230">
        <v>1285184481</v>
      </c>
      <c r="AB230" t="s">
        <v>3595</v>
      </c>
      <c r="AC230" s="18">
        <v>45869</v>
      </c>
      <c r="AD230" t="s">
        <v>3596</v>
      </c>
      <c r="AE230" s="18">
        <v>45961</v>
      </c>
      <c r="AF230" t="s">
        <v>3597</v>
      </c>
      <c r="AG230" s="18">
        <v>46242</v>
      </c>
      <c r="AH230" t="s">
        <v>3598</v>
      </c>
      <c r="AI230">
        <v>201398720</v>
      </c>
      <c r="AJ230" t="s">
        <v>2327</v>
      </c>
      <c r="AK230" t="s">
        <v>3599</v>
      </c>
      <c r="AM230" t="b">
        <v>1</v>
      </c>
      <c r="AN230" t="b">
        <v>1</v>
      </c>
      <c r="AO230">
        <v>4449760</v>
      </c>
      <c r="AP230" t="s">
        <v>322</v>
      </c>
      <c r="AQ230" t="s">
        <v>3585</v>
      </c>
      <c r="AR230" t="s">
        <v>46</v>
      </c>
      <c r="AS230" t="s">
        <v>324</v>
      </c>
      <c r="AT230" t="s">
        <v>1631</v>
      </c>
    </row>
    <row r="231" spans="1:46" x14ac:dyDescent="0.35">
      <c r="A231" t="s">
        <v>3600</v>
      </c>
      <c r="B231" t="s">
        <v>3601</v>
      </c>
      <c r="C231" t="s">
        <v>3602</v>
      </c>
      <c r="D231" t="s">
        <v>2709</v>
      </c>
      <c r="E231" t="s">
        <v>3603</v>
      </c>
      <c r="F231" t="s">
        <v>1878</v>
      </c>
      <c r="G231" t="s">
        <v>418</v>
      </c>
      <c r="H231" t="s">
        <v>136</v>
      </c>
      <c r="I231" t="s">
        <v>345</v>
      </c>
      <c r="J231" t="s">
        <v>3604</v>
      </c>
      <c r="K231" t="s">
        <v>1867</v>
      </c>
      <c r="L231" t="s">
        <v>81</v>
      </c>
      <c r="M231">
        <v>46037</v>
      </c>
      <c r="N231" t="s">
        <v>3605</v>
      </c>
      <c r="O231" t="s">
        <v>3606</v>
      </c>
      <c r="P231" t="s">
        <v>3607</v>
      </c>
      <c r="Q231" s="18">
        <v>45323</v>
      </c>
      <c r="S231" t="s">
        <v>634</v>
      </c>
      <c r="T231">
        <v>5</v>
      </c>
      <c r="U231" t="s">
        <v>3608</v>
      </c>
      <c r="X231" t="s">
        <v>317</v>
      </c>
      <c r="Y231" s="18">
        <v>28635</v>
      </c>
      <c r="Z231" t="s">
        <v>3609</v>
      </c>
      <c r="AA231">
        <v>1548776925</v>
      </c>
      <c r="AB231" t="s">
        <v>3610</v>
      </c>
      <c r="AC231" s="18">
        <v>46356</v>
      </c>
      <c r="AD231" t="s">
        <v>3611</v>
      </c>
      <c r="AE231" s="18">
        <v>45961</v>
      </c>
      <c r="AF231" t="s">
        <v>3612</v>
      </c>
      <c r="AG231" s="18">
        <v>46706</v>
      </c>
      <c r="AH231" t="s">
        <v>3613</v>
      </c>
      <c r="AJ231" t="s">
        <v>1629</v>
      </c>
      <c r="AK231" t="s">
        <v>1629</v>
      </c>
      <c r="AM231" t="b">
        <v>1</v>
      </c>
      <c r="AN231" t="b">
        <v>1</v>
      </c>
      <c r="AO231">
        <v>4443846</v>
      </c>
      <c r="AP231" t="s">
        <v>322</v>
      </c>
      <c r="AQ231" t="s">
        <v>3601</v>
      </c>
      <c r="AR231" t="s">
        <v>46</v>
      </c>
      <c r="AS231" t="s">
        <v>324</v>
      </c>
      <c r="AT231" t="s">
        <v>1631</v>
      </c>
    </row>
    <row r="232" spans="1:46" x14ac:dyDescent="0.35">
      <c r="A232" t="s">
        <v>3614</v>
      </c>
      <c r="B232" t="s">
        <v>3615</v>
      </c>
      <c r="C232" t="s">
        <v>3616</v>
      </c>
      <c r="D232" t="s">
        <v>1274</v>
      </c>
      <c r="E232" t="s">
        <v>3617</v>
      </c>
      <c r="F232" t="s">
        <v>1878</v>
      </c>
      <c r="G232" t="s">
        <v>418</v>
      </c>
      <c r="H232" t="s">
        <v>136</v>
      </c>
      <c r="I232" t="s">
        <v>345</v>
      </c>
      <c r="J232" t="s">
        <v>3618</v>
      </c>
      <c r="K232" t="s">
        <v>874</v>
      </c>
      <c r="L232" t="s">
        <v>81</v>
      </c>
      <c r="M232">
        <v>46202</v>
      </c>
      <c r="N232" t="s">
        <v>3619</v>
      </c>
      <c r="O232" t="s">
        <v>3620</v>
      </c>
      <c r="P232" t="s">
        <v>3621</v>
      </c>
      <c r="Q232" s="18">
        <v>45323</v>
      </c>
      <c r="S232" t="s">
        <v>634</v>
      </c>
      <c r="T232">
        <v>5</v>
      </c>
      <c r="U232" t="s">
        <v>3622</v>
      </c>
      <c r="X232" t="s">
        <v>317</v>
      </c>
      <c r="Y232" s="18">
        <v>26101</v>
      </c>
      <c r="Z232" t="s">
        <v>3623</v>
      </c>
      <c r="AA232">
        <v>1346626876</v>
      </c>
      <c r="AB232" t="s">
        <v>3624</v>
      </c>
      <c r="AC232" s="18">
        <v>46477</v>
      </c>
      <c r="AD232" t="s">
        <v>3625</v>
      </c>
      <c r="AE232" s="18">
        <v>45961</v>
      </c>
      <c r="AF232" t="s">
        <v>3626</v>
      </c>
      <c r="AG232" s="18">
        <v>45838</v>
      </c>
      <c r="AH232" t="s">
        <v>3627</v>
      </c>
      <c r="AJ232" t="s">
        <v>2327</v>
      </c>
      <c r="AK232" t="s">
        <v>2327</v>
      </c>
      <c r="AM232" t="b">
        <v>1</v>
      </c>
      <c r="AN232" t="b">
        <v>1</v>
      </c>
      <c r="AO232">
        <v>4443970</v>
      </c>
      <c r="AP232" t="s">
        <v>322</v>
      </c>
      <c r="AQ232" t="s">
        <v>3615</v>
      </c>
      <c r="AR232" t="s">
        <v>46</v>
      </c>
      <c r="AS232" t="s">
        <v>324</v>
      </c>
      <c r="AT232" t="s">
        <v>1631</v>
      </c>
    </row>
    <row r="233" spans="1:46" x14ac:dyDescent="0.35">
      <c r="A233" t="s">
        <v>3628</v>
      </c>
      <c r="B233" t="s">
        <v>3629</v>
      </c>
      <c r="C233" t="s">
        <v>3630</v>
      </c>
      <c r="D233" t="s">
        <v>3631</v>
      </c>
      <c r="E233" t="s">
        <v>3632</v>
      </c>
      <c r="F233" t="s">
        <v>3633</v>
      </c>
      <c r="G233" t="s">
        <v>418</v>
      </c>
      <c r="H233" t="s">
        <v>136</v>
      </c>
      <c r="I233" t="s">
        <v>345</v>
      </c>
      <c r="J233" t="s">
        <v>3634</v>
      </c>
      <c r="K233" t="s">
        <v>3635</v>
      </c>
      <c r="L233" t="s">
        <v>81</v>
      </c>
      <c r="M233">
        <v>46240</v>
      </c>
      <c r="N233" t="s">
        <v>3636</v>
      </c>
      <c r="O233" t="s">
        <v>3637</v>
      </c>
      <c r="P233" t="s">
        <v>3638</v>
      </c>
      <c r="Q233" s="18">
        <v>45323</v>
      </c>
      <c r="S233" t="s">
        <v>634</v>
      </c>
      <c r="T233">
        <v>5</v>
      </c>
      <c r="U233" t="s">
        <v>3639</v>
      </c>
      <c r="X233" t="s">
        <v>317</v>
      </c>
      <c r="Y233" s="18">
        <v>19551</v>
      </c>
      <c r="Z233" t="s">
        <v>3640</v>
      </c>
      <c r="AA233">
        <v>1437140381</v>
      </c>
      <c r="AB233" t="s">
        <v>3641</v>
      </c>
      <c r="AC233" s="18">
        <v>45991</v>
      </c>
      <c r="AD233" t="s">
        <v>3642</v>
      </c>
      <c r="AE233" s="18">
        <v>45961</v>
      </c>
      <c r="AF233" t="s">
        <v>3643</v>
      </c>
      <c r="AG233" s="18">
        <v>46387</v>
      </c>
      <c r="AH233" t="s">
        <v>3644</v>
      </c>
      <c r="AJ233" t="s">
        <v>2722</v>
      </c>
      <c r="AK233" t="s">
        <v>2722</v>
      </c>
      <c r="AM233" t="b">
        <v>1</v>
      </c>
      <c r="AN233" t="b">
        <v>1</v>
      </c>
      <c r="AO233">
        <v>4444452</v>
      </c>
      <c r="AP233" t="s">
        <v>322</v>
      </c>
      <c r="AQ233" t="s">
        <v>3629</v>
      </c>
      <c r="AR233" t="s">
        <v>46</v>
      </c>
      <c r="AS233" t="s">
        <v>324</v>
      </c>
      <c r="AT233" t="s">
        <v>1631</v>
      </c>
    </row>
    <row r="234" spans="1:46" x14ac:dyDescent="0.35">
      <c r="A234" t="s">
        <v>3645</v>
      </c>
      <c r="B234" t="s">
        <v>3646</v>
      </c>
      <c r="C234" t="s">
        <v>3647</v>
      </c>
      <c r="D234" t="s">
        <v>2709</v>
      </c>
      <c r="E234" t="s">
        <v>3648</v>
      </c>
      <c r="F234" t="s">
        <v>3542</v>
      </c>
      <c r="G234" t="s">
        <v>418</v>
      </c>
      <c r="H234" t="s">
        <v>136</v>
      </c>
      <c r="I234" t="s">
        <v>345</v>
      </c>
      <c r="J234" t="s">
        <v>3649</v>
      </c>
      <c r="K234" t="s">
        <v>2712</v>
      </c>
      <c r="L234" t="s">
        <v>81</v>
      </c>
      <c r="M234">
        <v>46074</v>
      </c>
      <c r="N234" t="s">
        <v>3650</v>
      </c>
      <c r="O234" t="s">
        <v>3651</v>
      </c>
      <c r="P234" t="s">
        <v>3652</v>
      </c>
      <c r="Q234" s="18">
        <v>45323</v>
      </c>
      <c r="S234" t="s">
        <v>634</v>
      </c>
      <c r="T234">
        <v>0</v>
      </c>
      <c r="U234" t="s">
        <v>3653</v>
      </c>
      <c r="X234" t="s">
        <v>317</v>
      </c>
      <c r="Y234" s="18">
        <v>33025</v>
      </c>
      <c r="Z234" t="s">
        <v>3654</v>
      </c>
      <c r="AA234">
        <v>1427594142</v>
      </c>
      <c r="AB234" t="s">
        <v>3655</v>
      </c>
      <c r="AC234" s="18">
        <v>46387</v>
      </c>
      <c r="AD234" t="s">
        <v>3656</v>
      </c>
      <c r="AE234" s="18">
        <v>45961</v>
      </c>
      <c r="AF234" t="s">
        <v>3657</v>
      </c>
      <c r="AG234" s="18">
        <v>46404</v>
      </c>
      <c r="AH234" t="s">
        <v>3658</v>
      </c>
      <c r="AJ234" t="s">
        <v>2327</v>
      </c>
      <c r="AK234" t="s">
        <v>2327</v>
      </c>
      <c r="AM234" t="b">
        <v>1</v>
      </c>
      <c r="AN234" t="b">
        <v>1</v>
      </c>
      <c r="AO234">
        <v>4445672</v>
      </c>
      <c r="AP234" t="s">
        <v>322</v>
      </c>
      <c r="AQ234" t="s">
        <v>3646</v>
      </c>
      <c r="AR234" t="s">
        <v>46</v>
      </c>
      <c r="AS234" t="s">
        <v>324</v>
      </c>
      <c r="AT234" t="s">
        <v>1631</v>
      </c>
    </row>
    <row r="235" spans="1:46" x14ac:dyDescent="0.35">
      <c r="A235" t="s">
        <v>3659</v>
      </c>
      <c r="B235" t="s">
        <v>3660</v>
      </c>
      <c r="C235" t="s">
        <v>3661</v>
      </c>
      <c r="D235" t="s">
        <v>3662</v>
      </c>
      <c r="E235" t="s">
        <v>3663</v>
      </c>
      <c r="F235" t="s">
        <v>1878</v>
      </c>
      <c r="G235" t="s">
        <v>418</v>
      </c>
      <c r="H235" t="s">
        <v>136</v>
      </c>
      <c r="I235" t="s">
        <v>345</v>
      </c>
      <c r="J235" t="s">
        <v>3664</v>
      </c>
      <c r="K235" t="s">
        <v>3665</v>
      </c>
      <c r="L235" t="s">
        <v>81</v>
      </c>
      <c r="M235">
        <v>46077</v>
      </c>
      <c r="N235" t="s">
        <v>3666</v>
      </c>
      <c r="O235" t="s">
        <v>3667</v>
      </c>
      <c r="P235" t="s">
        <v>3668</v>
      </c>
      <c r="Q235" s="18">
        <v>45323</v>
      </c>
      <c r="S235" t="s">
        <v>634</v>
      </c>
      <c r="T235">
        <v>2</v>
      </c>
      <c r="U235" t="s">
        <v>3669</v>
      </c>
      <c r="X235" t="s">
        <v>317</v>
      </c>
      <c r="Y235" s="18">
        <v>29363</v>
      </c>
      <c r="Z235" t="s">
        <v>3670</v>
      </c>
      <c r="AA235">
        <v>1083915581</v>
      </c>
      <c r="AB235" t="s">
        <v>3671</v>
      </c>
      <c r="AC235" s="18">
        <v>45808</v>
      </c>
      <c r="AD235" t="s">
        <v>3672</v>
      </c>
      <c r="AE235" s="18">
        <v>45961</v>
      </c>
      <c r="AF235" t="s">
        <v>3673</v>
      </c>
      <c r="AG235" s="18">
        <v>45869</v>
      </c>
      <c r="AH235" t="s">
        <v>3674</v>
      </c>
      <c r="AJ235" t="s">
        <v>825</v>
      </c>
      <c r="AK235" t="s">
        <v>825</v>
      </c>
      <c r="AM235" t="b">
        <v>1</v>
      </c>
      <c r="AN235" t="b">
        <v>1</v>
      </c>
      <c r="AO235">
        <v>4443971</v>
      </c>
      <c r="AP235" t="s">
        <v>322</v>
      </c>
      <c r="AQ235" t="s">
        <v>3660</v>
      </c>
      <c r="AR235" t="s">
        <v>46</v>
      </c>
      <c r="AS235" t="s">
        <v>324</v>
      </c>
      <c r="AT235" t="s">
        <v>1631</v>
      </c>
    </row>
    <row r="236" spans="1:46" x14ac:dyDescent="0.35">
      <c r="A236" t="s">
        <v>3675</v>
      </c>
      <c r="B236" t="s">
        <v>3676</v>
      </c>
      <c r="C236" t="s">
        <v>3677</v>
      </c>
      <c r="D236" t="s">
        <v>3678</v>
      </c>
      <c r="E236" t="s">
        <v>3679</v>
      </c>
      <c r="F236" t="s">
        <v>3680</v>
      </c>
      <c r="G236" t="s">
        <v>1024</v>
      </c>
      <c r="H236" t="s">
        <v>133</v>
      </c>
      <c r="I236" t="s">
        <v>345</v>
      </c>
      <c r="J236" t="s">
        <v>3681</v>
      </c>
      <c r="K236" t="s">
        <v>3682</v>
      </c>
      <c r="L236" t="s">
        <v>81</v>
      </c>
      <c r="M236">
        <v>46112</v>
      </c>
      <c r="N236" t="s">
        <v>3683</v>
      </c>
      <c r="O236" t="s">
        <v>3684</v>
      </c>
      <c r="P236" t="s">
        <v>3685</v>
      </c>
      <c r="Q236" s="18">
        <v>45323</v>
      </c>
      <c r="R236" s="18">
        <v>45368</v>
      </c>
      <c r="S236" t="s">
        <v>708</v>
      </c>
      <c r="T236">
        <v>0</v>
      </c>
      <c r="U236" t="s">
        <v>3686</v>
      </c>
      <c r="X236" t="s">
        <v>317</v>
      </c>
      <c r="Y236" s="18">
        <v>29866</v>
      </c>
      <c r="Z236" t="s">
        <v>3687</v>
      </c>
      <c r="AA236">
        <v>1578802112</v>
      </c>
      <c r="AB236" t="s">
        <v>3688</v>
      </c>
      <c r="AD236" t="s">
        <v>3689</v>
      </c>
      <c r="AE236" s="18">
        <v>45961</v>
      </c>
      <c r="AF236" t="s">
        <v>3690</v>
      </c>
      <c r="AG236" s="18">
        <v>46767</v>
      </c>
      <c r="AH236" t="s">
        <v>3691</v>
      </c>
      <c r="AJ236" t="s">
        <v>3692</v>
      </c>
      <c r="AK236" t="s">
        <v>3692</v>
      </c>
      <c r="AL236" t="s">
        <v>338</v>
      </c>
      <c r="AM236" t="b">
        <v>0</v>
      </c>
      <c r="AN236" t="b">
        <v>1</v>
      </c>
      <c r="AO236">
        <v>4443862</v>
      </c>
      <c r="AQ236" t="s">
        <v>3676</v>
      </c>
      <c r="AR236" t="s">
        <v>46</v>
      </c>
      <c r="AS236" t="s">
        <v>324</v>
      </c>
      <c r="AT236" t="s">
        <v>1631</v>
      </c>
    </row>
    <row r="237" spans="1:46" x14ac:dyDescent="0.35">
      <c r="A237" t="s">
        <v>3693</v>
      </c>
      <c r="B237" t="s">
        <v>3694</v>
      </c>
      <c r="C237" t="s">
        <v>3695</v>
      </c>
      <c r="D237" t="s">
        <v>3696</v>
      </c>
      <c r="E237" t="s">
        <v>3697</v>
      </c>
      <c r="F237" t="s">
        <v>611</v>
      </c>
      <c r="G237" t="s">
        <v>418</v>
      </c>
      <c r="H237" t="s">
        <v>136</v>
      </c>
      <c r="I237" t="s">
        <v>345</v>
      </c>
      <c r="J237" t="s">
        <v>3698</v>
      </c>
      <c r="K237" t="s">
        <v>917</v>
      </c>
      <c r="L237" t="s">
        <v>81</v>
      </c>
      <c r="M237">
        <v>46032</v>
      </c>
      <c r="N237" t="s">
        <v>3699</v>
      </c>
      <c r="O237" t="s">
        <v>3700</v>
      </c>
      <c r="P237" t="s">
        <v>3701</v>
      </c>
      <c r="Q237" s="18">
        <v>45323</v>
      </c>
      <c r="S237" t="s">
        <v>634</v>
      </c>
      <c r="T237">
        <v>4</v>
      </c>
      <c r="U237" t="s">
        <v>3702</v>
      </c>
      <c r="X237" t="s">
        <v>317</v>
      </c>
      <c r="Y237" s="18">
        <v>30237</v>
      </c>
      <c r="Z237" t="s">
        <v>3703</v>
      </c>
      <c r="AA237">
        <v>1114464575</v>
      </c>
      <c r="AB237" t="s">
        <v>3704</v>
      </c>
      <c r="AC237" s="18">
        <v>46234</v>
      </c>
      <c r="AD237" t="s">
        <v>3705</v>
      </c>
      <c r="AE237" s="18">
        <v>45961</v>
      </c>
      <c r="AF237" t="s">
        <v>3706</v>
      </c>
      <c r="AG237" s="18">
        <v>46544</v>
      </c>
      <c r="AH237" t="s">
        <v>3707</v>
      </c>
      <c r="AI237">
        <v>300011112</v>
      </c>
      <c r="AJ237" t="s">
        <v>2722</v>
      </c>
      <c r="AK237" t="s">
        <v>2722</v>
      </c>
      <c r="AM237" t="b">
        <v>1</v>
      </c>
      <c r="AN237" t="b">
        <v>1</v>
      </c>
      <c r="AO237">
        <v>4453180</v>
      </c>
      <c r="AP237" t="s">
        <v>322</v>
      </c>
      <c r="AQ237" t="s">
        <v>3694</v>
      </c>
      <c r="AR237" t="s">
        <v>46</v>
      </c>
      <c r="AS237" t="s">
        <v>324</v>
      </c>
      <c r="AT237" t="s">
        <v>1631</v>
      </c>
    </row>
    <row r="238" spans="1:46" x14ac:dyDescent="0.35">
      <c r="A238" t="s">
        <v>3708</v>
      </c>
      <c r="C238" t="s">
        <v>3709</v>
      </c>
      <c r="D238" t="s">
        <v>3710</v>
      </c>
      <c r="E238" t="s">
        <v>3711</v>
      </c>
      <c r="F238" t="s">
        <v>1289</v>
      </c>
      <c r="G238" t="s">
        <v>799</v>
      </c>
      <c r="H238" t="s">
        <v>130</v>
      </c>
      <c r="I238" t="s">
        <v>345</v>
      </c>
      <c r="J238" t="s">
        <v>3712</v>
      </c>
      <c r="K238" t="s">
        <v>3713</v>
      </c>
      <c r="L238" t="s">
        <v>198</v>
      </c>
      <c r="M238">
        <v>83221</v>
      </c>
      <c r="N238" t="s">
        <v>3714</v>
      </c>
      <c r="O238" t="s">
        <v>3715</v>
      </c>
      <c r="P238" t="s">
        <v>3716</v>
      </c>
      <c r="Q238" s="18">
        <v>45323</v>
      </c>
      <c r="S238" t="s">
        <v>634</v>
      </c>
      <c r="T238">
        <v>5</v>
      </c>
      <c r="U238" t="s">
        <v>3717</v>
      </c>
      <c r="X238" t="s">
        <v>317</v>
      </c>
      <c r="Y238" s="18">
        <v>31754</v>
      </c>
      <c r="Z238" t="s">
        <v>3718</v>
      </c>
      <c r="AA238">
        <v>1558060202</v>
      </c>
      <c r="AB238" t="s">
        <v>3719</v>
      </c>
      <c r="AC238" s="18">
        <v>46265</v>
      </c>
      <c r="AD238">
        <v>55771</v>
      </c>
      <c r="AE238" s="18">
        <v>45900</v>
      </c>
      <c r="AF238" t="s">
        <v>3720</v>
      </c>
      <c r="AG238" s="18">
        <v>46833</v>
      </c>
      <c r="AJ238" t="s">
        <v>3721</v>
      </c>
      <c r="AK238" t="s">
        <v>234</v>
      </c>
      <c r="AM238" t="b">
        <v>1</v>
      </c>
      <c r="AN238" t="b">
        <v>1</v>
      </c>
      <c r="AP238" t="s">
        <v>492</v>
      </c>
      <c r="AQ238" t="s">
        <v>3722</v>
      </c>
      <c r="AR238" t="s">
        <v>46</v>
      </c>
      <c r="AS238" t="s">
        <v>324</v>
      </c>
    </row>
    <row r="239" spans="1:46" x14ac:dyDescent="0.35">
      <c r="A239" t="s">
        <v>3723</v>
      </c>
      <c r="C239" t="s">
        <v>3724</v>
      </c>
      <c r="D239" t="s">
        <v>3725</v>
      </c>
      <c r="E239" t="s">
        <v>3726</v>
      </c>
      <c r="F239" t="s">
        <v>1289</v>
      </c>
      <c r="G239" t="s">
        <v>799</v>
      </c>
      <c r="H239" t="s">
        <v>27</v>
      </c>
      <c r="I239" t="s">
        <v>310</v>
      </c>
      <c r="J239" t="s">
        <v>3727</v>
      </c>
      <c r="K239" t="s">
        <v>801</v>
      </c>
      <c r="L239" t="s">
        <v>198</v>
      </c>
      <c r="M239">
        <v>83406</v>
      </c>
      <c r="N239" t="s">
        <v>3728</v>
      </c>
      <c r="O239" t="s">
        <v>3729</v>
      </c>
      <c r="P239" t="s">
        <v>3730</v>
      </c>
      <c r="Q239" s="18">
        <v>45323</v>
      </c>
      <c r="S239" t="s">
        <v>634</v>
      </c>
      <c r="T239">
        <v>1</v>
      </c>
      <c r="U239" t="s">
        <v>3731</v>
      </c>
      <c r="X239">
        <v>1099</v>
      </c>
      <c r="Y239" s="18">
        <v>28208</v>
      </c>
      <c r="Z239" t="s">
        <v>3732</v>
      </c>
      <c r="AA239">
        <v>1396070611</v>
      </c>
      <c r="AB239" t="s">
        <v>3733</v>
      </c>
      <c r="AC239" s="18">
        <v>45626</v>
      </c>
      <c r="AD239" t="s">
        <v>3734</v>
      </c>
      <c r="AE239" s="18">
        <v>46203</v>
      </c>
      <c r="AF239" t="s">
        <v>320</v>
      </c>
      <c r="AK239" t="s">
        <v>1330</v>
      </c>
      <c r="AM239" t="b">
        <v>1</v>
      </c>
      <c r="AN239" t="b">
        <v>1</v>
      </c>
      <c r="AP239" t="s">
        <v>492</v>
      </c>
      <c r="AQ239" t="s">
        <v>234</v>
      </c>
      <c r="AR239" t="s">
        <v>310</v>
      </c>
      <c r="AS239" t="s">
        <v>324</v>
      </c>
    </row>
    <row r="240" spans="1:46" x14ac:dyDescent="0.35">
      <c r="A240" t="s">
        <v>3735</v>
      </c>
      <c r="C240" t="s">
        <v>3736</v>
      </c>
      <c r="D240" t="s">
        <v>3737</v>
      </c>
      <c r="E240" t="s">
        <v>3738</v>
      </c>
      <c r="F240" t="s">
        <v>1289</v>
      </c>
      <c r="G240" t="s">
        <v>479</v>
      </c>
      <c r="H240" t="s">
        <v>130</v>
      </c>
      <c r="I240" t="s">
        <v>345</v>
      </c>
      <c r="J240" t="s">
        <v>3739</v>
      </c>
      <c r="K240" t="s">
        <v>3740</v>
      </c>
      <c r="L240" t="s">
        <v>482</v>
      </c>
      <c r="M240">
        <v>89423</v>
      </c>
      <c r="N240" t="s">
        <v>3741</v>
      </c>
      <c r="O240" t="s">
        <v>3742</v>
      </c>
      <c r="P240" t="s">
        <v>3743</v>
      </c>
      <c r="Q240" s="18">
        <v>45323</v>
      </c>
      <c r="S240" t="s">
        <v>634</v>
      </c>
      <c r="T240">
        <v>5</v>
      </c>
      <c r="U240" t="s">
        <v>3744</v>
      </c>
      <c r="X240" t="s">
        <v>317</v>
      </c>
      <c r="Y240" s="18">
        <v>27450</v>
      </c>
      <c r="Z240" t="s">
        <v>3745</v>
      </c>
      <c r="AA240">
        <v>1730473836</v>
      </c>
      <c r="AB240" t="s">
        <v>3746</v>
      </c>
      <c r="AC240" s="18">
        <v>46234</v>
      </c>
      <c r="AD240" t="s">
        <v>3747</v>
      </c>
      <c r="AE240" s="18">
        <v>45713</v>
      </c>
      <c r="AF240" t="s">
        <v>3748</v>
      </c>
      <c r="AG240" s="18">
        <v>46579</v>
      </c>
      <c r="AJ240" t="s">
        <v>3749</v>
      </c>
      <c r="AK240" t="s">
        <v>3750</v>
      </c>
      <c r="AM240" t="b">
        <v>1</v>
      </c>
      <c r="AN240" t="b">
        <v>1</v>
      </c>
      <c r="AP240" t="s">
        <v>492</v>
      </c>
      <c r="AQ240" t="s">
        <v>3751</v>
      </c>
      <c r="AR240" t="s">
        <v>46</v>
      </c>
      <c r="AS240" t="s">
        <v>324</v>
      </c>
    </row>
    <row r="241" spans="1:46" x14ac:dyDescent="0.35">
      <c r="A241" t="s">
        <v>3752</v>
      </c>
      <c r="C241" t="s">
        <v>3753</v>
      </c>
      <c r="D241" t="s">
        <v>2593</v>
      </c>
      <c r="E241" t="s">
        <v>703</v>
      </c>
      <c r="F241" t="s">
        <v>1289</v>
      </c>
      <c r="G241" t="s">
        <v>479</v>
      </c>
      <c r="H241" t="s">
        <v>130</v>
      </c>
      <c r="I241" t="s">
        <v>345</v>
      </c>
      <c r="J241" t="s">
        <v>3754</v>
      </c>
      <c r="K241" t="s">
        <v>3755</v>
      </c>
      <c r="L241" t="s">
        <v>482</v>
      </c>
      <c r="M241">
        <v>89521</v>
      </c>
      <c r="N241" t="s">
        <v>3756</v>
      </c>
      <c r="O241" t="s">
        <v>3757</v>
      </c>
      <c r="P241" t="s">
        <v>3758</v>
      </c>
      <c r="Q241" s="18">
        <v>45323</v>
      </c>
      <c r="S241" t="s">
        <v>634</v>
      </c>
      <c r="T241">
        <v>5</v>
      </c>
      <c r="U241" t="s">
        <v>3759</v>
      </c>
      <c r="X241" t="s">
        <v>317</v>
      </c>
      <c r="Y241" s="18">
        <v>30813</v>
      </c>
      <c r="Z241" t="s">
        <v>3760</v>
      </c>
      <c r="AA241">
        <v>1134480247</v>
      </c>
      <c r="AB241" t="s">
        <v>3761</v>
      </c>
      <c r="AC241" s="18">
        <v>46418</v>
      </c>
      <c r="AD241" t="s">
        <v>3762</v>
      </c>
      <c r="AE241" s="18">
        <v>46153</v>
      </c>
      <c r="AF241" t="s">
        <v>3763</v>
      </c>
      <c r="AG241" s="18">
        <v>46697</v>
      </c>
      <c r="AH241" t="s">
        <v>3764</v>
      </c>
      <c r="AI241">
        <v>1134480247</v>
      </c>
      <c r="AJ241" t="s">
        <v>3749</v>
      </c>
      <c r="AK241" t="s">
        <v>3750</v>
      </c>
      <c r="AM241" t="b">
        <v>1</v>
      </c>
      <c r="AN241" t="b">
        <v>0</v>
      </c>
      <c r="AP241" t="s">
        <v>492</v>
      </c>
      <c r="AQ241" t="s">
        <v>3765</v>
      </c>
      <c r="AR241" t="s">
        <v>46</v>
      </c>
      <c r="AS241" t="s">
        <v>324</v>
      </c>
    </row>
    <row r="242" spans="1:46" x14ac:dyDescent="0.35">
      <c r="A242" t="s">
        <v>3766</v>
      </c>
      <c r="C242" t="s">
        <v>3767</v>
      </c>
      <c r="D242" t="s">
        <v>3768</v>
      </c>
      <c r="E242" t="s">
        <v>3769</v>
      </c>
      <c r="F242" t="s">
        <v>1289</v>
      </c>
      <c r="G242" t="s">
        <v>479</v>
      </c>
      <c r="H242" t="s">
        <v>130</v>
      </c>
      <c r="I242" t="s">
        <v>345</v>
      </c>
      <c r="J242" t="s">
        <v>3770</v>
      </c>
      <c r="K242" t="s">
        <v>481</v>
      </c>
      <c r="L242" t="s">
        <v>482</v>
      </c>
      <c r="M242">
        <v>89701</v>
      </c>
      <c r="N242" t="s">
        <v>3771</v>
      </c>
      <c r="O242" t="s">
        <v>3772</v>
      </c>
      <c r="P242" t="s">
        <v>3773</v>
      </c>
      <c r="Q242" s="18">
        <v>45323</v>
      </c>
      <c r="S242" t="s">
        <v>634</v>
      </c>
      <c r="T242">
        <v>5</v>
      </c>
      <c r="U242" t="s">
        <v>3774</v>
      </c>
      <c r="X242" t="s">
        <v>317</v>
      </c>
      <c r="Y242" s="18">
        <v>26218</v>
      </c>
      <c r="Z242" t="s">
        <v>3775</v>
      </c>
      <c r="AA242">
        <v>1841292869</v>
      </c>
      <c r="AB242" t="s">
        <v>3776</v>
      </c>
      <c r="AC242" s="18">
        <v>46507</v>
      </c>
      <c r="AD242" t="s">
        <v>3777</v>
      </c>
      <c r="AE242" s="18">
        <v>46307</v>
      </c>
      <c r="AF242" t="s">
        <v>3778</v>
      </c>
      <c r="AG242" s="18">
        <v>46996</v>
      </c>
      <c r="AH242" t="s">
        <v>3779</v>
      </c>
      <c r="AI242">
        <v>1841292869</v>
      </c>
      <c r="AJ242" t="s">
        <v>3749</v>
      </c>
      <c r="AK242" t="s">
        <v>3750</v>
      </c>
      <c r="AM242" t="b">
        <v>1</v>
      </c>
      <c r="AN242" t="b">
        <v>1</v>
      </c>
      <c r="AP242" t="s">
        <v>492</v>
      </c>
      <c r="AQ242" t="s">
        <v>3780</v>
      </c>
      <c r="AR242" t="s">
        <v>46</v>
      </c>
      <c r="AS242" t="s">
        <v>324</v>
      </c>
    </row>
    <row r="243" spans="1:46" x14ac:dyDescent="0.35">
      <c r="A243" t="s">
        <v>3781</v>
      </c>
      <c r="C243" t="s">
        <v>3782</v>
      </c>
      <c r="D243" t="s">
        <v>3783</v>
      </c>
      <c r="E243" t="s">
        <v>3784</v>
      </c>
      <c r="F243" t="s">
        <v>1289</v>
      </c>
      <c r="G243" t="s">
        <v>479</v>
      </c>
      <c r="H243" t="s">
        <v>27</v>
      </c>
      <c r="I243" t="s">
        <v>310</v>
      </c>
      <c r="J243" t="s">
        <v>3785</v>
      </c>
      <c r="K243" t="s">
        <v>481</v>
      </c>
      <c r="L243" t="s">
        <v>482</v>
      </c>
      <c r="M243">
        <v>89703</v>
      </c>
      <c r="N243" t="s">
        <v>3786</v>
      </c>
      <c r="O243" t="s">
        <v>3787</v>
      </c>
      <c r="P243" t="s">
        <v>3788</v>
      </c>
      <c r="Q243" s="18">
        <v>45323</v>
      </c>
      <c r="S243" t="s">
        <v>634</v>
      </c>
      <c r="T243">
        <v>4</v>
      </c>
      <c r="U243" t="s">
        <v>3789</v>
      </c>
      <c r="X243" t="s">
        <v>317</v>
      </c>
      <c r="Y243" s="18">
        <v>23215</v>
      </c>
      <c r="Z243" t="s">
        <v>3790</v>
      </c>
      <c r="AA243">
        <v>1750576245</v>
      </c>
      <c r="AB243" t="s">
        <v>3791</v>
      </c>
      <c r="AC243" s="18">
        <v>45777</v>
      </c>
      <c r="AD243">
        <v>12435</v>
      </c>
      <c r="AE243" s="18">
        <v>45838</v>
      </c>
      <c r="AF243" t="s">
        <v>320</v>
      </c>
      <c r="AH243" t="s">
        <v>3792</v>
      </c>
      <c r="AI243">
        <v>175076245</v>
      </c>
      <c r="AK243" t="s">
        <v>1330</v>
      </c>
      <c r="AM243" t="b">
        <v>1</v>
      </c>
      <c r="AN243" t="b">
        <v>1</v>
      </c>
      <c r="AP243" t="s">
        <v>492</v>
      </c>
      <c r="AQ243" t="s">
        <v>3750</v>
      </c>
      <c r="AR243" t="s">
        <v>310</v>
      </c>
      <c r="AS243" t="s">
        <v>324</v>
      </c>
    </row>
    <row r="244" spans="1:46" x14ac:dyDescent="0.35">
      <c r="A244" t="s">
        <v>3793</v>
      </c>
      <c r="C244" t="s">
        <v>3794</v>
      </c>
      <c r="D244" t="s">
        <v>3795</v>
      </c>
      <c r="E244" t="s">
        <v>3796</v>
      </c>
      <c r="F244" t="s">
        <v>1289</v>
      </c>
      <c r="G244" t="s">
        <v>1345</v>
      </c>
      <c r="H244" t="s">
        <v>130</v>
      </c>
      <c r="I244" t="s">
        <v>345</v>
      </c>
      <c r="J244" t="s">
        <v>3797</v>
      </c>
      <c r="K244" t="s">
        <v>3798</v>
      </c>
      <c r="L244" t="s">
        <v>238</v>
      </c>
      <c r="M244">
        <v>44685</v>
      </c>
      <c r="N244" t="s">
        <v>3799</v>
      </c>
      <c r="O244" t="s">
        <v>3800</v>
      </c>
      <c r="P244" t="s">
        <v>3801</v>
      </c>
      <c r="Q244" s="18">
        <v>45323</v>
      </c>
      <c r="S244" t="s">
        <v>634</v>
      </c>
      <c r="T244">
        <v>5</v>
      </c>
      <c r="U244" t="s">
        <v>3802</v>
      </c>
      <c r="X244" t="s">
        <v>317</v>
      </c>
      <c r="Y244" s="18">
        <v>34790</v>
      </c>
      <c r="Z244" t="s">
        <v>3803</v>
      </c>
      <c r="AA244">
        <v>1588367031</v>
      </c>
      <c r="AB244" t="s">
        <v>3804</v>
      </c>
      <c r="AC244" s="18">
        <v>45869</v>
      </c>
      <c r="AD244" t="s">
        <v>3805</v>
      </c>
      <c r="AE244" s="18">
        <v>45961</v>
      </c>
      <c r="AF244" t="s">
        <v>3806</v>
      </c>
      <c r="AG244" s="18">
        <v>46789</v>
      </c>
      <c r="AH244" t="s">
        <v>3807</v>
      </c>
      <c r="AI244">
        <v>16017</v>
      </c>
      <c r="AJ244" t="s">
        <v>3808</v>
      </c>
      <c r="AK244" t="s">
        <v>3809</v>
      </c>
      <c r="AM244" t="b">
        <v>1</v>
      </c>
      <c r="AN244" t="b">
        <v>1</v>
      </c>
      <c r="AP244" t="s">
        <v>492</v>
      </c>
      <c r="AQ244" t="s">
        <v>3810</v>
      </c>
      <c r="AR244" t="s">
        <v>46</v>
      </c>
      <c r="AS244" t="s">
        <v>324</v>
      </c>
    </row>
    <row r="245" spans="1:46" x14ac:dyDescent="0.35">
      <c r="A245" t="s">
        <v>3811</v>
      </c>
      <c r="C245" t="s">
        <v>3812</v>
      </c>
      <c r="D245" t="s">
        <v>3813</v>
      </c>
      <c r="E245" t="s">
        <v>3814</v>
      </c>
      <c r="F245" t="s">
        <v>1289</v>
      </c>
      <c r="G245" t="s">
        <v>1345</v>
      </c>
      <c r="H245" t="s">
        <v>130</v>
      </c>
      <c r="I245" t="s">
        <v>345</v>
      </c>
      <c r="J245" t="s">
        <v>3815</v>
      </c>
      <c r="K245" t="s">
        <v>3816</v>
      </c>
      <c r="L245" t="s">
        <v>238</v>
      </c>
      <c r="M245">
        <v>44053</v>
      </c>
      <c r="N245" t="s">
        <v>3817</v>
      </c>
      <c r="O245" t="s">
        <v>3818</v>
      </c>
      <c r="P245" t="s">
        <v>3819</v>
      </c>
      <c r="Q245" s="18">
        <v>45323</v>
      </c>
      <c r="S245" t="s">
        <v>634</v>
      </c>
      <c r="T245">
        <v>5</v>
      </c>
      <c r="U245" t="s">
        <v>3820</v>
      </c>
      <c r="X245" t="s">
        <v>317</v>
      </c>
      <c r="Y245" s="18">
        <v>31313</v>
      </c>
      <c r="Z245" t="s">
        <v>3821</v>
      </c>
      <c r="AA245">
        <v>1194306316</v>
      </c>
      <c r="AB245" t="s">
        <v>3822</v>
      </c>
      <c r="AC245" s="18">
        <v>46660</v>
      </c>
      <c r="AD245" t="s">
        <v>3823</v>
      </c>
      <c r="AE245" s="18">
        <v>45943</v>
      </c>
      <c r="AF245" t="s">
        <v>3824</v>
      </c>
      <c r="AG245" s="18">
        <v>46107</v>
      </c>
      <c r="AH245" t="s">
        <v>3825</v>
      </c>
      <c r="AI245">
        <v>451029</v>
      </c>
      <c r="AJ245" t="s">
        <v>3826</v>
      </c>
      <c r="AK245" t="s">
        <v>3827</v>
      </c>
      <c r="AM245" t="b">
        <v>1</v>
      </c>
      <c r="AN245" t="b">
        <v>1</v>
      </c>
      <c r="AP245" t="s">
        <v>492</v>
      </c>
      <c r="AQ245" t="s">
        <v>3828</v>
      </c>
      <c r="AR245" t="s">
        <v>46</v>
      </c>
      <c r="AS245" t="s">
        <v>324</v>
      </c>
    </row>
    <row r="246" spans="1:46" x14ac:dyDescent="0.35">
      <c r="A246" t="s">
        <v>3829</v>
      </c>
      <c r="C246" t="s">
        <v>3830</v>
      </c>
      <c r="D246" t="s">
        <v>3831</v>
      </c>
      <c r="E246" t="s">
        <v>3832</v>
      </c>
      <c r="F246" t="s">
        <v>1289</v>
      </c>
      <c r="G246" t="s">
        <v>1345</v>
      </c>
      <c r="H246" t="s">
        <v>130</v>
      </c>
      <c r="I246" t="s">
        <v>345</v>
      </c>
      <c r="J246" t="s">
        <v>3833</v>
      </c>
      <c r="K246" t="s">
        <v>3834</v>
      </c>
      <c r="L246" t="s">
        <v>238</v>
      </c>
      <c r="M246">
        <v>44321</v>
      </c>
      <c r="N246" t="s">
        <v>3835</v>
      </c>
      <c r="O246" t="s">
        <v>3836</v>
      </c>
      <c r="P246" t="s">
        <v>3837</v>
      </c>
      <c r="Q246" s="18">
        <v>45323</v>
      </c>
      <c r="S246" t="s">
        <v>634</v>
      </c>
      <c r="T246">
        <v>5</v>
      </c>
      <c r="U246" t="s">
        <v>3838</v>
      </c>
      <c r="X246" t="s">
        <v>317</v>
      </c>
      <c r="Y246" s="18">
        <v>28491</v>
      </c>
      <c r="Z246" t="s">
        <v>3839</v>
      </c>
      <c r="AA246">
        <v>1568078491</v>
      </c>
      <c r="AB246" t="s">
        <v>3840</v>
      </c>
      <c r="AC246" s="18">
        <v>46112</v>
      </c>
      <c r="AD246" t="s">
        <v>3841</v>
      </c>
      <c r="AE246" s="18">
        <v>45961</v>
      </c>
      <c r="AF246" t="s">
        <v>3842</v>
      </c>
      <c r="AG246" s="18">
        <v>45795</v>
      </c>
      <c r="AH246" t="s">
        <v>3843</v>
      </c>
      <c r="AI246">
        <v>441533</v>
      </c>
      <c r="AJ246" t="s">
        <v>3844</v>
      </c>
      <c r="AK246" t="s">
        <v>3845</v>
      </c>
      <c r="AM246" t="b">
        <v>1</v>
      </c>
      <c r="AN246" t="b">
        <v>1</v>
      </c>
      <c r="AP246" t="s">
        <v>492</v>
      </c>
      <c r="AQ246" t="s">
        <v>3846</v>
      </c>
      <c r="AR246" t="s">
        <v>46</v>
      </c>
      <c r="AS246" t="s">
        <v>324</v>
      </c>
    </row>
    <row r="247" spans="1:46" x14ac:dyDescent="0.35">
      <c r="A247" t="s">
        <v>3847</v>
      </c>
      <c r="C247" t="s">
        <v>3848</v>
      </c>
      <c r="D247" t="s">
        <v>3849</v>
      </c>
      <c r="E247" t="s">
        <v>3850</v>
      </c>
      <c r="F247" t="s">
        <v>1289</v>
      </c>
      <c r="G247" t="s">
        <v>1345</v>
      </c>
      <c r="H247" t="s">
        <v>191</v>
      </c>
      <c r="I247" t="s">
        <v>557</v>
      </c>
      <c r="J247" t="s">
        <v>3851</v>
      </c>
      <c r="K247" t="s">
        <v>3852</v>
      </c>
      <c r="L247" t="s">
        <v>238</v>
      </c>
      <c r="M247">
        <v>44707</v>
      </c>
      <c r="N247" t="s">
        <v>3853</v>
      </c>
      <c r="O247" t="s">
        <v>3854</v>
      </c>
      <c r="P247" t="s">
        <v>3855</v>
      </c>
      <c r="Q247" s="18">
        <v>45323</v>
      </c>
      <c r="S247" t="s">
        <v>634</v>
      </c>
      <c r="T247">
        <v>4</v>
      </c>
      <c r="U247" t="s">
        <v>3856</v>
      </c>
      <c r="X247" t="s">
        <v>317</v>
      </c>
      <c r="Y247" s="18">
        <v>34856</v>
      </c>
      <c r="Z247" t="s">
        <v>3857</v>
      </c>
      <c r="AA247">
        <v>1861080020</v>
      </c>
      <c r="AB247" t="s">
        <v>3858</v>
      </c>
      <c r="AC247" s="18">
        <v>46022</v>
      </c>
      <c r="AD247" t="s">
        <v>3859</v>
      </c>
      <c r="AE247" s="18">
        <v>46054</v>
      </c>
      <c r="AF247" t="s">
        <v>3860</v>
      </c>
      <c r="AG247" s="18">
        <v>45657</v>
      </c>
      <c r="AH247" t="s">
        <v>3861</v>
      </c>
      <c r="AI247">
        <v>22529</v>
      </c>
      <c r="AJ247" t="s">
        <v>3808</v>
      </c>
      <c r="AK247" t="s">
        <v>3809</v>
      </c>
      <c r="AM247" t="b">
        <v>1</v>
      </c>
      <c r="AN247" t="b">
        <v>1</v>
      </c>
      <c r="AP247" t="s">
        <v>492</v>
      </c>
      <c r="AQ247" t="s">
        <v>3862</v>
      </c>
      <c r="AR247" t="s">
        <v>566</v>
      </c>
      <c r="AS247" t="s">
        <v>324</v>
      </c>
    </row>
    <row r="248" spans="1:46" x14ac:dyDescent="0.35">
      <c r="A248" t="s">
        <v>3863</v>
      </c>
      <c r="C248" t="s">
        <v>3864</v>
      </c>
      <c r="D248" t="s">
        <v>1850</v>
      </c>
      <c r="E248" t="s">
        <v>3865</v>
      </c>
      <c r="F248" t="s">
        <v>1289</v>
      </c>
      <c r="G248" t="s">
        <v>1345</v>
      </c>
      <c r="H248" t="s">
        <v>27</v>
      </c>
      <c r="I248" t="s">
        <v>310</v>
      </c>
      <c r="J248" t="s">
        <v>3866</v>
      </c>
      <c r="K248" t="s">
        <v>3867</v>
      </c>
      <c r="L248" t="s">
        <v>238</v>
      </c>
      <c r="M248">
        <v>44023</v>
      </c>
      <c r="N248" t="s">
        <v>3868</v>
      </c>
      <c r="O248" t="s">
        <v>3869</v>
      </c>
      <c r="P248" t="s">
        <v>3870</v>
      </c>
      <c r="Q248" s="18">
        <v>45323</v>
      </c>
      <c r="S248" t="s">
        <v>634</v>
      </c>
      <c r="T248">
        <v>1</v>
      </c>
      <c r="U248" t="s">
        <v>3838</v>
      </c>
      <c r="X248" t="s">
        <v>317</v>
      </c>
      <c r="Y248" s="18">
        <v>29709</v>
      </c>
      <c r="Z248" t="s">
        <v>3871</v>
      </c>
      <c r="AA248">
        <v>1699138032</v>
      </c>
      <c r="AB248" t="s">
        <v>3872</v>
      </c>
      <c r="AC248" s="18">
        <v>46326</v>
      </c>
      <c r="AD248">
        <v>35.133006000000002</v>
      </c>
      <c r="AE248" s="18">
        <v>46296</v>
      </c>
      <c r="AF248" t="s">
        <v>320</v>
      </c>
      <c r="AH248" t="s">
        <v>3873</v>
      </c>
      <c r="AI248">
        <v>391757</v>
      </c>
      <c r="AK248" t="s">
        <v>1330</v>
      </c>
      <c r="AM248" t="b">
        <v>1</v>
      </c>
      <c r="AN248" t="b">
        <v>1</v>
      </c>
      <c r="AP248" t="s">
        <v>492</v>
      </c>
      <c r="AQ248" t="s">
        <v>3845</v>
      </c>
      <c r="AR248" t="s">
        <v>310</v>
      </c>
      <c r="AS248" t="s">
        <v>324</v>
      </c>
    </row>
    <row r="249" spans="1:46" x14ac:dyDescent="0.35">
      <c r="A249" t="s">
        <v>3874</v>
      </c>
      <c r="C249" t="s">
        <v>3875</v>
      </c>
      <c r="D249" t="s">
        <v>3876</v>
      </c>
      <c r="E249" t="s">
        <v>1981</v>
      </c>
      <c r="F249" t="s">
        <v>1289</v>
      </c>
      <c r="G249" t="s">
        <v>1345</v>
      </c>
      <c r="H249" t="s">
        <v>27</v>
      </c>
      <c r="I249" t="s">
        <v>310</v>
      </c>
      <c r="J249" t="s">
        <v>3877</v>
      </c>
      <c r="K249" t="s">
        <v>3878</v>
      </c>
      <c r="L249" t="s">
        <v>238</v>
      </c>
      <c r="M249">
        <v>44077</v>
      </c>
      <c r="N249" t="s">
        <v>3879</v>
      </c>
      <c r="O249" t="s">
        <v>3880</v>
      </c>
      <c r="P249" t="s">
        <v>3881</v>
      </c>
      <c r="Q249" s="18">
        <v>45323</v>
      </c>
      <c r="S249" t="s">
        <v>634</v>
      </c>
      <c r="T249">
        <v>1</v>
      </c>
      <c r="U249" t="s">
        <v>3882</v>
      </c>
      <c r="X249">
        <v>1099</v>
      </c>
      <c r="Y249" s="18">
        <v>29946</v>
      </c>
      <c r="Z249" t="s">
        <v>3883</v>
      </c>
      <c r="AA249">
        <v>1629206842</v>
      </c>
      <c r="AB249" t="s">
        <v>3884</v>
      </c>
      <c r="AC249" s="18">
        <v>46387</v>
      </c>
      <c r="AD249">
        <v>35.125360999999998</v>
      </c>
      <c r="AE249" s="18">
        <v>46296</v>
      </c>
      <c r="AF249" t="s">
        <v>320</v>
      </c>
      <c r="AH249" t="s">
        <v>3885</v>
      </c>
      <c r="AI249">
        <v>124532</v>
      </c>
      <c r="AK249" t="s">
        <v>1330</v>
      </c>
      <c r="AM249" t="b">
        <v>1</v>
      </c>
      <c r="AN249" t="b">
        <v>1</v>
      </c>
      <c r="AO249">
        <v>1099098</v>
      </c>
      <c r="AP249" t="s">
        <v>492</v>
      </c>
      <c r="AQ249" t="s">
        <v>237</v>
      </c>
      <c r="AR249" t="s">
        <v>310</v>
      </c>
      <c r="AS249" t="s">
        <v>324</v>
      </c>
      <c r="AT249" t="s">
        <v>1384</v>
      </c>
    </row>
    <row r="250" spans="1:46" x14ac:dyDescent="0.35">
      <c r="A250" t="s">
        <v>3886</v>
      </c>
      <c r="C250" t="s">
        <v>3887</v>
      </c>
      <c r="D250" t="s">
        <v>3888</v>
      </c>
      <c r="E250" t="s">
        <v>3889</v>
      </c>
      <c r="F250" t="s">
        <v>1289</v>
      </c>
      <c r="G250" t="s">
        <v>1345</v>
      </c>
      <c r="H250" t="s">
        <v>27</v>
      </c>
      <c r="I250" t="s">
        <v>310</v>
      </c>
      <c r="J250" t="s">
        <v>3890</v>
      </c>
      <c r="K250" t="s">
        <v>3834</v>
      </c>
      <c r="L250" t="s">
        <v>238</v>
      </c>
      <c r="M250">
        <v>44321</v>
      </c>
      <c r="N250" t="s">
        <v>3891</v>
      </c>
      <c r="O250" t="s">
        <v>3892</v>
      </c>
      <c r="P250" t="s">
        <v>3893</v>
      </c>
      <c r="Q250" s="18">
        <v>45323</v>
      </c>
      <c r="S250" t="s">
        <v>634</v>
      </c>
      <c r="T250">
        <v>1</v>
      </c>
      <c r="U250" t="s">
        <v>3894</v>
      </c>
      <c r="X250" t="s">
        <v>317</v>
      </c>
      <c r="Y250" s="18">
        <v>28277</v>
      </c>
      <c r="Z250" t="s">
        <v>3895</v>
      </c>
      <c r="AA250">
        <v>1073922316</v>
      </c>
      <c r="AB250" t="s">
        <v>3896</v>
      </c>
      <c r="AC250" s="18">
        <v>45747</v>
      </c>
      <c r="AD250">
        <v>35.128163999999998</v>
      </c>
      <c r="AE250" s="18">
        <v>46113</v>
      </c>
      <c r="AF250" t="s">
        <v>320</v>
      </c>
      <c r="AH250" t="s">
        <v>3897</v>
      </c>
      <c r="AI250">
        <v>163998</v>
      </c>
      <c r="AK250" t="s">
        <v>1330</v>
      </c>
      <c r="AM250" t="b">
        <v>1</v>
      </c>
      <c r="AN250" t="b">
        <v>1</v>
      </c>
      <c r="AP250" t="s">
        <v>492</v>
      </c>
      <c r="AQ250" t="s">
        <v>2358</v>
      </c>
      <c r="AR250" t="s">
        <v>310</v>
      </c>
      <c r="AS250" t="s">
        <v>324</v>
      </c>
    </row>
    <row r="251" spans="1:46" x14ac:dyDescent="0.35">
      <c r="A251" t="s">
        <v>3898</v>
      </c>
      <c r="C251" t="s">
        <v>3899</v>
      </c>
      <c r="D251" t="s">
        <v>3900</v>
      </c>
      <c r="E251" t="s">
        <v>3901</v>
      </c>
      <c r="F251" t="s">
        <v>1289</v>
      </c>
      <c r="G251" t="s">
        <v>1345</v>
      </c>
      <c r="H251" t="s">
        <v>27</v>
      </c>
      <c r="I251" t="s">
        <v>310</v>
      </c>
      <c r="J251" t="s">
        <v>3890</v>
      </c>
      <c r="K251" t="s">
        <v>3834</v>
      </c>
      <c r="L251" t="s">
        <v>238</v>
      </c>
      <c r="M251">
        <v>44321</v>
      </c>
      <c r="N251" t="s">
        <v>3902</v>
      </c>
      <c r="O251" t="s">
        <v>3903</v>
      </c>
      <c r="P251" t="s">
        <v>3904</v>
      </c>
      <c r="Q251" s="18">
        <v>45323</v>
      </c>
      <c r="S251" t="s">
        <v>634</v>
      </c>
      <c r="T251">
        <v>1</v>
      </c>
      <c r="U251" t="s">
        <v>3905</v>
      </c>
      <c r="X251">
        <v>1099</v>
      </c>
      <c r="Y251" s="18">
        <v>31295</v>
      </c>
      <c r="Z251" t="s">
        <v>3906</v>
      </c>
      <c r="AA251">
        <v>1437775129</v>
      </c>
      <c r="AB251" t="s">
        <v>3907</v>
      </c>
      <c r="AC251" s="18">
        <v>46081</v>
      </c>
      <c r="AD251">
        <v>35.147607999999998</v>
      </c>
      <c r="AE251" s="18">
        <v>45724</v>
      </c>
      <c r="AF251" t="s">
        <v>320</v>
      </c>
      <c r="AH251" t="s">
        <v>3908</v>
      </c>
      <c r="AI251">
        <v>407535</v>
      </c>
      <c r="AK251" t="s">
        <v>1330</v>
      </c>
      <c r="AM251" t="b">
        <v>1</v>
      </c>
      <c r="AN251" t="b">
        <v>1</v>
      </c>
      <c r="AP251" t="s">
        <v>492</v>
      </c>
      <c r="AQ251" t="s">
        <v>240</v>
      </c>
      <c r="AR251" t="s">
        <v>310</v>
      </c>
      <c r="AS251" t="s">
        <v>324</v>
      </c>
    </row>
    <row r="252" spans="1:46" x14ac:dyDescent="0.35">
      <c r="A252" t="s">
        <v>3909</v>
      </c>
      <c r="C252" t="s">
        <v>3910</v>
      </c>
      <c r="D252" t="s">
        <v>3911</v>
      </c>
      <c r="E252" t="s">
        <v>3912</v>
      </c>
      <c r="F252" t="s">
        <v>1289</v>
      </c>
      <c r="G252" t="s">
        <v>1345</v>
      </c>
      <c r="H252" t="s">
        <v>27</v>
      </c>
      <c r="I252" t="s">
        <v>310</v>
      </c>
      <c r="J252" t="s">
        <v>3913</v>
      </c>
      <c r="K252" t="s">
        <v>3867</v>
      </c>
      <c r="L252" t="s">
        <v>238</v>
      </c>
      <c r="M252">
        <v>44023</v>
      </c>
      <c r="N252" t="s">
        <v>3914</v>
      </c>
      <c r="O252" t="s">
        <v>3915</v>
      </c>
      <c r="P252" t="s">
        <v>3916</v>
      </c>
      <c r="Q252" s="18">
        <v>45323</v>
      </c>
      <c r="S252" t="s">
        <v>634</v>
      </c>
      <c r="T252">
        <v>1</v>
      </c>
      <c r="U252" t="s">
        <v>3917</v>
      </c>
      <c r="X252">
        <v>1099</v>
      </c>
      <c r="Y252" s="18">
        <v>31467</v>
      </c>
      <c r="Z252" t="s">
        <v>3918</v>
      </c>
      <c r="AA252">
        <v>1710398540</v>
      </c>
      <c r="AB252" t="s">
        <v>3919</v>
      </c>
      <c r="AC252" s="18">
        <v>46446</v>
      </c>
      <c r="AD252">
        <v>35.142484000000003</v>
      </c>
      <c r="AE252" s="18">
        <v>45803</v>
      </c>
      <c r="AF252" t="s">
        <v>320</v>
      </c>
      <c r="AH252" t="s">
        <v>3920</v>
      </c>
      <c r="AI252">
        <v>448320</v>
      </c>
      <c r="AK252" t="s">
        <v>1330</v>
      </c>
      <c r="AM252" t="b">
        <v>1</v>
      </c>
      <c r="AN252" t="b">
        <v>1</v>
      </c>
      <c r="AP252" t="s">
        <v>492</v>
      </c>
      <c r="AQ252" t="s">
        <v>242</v>
      </c>
      <c r="AR252" t="s">
        <v>310</v>
      </c>
      <c r="AS252" t="s">
        <v>324</v>
      </c>
    </row>
    <row r="253" spans="1:46" x14ac:dyDescent="0.35">
      <c r="A253" t="s">
        <v>3921</v>
      </c>
      <c r="C253" t="s">
        <v>3922</v>
      </c>
      <c r="D253" t="s">
        <v>3923</v>
      </c>
      <c r="E253" t="s">
        <v>3924</v>
      </c>
      <c r="F253" t="s">
        <v>1289</v>
      </c>
      <c r="G253" t="s">
        <v>1345</v>
      </c>
      <c r="H253" t="s">
        <v>27</v>
      </c>
      <c r="I253" t="s">
        <v>447</v>
      </c>
      <c r="J253" t="s">
        <v>3925</v>
      </c>
      <c r="K253" t="s">
        <v>3926</v>
      </c>
      <c r="L253" t="s">
        <v>238</v>
      </c>
      <c r="M253">
        <v>44270</v>
      </c>
      <c r="N253" t="s">
        <v>3927</v>
      </c>
      <c r="O253" t="s">
        <v>3928</v>
      </c>
      <c r="P253" t="s">
        <v>3929</v>
      </c>
      <c r="Q253" s="18">
        <v>45323</v>
      </c>
      <c r="S253" t="s">
        <v>634</v>
      </c>
      <c r="T253">
        <v>1</v>
      </c>
      <c r="U253" t="s">
        <v>3930</v>
      </c>
      <c r="X253" t="s">
        <v>317</v>
      </c>
      <c r="Y253" s="18">
        <v>33303</v>
      </c>
      <c r="Z253" t="s">
        <v>3931</v>
      </c>
      <c r="AA253">
        <v>1225537905</v>
      </c>
      <c r="AB253" t="s">
        <v>3932</v>
      </c>
      <c r="AC253" s="18">
        <v>46173</v>
      </c>
      <c r="AD253">
        <v>34.014144999999999</v>
      </c>
      <c r="AE253" s="18">
        <v>45931</v>
      </c>
      <c r="AF253" t="s">
        <v>320</v>
      </c>
      <c r="AH253" t="s">
        <v>3933</v>
      </c>
      <c r="AI253">
        <v>492465</v>
      </c>
      <c r="AK253" t="s">
        <v>1330</v>
      </c>
      <c r="AM253" t="b">
        <v>1</v>
      </c>
      <c r="AN253" t="b">
        <v>1</v>
      </c>
      <c r="AP253" t="s">
        <v>492</v>
      </c>
      <c r="AQ253" t="s">
        <v>3809</v>
      </c>
      <c r="AR253" t="s">
        <v>310</v>
      </c>
      <c r="AS253" t="s">
        <v>324</v>
      </c>
    </row>
    <row r="254" spans="1:46" x14ac:dyDescent="0.35">
      <c r="A254" t="s">
        <v>3934</v>
      </c>
      <c r="C254" t="s">
        <v>3935</v>
      </c>
      <c r="D254" t="s">
        <v>3725</v>
      </c>
      <c r="E254" t="s">
        <v>2164</v>
      </c>
      <c r="F254" t="s">
        <v>1289</v>
      </c>
      <c r="G254" t="s">
        <v>751</v>
      </c>
      <c r="H254" t="s">
        <v>130</v>
      </c>
      <c r="I254" t="s">
        <v>345</v>
      </c>
      <c r="J254" t="s">
        <v>3936</v>
      </c>
      <c r="K254" t="s">
        <v>3937</v>
      </c>
      <c r="L254" t="s">
        <v>245</v>
      </c>
      <c r="M254">
        <v>84009</v>
      </c>
      <c r="N254" t="s">
        <v>3938</v>
      </c>
      <c r="O254" t="s">
        <v>3939</v>
      </c>
      <c r="P254" t="s">
        <v>3940</v>
      </c>
      <c r="Q254" s="18">
        <v>45323</v>
      </c>
      <c r="S254" t="s">
        <v>634</v>
      </c>
      <c r="U254" t="s">
        <v>3941</v>
      </c>
      <c r="X254" t="s">
        <v>317</v>
      </c>
      <c r="Y254" s="18">
        <v>27094</v>
      </c>
      <c r="Z254" t="s">
        <v>3942</v>
      </c>
      <c r="AA254">
        <v>1992080915</v>
      </c>
      <c r="AB254" t="s">
        <v>3943</v>
      </c>
      <c r="AC254" s="18">
        <v>46568</v>
      </c>
      <c r="AD254" t="s">
        <v>3944</v>
      </c>
      <c r="AE254" s="18">
        <v>46053</v>
      </c>
      <c r="AF254" t="s">
        <v>3945</v>
      </c>
      <c r="AG254" s="18">
        <v>45748</v>
      </c>
      <c r="AH254" t="s">
        <v>3946</v>
      </c>
      <c r="AI254">
        <v>1069153</v>
      </c>
      <c r="AJ254" t="s">
        <v>3947</v>
      </c>
      <c r="AK254" t="s">
        <v>3948</v>
      </c>
      <c r="AM254" t="b">
        <v>1</v>
      </c>
      <c r="AN254" t="b">
        <v>1</v>
      </c>
      <c r="AP254" t="s">
        <v>492</v>
      </c>
      <c r="AQ254" t="s">
        <v>3949</v>
      </c>
      <c r="AR254" t="s">
        <v>46</v>
      </c>
      <c r="AS254" t="s">
        <v>324</v>
      </c>
    </row>
    <row r="255" spans="1:46" x14ac:dyDescent="0.35">
      <c r="A255" t="s">
        <v>3950</v>
      </c>
      <c r="C255" t="s">
        <v>3951</v>
      </c>
      <c r="D255" t="s">
        <v>3952</v>
      </c>
      <c r="E255" t="s">
        <v>3953</v>
      </c>
      <c r="F255" t="s">
        <v>1289</v>
      </c>
      <c r="G255" t="s">
        <v>751</v>
      </c>
      <c r="H255" t="s">
        <v>130</v>
      </c>
      <c r="I255" t="s">
        <v>345</v>
      </c>
      <c r="J255" t="s">
        <v>3954</v>
      </c>
      <c r="K255" t="s">
        <v>3955</v>
      </c>
      <c r="L255" t="s">
        <v>245</v>
      </c>
      <c r="M255">
        <v>84722</v>
      </c>
      <c r="N255" t="s">
        <v>3956</v>
      </c>
      <c r="O255" t="s">
        <v>3957</v>
      </c>
      <c r="P255" t="s">
        <v>3958</v>
      </c>
      <c r="Q255" s="18">
        <v>45323</v>
      </c>
      <c r="S255" t="s">
        <v>634</v>
      </c>
      <c r="T255">
        <v>3</v>
      </c>
      <c r="U255" t="s">
        <v>3959</v>
      </c>
      <c r="X255" t="s">
        <v>317</v>
      </c>
      <c r="Y255" s="18">
        <v>26785</v>
      </c>
      <c r="Z255" t="s">
        <v>3960</v>
      </c>
      <c r="AA255">
        <v>1972275501</v>
      </c>
      <c r="AB255" t="s">
        <v>3961</v>
      </c>
      <c r="AC255" s="18">
        <v>46599</v>
      </c>
      <c r="AD255" t="s">
        <v>3962</v>
      </c>
      <c r="AE255" s="18">
        <v>46053</v>
      </c>
      <c r="AF255" t="s">
        <v>3963</v>
      </c>
      <c r="AG255" s="18">
        <v>45970</v>
      </c>
      <c r="AH255" t="s">
        <v>3964</v>
      </c>
      <c r="AI255">
        <v>4241417</v>
      </c>
      <c r="AJ255" t="s">
        <v>3965</v>
      </c>
      <c r="AK255" t="s">
        <v>253</v>
      </c>
      <c r="AM255" t="b">
        <v>1</v>
      </c>
      <c r="AN255" t="b">
        <v>1</v>
      </c>
      <c r="AP255" t="s">
        <v>492</v>
      </c>
      <c r="AQ255" t="s">
        <v>3966</v>
      </c>
      <c r="AR255" t="s">
        <v>46</v>
      </c>
      <c r="AS255" t="s">
        <v>324</v>
      </c>
    </row>
    <row r="256" spans="1:46" x14ac:dyDescent="0.35">
      <c r="A256" t="s">
        <v>3967</v>
      </c>
      <c r="C256" t="s">
        <v>3968</v>
      </c>
      <c r="D256" t="s">
        <v>3969</v>
      </c>
      <c r="E256" t="s">
        <v>3970</v>
      </c>
      <c r="F256" t="s">
        <v>1289</v>
      </c>
      <c r="G256" t="s">
        <v>751</v>
      </c>
      <c r="H256" t="s">
        <v>130</v>
      </c>
      <c r="I256" t="s">
        <v>345</v>
      </c>
      <c r="J256" t="s">
        <v>3971</v>
      </c>
      <c r="K256" t="s">
        <v>3972</v>
      </c>
      <c r="L256" t="s">
        <v>245</v>
      </c>
      <c r="M256">
        <v>84036</v>
      </c>
      <c r="N256" t="s">
        <v>3973</v>
      </c>
      <c r="O256" t="s">
        <v>3974</v>
      </c>
      <c r="P256" t="s">
        <v>3975</v>
      </c>
      <c r="Q256" s="18">
        <v>45323</v>
      </c>
      <c r="S256" t="s">
        <v>634</v>
      </c>
      <c r="T256">
        <v>5</v>
      </c>
      <c r="U256" t="s">
        <v>3976</v>
      </c>
      <c r="X256" t="s">
        <v>317</v>
      </c>
      <c r="Y256" s="18">
        <v>27747</v>
      </c>
      <c r="Z256" t="s">
        <v>3977</v>
      </c>
      <c r="AA256">
        <v>1194161190</v>
      </c>
      <c r="AB256" t="s">
        <v>3978</v>
      </c>
      <c r="AC256" s="18">
        <v>45900</v>
      </c>
      <c r="AD256" t="s">
        <v>3979</v>
      </c>
      <c r="AE256" s="18">
        <v>46053</v>
      </c>
      <c r="AF256" t="s">
        <v>3980</v>
      </c>
      <c r="AG256" s="18">
        <v>46915</v>
      </c>
      <c r="AH256" t="s">
        <v>3981</v>
      </c>
      <c r="AI256">
        <v>1005762</v>
      </c>
      <c r="AJ256" t="s">
        <v>3947</v>
      </c>
      <c r="AK256" t="s">
        <v>3948</v>
      </c>
      <c r="AM256" t="b">
        <v>1</v>
      </c>
      <c r="AN256" t="b">
        <v>1</v>
      </c>
      <c r="AP256" t="s">
        <v>492</v>
      </c>
      <c r="AQ256" t="s">
        <v>3982</v>
      </c>
      <c r="AR256" t="s">
        <v>46</v>
      </c>
      <c r="AS256" t="s">
        <v>324</v>
      </c>
    </row>
    <row r="257" spans="1:45" x14ac:dyDescent="0.35">
      <c r="A257" s="359" t="s">
        <v>3983</v>
      </c>
      <c r="C257" t="s">
        <v>3984</v>
      </c>
      <c r="D257" t="s">
        <v>3985</v>
      </c>
      <c r="E257" t="s">
        <v>3986</v>
      </c>
      <c r="F257" t="s">
        <v>1289</v>
      </c>
      <c r="G257" t="s">
        <v>751</v>
      </c>
      <c r="H257" t="s">
        <v>130</v>
      </c>
      <c r="I257" t="s">
        <v>345</v>
      </c>
      <c r="J257" t="s">
        <v>3987</v>
      </c>
      <c r="K257" t="s">
        <v>3988</v>
      </c>
      <c r="L257" t="s">
        <v>245</v>
      </c>
      <c r="M257">
        <v>84601</v>
      </c>
      <c r="N257" t="s">
        <v>3989</v>
      </c>
      <c r="O257" t="s">
        <v>3990</v>
      </c>
      <c r="P257" t="s">
        <v>3991</v>
      </c>
      <c r="Q257" s="18">
        <v>45323</v>
      </c>
      <c r="S257" t="s">
        <v>634</v>
      </c>
      <c r="T257">
        <v>5</v>
      </c>
      <c r="U257" t="s">
        <v>3992</v>
      </c>
      <c r="X257" t="s">
        <v>317</v>
      </c>
      <c r="Y257" s="18">
        <v>25664</v>
      </c>
      <c r="Z257" t="s">
        <v>3993</v>
      </c>
      <c r="AA257">
        <v>1265821276</v>
      </c>
      <c r="AB257" t="s">
        <v>3994</v>
      </c>
      <c r="AC257" s="18">
        <v>46265</v>
      </c>
      <c r="AD257" t="s">
        <v>3995</v>
      </c>
      <c r="AE257" s="18">
        <v>46053</v>
      </c>
      <c r="AF257" t="s">
        <v>3996</v>
      </c>
      <c r="AG257" s="18">
        <v>47398</v>
      </c>
      <c r="AH257" t="s">
        <v>3997</v>
      </c>
      <c r="AJ257" t="s">
        <v>2374</v>
      </c>
      <c r="AK257" t="s">
        <v>2375</v>
      </c>
      <c r="AM257" t="b">
        <v>1</v>
      </c>
      <c r="AN257" t="b">
        <v>1</v>
      </c>
      <c r="AP257" t="s">
        <v>492</v>
      </c>
      <c r="AQ257" t="s">
        <v>3998</v>
      </c>
      <c r="AR257" t="s">
        <v>46</v>
      </c>
      <c r="AS257" t="s">
        <v>324</v>
      </c>
    </row>
    <row r="258" spans="1:45" x14ac:dyDescent="0.35">
      <c r="A258" t="s">
        <v>3999</v>
      </c>
      <c r="C258" t="s">
        <v>4000</v>
      </c>
      <c r="D258" t="s">
        <v>512</v>
      </c>
      <c r="E258" t="s">
        <v>4001</v>
      </c>
      <c r="F258" t="s">
        <v>1289</v>
      </c>
      <c r="G258" t="s">
        <v>751</v>
      </c>
      <c r="H258" t="s">
        <v>130</v>
      </c>
      <c r="I258" t="s">
        <v>345</v>
      </c>
      <c r="J258" t="s">
        <v>4002</v>
      </c>
      <c r="K258" t="s">
        <v>4003</v>
      </c>
      <c r="L258" t="s">
        <v>245</v>
      </c>
      <c r="M258">
        <v>84045</v>
      </c>
      <c r="N258" t="s">
        <v>4004</v>
      </c>
      <c r="O258" t="s">
        <v>4005</v>
      </c>
      <c r="P258" t="s">
        <v>4006</v>
      </c>
      <c r="Q258" s="18">
        <v>45323</v>
      </c>
      <c r="S258" t="s">
        <v>634</v>
      </c>
      <c r="T258">
        <v>5</v>
      </c>
      <c r="U258" t="s">
        <v>4007</v>
      </c>
      <c r="X258" t="s">
        <v>317</v>
      </c>
      <c r="Y258" s="18">
        <v>26337</v>
      </c>
      <c r="Z258" t="s">
        <v>4008</v>
      </c>
      <c r="AA258">
        <v>1780248336</v>
      </c>
      <c r="AB258" t="s">
        <v>4009</v>
      </c>
      <c r="AC258" s="18">
        <v>45596</v>
      </c>
      <c r="AD258" t="s">
        <v>4010</v>
      </c>
      <c r="AE258" s="18">
        <v>46053</v>
      </c>
      <c r="AF258" t="s">
        <v>4011</v>
      </c>
      <c r="AG258" s="18">
        <v>45452</v>
      </c>
      <c r="AH258" t="s">
        <v>4012</v>
      </c>
      <c r="AJ258" t="s">
        <v>4013</v>
      </c>
      <c r="AK258" t="s">
        <v>4014</v>
      </c>
      <c r="AM258" t="b">
        <v>1</v>
      </c>
      <c r="AN258" t="b">
        <v>1</v>
      </c>
      <c r="AP258" t="s">
        <v>492</v>
      </c>
      <c r="AQ258" t="s">
        <v>4015</v>
      </c>
      <c r="AR258" t="s">
        <v>46</v>
      </c>
      <c r="AS258" t="s">
        <v>324</v>
      </c>
    </row>
    <row r="259" spans="1:45" x14ac:dyDescent="0.35">
      <c r="A259" s="359" t="s">
        <v>4016</v>
      </c>
      <c r="C259" t="s">
        <v>4017</v>
      </c>
      <c r="D259" t="s">
        <v>4018</v>
      </c>
      <c r="E259" t="s">
        <v>4019</v>
      </c>
      <c r="F259" t="s">
        <v>1289</v>
      </c>
      <c r="G259" t="s">
        <v>751</v>
      </c>
      <c r="H259" t="s">
        <v>191</v>
      </c>
      <c r="I259" t="s">
        <v>557</v>
      </c>
      <c r="J259" t="s">
        <v>4020</v>
      </c>
      <c r="K259" t="s">
        <v>3988</v>
      </c>
      <c r="L259" t="s">
        <v>245</v>
      </c>
      <c r="M259">
        <v>84604</v>
      </c>
      <c r="N259" t="s">
        <v>4021</v>
      </c>
      <c r="O259" t="s">
        <v>4022</v>
      </c>
      <c r="P259" t="s">
        <v>4023</v>
      </c>
      <c r="Q259" s="18">
        <v>45323</v>
      </c>
      <c r="S259" t="s">
        <v>634</v>
      </c>
      <c r="T259">
        <v>5</v>
      </c>
      <c r="U259" t="s">
        <v>4024</v>
      </c>
      <c r="X259" t="s">
        <v>317</v>
      </c>
      <c r="Y259" s="18">
        <v>26760</v>
      </c>
      <c r="Z259" t="s">
        <v>4025</v>
      </c>
      <c r="AA259">
        <v>1053058297</v>
      </c>
      <c r="AB259" t="s">
        <v>4026</v>
      </c>
      <c r="AC259" s="18">
        <v>46477</v>
      </c>
      <c r="AD259" t="s">
        <v>4027</v>
      </c>
      <c r="AE259" s="18">
        <v>46173</v>
      </c>
      <c r="AF259" t="s">
        <v>4028</v>
      </c>
      <c r="AG259" s="18">
        <v>45657</v>
      </c>
      <c r="AH259" t="s">
        <v>4029</v>
      </c>
      <c r="AI259">
        <v>4256213</v>
      </c>
      <c r="AJ259" t="s">
        <v>4013</v>
      </c>
      <c r="AK259" t="s">
        <v>4014</v>
      </c>
      <c r="AM259" t="b">
        <v>1</v>
      </c>
      <c r="AN259" t="b">
        <v>1</v>
      </c>
      <c r="AP259" t="s">
        <v>492</v>
      </c>
      <c r="AQ259" t="s">
        <v>4030</v>
      </c>
      <c r="AR259" t="s">
        <v>566</v>
      </c>
      <c r="AS259" t="s">
        <v>324</v>
      </c>
    </row>
    <row r="260" spans="1:45" x14ac:dyDescent="0.35">
      <c r="A260" t="s">
        <v>4031</v>
      </c>
      <c r="C260" t="s">
        <v>4032</v>
      </c>
      <c r="D260" t="s">
        <v>4033</v>
      </c>
      <c r="E260" t="s">
        <v>4034</v>
      </c>
      <c r="F260" t="s">
        <v>1289</v>
      </c>
      <c r="G260" t="s">
        <v>751</v>
      </c>
      <c r="H260" t="s">
        <v>130</v>
      </c>
      <c r="I260" t="s">
        <v>345</v>
      </c>
      <c r="J260" t="s">
        <v>4035</v>
      </c>
      <c r="K260" t="s">
        <v>4036</v>
      </c>
      <c r="L260" t="s">
        <v>245</v>
      </c>
      <c r="M260">
        <v>84062</v>
      </c>
      <c r="N260" t="s">
        <v>4037</v>
      </c>
      <c r="O260" t="s">
        <v>4038</v>
      </c>
      <c r="P260" t="s">
        <v>4039</v>
      </c>
      <c r="Q260" s="18">
        <v>45323</v>
      </c>
      <c r="S260" t="s">
        <v>634</v>
      </c>
      <c r="T260">
        <v>4</v>
      </c>
      <c r="U260" t="s">
        <v>4040</v>
      </c>
      <c r="X260" t="s">
        <v>317</v>
      </c>
      <c r="Y260" s="18">
        <v>29998</v>
      </c>
      <c r="Z260" t="s">
        <v>4041</v>
      </c>
      <c r="AA260">
        <v>1932749538</v>
      </c>
      <c r="AB260" t="s">
        <v>4042</v>
      </c>
      <c r="AC260" s="18">
        <v>46053</v>
      </c>
      <c r="AD260" t="s">
        <v>4043</v>
      </c>
      <c r="AE260" s="18">
        <v>46053</v>
      </c>
      <c r="AF260" t="s">
        <v>4044</v>
      </c>
      <c r="AG260" s="18">
        <v>45656</v>
      </c>
      <c r="AH260" t="s">
        <v>4045</v>
      </c>
      <c r="AI260">
        <v>3016477</v>
      </c>
      <c r="AJ260" t="s">
        <v>2374</v>
      </c>
      <c r="AK260" t="s">
        <v>2375</v>
      </c>
      <c r="AM260" t="b">
        <v>1</v>
      </c>
      <c r="AN260" t="b">
        <v>1</v>
      </c>
      <c r="AP260" t="s">
        <v>492</v>
      </c>
      <c r="AQ260" t="s">
        <v>4046</v>
      </c>
      <c r="AR260" t="s">
        <v>46</v>
      </c>
      <c r="AS260" t="s">
        <v>324</v>
      </c>
    </row>
    <row r="261" spans="1:45" x14ac:dyDescent="0.35">
      <c r="A261" t="s">
        <v>4047</v>
      </c>
      <c r="C261" t="s">
        <v>4048</v>
      </c>
      <c r="D261" t="s">
        <v>4049</v>
      </c>
      <c r="E261" t="s">
        <v>4050</v>
      </c>
      <c r="F261" t="s">
        <v>1289</v>
      </c>
      <c r="G261" t="s">
        <v>751</v>
      </c>
      <c r="H261" t="s">
        <v>130</v>
      </c>
      <c r="I261" t="s">
        <v>345</v>
      </c>
      <c r="J261" t="s">
        <v>4051</v>
      </c>
      <c r="K261" t="s">
        <v>753</v>
      </c>
      <c r="L261" t="s">
        <v>245</v>
      </c>
      <c r="M261">
        <v>84116</v>
      </c>
      <c r="N261" t="s">
        <v>4052</v>
      </c>
      <c r="O261" t="s">
        <v>4053</v>
      </c>
      <c r="P261" t="s">
        <v>4054</v>
      </c>
      <c r="Q261" s="18">
        <v>45323</v>
      </c>
      <c r="S261" t="s">
        <v>634</v>
      </c>
      <c r="T261">
        <v>5</v>
      </c>
      <c r="U261" t="s">
        <v>4055</v>
      </c>
      <c r="X261" t="s">
        <v>317</v>
      </c>
      <c r="Y261" s="18">
        <v>28480</v>
      </c>
      <c r="Z261" t="s">
        <v>4056</v>
      </c>
      <c r="AA261">
        <v>1396255360</v>
      </c>
      <c r="AB261" t="s">
        <v>4057</v>
      </c>
      <c r="AC261" s="18">
        <v>46418</v>
      </c>
      <c r="AD261" t="s">
        <v>4058</v>
      </c>
      <c r="AE261" s="18">
        <v>46053</v>
      </c>
      <c r="AF261" t="s">
        <v>4059</v>
      </c>
      <c r="AG261" s="18">
        <v>46648</v>
      </c>
      <c r="AH261" t="s">
        <v>4060</v>
      </c>
      <c r="AI261">
        <v>3010606</v>
      </c>
      <c r="AJ261" t="s">
        <v>4061</v>
      </c>
      <c r="AK261" t="s">
        <v>247</v>
      </c>
      <c r="AM261" t="b">
        <v>1</v>
      </c>
      <c r="AN261" t="b">
        <v>1</v>
      </c>
      <c r="AP261" t="s">
        <v>492</v>
      </c>
      <c r="AQ261" t="s">
        <v>4062</v>
      </c>
      <c r="AR261" t="s">
        <v>46</v>
      </c>
      <c r="AS261" t="s">
        <v>324</v>
      </c>
    </row>
    <row r="262" spans="1:45" x14ac:dyDescent="0.35">
      <c r="A262" t="s">
        <v>4063</v>
      </c>
      <c r="C262" t="s">
        <v>4064</v>
      </c>
      <c r="D262" t="s">
        <v>4065</v>
      </c>
      <c r="E262" t="s">
        <v>4066</v>
      </c>
      <c r="F262" t="s">
        <v>1289</v>
      </c>
      <c r="G262" t="s">
        <v>751</v>
      </c>
      <c r="H262" t="s">
        <v>130</v>
      </c>
      <c r="I262" t="s">
        <v>345</v>
      </c>
      <c r="J262" t="s">
        <v>4067</v>
      </c>
      <c r="K262" t="s">
        <v>4068</v>
      </c>
      <c r="L262" t="s">
        <v>245</v>
      </c>
      <c r="M262">
        <v>84648</v>
      </c>
      <c r="N262" t="s">
        <v>4069</v>
      </c>
      <c r="O262" t="s">
        <v>4070</v>
      </c>
      <c r="P262" t="s">
        <v>4071</v>
      </c>
      <c r="Q262" s="18">
        <v>45323</v>
      </c>
      <c r="S262" t="s">
        <v>634</v>
      </c>
      <c r="T262">
        <v>4</v>
      </c>
      <c r="U262" t="s">
        <v>4072</v>
      </c>
      <c r="X262" t="s">
        <v>317</v>
      </c>
      <c r="Y262" s="18">
        <v>29205</v>
      </c>
      <c r="Z262" t="s">
        <v>4073</v>
      </c>
      <c r="AA262">
        <v>1629551247</v>
      </c>
      <c r="AB262" t="s">
        <v>4074</v>
      </c>
      <c r="AC262" s="18">
        <v>45777</v>
      </c>
      <c r="AD262" t="s">
        <v>4075</v>
      </c>
      <c r="AE262" s="18">
        <v>46053</v>
      </c>
      <c r="AF262" t="s">
        <v>4076</v>
      </c>
      <c r="AG262" s="18">
        <v>46984</v>
      </c>
      <c r="AH262" t="s">
        <v>4077</v>
      </c>
      <c r="AI262">
        <v>3010818</v>
      </c>
      <c r="AJ262" t="s">
        <v>2374</v>
      </c>
      <c r="AK262" t="s">
        <v>2375</v>
      </c>
      <c r="AM262" t="b">
        <v>1</v>
      </c>
      <c r="AN262" t="b">
        <v>1</v>
      </c>
      <c r="AP262" t="s">
        <v>492</v>
      </c>
      <c r="AQ262" t="s">
        <v>4078</v>
      </c>
      <c r="AR262" t="s">
        <v>46</v>
      </c>
      <c r="AS262" t="s">
        <v>324</v>
      </c>
    </row>
    <row r="263" spans="1:45" x14ac:dyDescent="0.35">
      <c r="A263" t="s">
        <v>4079</v>
      </c>
      <c r="C263" t="s">
        <v>4080</v>
      </c>
      <c r="D263" t="s">
        <v>4081</v>
      </c>
      <c r="E263" t="s">
        <v>4082</v>
      </c>
      <c r="F263" t="s">
        <v>1289</v>
      </c>
      <c r="G263" t="s">
        <v>751</v>
      </c>
      <c r="H263" t="s">
        <v>191</v>
      </c>
      <c r="I263" t="s">
        <v>557</v>
      </c>
      <c r="J263" t="s">
        <v>4083</v>
      </c>
      <c r="K263" t="s">
        <v>4084</v>
      </c>
      <c r="L263" t="s">
        <v>245</v>
      </c>
      <c r="M263">
        <v>84004</v>
      </c>
      <c r="N263" t="s">
        <v>4085</v>
      </c>
      <c r="O263" t="s">
        <v>4086</v>
      </c>
      <c r="P263" t="s">
        <v>4087</v>
      </c>
      <c r="Q263" s="18">
        <v>45323</v>
      </c>
      <c r="S263" t="s">
        <v>634</v>
      </c>
      <c r="T263">
        <v>4</v>
      </c>
      <c r="U263" t="s">
        <v>4088</v>
      </c>
      <c r="X263" t="s">
        <v>317</v>
      </c>
      <c r="Y263" s="18">
        <v>34711</v>
      </c>
      <c r="Z263" t="s">
        <v>4089</v>
      </c>
      <c r="AA263">
        <v>1952037939</v>
      </c>
      <c r="AB263" t="s">
        <v>4090</v>
      </c>
      <c r="AC263" s="18">
        <v>46446</v>
      </c>
      <c r="AD263" t="s">
        <v>4091</v>
      </c>
      <c r="AE263" s="18">
        <v>46173</v>
      </c>
      <c r="AF263" t="s">
        <v>4092</v>
      </c>
      <c r="AG263" s="18">
        <v>46022</v>
      </c>
      <c r="AH263" t="s">
        <v>4029</v>
      </c>
      <c r="AI263">
        <v>4250443</v>
      </c>
      <c r="AJ263" t="s">
        <v>3432</v>
      </c>
      <c r="AK263" t="s">
        <v>1546</v>
      </c>
      <c r="AM263" t="b">
        <v>1</v>
      </c>
      <c r="AN263" t="b">
        <v>1</v>
      </c>
      <c r="AP263" t="s">
        <v>492</v>
      </c>
      <c r="AQ263" t="s">
        <v>4093</v>
      </c>
      <c r="AR263" t="s">
        <v>566</v>
      </c>
      <c r="AS263" t="s">
        <v>324</v>
      </c>
    </row>
    <row r="264" spans="1:45" x14ac:dyDescent="0.35">
      <c r="A264" t="s">
        <v>4094</v>
      </c>
      <c r="C264" t="s">
        <v>4095</v>
      </c>
      <c r="D264" t="s">
        <v>4096</v>
      </c>
      <c r="E264" t="s">
        <v>1288</v>
      </c>
      <c r="F264" t="s">
        <v>1289</v>
      </c>
      <c r="G264" t="s">
        <v>751</v>
      </c>
      <c r="H264" t="s">
        <v>130</v>
      </c>
      <c r="I264" t="s">
        <v>345</v>
      </c>
      <c r="J264" t="s">
        <v>4097</v>
      </c>
      <c r="K264" t="s">
        <v>4098</v>
      </c>
      <c r="L264" t="s">
        <v>245</v>
      </c>
      <c r="M264">
        <v>84003</v>
      </c>
      <c r="N264" t="s">
        <v>4099</v>
      </c>
      <c r="O264" t="s">
        <v>4100</v>
      </c>
      <c r="P264" t="s">
        <v>4101</v>
      </c>
      <c r="Q264" s="18">
        <v>45323</v>
      </c>
      <c r="S264" t="s">
        <v>634</v>
      </c>
      <c r="T264">
        <v>5</v>
      </c>
      <c r="U264" t="s">
        <v>4102</v>
      </c>
      <c r="X264" t="s">
        <v>317</v>
      </c>
      <c r="Y264" s="18">
        <v>31988</v>
      </c>
      <c r="Z264" t="s">
        <v>4103</v>
      </c>
      <c r="AA264">
        <v>1508216581</v>
      </c>
      <c r="AB264" t="s">
        <v>4104</v>
      </c>
      <c r="AC264" s="18">
        <v>45626</v>
      </c>
      <c r="AD264" t="s">
        <v>4105</v>
      </c>
      <c r="AE264" s="18">
        <v>46053</v>
      </c>
      <c r="AF264" t="s">
        <v>4106</v>
      </c>
      <c r="AG264" s="18">
        <v>46181</v>
      </c>
      <c r="AH264" t="s">
        <v>4107</v>
      </c>
      <c r="AI264">
        <v>3000219</v>
      </c>
      <c r="AJ264" t="s">
        <v>3947</v>
      </c>
      <c r="AK264" t="s">
        <v>3948</v>
      </c>
      <c r="AM264" t="b">
        <v>1</v>
      </c>
      <c r="AN264" t="b">
        <v>1</v>
      </c>
      <c r="AP264" t="s">
        <v>492</v>
      </c>
      <c r="AQ264" t="s">
        <v>4108</v>
      </c>
      <c r="AR264" t="s">
        <v>46</v>
      </c>
      <c r="AS264" t="s">
        <v>324</v>
      </c>
    </row>
    <row r="265" spans="1:45" x14ac:dyDescent="0.35">
      <c r="A265" t="s">
        <v>4109</v>
      </c>
      <c r="C265" t="s">
        <v>4110</v>
      </c>
      <c r="D265" t="s">
        <v>4111</v>
      </c>
      <c r="E265" t="s">
        <v>4112</v>
      </c>
      <c r="F265" t="s">
        <v>1289</v>
      </c>
      <c r="G265" t="s">
        <v>751</v>
      </c>
      <c r="H265" t="s">
        <v>130</v>
      </c>
      <c r="I265" t="s">
        <v>345</v>
      </c>
      <c r="J265" t="s">
        <v>4113</v>
      </c>
      <c r="K265" t="s">
        <v>753</v>
      </c>
      <c r="L265" t="s">
        <v>245</v>
      </c>
      <c r="M265">
        <v>84116</v>
      </c>
      <c r="N265" t="s">
        <v>4114</v>
      </c>
      <c r="O265" t="s">
        <v>4115</v>
      </c>
      <c r="P265" t="s">
        <v>4116</v>
      </c>
      <c r="Q265" s="18">
        <v>45323</v>
      </c>
      <c r="S265" t="s">
        <v>634</v>
      </c>
      <c r="T265">
        <v>5</v>
      </c>
      <c r="U265" t="s">
        <v>4117</v>
      </c>
      <c r="X265" t="s">
        <v>317</v>
      </c>
      <c r="Y265" s="18">
        <v>18184</v>
      </c>
      <c r="Z265" t="s">
        <v>4118</v>
      </c>
      <c r="AA265">
        <v>1508851890</v>
      </c>
      <c r="AB265" t="s">
        <v>4119</v>
      </c>
      <c r="AC265" s="18">
        <v>46538</v>
      </c>
      <c r="AD265" t="s">
        <v>4120</v>
      </c>
      <c r="AE265" s="18">
        <v>46053</v>
      </c>
      <c r="AF265" t="s">
        <v>4121</v>
      </c>
      <c r="AG265" s="18">
        <v>45808</v>
      </c>
      <c r="AH265" t="s">
        <v>4122</v>
      </c>
      <c r="AI265">
        <v>1015256</v>
      </c>
      <c r="AJ265" t="s">
        <v>4123</v>
      </c>
      <c r="AK265" t="s">
        <v>4124</v>
      </c>
      <c r="AM265" t="b">
        <v>1</v>
      </c>
      <c r="AN265" t="b">
        <v>1</v>
      </c>
      <c r="AP265" t="s">
        <v>492</v>
      </c>
      <c r="AQ265" t="s">
        <v>4125</v>
      </c>
      <c r="AR265" t="s">
        <v>46</v>
      </c>
      <c r="AS265" t="s">
        <v>324</v>
      </c>
    </row>
    <row r="266" spans="1:45" x14ac:dyDescent="0.35">
      <c r="A266" t="s">
        <v>4126</v>
      </c>
      <c r="C266" t="s">
        <v>4127</v>
      </c>
      <c r="D266" t="s">
        <v>4128</v>
      </c>
      <c r="E266" t="s">
        <v>4129</v>
      </c>
      <c r="G266" t="s">
        <v>751</v>
      </c>
      <c r="H266" t="s">
        <v>27</v>
      </c>
      <c r="I266" t="s">
        <v>447</v>
      </c>
      <c r="J266" t="s">
        <v>4130</v>
      </c>
      <c r="K266" t="s">
        <v>4131</v>
      </c>
      <c r="L266" t="s">
        <v>245</v>
      </c>
      <c r="M266">
        <v>84014</v>
      </c>
      <c r="N266" t="s">
        <v>4132</v>
      </c>
      <c r="O266" t="s">
        <v>4133</v>
      </c>
      <c r="P266" t="s">
        <v>4134</v>
      </c>
      <c r="Q266" s="18">
        <v>45323</v>
      </c>
      <c r="R266" s="18">
        <v>45464</v>
      </c>
      <c r="S266" t="s">
        <v>708</v>
      </c>
      <c r="X266" t="s">
        <v>317</v>
      </c>
      <c r="Y266" s="18">
        <v>26227</v>
      </c>
      <c r="Z266" t="s">
        <v>4135</v>
      </c>
      <c r="AA266">
        <v>1407956121</v>
      </c>
      <c r="AB266" t="s">
        <v>4136</v>
      </c>
      <c r="AC266" s="18">
        <v>45504</v>
      </c>
      <c r="AD266" t="s">
        <v>4137</v>
      </c>
      <c r="AE266" s="18">
        <v>46173</v>
      </c>
      <c r="AF266" t="s">
        <v>320</v>
      </c>
      <c r="AH266" t="s">
        <v>4138</v>
      </c>
      <c r="AI266">
        <v>1012258</v>
      </c>
      <c r="AM266" t="b">
        <v>0</v>
      </c>
      <c r="AN266" t="b">
        <v>0</v>
      </c>
      <c r="AP266" t="s">
        <v>492</v>
      </c>
      <c r="AQ266" t="s">
        <v>4139</v>
      </c>
      <c r="AR266" t="s">
        <v>310</v>
      </c>
      <c r="AS266" t="s">
        <v>324</v>
      </c>
    </row>
    <row r="267" spans="1:45" x14ac:dyDescent="0.35">
      <c r="A267" t="s">
        <v>4140</v>
      </c>
      <c r="C267" t="s">
        <v>4141</v>
      </c>
      <c r="D267" t="s">
        <v>4142</v>
      </c>
      <c r="E267" t="s">
        <v>4129</v>
      </c>
      <c r="F267" t="s">
        <v>1289</v>
      </c>
      <c r="G267" t="s">
        <v>751</v>
      </c>
      <c r="H267" t="s">
        <v>27</v>
      </c>
      <c r="I267" t="s">
        <v>447</v>
      </c>
      <c r="J267" t="s">
        <v>4143</v>
      </c>
      <c r="K267" t="s">
        <v>4098</v>
      </c>
      <c r="L267" t="s">
        <v>245</v>
      </c>
      <c r="M267">
        <v>84003</v>
      </c>
      <c r="N267" t="s">
        <v>4144</v>
      </c>
      <c r="O267" t="s">
        <v>4145</v>
      </c>
      <c r="P267" t="s">
        <v>4146</v>
      </c>
      <c r="Q267" s="18">
        <v>45323</v>
      </c>
      <c r="S267" t="s">
        <v>634</v>
      </c>
      <c r="T267">
        <v>3</v>
      </c>
      <c r="U267" t="s">
        <v>4147</v>
      </c>
      <c r="X267" t="s">
        <v>317</v>
      </c>
      <c r="Y267" s="18">
        <v>32131</v>
      </c>
      <c r="Z267" t="s">
        <v>4148</v>
      </c>
      <c r="AA267">
        <v>1881181618</v>
      </c>
      <c r="AB267" t="s">
        <v>4149</v>
      </c>
      <c r="AC267" s="18">
        <v>46234</v>
      </c>
      <c r="AD267" t="s">
        <v>4150</v>
      </c>
      <c r="AE267" s="18">
        <v>46173</v>
      </c>
      <c r="AH267" t="s">
        <v>4151</v>
      </c>
      <c r="AI267">
        <v>4057908</v>
      </c>
      <c r="AK267" t="s">
        <v>1330</v>
      </c>
      <c r="AM267" t="b">
        <v>1</v>
      </c>
      <c r="AN267" t="b">
        <v>1</v>
      </c>
      <c r="AP267" t="s">
        <v>492</v>
      </c>
      <c r="AQ267" t="s">
        <v>2375</v>
      </c>
      <c r="AR267" t="s">
        <v>310</v>
      </c>
      <c r="AS267" t="s">
        <v>324</v>
      </c>
    </row>
    <row r="268" spans="1:45" x14ac:dyDescent="0.35">
      <c r="A268" t="s">
        <v>4152</v>
      </c>
      <c r="C268" t="s">
        <v>4153</v>
      </c>
      <c r="D268" t="s">
        <v>4154</v>
      </c>
      <c r="E268" t="s">
        <v>4049</v>
      </c>
      <c r="F268" t="s">
        <v>1289</v>
      </c>
      <c r="G268" t="s">
        <v>751</v>
      </c>
      <c r="H268" t="s">
        <v>27</v>
      </c>
      <c r="I268" t="s">
        <v>310</v>
      </c>
      <c r="J268" t="s">
        <v>4155</v>
      </c>
      <c r="K268" t="s">
        <v>1892</v>
      </c>
      <c r="L268" t="s">
        <v>245</v>
      </c>
      <c r="M268">
        <v>84070</v>
      </c>
      <c r="N268" t="s">
        <v>4156</v>
      </c>
      <c r="O268" t="s">
        <v>4157</v>
      </c>
      <c r="P268" t="s">
        <v>4158</v>
      </c>
      <c r="Q268" s="18">
        <v>45323</v>
      </c>
      <c r="S268" t="s">
        <v>634</v>
      </c>
      <c r="T268">
        <v>4</v>
      </c>
      <c r="U268" t="s">
        <v>4159</v>
      </c>
      <c r="X268" t="s">
        <v>317</v>
      </c>
      <c r="Y268" s="18">
        <v>27432</v>
      </c>
      <c r="Z268" t="s">
        <v>4160</v>
      </c>
      <c r="AA268">
        <v>1467605147</v>
      </c>
      <c r="AB268" t="s">
        <v>4161</v>
      </c>
      <c r="AC268" s="18">
        <v>45869</v>
      </c>
      <c r="AD268" t="s">
        <v>4162</v>
      </c>
      <c r="AE268" s="18">
        <v>46053</v>
      </c>
      <c r="AF268" t="s">
        <v>320</v>
      </c>
      <c r="AI268">
        <v>1014001</v>
      </c>
      <c r="AK268" t="s">
        <v>1330</v>
      </c>
      <c r="AM268" t="b">
        <v>1</v>
      </c>
      <c r="AN268" t="b">
        <v>1</v>
      </c>
      <c r="AP268" t="s">
        <v>492</v>
      </c>
      <c r="AQ268" t="s">
        <v>3948</v>
      </c>
      <c r="AR268" t="s">
        <v>310</v>
      </c>
      <c r="AS268" t="s">
        <v>324</v>
      </c>
    </row>
    <row r="269" spans="1:45" x14ac:dyDescent="0.35">
      <c r="A269" t="s">
        <v>4163</v>
      </c>
      <c r="C269" t="s">
        <v>4164</v>
      </c>
      <c r="D269" t="s">
        <v>4165</v>
      </c>
      <c r="E269" t="s">
        <v>4166</v>
      </c>
      <c r="F269" t="s">
        <v>1289</v>
      </c>
      <c r="G269" t="s">
        <v>751</v>
      </c>
      <c r="H269" t="s">
        <v>27</v>
      </c>
      <c r="I269" t="s">
        <v>447</v>
      </c>
      <c r="J269" t="s">
        <v>4167</v>
      </c>
      <c r="K269" t="s">
        <v>4168</v>
      </c>
      <c r="L269" t="s">
        <v>245</v>
      </c>
      <c r="M269">
        <v>84037</v>
      </c>
      <c r="N269" t="s">
        <v>4169</v>
      </c>
      <c r="O269" t="s">
        <v>4170</v>
      </c>
      <c r="P269" t="s">
        <v>4171</v>
      </c>
      <c r="Q269" s="18">
        <v>45323</v>
      </c>
      <c r="S269" t="s">
        <v>634</v>
      </c>
      <c r="T269">
        <v>2</v>
      </c>
      <c r="U269" t="s">
        <v>4172</v>
      </c>
      <c r="X269">
        <v>1099</v>
      </c>
      <c r="Y269" s="18">
        <v>27855</v>
      </c>
      <c r="Z269" t="s">
        <v>4173</v>
      </c>
      <c r="AA269">
        <v>1669639985</v>
      </c>
      <c r="AB269" t="s">
        <v>4174</v>
      </c>
      <c r="AC269" s="18">
        <v>45596</v>
      </c>
      <c r="AD269" t="s">
        <v>4175</v>
      </c>
      <c r="AE269" s="18">
        <v>46173</v>
      </c>
      <c r="AF269" t="s">
        <v>320</v>
      </c>
      <c r="AH269" t="s">
        <v>4176</v>
      </c>
      <c r="AI269">
        <v>3006308</v>
      </c>
      <c r="AK269" t="s">
        <v>1330</v>
      </c>
      <c r="AM269" t="b">
        <v>1</v>
      </c>
      <c r="AN269" t="b">
        <v>1</v>
      </c>
      <c r="AP269" t="s">
        <v>492</v>
      </c>
      <c r="AQ269" t="s">
        <v>247</v>
      </c>
      <c r="AR269" t="s">
        <v>310</v>
      </c>
      <c r="AS269" t="s">
        <v>324</v>
      </c>
    </row>
    <row r="270" spans="1:45" x14ac:dyDescent="0.35">
      <c r="A270" t="s">
        <v>4177</v>
      </c>
      <c r="C270" t="s">
        <v>4178</v>
      </c>
      <c r="D270" t="s">
        <v>4179</v>
      </c>
      <c r="E270" t="s">
        <v>4180</v>
      </c>
      <c r="F270" t="s">
        <v>1289</v>
      </c>
      <c r="G270" t="s">
        <v>751</v>
      </c>
      <c r="H270" t="s">
        <v>27</v>
      </c>
      <c r="I270" t="s">
        <v>310</v>
      </c>
      <c r="J270" t="s">
        <v>4181</v>
      </c>
      <c r="K270" t="s">
        <v>753</v>
      </c>
      <c r="L270" t="s">
        <v>245</v>
      </c>
      <c r="M270">
        <v>84105</v>
      </c>
      <c r="N270" t="s">
        <v>4182</v>
      </c>
      <c r="O270" t="s">
        <v>4183</v>
      </c>
      <c r="P270" t="s">
        <v>4184</v>
      </c>
      <c r="Q270" s="18">
        <v>45323</v>
      </c>
      <c r="S270" t="s">
        <v>634</v>
      </c>
      <c r="T270">
        <v>1</v>
      </c>
      <c r="U270" t="s">
        <v>2385</v>
      </c>
      <c r="X270">
        <v>1099</v>
      </c>
      <c r="Y270" s="18">
        <v>31541</v>
      </c>
      <c r="Z270" t="s">
        <v>4185</v>
      </c>
      <c r="AA270">
        <v>1952660482</v>
      </c>
      <c r="AB270" t="s">
        <v>4186</v>
      </c>
      <c r="AC270" s="18">
        <v>45961</v>
      </c>
      <c r="AD270" t="s">
        <v>4187</v>
      </c>
      <c r="AE270" s="18">
        <v>46053</v>
      </c>
      <c r="AF270" t="s">
        <v>320</v>
      </c>
      <c r="AH270" t="s">
        <v>4188</v>
      </c>
      <c r="AI270">
        <v>1028980</v>
      </c>
      <c r="AK270" t="s">
        <v>1330</v>
      </c>
      <c r="AM270" t="b">
        <v>1</v>
      </c>
      <c r="AN270" t="b">
        <v>1</v>
      </c>
      <c r="AP270" t="s">
        <v>492</v>
      </c>
      <c r="AQ270" t="s">
        <v>249</v>
      </c>
      <c r="AR270" t="s">
        <v>310</v>
      </c>
      <c r="AS270" t="s">
        <v>324</v>
      </c>
    </row>
    <row r="271" spans="1:45" x14ac:dyDescent="0.35">
      <c r="A271" t="s">
        <v>4189</v>
      </c>
      <c r="C271" t="s">
        <v>4190</v>
      </c>
      <c r="D271" t="s">
        <v>585</v>
      </c>
      <c r="E271" t="s">
        <v>4191</v>
      </c>
      <c r="F271" t="s">
        <v>1289</v>
      </c>
      <c r="G271" t="s">
        <v>751</v>
      </c>
      <c r="H271" t="s">
        <v>27</v>
      </c>
      <c r="I271" t="s">
        <v>310</v>
      </c>
      <c r="J271" t="s">
        <v>4192</v>
      </c>
      <c r="K271" t="s">
        <v>4193</v>
      </c>
      <c r="L271" t="s">
        <v>245</v>
      </c>
      <c r="M271">
        <v>84341</v>
      </c>
      <c r="N271" t="s">
        <v>4194</v>
      </c>
      <c r="O271" t="s">
        <v>4195</v>
      </c>
      <c r="P271" t="s">
        <v>4196</v>
      </c>
      <c r="Q271" s="18">
        <v>45323</v>
      </c>
      <c r="S271" t="s">
        <v>634</v>
      </c>
      <c r="T271">
        <v>1</v>
      </c>
      <c r="U271" t="s">
        <v>4197</v>
      </c>
      <c r="X271">
        <v>1099</v>
      </c>
      <c r="Y271" s="18">
        <v>26686</v>
      </c>
      <c r="Z271" t="s">
        <v>4198</v>
      </c>
      <c r="AA271">
        <v>1346265709</v>
      </c>
      <c r="AB271" t="s">
        <v>4199</v>
      </c>
      <c r="AC271" s="18">
        <v>45657</v>
      </c>
      <c r="AD271" t="s">
        <v>4200</v>
      </c>
      <c r="AE271" s="18">
        <v>46053</v>
      </c>
      <c r="AF271" t="s">
        <v>320</v>
      </c>
      <c r="AH271" t="s">
        <v>4201</v>
      </c>
      <c r="AI271">
        <v>3008753</v>
      </c>
      <c r="AK271" t="s">
        <v>1330</v>
      </c>
      <c r="AM271" t="b">
        <v>1</v>
      </c>
      <c r="AN271" t="b">
        <v>1</v>
      </c>
      <c r="AP271" t="s">
        <v>492</v>
      </c>
      <c r="AQ271" t="s">
        <v>251</v>
      </c>
      <c r="AR271" t="s">
        <v>310</v>
      </c>
      <c r="AS271" t="s">
        <v>324</v>
      </c>
    </row>
    <row r="272" spans="1:45" x14ac:dyDescent="0.35">
      <c r="A272" t="s">
        <v>4202</v>
      </c>
      <c r="C272" t="s">
        <v>4203</v>
      </c>
      <c r="D272" t="s">
        <v>4204</v>
      </c>
      <c r="E272" t="s">
        <v>4205</v>
      </c>
      <c r="F272" t="s">
        <v>1289</v>
      </c>
      <c r="G272" t="s">
        <v>751</v>
      </c>
      <c r="H272" t="s">
        <v>27</v>
      </c>
      <c r="I272" t="s">
        <v>310</v>
      </c>
      <c r="J272" t="s">
        <v>4206</v>
      </c>
      <c r="K272" t="s">
        <v>4207</v>
      </c>
      <c r="L272" t="s">
        <v>245</v>
      </c>
      <c r="M272">
        <v>84738</v>
      </c>
      <c r="N272" t="s">
        <v>4208</v>
      </c>
      <c r="O272" t="s">
        <v>4209</v>
      </c>
      <c r="P272" t="s">
        <v>4210</v>
      </c>
      <c r="Q272" s="18">
        <v>45323</v>
      </c>
      <c r="S272" t="s">
        <v>634</v>
      </c>
      <c r="T272">
        <v>2</v>
      </c>
      <c r="U272" t="s">
        <v>3959</v>
      </c>
      <c r="X272">
        <v>1099</v>
      </c>
      <c r="Y272" s="18">
        <v>19669</v>
      </c>
      <c r="Z272" t="s">
        <v>4211</v>
      </c>
      <c r="AA272">
        <v>1790785426</v>
      </c>
      <c r="AB272" t="s">
        <v>4212</v>
      </c>
      <c r="AC272" s="18">
        <v>46446</v>
      </c>
      <c r="AD272" t="s">
        <v>4213</v>
      </c>
      <c r="AE272" s="18">
        <v>46053</v>
      </c>
      <c r="AF272" t="s">
        <v>320</v>
      </c>
      <c r="AH272" t="s">
        <v>4214</v>
      </c>
      <c r="AI272">
        <v>1023996</v>
      </c>
      <c r="AK272" t="s">
        <v>1330</v>
      </c>
      <c r="AM272" t="b">
        <v>1</v>
      </c>
      <c r="AN272" t="b">
        <v>1</v>
      </c>
      <c r="AP272" t="s">
        <v>492</v>
      </c>
      <c r="AQ272" t="s">
        <v>253</v>
      </c>
      <c r="AR272" t="s">
        <v>310</v>
      </c>
      <c r="AS272" t="s">
        <v>324</v>
      </c>
    </row>
    <row r="273" spans="1:46" x14ac:dyDescent="0.35">
      <c r="A273" t="s">
        <v>4215</v>
      </c>
      <c r="C273" t="s">
        <v>4216</v>
      </c>
      <c r="D273" t="s">
        <v>1850</v>
      </c>
      <c r="E273" t="s">
        <v>4217</v>
      </c>
      <c r="F273" t="s">
        <v>1289</v>
      </c>
      <c r="G273" t="s">
        <v>751</v>
      </c>
      <c r="H273" t="s">
        <v>27</v>
      </c>
      <c r="I273" t="s">
        <v>310</v>
      </c>
      <c r="J273" t="s">
        <v>4218</v>
      </c>
      <c r="K273" t="s">
        <v>753</v>
      </c>
      <c r="L273" t="s">
        <v>245</v>
      </c>
      <c r="M273">
        <v>84103</v>
      </c>
      <c r="N273" t="s">
        <v>4219</v>
      </c>
      <c r="O273" t="s">
        <v>4220</v>
      </c>
      <c r="P273" t="s">
        <v>4221</v>
      </c>
      <c r="Q273" s="18">
        <v>45323</v>
      </c>
      <c r="S273" t="s">
        <v>634</v>
      </c>
      <c r="T273">
        <v>3</v>
      </c>
      <c r="U273" t="s">
        <v>4222</v>
      </c>
      <c r="X273" t="s">
        <v>317</v>
      </c>
      <c r="Y273" s="18">
        <v>21085</v>
      </c>
      <c r="Z273" t="s">
        <v>4223</v>
      </c>
      <c r="AA273">
        <v>1659329449</v>
      </c>
      <c r="AB273" t="s">
        <v>4224</v>
      </c>
      <c r="AC273" s="18">
        <v>46173</v>
      </c>
      <c r="AD273" t="s">
        <v>4225</v>
      </c>
      <c r="AE273" s="18">
        <v>46053</v>
      </c>
      <c r="AF273" t="s">
        <v>320</v>
      </c>
      <c r="AH273" t="s">
        <v>4226</v>
      </c>
      <c r="AI273">
        <v>1019627</v>
      </c>
      <c r="AK273" t="s">
        <v>1330</v>
      </c>
      <c r="AM273" t="b">
        <v>1</v>
      </c>
      <c r="AN273" t="b">
        <v>1</v>
      </c>
      <c r="AP273" t="s">
        <v>492</v>
      </c>
      <c r="AQ273" t="s">
        <v>4124</v>
      </c>
      <c r="AR273" t="s">
        <v>310</v>
      </c>
      <c r="AS273" t="s">
        <v>324</v>
      </c>
    </row>
    <row r="274" spans="1:46" x14ac:dyDescent="0.35">
      <c r="A274" t="s">
        <v>4227</v>
      </c>
      <c r="C274" t="s">
        <v>4228</v>
      </c>
      <c r="D274" t="s">
        <v>4229</v>
      </c>
      <c r="E274" t="s">
        <v>4230</v>
      </c>
      <c r="F274" t="s">
        <v>1289</v>
      </c>
      <c r="G274" t="s">
        <v>751</v>
      </c>
      <c r="H274" t="s">
        <v>28</v>
      </c>
      <c r="I274" t="s">
        <v>310</v>
      </c>
      <c r="J274" t="s">
        <v>4231</v>
      </c>
      <c r="K274" t="s">
        <v>4232</v>
      </c>
      <c r="L274" t="s">
        <v>245</v>
      </c>
      <c r="M274">
        <v>84121</v>
      </c>
      <c r="N274" t="s">
        <v>4233</v>
      </c>
      <c r="O274" t="s">
        <v>4234</v>
      </c>
      <c r="P274" t="s">
        <v>4235</v>
      </c>
      <c r="Q274" s="18">
        <v>45323</v>
      </c>
      <c r="S274" t="s">
        <v>634</v>
      </c>
      <c r="T274">
        <v>4</v>
      </c>
      <c r="U274" t="s">
        <v>4236</v>
      </c>
      <c r="X274" t="s">
        <v>317</v>
      </c>
      <c r="Y274" s="18">
        <v>25423</v>
      </c>
      <c r="Z274" t="s">
        <v>4237</v>
      </c>
      <c r="AA274">
        <v>1710279922</v>
      </c>
      <c r="AB274" t="s">
        <v>4238</v>
      </c>
      <c r="AC274" s="18">
        <v>46265</v>
      </c>
      <c r="AD274" t="s">
        <v>4239</v>
      </c>
      <c r="AE274" s="18">
        <v>46053</v>
      </c>
      <c r="AF274" t="s">
        <v>4240</v>
      </c>
      <c r="AI274">
        <v>1021570</v>
      </c>
      <c r="AK274" t="s">
        <v>1330</v>
      </c>
      <c r="AM274" t="b">
        <v>1</v>
      </c>
      <c r="AN274" t="b">
        <v>1</v>
      </c>
      <c r="AP274" t="s">
        <v>492</v>
      </c>
      <c r="AQ274" t="s">
        <v>4014</v>
      </c>
      <c r="AR274" t="s">
        <v>310</v>
      </c>
      <c r="AS274" t="s">
        <v>324</v>
      </c>
    </row>
    <row r="275" spans="1:46" x14ac:dyDescent="0.35">
      <c r="A275" t="s">
        <v>4241</v>
      </c>
      <c r="C275" t="s">
        <v>4242</v>
      </c>
      <c r="D275" t="s">
        <v>4243</v>
      </c>
      <c r="E275" t="s">
        <v>4244</v>
      </c>
      <c r="G275" t="s">
        <v>751</v>
      </c>
      <c r="H275" t="s">
        <v>130</v>
      </c>
      <c r="I275" t="s">
        <v>432</v>
      </c>
      <c r="J275" t="s">
        <v>4245</v>
      </c>
      <c r="K275" t="s">
        <v>4246</v>
      </c>
      <c r="L275" t="s">
        <v>245</v>
      </c>
      <c r="M275">
        <v>84065</v>
      </c>
      <c r="Q275" s="18">
        <v>45323</v>
      </c>
      <c r="R275" s="18">
        <v>45359</v>
      </c>
      <c r="S275" t="s">
        <v>708</v>
      </c>
      <c r="X275" t="s">
        <v>317</v>
      </c>
      <c r="Z275">
        <v>528771437</v>
      </c>
      <c r="AA275">
        <v>1689321275</v>
      </c>
      <c r="AB275" t="s">
        <v>4247</v>
      </c>
      <c r="AD275" t="s">
        <v>4248</v>
      </c>
      <c r="AE275" s="18">
        <v>45322</v>
      </c>
      <c r="AF275" t="s">
        <v>4249</v>
      </c>
      <c r="AG275" s="18">
        <v>46740</v>
      </c>
      <c r="AI275">
        <v>4248884</v>
      </c>
      <c r="AM275" t="b">
        <v>0</v>
      </c>
      <c r="AN275" t="b">
        <v>1</v>
      </c>
      <c r="AP275" t="s">
        <v>492</v>
      </c>
      <c r="AQ275" t="s">
        <v>4250</v>
      </c>
      <c r="AR275" t="s">
        <v>46</v>
      </c>
      <c r="AS275" t="s">
        <v>324</v>
      </c>
    </row>
    <row r="276" spans="1:46" x14ac:dyDescent="0.35">
      <c r="C276" t="s">
        <v>4251</v>
      </c>
      <c r="D276" t="s">
        <v>4252</v>
      </c>
      <c r="E276" t="s">
        <v>4253</v>
      </c>
      <c r="F276" t="s">
        <v>4254</v>
      </c>
      <c r="G276" t="s">
        <v>751</v>
      </c>
      <c r="H276" t="s">
        <v>136</v>
      </c>
      <c r="I276" t="s">
        <v>345</v>
      </c>
      <c r="J276" t="s">
        <v>4255</v>
      </c>
      <c r="K276" t="s">
        <v>4003</v>
      </c>
      <c r="L276" t="s">
        <v>245</v>
      </c>
      <c r="M276">
        <v>84045</v>
      </c>
      <c r="N276" t="s">
        <v>4256</v>
      </c>
      <c r="O276" t="s">
        <v>355</v>
      </c>
      <c r="P276" t="s">
        <v>4257</v>
      </c>
      <c r="Q276" s="18">
        <v>45323</v>
      </c>
      <c r="S276" t="s">
        <v>634</v>
      </c>
      <c r="T276">
        <v>0</v>
      </c>
      <c r="U276" t="s">
        <v>4258</v>
      </c>
      <c r="Y276" s="18">
        <v>31972</v>
      </c>
      <c r="Z276" t="s">
        <v>4259</v>
      </c>
      <c r="AA276">
        <v>1023603552</v>
      </c>
      <c r="AB276" t="s">
        <v>4260</v>
      </c>
      <c r="AC276" s="18">
        <v>46326</v>
      </c>
      <c r="AD276" t="s">
        <v>4261</v>
      </c>
      <c r="AE276" s="18">
        <v>46053</v>
      </c>
      <c r="AF276" t="s">
        <v>355</v>
      </c>
      <c r="AM276" t="b">
        <v>0</v>
      </c>
      <c r="AN276" t="b">
        <v>1</v>
      </c>
      <c r="AP276" t="s">
        <v>492</v>
      </c>
      <c r="AQ276" t="s">
        <v>4262</v>
      </c>
      <c r="AR276" t="s">
        <v>46</v>
      </c>
      <c r="AS276" t="s">
        <v>29</v>
      </c>
    </row>
    <row r="277" spans="1:46" x14ac:dyDescent="0.35">
      <c r="C277" t="s">
        <v>4263</v>
      </c>
      <c r="D277" t="s">
        <v>4252</v>
      </c>
      <c r="E277" t="s">
        <v>4264</v>
      </c>
      <c r="F277" t="s">
        <v>4254</v>
      </c>
      <c r="G277" t="s">
        <v>751</v>
      </c>
      <c r="H277" t="s">
        <v>136</v>
      </c>
      <c r="I277" t="s">
        <v>345</v>
      </c>
      <c r="J277" t="s">
        <v>4265</v>
      </c>
      <c r="K277" t="s">
        <v>4266</v>
      </c>
      <c r="L277" t="s">
        <v>245</v>
      </c>
      <c r="M277">
        <v>84096</v>
      </c>
      <c r="N277" t="s">
        <v>4267</v>
      </c>
      <c r="O277" t="s">
        <v>355</v>
      </c>
      <c r="P277" t="s">
        <v>4268</v>
      </c>
      <c r="Q277" s="18">
        <v>45323</v>
      </c>
      <c r="S277" t="s">
        <v>634</v>
      </c>
      <c r="T277">
        <v>0</v>
      </c>
      <c r="U277" t="s">
        <v>4258</v>
      </c>
      <c r="Y277" s="18">
        <v>30681</v>
      </c>
      <c r="Z277" t="s">
        <v>4269</v>
      </c>
      <c r="AA277">
        <v>1679204176</v>
      </c>
      <c r="AB277" t="s">
        <v>355</v>
      </c>
      <c r="AD277" t="s">
        <v>4270</v>
      </c>
      <c r="AE277" s="18">
        <v>46053</v>
      </c>
      <c r="AF277" t="s">
        <v>355</v>
      </c>
      <c r="AM277" t="b">
        <v>0</v>
      </c>
      <c r="AN277" t="b">
        <v>1</v>
      </c>
      <c r="AP277" t="s">
        <v>492</v>
      </c>
      <c r="AQ277" t="s">
        <v>4271</v>
      </c>
      <c r="AR277" t="s">
        <v>46</v>
      </c>
      <c r="AS277" t="s">
        <v>29</v>
      </c>
    </row>
    <row r="278" spans="1:46" x14ac:dyDescent="0.35">
      <c r="C278" t="s">
        <v>4272</v>
      </c>
      <c r="D278" t="s">
        <v>3678</v>
      </c>
      <c r="E278" t="s">
        <v>4273</v>
      </c>
      <c r="F278" t="s">
        <v>4274</v>
      </c>
      <c r="G278" t="s">
        <v>751</v>
      </c>
      <c r="H278" t="s">
        <v>191</v>
      </c>
      <c r="I278" t="s">
        <v>557</v>
      </c>
      <c r="J278" t="s">
        <v>4275</v>
      </c>
      <c r="K278" t="s">
        <v>4232</v>
      </c>
      <c r="L278" t="s">
        <v>245</v>
      </c>
      <c r="M278">
        <v>84121</v>
      </c>
      <c r="N278" t="s">
        <v>4276</v>
      </c>
      <c r="O278" t="s">
        <v>355</v>
      </c>
      <c r="P278" t="s">
        <v>4277</v>
      </c>
      <c r="Q278" s="18">
        <v>45323</v>
      </c>
      <c r="S278" t="s">
        <v>634</v>
      </c>
      <c r="T278">
        <v>0</v>
      </c>
      <c r="U278" t="s">
        <v>4258</v>
      </c>
      <c r="Y278" s="18">
        <v>30304</v>
      </c>
      <c r="Z278" t="s">
        <v>4278</v>
      </c>
      <c r="AA278">
        <v>1689222739</v>
      </c>
      <c r="AB278" t="s">
        <v>355</v>
      </c>
      <c r="AD278" t="s">
        <v>4279</v>
      </c>
      <c r="AE278" s="18">
        <v>46173</v>
      </c>
      <c r="AF278" t="s">
        <v>4280</v>
      </c>
      <c r="AG278" s="18">
        <v>46022</v>
      </c>
      <c r="AM278" t="b">
        <v>0</v>
      </c>
      <c r="AN278" t="b">
        <v>1</v>
      </c>
      <c r="AP278" t="s">
        <v>492</v>
      </c>
      <c r="AQ278" t="s">
        <v>4281</v>
      </c>
      <c r="AR278" t="s">
        <v>566</v>
      </c>
      <c r="AS278" t="s">
        <v>29</v>
      </c>
    </row>
    <row r="279" spans="1:46" x14ac:dyDescent="0.35">
      <c r="C279" t="s">
        <v>4282</v>
      </c>
      <c r="D279" t="s">
        <v>4283</v>
      </c>
      <c r="E279" t="s">
        <v>4284</v>
      </c>
      <c r="F279" t="s">
        <v>4274</v>
      </c>
      <c r="G279" t="s">
        <v>751</v>
      </c>
      <c r="H279" t="s">
        <v>136</v>
      </c>
      <c r="I279" t="s">
        <v>345</v>
      </c>
      <c r="J279" t="s">
        <v>4285</v>
      </c>
      <c r="K279" t="s">
        <v>4003</v>
      </c>
      <c r="L279" t="s">
        <v>245</v>
      </c>
      <c r="M279">
        <v>84045</v>
      </c>
      <c r="N279" t="s">
        <v>4286</v>
      </c>
      <c r="O279" t="s">
        <v>355</v>
      </c>
      <c r="P279" t="s">
        <v>4287</v>
      </c>
      <c r="Q279" s="18">
        <v>45323</v>
      </c>
      <c r="S279" t="s">
        <v>634</v>
      </c>
      <c r="T279">
        <v>0</v>
      </c>
      <c r="U279" t="s">
        <v>4258</v>
      </c>
      <c r="Y279" s="18">
        <v>32364</v>
      </c>
      <c r="Z279" t="s">
        <v>4288</v>
      </c>
      <c r="AA279">
        <v>1437831047</v>
      </c>
      <c r="AB279" t="s">
        <v>355</v>
      </c>
      <c r="AD279" t="s">
        <v>4289</v>
      </c>
      <c r="AE279" s="18">
        <v>46053</v>
      </c>
      <c r="AF279" t="s">
        <v>355</v>
      </c>
      <c r="AM279" t="b">
        <v>0</v>
      </c>
      <c r="AN279" t="b">
        <v>1</v>
      </c>
      <c r="AP279" t="s">
        <v>492</v>
      </c>
      <c r="AQ279" t="s">
        <v>4290</v>
      </c>
      <c r="AR279" t="s">
        <v>46</v>
      </c>
      <c r="AS279" t="s">
        <v>29</v>
      </c>
    </row>
    <row r="280" spans="1:46" x14ac:dyDescent="0.35">
      <c r="A280" t="s">
        <v>4291</v>
      </c>
      <c r="B280" t="s">
        <v>2327</v>
      </c>
      <c r="C280" t="s">
        <v>4292</v>
      </c>
      <c r="D280" t="s">
        <v>4293</v>
      </c>
      <c r="E280" t="s">
        <v>4294</v>
      </c>
      <c r="F280" t="s">
        <v>417</v>
      </c>
      <c r="G280" t="s">
        <v>418</v>
      </c>
      <c r="H280" t="s">
        <v>28</v>
      </c>
      <c r="I280" t="s">
        <v>310</v>
      </c>
      <c r="J280" t="s">
        <v>4295</v>
      </c>
      <c r="K280" t="s">
        <v>4296</v>
      </c>
      <c r="L280" t="s">
        <v>81</v>
      </c>
      <c r="M280">
        <v>46055</v>
      </c>
      <c r="N280" t="s">
        <v>4297</v>
      </c>
      <c r="O280" t="s">
        <v>4298</v>
      </c>
      <c r="P280" t="s">
        <v>4299</v>
      </c>
      <c r="Q280" s="18">
        <v>45321</v>
      </c>
      <c r="S280" t="s">
        <v>634</v>
      </c>
      <c r="T280">
        <v>5</v>
      </c>
      <c r="U280" t="s">
        <v>4300</v>
      </c>
      <c r="X280" t="s">
        <v>317</v>
      </c>
      <c r="Y280" s="18">
        <v>21726</v>
      </c>
      <c r="Z280" t="s">
        <v>4301</v>
      </c>
      <c r="AA280">
        <v>1326012162</v>
      </c>
      <c r="AB280" t="s">
        <v>4302</v>
      </c>
      <c r="AC280" s="18">
        <v>46387</v>
      </c>
      <c r="AD280" t="s">
        <v>4303</v>
      </c>
      <c r="AE280" s="18">
        <v>45961</v>
      </c>
      <c r="AF280" t="s">
        <v>338</v>
      </c>
      <c r="AH280" t="s">
        <v>4304</v>
      </c>
      <c r="AK280" t="s">
        <v>1162</v>
      </c>
      <c r="AM280" t="b">
        <v>1</v>
      </c>
      <c r="AN280" t="b">
        <v>1</v>
      </c>
      <c r="AO280">
        <v>4444410</v>
      </c>
      <c r="AP280" t="s">
        <v>322</v>
      </c>
      <c r="AQ280" t="s">
        <v>2327</v>
      </c>
      <c r="AR280" t="s">
        <v>310</v>
      </c>
      <c r="AS280" t="s">
        <v>324</v>
      </c>
      <c r="AT280" t="s">
        <v>1631</v>
      </c>
    </row>
    <row r="281" spans="1:46" x14ac:dyDescent="0.35">
      <c r="A281" t="s">
        <v>4305</v>
      </c>
      <c r="B281" t="s">
        <v>4306</v>
      </c>
      <c r="C281" t="s">
        <v>4307</v>
      </c>
      <c r="D281" t="s">
        <v>4308</v>
      </c>
      <c r="E281" t="s">
        <v>4309</v>
      </c>
      <c r="F281" t="s">
        <v>4310</v>
      </c>
      <c r="G281" t="s">
        <v>4311</v>
      </c>
      <c r="H281" t="s">
        <v>28</v>
      </c>
      <c r="I281" t="s">
        <v>310</v>
      </c>
      <c r="J281" t="s">
        <v>4312</v>
      </c>
      <c r="K281" t="s">
        <v>4313</v>
      </c>
      <c r="L281" t="s">
        <v>81</v>
      </c>
      <c r="M281">
        <v>46204</v>
      </c>
      <c r="N281" t="s">
        <v>4314</v>
      </c>
      <c r="O281" t="s">
        <v>4315</v>
      </c>
      <c r="P281" t="s">
        <v>4316</v>
      </c>
      <c r="Q281" s="18">
        <v>45321</v>
      </c>
      <c r="R281" s="18">
        <v>45532</v>
      </c>
      <c r="S281" t="s">
        <v>708</v>
      </c>
      <c r="T281">
        <v>0</v>
      </c>
      <c r="U281" t="s">
        <v>4317</v>
      </c>
      <c r="X281" t="s">
        <v>317</v>
      </c>
      <c r="Y281" s="18">
        <v>30214</v>
      </c>
      <c r="Z281" t="s">
        <v>4318</v>
      </c>
      <c r="AA281">
        <v>1255771507</v>
      </c>
      <c r="AB281" t="s">
        <v>4319</v>
      </c>
      <c r="AC281" s="18">
        <v>45716</v>
      </c>
      <c r="AD281" t="s">
        <v>4320</v>
      </c>
      <c r="AE281" s="18">
        <v>45961</v>
      </c>
      <c r="AF281" t="s">
        <v>338</v>
      </c>
      <c r="AH281" t="s">
        <v>4321</v>
      </c>
      <c r="AJ281" t="s">
        <v>338</v>
      </c>
      <c r="AK281" t="s">
        <v>1162</v>
      </c>
      <c r="AM281" t="b">
        <v>1</v>
      </c>
      <c r="AN281" t="b">
        <v>1</v>
      </c>
      <c r="AO281">
        <v>4444284</v>
      </c>
      <c r="AP281" t="s">
        <v>322</v>
      </c>
      <c r="AQ281" t="s">
        <v>4306</v>
      </c>
      <c r="AR281" t="s">
        <v>310</v>
      </c>
      <c r="AS281" t="s">
        <v>324</v>
      </c>
      <c r="AT281" t="s">
        <v>1631</v>
      </c>
    </row>
    <row r="282" spans="1:46" x14ac:dyDescent="0.35">
      <c r="A282" t="s">
        <v>4322</v>
      </c>
      <c r="B282" t="s">
        <v>4323</v>
      </c>
      <c r="C282" t="s">
        <v>4324</v>
      </c>
      <c r="D282" t="s">
        <v>4325</v>
      </c>
      <c r="E282" t="s">
        <v>4326</v>
      </c>
      <c r="F282" t="s">
        <v>4327</v>
      </c>
      <c r="G282" t="s">
        <v>418</v>
      </c>
      <c r="H282" t="s">
        <v>136</v>
      </c>
      <c r="I282" t="s">
        <v>345</v>
      </c>
      <c r="J282" t="s">
        <v>4328</v>
      </c>
      <c r="K282" t="s">
        <v>4329</v>
      </c>
      <c r="L282" t="s">
        <v>4330</v>
      </c>
      <c r="M282">
        <v>46060</v>
      </c>
      <c r="N282" t="s">
        <v>4331</v>
      </c>
      <c r="O282" t="s">
        <v>4332</v>
      </c>
      <c r="P282" t="s">
        <v>4333</v>
      </c>
      <c r="Q282" s="18">
        <v>45321</v>
      </c>
      <c r="S282" t="s">
        <v>634</v>
      </c>
      <c r="T282">
        <v>5</v>
      </c>
      <c r="U282" t="s">
        <v>4334</v>
      </c>
      <c r="X282" t="s">
        <v>317</v>
      </c>
      <c r="Y282" s="18">
        <v>30896</v>
      </c>
      <c r="Z282" t="s">
        <v>4335</v>
      </c>
      <c r="AA282">
        <v>1609262294</v>
      </c>
      <c r="AB282" t="s">
        <v>4336</v>
      </c>
      <c r="AC282" s="18">
        <v>45869</v>
      </c>
      <c r="AD282" t="s">
        <v>4337</v>
      </c>
      <c r="AE282" s="18">
        <v>45961</v>
      </c>
      <c r="AF282" t="s">
        <v>4338</v>
      </c>
      <c r="AG282" s="18">
        <v>45739</v>
      </c>
      <c r="AH282" t="s">
        <v>4339</v>
      </c>
      <c r="AJ282" t="s">
        <v>3599</v>
      </c>
      <c r="AK282" t="s">
        <v>3599</v>
      </c>
      <c r="AM282" t="b">
        <v>1</v>
      </c>
      <c r="AN282" t="b">
        <v>1</v>
      </c>
      <c r="AO282">
        <v>4444730</v>
      </c>
      <c r="AP282" t="s">
        <v>322</v>
      </c>
      <c r="AQ282" t="s">
        <v>4323</v>
      </c>
      <c r="AR282" t="s">
        <v>46</v>
      </c>
      <c r="AS282" t="s">
        <v>324</v>
      </c>
      <c r="AT282" t="s">
        <v>1631</v>
      </c>
    </row>
    <row r="283" spans="1:46" x14ac:dyDescent="0.35">
      <c r="A283" t="s">
        <v>4340</v>
      </c>
      <c r="B283" t="s">
        <v>4341</v>
      </c>
      <c r="C283" t="s">
        <v>4342</v>
      </c>
      <c r="D283" t="s">
        <v>4343</v>
      </c>
      <c r="E283" t="s">
        <v>555</v>
      </c>
      <c r="F283" t="s">
        <v>1878</v>
      </c>
      <c r="G283" t="s">
        <v>4311</v>
      </c>
      <c r="H283" t="s">
        <v>136</v>
      </c>
      <c r="I283" t="s">
        <v>345</v>
      </c>
      <c r="J283" t="s">
        <v>4344</v>
      </c>
      <c r="K283" t="s">
        <v>1867</v>
      </c>
      <c r="L283" t="s">
        <v>81</v>
      </c>
      <c r="M283">
        <v>46038</v>
      </c>
      <c r="N283" t="s">
        <v>4345</v>
      </c>
      <c r="O283" t="s">
        <v>4346</v>
      </c>
      <c r="P283" t="s">
        <v>4347</v>
      </c>
      <c r="Q283" s="18">
        <v>45321</v>
      </c>
      <c r="S283" t="s">
        <v>634</v>
      </c>
      <c r="T283">
        <v>5</v>
      </c>
      <c r="U283" t="s">
        <v>4348</v>
      </c>
      <c r="X283" t="s">
        <v>317</v>
      </c>
      <c r="Y283" s="18">
        <v>31490</v>
      </c>
      <c r="Z283" t="s">
        <v>4349</v>
      </c>
      <c r="AA283">
        <v>1144614710</v>
      </c>
      <c r="AB283" t="s">
        <v>4350</v>
      </c>
      <c r="AC283" s="18">
        <v>46507</v>
      </c>
      <c r="AD283" t="s">
        <v>4351</v>
      </c>
      <c r="AE283" s="18">
        <v>45961</v>
      </c>
      <c r="AF283" t="s">
        <v>4352</v>
      </c>
      <c r="AG283" s="18">
        <v>45733</v>
      </c>
      <c r="AH283" t="s">
        <v>4353</v>
      </c>
      <c r="AJ283" t="s">
        <v>2722</v>
      </c>
      <c r="AK283" t="s">
        <v>2722</v>
      </c>
      <c r="AM283" t="b">
        <v>1</v>
      </c>
      <c r="AN283" t="b">
        <v>1</v>
      </c>
      <c r="AO283">
        <v>4444291</v>
      </c>
      <c r="AP283" t="s">
        <v>322</v>
      </c>
      <c r="AQ283" t="s">
        <v>4341</v>
      </c>
      <c r="AR283" t="s">
        <v>46</v>
      </c>
      <c r="AS283" t="s">
        <v>324</v>
      </c>
      <c r="AT283" t="s">
        <v>1631</v>
      </c>
    </row>
    <row r="284" spans="1:46" x14ac:dyDescent="0.35">
      <c r="A284" t="s">
        <v>4354</v>
      </c>
      <c r="B284" t="s">
        <v>4355</v>
      </c>
      <c r="C284" t="s">
        <v>4356</v>
      </c>
      <c r="D284" t="s">
        <v>4357</v>
      </c>
      <c r="E284" t="s">
        <v>4358</v>
      </c>
      <c r="F284" t="s">
        <v>1878</v>
      </c>
      <c r="G284" t="s">
        <v>1024</v>
      </c>
      <c r="H284" t="s">
        <v>136</v>
      </c>
      <c r="I284" t="s">
        <v>345</v>
      </c>
      <c r="J284" t="s">
        <v>4359</v>
      </c>
      <c r="K284" t="s">
        <v>1110</v>
      </c>
      <c r="L284" t="s">
        <v>81</v>
      </c>
      <c r="M284">
        <v>46143</v>
      </c>
      <c r="N284" t="s">
        <v>4360</v>
      </c>
      <c r="O284" t="s">
        <v>4361</v>
      </c>
      <c r="P284" t="s">
        <v>4362</v>
      </c>
      <c r="Q284" s="18">
        <v>45321</v>
      </c>
      <c r="R284" s="18">
        <v>45424</v>
      </c>
      <c r="S284" t="s">
        <v>708</v>
      </c>
      <c r="T284">
        <v>0</v>
      </c>
      <c r="U284" t="s">
        <v>4363</v>
      </c>
      <c r="X284" t="s">
        <v>317</v>
      </c>
      <c r="Y284" s="18">
        <v>29024</v>
      </c>
      <c r="Z284" t="s">
        <v>4364</v>
      </c>
      <c r="AA284">
        <v>1790261204</v>
      </c>
      <c r="AB284" t="s">
        <v>4365</v>
      </c>
      <c r="AC284" s="18">
        <v>46356</v>
      </c>
      <c r="AD284" t="s">
        <v>4366</v>
      </c>
      <c r="AE284" s="18">
        <v>45961</v>
      </c>
      <c r="AF284" t="s">
        <v>4367</v>
      </c>
      <c r="AG284" s="18">
        <v>46889</v>
      </c>
      <c r="AH284" t="s">
        <v>4368</v>
      </c>
      <c r="AJ284" t="s">
        <v>3692</v>
      </c>
      <c r="AK284" t="s">
        <v>4369</v>
      </c>
      <c r="AL284" t="s">
        <v>338</v>
      </c>
      <c r="AM284" t="b">
        <v>0</v>
      </c>
      <c r="AN284" t="b">
        <v>1</v>
      </c>
      <c r="AO284">
        <v>4444302</v>
      </c>
      <c r="AQ284" t="s">
        <v>4355</v>
      </c>
      <c r="AR284" t="s">
        <v>46</v>
      </c>
      <c r="AS284" t="s">
        <v>324</v>
      </c>
      <c r="AT284" t="s">
        <v>1631</v>
      </c>
    </row>
    <row r="285" spans="1:46" x14ac:dyDescent="0.35">
      <c r="A285" t="s">
        <v>4370</v>
      </c>
      <c r="B285" t="s">
        <v>2722</v>
      </c>
      <c r="C285" t="s">
        <v>4371</v>
      </c>
      <c r="D285" t="s">
        <v>4372</v>
      </c>
      <c r="E285" t="s">
        <v>4373</v>
      </c>
      <c r="F285" t="s">
        <v>4374</v>
      </c>
      <c r="G285" t="s">
        <v>418</v>
      </c>
      <c r="H285" t="s">
        <v>28</v>
      </c>
      <c r="I285" t="s">
        <v>310</v>
      </c>
      <c r="J285" t="s">
        <v>4375</v>
      </c>
      <c r="K285" t="s">
        <v>917</v>
      </c>
      <c r="L285" t="s">
        <v>81</v>
      </c>
      <c r="M285">
        <v>46032</v>
      </c>
      <c r="N285" t="s">
        <v>4376</v>
      </c>
      <c r="O285" t="s">
        <v>4377</v>
      </c>
      <c r="P285" t="s">
        <v>4378</v>
      </c>
      <c r="Q285" s="18">
        <v>45321</v>
      </c>
      <c r="S285" t="s">
        <v>634</v>
      </c>
      <c r="T285">
        <v>5</v>
      </c>
      <c r="U285" t="s">
        <v>4379</v>
      </c>
      <c r="X285" t="s">
        <v>317</v>
      </c>
      <c r="Y285" s="18">
        <v>23680</v>
      </c>
      <c r="Z285" t="s">
        <v>4380</v>
      </c>
      <c r="AA285">
        <v>1780625731</v>
      </c>
      <c r="AB285" t="s">
        <v>4381</v>
      </c>
      <c r="AC285" s="18">
        <v>46081</v>
      </c>
      <c r="AD285" t="s">
        <v>4382</v>
      </c>
      <c r="AE285" s="18">
        <v>45961</v>
      </c>
      <c r="AF285" t="s">
        <v>338</v>
      </c>
      <c r="AH285" t="s">
        <v>4383</v>
      </c>
      <c r="AJ285" t="s">
        <v>338</v>
      </c>
      <c r="AK285" t="s">
        <v>1162</v>
      </c>
      <c r="AM285" t="b">
        <v>1</v>
      </c>
      <c r="AN285" t="b">
        <v>1</v>
      </c>
      <c r="AO285">
        <v>4441794</v>
      </c>
      <c r="AP285" t="s">
        <v>322</v>
      </c>
      <c r="AQ285" t="s">
        <v>2722</v>
      </c>
      <c r="AR285" t="s">
        <v>310</v>
      </c>
      <c r="AS285" t="s">
        <v>324</v>
      </c>
      <c r="AT285" t="s">
        <v>1631</v>
      </c>
    </row>
    <row r="286" spans="1:46" x14ac:dyDescent="0.35">
      <c r="A286" t="s">
        <v>4384</v>
      </c>
      <c r="B286" t="s">
        <v>4385</v>
      </c>
      <c r="C286" t="s">
        <v>4386</v>
      </c>
      <c r="D286" t="s">
        <v>3678</v>
      </c>
      <c r="E286" t="s">
        <v>4387</v>
      </c>
      <c r="F286" t="s">
        <v>4388</v>
      </c>
      <c r="G286" t="s">
        <v>418</v>
      </c>
      <c r="H286" t="s">
        <v>133</v>
      </c>
      <c r="I286" t="s">
        <v>345</v>
      </c>
      <c r="J286" t="s">
        <v>4389</v>
      </c>
      <c r="K286" t="s">
        <v>3589</v>
      </c>
      <c r="L286" t="s">
        <v>81</v>
      </c>
      <c r="M286">
        <v>46077</v>
      </c>
      <c r="N286" t="s">
        <v>4390</v>
      </c>
      <c r="O286" t="s">
        <v>4391</v>
      </c>
      <c r="P286" t="s">
        <v>4392</v>
      </c>
      <c r="Q286" s="18">
        <v>45321</v>
      </c>
      <c r="S286" t="s">
        <v>634</v>
      </c>
      <c r="T286">
        <v>5</v>
      </c>
      <c r="U286" t="s">
        <v>4393</v>
      </c>
      <c r="X286" t="s">
        <v>317</v>
      </c>
      <c r="Y286" s="18">
        <v>28175</v>
      </c>
      <c r="Z286" t="s">
        <v>4394</v>
      </c>
      <c r="AA286">
        <v>1700561495</v>
      </c>
      <c r="AB286" t="s">
        <v>4395</v>
      </c>
      <c r="AC286" s="18">
        <v>46326</v>
      </c>
      <c r="AD286" t="s">
        <v>4396</v>
      </c>
      <c r="AE286" s="18">
        <v>45961</v>
      </c>
      <c r="AF286" t="s">
        <v>4397</v>
      </c>
      <c r="AG286" s="18">
        <v>46916</v>
      </c>
      <c r="AH286" t="s">
        <v>4398</v>
      </c>
      <c r="AI286">
        <v>300078073</v>
      </c>
      <c r="AJ286" t="s">
        <v>1629</v>
      </c>
      <c r="AK286" t="s">
        <v>1629</v>
      </c>
      <c r="AM286" t="b">
        <v>1</v>
      </c>
      <c r="AN286" t="b">
        <v>1</v>
      </c>
      <c r="AO286">
        <v>4444315</v>
      </c>
      <c r="AP286" t="s">
        <v>322</v>
      </c>
      <c r="AQ286" t="s">
        <v>4385</v>
      </c>
      <c r="AR286" t="s">
        <v>46</v>
      </c>
      <c r="AS286" t="s">
        <v>324</v>
      </c>
      <c r="AT286" t="s">
        <v>1631</v>
      </c>
    </row>
    <row r="287" spans="1:46" x14ac:dyDescent="0.35">
      <c r="A287" t="s">
        <v>4399</v>
      </c>
      <c r="B287" t="s">
        <v>1629</v>
      </c>
      <c r="C287" t="s">
        <v>4400</v>
      </c>
      <c r="D287" t="s">
        <v>3768</v>
      </c>
      <c r="E287" t="s">
        <v>4401</v>
      </c>
      <c r="F287" t="s">
        <v>4374</v>
      </c>
      <c r="G287" t="s">
        <v>418</v>
      </c>
      <c r="H287" t="s">
        <v>28</v>
      </c>
      <c r="I287" t="s">
        <v>310</v>
      </c>
      <c r="J287" t="s">
        <v>4402</v>
      </c>
      <c r="K287" t="s">
        <v>917</v>
      </c>
      <c r="L287" t="s">
        <v>81</v>
      </c>
      <c r="M287">
        <v>46033</v>
      </c>
      <c r="N287" t="s">
        <v>4403</v>
      </c>
      <c r="O287" t="s">
        <v>4404</v>
      </c>
      <c r="P287" t="s">
        <v>4405</v>
      </c>
      <c r="Q287" s="18">
        <v>45321</v>
      </c>
      <c r="S287" t="s">
        <v>634</v>
      </c>
      <c r="T287">
        <v>5</v>
      </c>
      <c r="U287" t="s">
        <v>4406</v>
      </c>
      <c r="X287" t="s">
        <v>317</v>
      </c>
      <c r="Y287" s="18">
        <v>27169</v>
      </c>
      <c r="Z287" t="s">
        <v>4407</v>
      </c>
      <c r="AA287">
        <v>1386609071</v>
      </c>
      <c r="AB287" t="s">
        <v>4408</v>
      </c>
      <c r="AD287" t="s">
        <v>4409</v>
      </c>
      <c r="AE287" s="18">
        <v>45961</v>
      </c>
      <c r="AF287" t="s">
        <v>338</v>
      </c>
      <c r="AH287" t="s">
        <v>4410</v>
      </c>
      <c r="AJ287" t="s">
        <v>338</v>
      </c>
      <c r="AK287" t="s">
        <v>1162</v>
      </c>
      <c r="AM287" t="b">
        <v>1</v>
      </c>
      <c r="AN287" t="b">
        <v>1</v>
      </c>
      <c r="AO287">
        <v>4444330</v>
      </c>
      <c r="AP287" t="s">
        <v>322</v>
      </c>
      <c r="AQ287" t="s">
        <v>1629</v>
      </c>
      <c r="AR287" t="s">
        <v>310</v>
      </c>
      <c r="AS287" t="s">
        <v>324</v>
      </c>
      <c r="AT287" t="s">
        <v>1631</v>
      </c>
    </row>
    <row r="288" spans="1:46" x14ac:dyDescent="0.35">
      <c r="A288" t="s">
        <v>4411</v>
      </c>
      <c r="B288" t="s">
        <v>4412</v>
      </c>
      <c r="C288" t="s">
        <v>4413</v>
      </c>
      <c r="D288" t="s">
        <v>993</v>
      </c>
      <c r="E288" t="s">
        <v>4414</v>
      </c>
      <c r="F288" t="s">
        <v>1878</v>
      </c>
      <c r="G288" t="s">
        <v>418</v>
      </c>
      <c r="H288" t="s">
        <v>136</v>
      </c>
      <c r="I288" t="s">
        <v>345</v>
      </c>
      <c r="J288" t="s">
        <v>4415</v>
      </c>
      <c r="K288" t="s">
        <v>1494</v>
      </c>
      <c r="L288" t="s">
        <v>81</v>
      </c>
      <c r="M288">
        <v>46062</v>
      </c>
      <c r="N288" t="s">
        <v>4416</v>
      </c>
      <c r="O288" t="s">
        <v>4417</v>
      </c>
      <c r="P288" t="s">
        <v>4418</v>
      </c>
      <c r="Q288" s="18">
        <v>45321</v>
      </c>
      <c r="S288" t="s">
        <v>634</v>
      </c>
      <c r="T288">
        <v>5</v>
      </c>
      <c r="U288" t="s">
        <v>4419</v>
      </c>
      <c r="X288" t="s">
        <v>317</v>
      </c>
      <c r="Y288" s="18">
        <v>32029</v>
      </c>
      <c r="Z288" t="s">
        <v>4420</v>
      </c>
      <c r="AA288">
        <v>1396273967</v>
      </c>
      <c r="AB288" t="s">
        <v>4421</v>
      </c>
      <c r="AC288" s="18">
        <v>46568</v>
      </c>
      <c r="AD288" t="s">
        <v>4422</v>
      </c>
      <c r="AE288" s="18">
        <v>45961</v>
      </c>
      <c r="AF288" t="s">
        <v>4423</v>
      </c>
      <c r="AG288" s="18">
        <v>46560</v>
      </c>
      <c r="AH288" t="s">
        <v>4424</v>
      </c>
      <c r="AI288">
        <v>300070918</v>
      </c>
      <c r="AJ288" t="s">
        <v>2722</v>
      </c>
      <c r="AK288" t="s">
        <v>2722</v>
      </c>
      <c r="AM288" t="b">
        <v>1</v>
      </c>
      <c r="AN288" t="b">
        <v>1</v>
      </c>
      <c r="AO288">
        <v>4448220</v>
      </c>
      <c r="AP288" t="s">
        <v>322</v>
      </c>
      <c r="AQ288" t="s">
        <v>4412</v>
      </c>
      <c r="AR288" t="s">
        <v>46</v>
      </c>
      <c r="AS288" t="s">
        <v>324</v>
      </c>
      <c r="AT288" t="s">
        <v>1631</v>
      </c>
    </row>
    <row r="289" spans="1:46" x14ac:dyDescent="0.35">
      <c r="A289" t="s">
        <v>4425</v>
      </c>
      <c r="B289" t="s">
        <v>825</v>
      </c>
      <c r="C289" t="s">
        <v>4426</v>
      </c>
      <c r="D289" t="s">
        <v>4427</v>
      </c>
      <c r="E289" t="s">
        <v>4428</v>
      </c>
      <c r="F289" t="s">
        <v>4374</v>
      </c>
      <c r="G289" t="s">
        <v>418</v>
      </c>
      <c r="H289" t="s">
        <v>28</v>
      </c>
      <c r="I289" t="s">
        <v>310</v>
      </c>
      <c r="J289" t="s">
        <v>4429</v>
      </c>
      <c r="K289" t="s">
        <v>1867</v>
      </c>
      <c r="L289" t="s">
        <v>81</v>
      </c>
      <c r="M289">
        <v>46038</v>
      </c>
      <c r="N289" t="s">
        <v>4430</v>
      </c>
      <c r="O289" t="s">
        <v>4431</v>
      </c>
      <c r="P289" t="s">
        <v>4432</v>
      </c>
      <c r="Q289" s="18">
        <v>45321</v>
      </c>
      <c r="S289" t="s">
        <v>634</v>
      </c>
      <c r="T289">
        <v>5</v>
      </c>
      <c r="U289" t="s">
        <v>4433</v>
      </c>
      <c r="X289" t="s">
        <v>317</v>
      </c>
      <c r="Y289" s="18">
        <v>25413</v>
      </c>
      <c r="Z289" t="s">
        <v>4434</v>
      </c>
      <c r="AA289">
        <v>1245229327</v>
      </c>
      <c r="AB289" t="s">
        <v>4435</v>
      </c>
      <c r="AC289" s="18">
        <v>46173</v>
      </c>
      <c r="AD289" t="s">
        <v>4436</v>
      </c>
      <c r="AE289" s="18">
        <v>45961</v>
      </c>
      <c r="AF289" t="s">
        <v>338</v>
      </c>
      <c r="AH289" t="s">
        <v>4437</v>
      </c>
      <c r="AI289">
        <v>200225030</v>
      </c>
      <c r="AJ289" t="s">
        <v>338</v>
      </c>
      <c r="AK289" t="s">
        <v>1162</v>
      </c>
      <c r="AM289" t="b">
        <v>1</v>
      </c>
      <c r="AN289" t="b">
        <v>1</v>
      </c>
      <c r="AO289">
        <v>4444335</v>
      </c>
      <c r="AP289" t="s">
        <v>322</v>
      </c>
      <c r="AQ289" t="s">
        <v>825</v>
      </c>
      <c r="AR289" t="s">
        <v>310</v>
      </c>
      <c r="AS289" t="s">
        <v>324</v>
      </c>
      <c r="AT289" t="s">
        <v>1631</v>
      </c>
    </row>
    <row r="290" spans="1:46" x14ac:dyDescent="0.35">
      <c r="A290" t="s">
        <v>4438</v>
      </c>
      <c r="B290" t="s">
        <v>99</v>
      </c>
      <c r="C290" t="s">
        <v>4439</v>
      </c>
      <c r="D290" t="s">
        <v>4440</v>
      </c>
      <c r="E290" t="s">
        <v>4441</v>
      </c>
      <c r="F290" t="s">
        <v>1618</v>
      </c>
      <c r="G290" t="s">
        <v>1024</v>
      </c>
      <c r="H290" t="s">
        <v>133</v>
      </c>
      <c r="I290" t="s">
        <v>345</v>
      </c>
      <c r="J290" t="s">
        <v>4442</v>
      </c>
      <c r="K290" t="s">
        <v>4443</v>
      </c>
      <c r="L290" t="s">
        <v>81</v>
      </c>
      <c r="M290">
        <v>47274</v>
      </c>
      <c r="N290" t="s">
        <v>4444</v>
      </c>
      <c r="O290" t="s">
        <v>4445</v>
      </c>
      <c r="P290" t="s">
        <v>4446</v>
      </c>
      <c r="Q290" s="18">
        <v>45317</v>
      </c>
      <c r="S290" t="s">
        <v>634</v>
      </c>
      <c r="T290">
        <v>0</v>
      </c>
      <c r="U290" t="s">
        <v>2413</v>
      </c>
      <c r="W290">
        <v>500</v>
      </c>
      <c r="X290">
        <v>1099</v>
      </c>
      <c r="Y290" s="18">
        <v>33107</v>
      </c>
      <c r="Z290" t="s">
        <v>4447</v>
      </c>
      <c r="AA290">
        <v>1073270161</v>
      </c>
      <c r="AB290" t="s">
        <v>4448</v>
      </c>
      <c r="AC290" s="18">
        <v>46507</v>
      </c>
      <c r="AD290" t="s">
        <v>4449</v>
      </c>
      <c r="AE290" s="18">
        <v>45961</v>
      </c>
      <c r="AF290" t="s">
        <v>4450</v>
      </c>
      <c r="AG290" s="18">
        <v>46267</v>
      </c>
      <c r="AH290" t="s">
        <v>4451</v>
      </c>
      <c r="AJ290" t="s">
        <v>1162</v>
      </c>
      <c r="AK290" t="s">
        <v>1162</v>
      </c>
      <c r="AM290" t="b">
        <v>1</v>
      </c>
      <c r="AN290" t="b">
        <v>1</v>
      </c>
      <c r="AP290" t="s">
        <v>322</v>
      </c>
      <c r="AQ290" t="s">
        <v>99</v>
      </c>
      <c r="AR290" t="s">
        <v>46</v>
      </c>
      <c r="AS290" t="s">
        <v>29</v>
      </c>
    </row>
    <row r="291" spans="1:46" x14ac:dyDescent="0.35">
      <c r="A291" t="s">
        <v>4452</v>
      </c>
      <c r="B291" t="s">
        <v>78</v>
      </c>
      <c r="C291" t="s">
        <v>4453</v>
      </c>
      <c r="D291" t="s">
        <v>3217</v>
      </c>
      <c r="E291" t="s">
        <v>2349</v>
      </c>
      <c r="F291" t="s">
        <v>4454</v>
      </c>
      <c r="G291" t="s">
        <v>2683</v>
      </c>
      <c r="H291" t="s">
        <v>133</v>
      </c>
      <c r="I291" t="s">
        <v>432</v>
      </c>
      <c r="J291" t="s">
        <v>4455</v>
      </c>
      <c r="K291" t="s">
        <v>4456</v>
      </c>
      <c r="L291" t="s">
        <v>25</v>
      </c>
      <c r="M291">
        <v>98499</v>
      </c>
      <c r="N291" t="s">
        <v>4457</v>
      </c>
      <c r="O291" t="s">
        <v>4458</v>
      </c>
      <c r="P291" t="s">
        <v>4459</v>
      </c>
      <c r="Q291" s="18">
        <v>45317</v>
      </c>
      <c r="S291" t="s">
        <v>634</v>
      </c>
      <c r="T291">
        <v>0</v>
      </c>
      <c r="U291" t="s">
        <v>303</v>
      </c>
      <c r="W291">
        <v>550</v>
      </c>
      <c r="X291">
        <v>1099</v>
      </c>
      <c r="Y291" s="18">
        <v>26299</v>
      </c>
      <c r="Z291" t="s">
        <v>4460</v>
      </c>
      <c r="AA291">
        <v>1215439922</v>
      </c>
      <c r="AB291" t="s">
        <v>4461</v>
      </c>
      <c r="AC291" s="18">
        <v>46418</v>
      </c>
      <c r="AD291" t="s">
        <v>4462</v>
      </c>
      <c r="AE291" s="18">
        <v>45667</v>
      </c>
      <c r="AF291" t="s">
        <v>4463</v>
      </c>
      <c r="AG291" s="18">
        <v>46780</v>
      </c>
      <c r="AI291">
        <v>2098507</v>
      </c>
      <c r="AJ291" t="s">
        <v>338</v>
      </c>
      <c r="AK291" t="s">
        <v>70</v>
      </c>
      <c r="AL291" t="s">
        <v>70</v>
      </c>
      <c r="AM291" t="b">
        <v>1</v>
      </c>
      <c r="AN291" t="b">
        <v>1</v>
      </c>
      <c r="AP291" t="s">
        <v>322</v>
      </c>
      <c r="AQ291" t="s">
        <v>78</v>
      </c>
      <c r="AR291" t="s">
        <v>46</v>
      </c>
      <c r="AS291" t="s">
        <v>29</v>
      </c>
    </row>
    <row r="292" spans="1:46" x14ac:dyDescent="0.35">
      <c r="A292" t="s">
        <v>4464</v>
      </c>
      <c r="B292" t="s">
        <v>80</v>
      </c>
      <c r="C292" t="s">
        <v>4465</v>
      </c>
      <c r="D292" t="s">
        <v>4466</v>
      </c>
      <c r="E292" t="s">
        <v>4467</v>
      </c>
      <c r="F292" t="s">
        <v>1878</v>
      </c>
      <c r="G292" t="s">
        <v>4468</v>
      </c>
      <c r="H292" t="s">
        <v>136</v>
      </c>
      <c r="I292" t="s">
        <v>345</v>
      </c>
      <c r="J292" t="s">
        <v>4469</v>
      </c>
      <c r="K292" t="s">
        <v>4470</v>
      </c>
      <c r="L292" t="s">
        <v>81</v>
      </c>
      <c r="M292">
        <v>46304</v>
      </c>
      <c r="N292" t="s">
        <v>4471</v>
      </c>
      <c r="O292" t="s">
        <v>4472</v>
      </c>
      <c r="P292" t="s">
        <v>4473</v>
      </c>
      <c r="Q292" s="18">
        <v>45317</v>
      </c>
      <c r="S292" t="s">
        <v>634</v>
      </c>
      <c r="T292">
        <v>0</v>
      </c>
      <c r="U292" t="s">
        <v>2413</v>
      </c>
      <c r="W292">
        <v>500</v>
      </c>
      <c r="X292">
        <v>1099</v>
      </c>
      <c r="Y292" s="18">
        <v>25676</v>
      </c>
      <c r="Z292" t="s">
        <v>4474</v>
      </c>
      <c r="AA292">
        <v>1245274935</v>
      </c>
      <c r="AB292" t="s">
        <v>4475</v>
      </c>
      <c r="AC292" s="18">
        <v>45657</v>
      </c>
      <c r="AD292" t="s">
        <v>4476</v>
      </c>
      <c r="AE292" s="18">
        <v>45961</v>
      </c>
      <c r="AF292" t="s">
        <v>4477</v>
      </c>
      <c r="AG292" s="18">
        <v>46903</v>
      </c>
      <c r="AH292" t="s">
        <v>4383</v>
      </c>
      <c r="AI292">
        <v>300088012</v>
      </c>
      <c r="AJ292" t="s">
        <v>1162</v>
      </c>
      <c r="AK292" t="s">
        <v>1162</v>
      </c>
      <c r="AM292" t="b">
        <v>1</v>
      </c>
      <c r="AN292" t="b">
        <v>1</v>
      </c>
      <c r="AP292" t="s">
        <v>322</v>
      </c>
      <c r="AQ292" t="s">
        <v>80</v>
      </c>
      <c r="AR292" t="s">
        <v>46</v>
      </c>
      <c r="AS292" t="s">
        <v>29</v>
      </c>
    </row>
    <row r="293" spans="1:46" x14ac:dyDescent="0.35">
      <c r="A293" t="s">
        <v>4478</v>
      </c>
      <c r="B293" t="s">
        <v>4479</v>
      </c>
      <c r="C293" t="s">
        <v>4480</v>
      </c>
      <c r="D293" t="s">
        <v>2346</v>
      </c>
      <c r="E293" t="s">
        <v>4481</v>
      </c>
      <c r="F293" t="s">
        <v>1878</v>
      </c>
      <c r="G293" t="s">
        <v>1024</v>
      </c>
      <c r="H293" t="s">
        <v>136</v>
      </c>
      <c r="I293" t="s">
        <v>345</v>
      </c>
      <c r="J293" t="s">
        <v>4482</v>
      </c>
      <c r="K293" t="s">
        <v>4483</v>
      </c>
      <c r="L293" t="s">
        <v>81</v>
      </c>
      <c r="M293">
        <v>47042</v>
      </c>
      <c r="N293" t="s">
        <v>4484</v>
      </c>
      <c r="O293" t="s">
        <v>4485</v>
      </c>
      <c r="P293" t="s">
        <v>4486</v>
      </c>
      <c r="Q293" s="18">
        <v>45317</v>
      </c>
      <c r="S293" t="s">
        <v>634</v>
      </c>
      <c r="T293">
        <v>0</v>
      </c>
      <c r="U293" t="s">
        <v>2413</v>
      </c>
      <c r="X293" t="s">
        <v>317</v>
      </c>
      <c r="Y293" s="18">
        <v>31634</v>
      </c>
      <c r="Z293" t="s">
        <v>4487</v>
      </c>
      <c r="AA293">
        <v>1659825115</v>
      </c>
      <c r="AB293" t="s">
        <v>4488</v>
      </c>
      <c r="AC293" s="18">
        <v>45838</v>
      </c>
      <c r="AD293" t="s">
        <v>4489</v>
      </c>
      <c r="AE293" s="18">
        <v>45961</v>
      </c>
      <c r="AF293" t="s">
        <v>4490</v>
      </c>
      <c r="AG293" s="18">
        <v>46256</v>
      </c>
      <c r="AH293" t="s">
        <v>4491</v>
      </c>
      <c r="AI293">
        <v>300088226</v>
      </c>
      <c r="AJ293" t="s">
        <v>1162</v>
      </c>
      <c r="AK293" t="s">
        <v>1162</v>
      </c>
      <c r="AM293" t="b">
        <v>1</v>
      </c>
      <c r="AN293" t="b">
        <v>1</v>
      </c>
      <c r="AO293">
        <v>4440766</v>
      </c>
      <c r="AP293" t="s">
        <v>322</v>
      </c>
      <c r="AQ293" t="s">
        <v>4479</v>
      </c>
      <c r="AR293" t="s">
        <v>46</v>
      </c>
      <c r="AS293" t="s">
        <v>29</v>
      </c>
      <c r="AT293" t="s">
        <v>1384</v>
      </c>
    </row>
    <row r="294" spans="1:46" x14ac:dyDescent="0.35">
      <c r="A294" t="s">
        <v>4492</v>
      </c>
      <c r="B294" t="s">
        <v>83</v>
      </c>
      <c r="C294" t="s">
        <v>4493</v>
      </c>
      <c r="D294" t="s">
        <v>4494</v>
      </c>
      <c r="E294" t="s">
        <v>4495</v>
      </c>
      <c r="F294" t="s">
        <v>814</v>
      </c>
      <c r="G294" t="s">
        <v>418</v>
      </c>
      <c r="H294" t="s">
        <v>136</v>
      </c>
      <c r="I294" t="s">
        <v>345</v>
      </c>
      <c r="J294" t="s">
        <v>4496</v>
      </c>
      <c r="K294" t="s">
        <v>4497</v>
      </c>
      <c r="L294" t="s">
        <v>81</v>
      </c>
      <c r="M294">
        <v>46733</v>
      </c>
      <c r="N294" t="s">
        <v>4498</v>
      </c>
      <c r="O294" t="s">
        <v>4499</v>
      </c>
      <c r="P294" t="s">
        <v>4500</v>
      </c>
      <c r="Q294" s="18">
        <v>45317</v>
      </c>
      <c r="S294" t="s">
        <v>634</v>
      </c>
      <c r="T294">
        <v>0</v>
      </c>
      <c r="U294" t="s">
        <v>303</v>
      </c>
      <c r="W294">
        <v>500</v>
      </c>
      <c r="X294">
        <v>1099</v>
      </c>
      <c r="Y294" s="18">
        <v>29710</v>
      </c>
      <c r="Z294" t="s">
        <v>4501</v>
      </c>
      <c r="AA294">
        <v>1790044055</v>
      </c>
      <c r="AB294" t="s">
        <v>4502</v>
      </c>
      <c r="AC294" s="18">
        <v>46356</v>
      </c>
      <c r="AD294" t="s">
        <v>4503</v>
      </c>
      <c r="AE294" s="18">
        <v>45961</v>
      </c>
      <c r="AF294" t="s">
        <v>4504</v>
      </c>
      <c r="AG294" s="18">
        <v>46846</v>
      </c>
      <c r="AH294" t="s">
        <v>4505</v>
      </c>
      <c r="AJ294" t="s">
        <v>1162</v>
      </c>
      <c r="AK294" t="s">
        <v>1162</v>
      </c>
      <c r="AM294" t="b">
        <v>1</v>
      </c>
      <c r="AN294" t="b">
        <v>1</v>
      </c>
      <c r="AP294" t="s">
        <v>322</v>
      </c>
      <c r="AQ294" t="s">
        <v>83</v>
      </c>
      <c r="AR294" t="s">
        <v>46</v>
      </c>
      <c r="AS294" t="s">
        <v>29</v>
      </c>
    </row>
    <row r="295" spans="1:46" x14ac:dyDescent="0.35">
      <c r="A295" t="s">
        <v>4506</v>
      </c>
      <c r="B295" t="s">
        <v>91</v>
      </c>
      <c r="C295" t="s">
        <v>4507</v>
      </c>
      <c r="D295" t="s">
        <v>993</v>
      </c>
      <c r="E295" t="s">
        <v>4508</v>
      </c>
      <c r="F295" t="s">
        <v>4509</v>
      </c>
      <c r="G295" t="s">
        <v>4510</v>
      </c>
      <c r="H295" t="s">
        <v>136</v>
      </c>
      <c r="I295" t="s">
        <v>345</v>
      </c>
      <c r="J295" t="s">
        <v>4511</v>
      </c>
      <c r="K295" t="s">
        <v>874</v>
      </c>
      <c r="L295" t="s">
        <v>81</v>
      </c>
      <c r="M295">
        <v>46221</v>
      </c>
      <c r="N295" t="s">
        <v>4512</v>
      </c>
      <c r="O295" t="s">
        <v>4513</v>
      </c>
      <c r="P295" t="s">
        <v>4514</v>
      </c>
      <c r="Q295" s="18">
        <v>45317</v>
      </c>
      <c r="R295" s="18">
        <v>45380</v>
      </c>
      <c r="S295" t="s">
        <v>708</v>
      </c>
      <c r="T295">
        <v>0</v>
      </c>
      <c r="U295" t="s">
        <v>303</v>
      </c>
      <c r="X295">
        <v>1099</v>
      </c>
      <c r="Y295" s="18">
        <v>30230</v>
      </c>
      <c r="Z295" t="s">
        <v>4515</v>
      </c>
      <c r="AA295">
        <v>1245686971</v>
      </c>
      <c r="AB295" t="s">
        <v>355</v>
      </c>
      <c r="AD295" t="s">
        <v>4516</v>
      </c>
      <c r="AE295" s="18">
        <v>45961</v>
      </c>
      <c r="AF295" t="s">
        <v>4517</v>
      </c>
      <c r="AG295" s="18">
        <v>46916</v>
      </c>
      <c r="AH295" t="s">
        <v>4518</v>
      </c>
      <c r="AI295">
        <v>300079393</v>
      </c>
      <c r="AJ295" t="s">
        <v>4519</v>
      </c>
      <c r="AK295" t="s">
        <v>4519</v>
      </c>
      <c r="AL295" t="s">
        <v>338</v>
      </c>
      <c r="AM295" t="b">
        <v>1</v>
      </c>
      <c r="AN295" t="b">
        <v>1</v>
      </c>
      <c r="AQ295" t="s">
        <v>91</v>
      </c>
      <c r="AR295" t="s">
        <v>46</v>
      </c>
      <c r="AS295" t="s">
        <v>324</v>
      </c>
    </row>
    <row r="296" spans="1:46" x14ac:dyDescent="0.35">
      <c r="A296" t="s">
        <v>4520</v>
      </c>
      <c r="B296" t="s">
        <v>4521</v>
      </c>
      <c r="C296" t="s">
        <v>4522</v>
      </c>
      <c r="D296" t="s">
        <v>554</v>
      </c>
      <c r="E296" t="s">
        <v>4523</v>
      </c>
      <c r="F296" t="s">
        <v>3125</v>
      </c>
      <c r="G296" t="s">
        <v>515</v>
      </c>
      <c r="H296" t="s">
        <v>3126</v>
      </c>
      <c r="I296" t="s">
        <v>3126</v>
      </c>
      <c r="J296" t="s">
        <v>4524</v>
      </c>
      <c r="K296" t="s">
        <v>4525</v>
      </c>
      <c r="L296" t="s">
        <v>115</v>
      </c>
      <c r="M296">
        <v>60517</v>
      </c>
      <c r="N296" t="s">
        <v>4526</v>
      </c>
      <c r="O296" t="s">
        <v>4527</v>
      </c>
      <c r="P296" t="s">
        <v>4528</v>
      </c>
      <c r="Q296" s="18">
        <v>45307</v>
      </c>
      <c r="S296" t="s">
        <v>634</v>
      </c>
      <c r="T296">
        <v>5</v>
      </c>
      <c r="U296" t="s">
        <v>4529</v>
      </c>
      <c r="X296" t="s">
        <v>317</v>
      </c>
      <c r="Y296" s="18">
        <v>28739</v>
      </c>
      <c r="Z296" t="s">
        <v>4530</v>
      </c>
      <c r="AA296">
        <v>1356677009</v>
      </c>
      <c r="AB296" t="s">
        <v>338</v>
      </c>
      <c r="AD296">
        <v>149013548</v>
      </c>
      <c r="AE296" s="18">
        <v>45991</v>
      </c>
      <c r="AF296" t="s">
        <v>338</v>
      </c>
      <c r="AH296" t="s">
        <v>4531</v>
      </c>
      <c r="AJ296" t="s">
        <v>338</v>
      </c>
      <c r="AK296" t="s">
        <v>70</v>
      </c>
      <c r="AM296" t="b">
        <v>1</v>
      </c>
      <c r="AN296" t="b">
        <v>1</v>
      </c>
      <c r="AO296">
        <v>4433252</v>
      </c>
      <c r="AP296" t="s">
        <v>322</v>
      </c>
      <c r="AQ296" t="s">
        <v>4521</v>
      </c>
      <c r="AR296" t="s">
        <v>3126</v>
      </c>
      <c r="AS296" t="s">
        <v>324</v>
      </c>
      <c r="AT296" t="s">
        <v>1384</v>
      </c>
    </row>
    <row r="297" spans="1:46" x14ac:dyDescent="0.35">
      <c r="A297" t="s">
        <v>4532</v>
      </c>
      <c r="B297" t="s">
        <v>4533</v>
      </c>
      <c r="C297" t="s">
        <v>4534</v>
      </c>
      <c r="D297" t="s">
        <v>4535</v>
      </c>
      <c r="E297" t="s">
        <v>4536</v>
      </c>
      <c r="F297" t="s">
        <v>3438</v>
      </c>
      <c r="G297" t="s">
        <v>374</v>
      </c>
      <c r="H297" t="s">
        <v>136</v>
      </c>
      <c r="I297" t="s">
        <v>345</v>
      </c>
      <c r="J297" t="s">
        <v>4537</v>
      </c>
      <c r="K297" t="s">
        <v>4538</v>
      </c>
      <c r="L297" t="s">
        <v>53</v>
      </c>
      <c r="M297">
        <v>33463</v>
      </c>
      <c r="N297" t="s">
        <v>4539</v>
      </c>
      <c r="O297" t="s">
        <v>4540</v>
      </c>
      <c r="P297" t="s">
        <v>4541</v>
      </c>
      <c r="Q297" s="18">
        <v>45306</v>
      </c>
      <c r="R297" s="18">
        <v>45307</v>
      </c>
      <c r="S297" t="s">
        <v>708</v>
      </c>
      <c r="T297">
        <v>0</v>
      </c>
      <c r="X297">
        <v>1099</v>
      </c>
      <c r="Y297" s="18">
        <v>27303</v>
      </c>
      <c r="Z297" t="s">
        <v>4542</v>
      </c>
      <c r="AA297">
        <v>1538808951</v>
      </c>
      <c r="AB297" t="s">
        <v>4543</v>
      </c>
      <c r="AD297" t="s">
        <v>4544</v>
      </c>
      <c r="AE297" s="18">
        <v>45777</v>
      </c>
      <c r="AF297" t="s">
        <v>4545</v>
      </c>
      <c r="AG297" s="18">
        <v>45709</v>
      </c>
      <c r="AI297">
        <v>120963100</v>
      </c>
      <c r="AL297" t="s">
        <v>4546</v>
      </c>
      <c r="AM297" t="b">
        <v>0</v>
      </c>
      <c r="AN297" t="b">
        <v>1</v>
      </c>
      <c r="AQ297" t="s">
        <v>4533</v>
      </c>
      <c r="AR297" t="s">
        <v>46</v>
      </c>
      <c r="AS297" t="s">
        <v>324</v>
      </c>
    </row>
    <row r="298" spans="1:46" x14ac:dyDescent="0.35">
      <c r="A298" t="s">
        <v>4547</v>
      </c>
      <c r="B298" t="s">
        <v>4548</v>
      </c>
      <c r="C298" t="s">
        <v>4549</v>
      </c>
      <c r="D298" t="s">
        <v>4550</v>
      </c>
      <c r="E298" t="s">
        <v>846</v>
      </c>
      <c r="F298" t="s">
        <v>2682</v>
      </c>
      <c r="G298" t="s">
        <v>2683</v>
      </c>
      <c r="H298" t="s">
        <v>133</v>
      </c>
      <c r="I298" t="s">
        <v>432</v>
      </c>
      <c r="J298" t="s">
        <v>4551</v>
      </c>
      <c r="K298" t="s">
        <v>4552</v>
      </c>
      <c r="L298" t="s">
        <v>25</v>
      </c>
      <c r="M298">
        <v>98001</v>
      </c>
      <c r="N298" t="s">
        <v>4553</v>
      </c>
      <c r="O298" t="s">
        <v>4554</v>
      </c>
      <c r="P298" t="s">
        <v>4555</v>
      </c>
      <c r="Q298" s="18">
        <v>45306</v>
      </c>
      <c r="S298" t="s">
        <v>634</v>
      </c>
      <c r="T298">
        <v>0</v>
      </c>
      <c r="U298" t="s">
        <v>303</v>
      </c>
      <c r="X298" t="s">
        <v>317</v>
      </c>
      <c r="Y298" s="18">
        <v>32948</v>
      </c>
      <c r="Z298" t="s">
        <v>4556</v>
      </c>
      <c r="AA298">
        <v>1801410675</v>
      </c>
      <c r="AB298" t="s">
        <v>4557</v>
      </c>
      <c r="AC298" s="18">
        <v>45991</v>
      </c>
      <c r="AD298" t="s">
        <v>4558</v>
      </c>
      <c r="AE298" s="18">
        <v>45732</v>
      </c>
      <c r="AF298" t="s">
        <v>4559</v>
      </c>
      <c r="AG298" s="18">
        <v>45808</v>
      </c>
      <c r="AI298">
        <v>2164316</v>
      </c>
      <c r="AJ298" t="s">
        <v>338</v>
      </c>
      <c r="AK298" t="s">
        <v>70</v>
      </c>
      <c r="AL298" t="s">
        <v>70</v>
      </c>
      <c r="AM298" t="b">
        <v>1</v>
      </c>
      <c r="AN298" t="b">
        <v>1</v>
      </c>
      <c r="AO298">
        <v>4435674</v>
      </c>
      <c r="AP298" t="s">
        <v>322</v>
      </c>
      <c r="AQ298" t="s">
        <v>4548</v>
      </c>
      <c r="AR298" t="s">
        <v>46</v>
      </c>
      <c r="AS298" t="s">
        <v>29</v>
      </c>
      <c r="AT298" t="s">
        <v>1384</v>
      </c>
    </row>
    <row r="299" spans="1:46" x14ac:dyDescent="0.35">
      <c r="A299" t="s">
        <v>4560</v>
      </c>
      <c r="B299" t="s">
        <v>93</v>
      </c>
      <c r="C299" t="s">
        <v>4561</v>
      </c>
      <c r="D299" t="s">
        <v>4562</v>
      </c>
      <c r="E299" t="s">
        <v>4563</v>
      </c>
      <c r="F299" t="s">
        <v>2828</v>
      </c>
      <c r="G299" t="s">
        <v>3161</v>
      </c>
      <c r="H299" t="s">
        <v>133</v>
      </c>
      <c r="I299" t="s">
        <v>432</v>
      </c>
      <c r="J299" t="s">
        <v>4564</v>
      </c>
      <c r="K299" t="s">
        <v>544</v>
      </c>
      <c r="L299" t="s">
        <v>50</v>
      </c>
      <c r="M299">
        <v>93619</v>
      </c>
      <c r="N299" t="s">
        <v>4565</v>
      </c>
      <c r="O299" t="s">
        <v>4566</v>
      </c>
      <c r="P299" t="s">
        <v>4567</v>
      </c>
      <c r="Q299" s="18">
        <v>45306</v>
      </c>
      <c r="R299" s="18">
        <v>45351</v>
      </c>
      <c r="S299" t="s">
        <v>708</v>
      </c>
      <c r="T299">
        <v>0</v>
      </c>
      <c r="U299" t="s">
        <v>4568</v>
      </c>
      <c r="X299">
        <v>1099</v>
      </c>
      <c r="Y299" s="18">
        <v>27752</v>
      </c>
      <c r="Z299" t="s">
        <v>4569</v>
      </c>
      <c r="AA299">
        <v>1467159590</v>
      </c>
      <c r="AB299" t="s">
        <v>4570</v>
      </c>
      <c r="AD299">
        <v>95023249</v>
      </c>
      <c r="AE299" s="18">
        <v>45688</v>
      </c>
      <c r="AF299" t="s">
        <v>4571</v>
      </c>
      <c r="AG299" s="18">
        <v>46764</v>
      </c>
      <c r="AH299" t="s">
        <v>4572</v>
      </c>
      <c r="AL299" t="s">
        <v>338</v>
      </c>
      <c r="AM299" t="b">
        <v>1</v>
      </c>
      <c r="AN299" t="b">
        <v>1</v>
      </c>
      <c r="AQ299" t="s">
        <v>93</v>
      </c>
      <c r="AR299" t="s">
        <v>46</v>
      </c>
      <c r="AS299" t="s">
        <v>324</v>
      </c>
    </row>
    <row r="300" spans="1:46" x14ac:dyDescent="0.35">
      <c r="A300" t="s">
        <v>4573</v>
      </c>
      <c r="B300" t="s">
        <v>107</v>
      </c>
      <c r="C300" t="s">
        <v>4574</v>
      </c>
      <c r="D300" t="s">
        <v>4575</v>
      </c>
      <c r="E300" t="s">
        <v>4576</v>
      </c>
      <c r="F300" t="s">
        <v>328</v>
      </c>
      <c r="G300" t="s">
        <v>2899</v>
      </c>
      <c r="H300" t="s">
        <v>28</v>
      </c>
      <c r="I300" t="s">
        <v>310</v>
      </c>
      <c r="J300" t="s">
        <v>4577</v>
      </c>
      <c r="K300" t="s">
        <v>4578</v>
      </c>
      <c r="L300" t="s">
        <v>108</v>
      </c>
      <c r="M300">
        <v>78245</v>
      </c>
      <c r="N300" t="s">
        <v>4579</v>
      </c>
      <c r="O300" t="s">
        <v>4580</v>
      </c>
      <c r="P300" t="s">
        <v>4581</v>
      </c>
      <c r="Q300" s="18">
        <v>45306</v>
      </c>
      <c r="R300" s="18">
        <v>45379</v>
      </c>
      <c r="S300" t="s">
        <v>708</v>
      </c>
      <c r="T300">
        <v>0</v>
      </c>
      <c r="U300" t="s">
        <v>4582</v>
      </c>
      <c r="X300">
        <v>1099</v>
      </c>
      <c r="Y300" s="18">
        <v>26460</v>
      </c>
      <c r="Z300" t="s">
        <v>4583</v>
      </c>
      <c r="AA300">
        <v>1790722098</v>
      </c>
      <c r="AB300" t="s">
        <v>4584</v>
      </c>
      <c r="AD300" t="s">
        <v>4585</v>
      </c>
      <c r="AE300" s="18">
        <v>45808</v>
      </c>
      <c r="AF300" t="s">
        <v>338</v>
      </c>
      <c r="AJ300" t="s">
        <v>338</v>
      </c>
      <c r="AK300" t="s">
        <v>4519</v>
      </c>
      <c r="AL300" t="s">
        <v>338</v>
      </c>
      <c r="AM300" t="b">
        <v>1</v>
      </c>
      <c r="AN300" t="b">
        <v>1</v>
      </c>
      <c r="AQ300" t="s">
        <v>107</v>
      </c>
      <c r="AR300" t="s">
        <v>310</v>
      </c>
      <c r="AS300" t="s">
        <v>324</v>
      </c>
    </row>
    <row r="301" spans="1:46" x14ac:dyDescent="0.35">
      <c r="A301" t="s">
        <v>4586</v>
      </c>
      <c r="B301" t="s">
        <v>4587</v>
      </c>
      <c r="C301" t="s">
        <v>4588</v>
      </c>
      <c r="D301" t="s">
        <v>609</v>
      </c>
      <c r="E301" t="s">
        <v>4589</v>
      </c>
      <c r="F301" t="s">
        <v>4590</v>
      </c>
      <c r="G301" t="s">
        <v>309</v>
      </c>
      <c r="H301" t="s">
        <v>191</v>
      </c>
      <c r="I301" t="s">
        <v>557</v>
      </c>
      <c r="J301" t="s">
        <v>4591</v>
      </c>
      <c r="K301" t="s">
        <v>4592</v>
      </c>
      <c r="L301" t="s">
        <v>25</v>
      </c>
      <c r="M301">
        <v>98023</v>
      </c>
      <c r="N301" t="s">
        <v>4593</v>
      </c>
      <c r="O301" t="s">
        <v>4594</v>
      </c>
      <c r="P301" t="s">
        <v>4595</v>
      </c>
      <c r="Q301" s="18">
        <v>45300</v>
      </c>
      <c r="S301" t="s">
        <v>634</v>
      </c>
      <c r="T301">
        <v>5</v>
      </c>
      <c r="U301" t="s">
        <v>4596</v>
      </c>
      <c r="V301" s="358">
        <v>135000</v>
      </c>
      <c r="X301" t="s">
        <v>317</v>
      </c>
      <c r="Y301" s="18">
        <v>33085</v>
      </c>
      <c r="Z301" t="s">
        <v>4597</v>
      </c>
      <c r="AA301">
        <v>1023664844</v>
      </c>
      <c r="AB301" t="s">
        <v>4598</v>
      </c>
      <c r="AC301" s="18">
        <v>46203</v>
      </c>
      <c r="AD301" t="s">
        <v>4599</v>
      </c>
      <c r="AE301" s="18">
        <v>45869</v>
      </c>
      <c r="AF301" t="s">
        <v>4600</v>
      </c>
      <c r="AG301" s="18">
        <v>45657</v>
      </c>
      <c r="AH301" t="s">
        <v>4601</v>
      </c>
      <c r="AI301">
        <v>2172196</v>
      </c>
      <c r="AJ301" t="s">
        <v>1368</v>
      </c>
      <c r="AK301" t="s">
        <v>1368</v>
      </c>
      <c r="AL301" t="s">
        <v>778</v>
      </c>
      <c r="AM301" t="b">
        <v>1</v>
      </c>
      <c r="AN301" t="b">
        <v>1</v>
      </c>
      <c r="AO301">
        <v>4425810</v>
      </c>
      <c r="AP301" t="s">
        <v>322</v>
      </c>
      <c r="AQ301" t="s">
        <v>4587</v>
      </c>
      <c r="AR301" t="s">
        <v>566</v>
      </c>
      <c r="AS301" t="s">
        <v>324</v>
      </c>
      <c r="AT301" t="s">
        <v>1384</v>
      </c>
    </row>
    <row r="302" spans="1:46" x14ac:dyDescent="0.35">
      <c r="A302" t="s">
        <v>4602</v>
      </c>
      <c r="B302" t="s">
        <v>74</v>
      </c>
      <c r="C302" t="s">
        <v>4603</v>
      </c>
      <c r="D302" t="s">
        <v>4604</v>
      </c>
      <c r="E302" t="s">
        <v>4605</v>
      </c>
      <c r="F302" t="s">
        <v>658</v>
      </c>
      <c r="G302" t="s">
        <v>659</v>
      </c>
      <c r="H302" t="s">
        <v>133</v>
      </c>
      <c r="I302" t="s">
        <v>432</v>
      </c>
      <c r="J302" t="s">
        <v>4606</v>
      </c>
      <c r="K302" t="s">
        <v>4607</v>
      </c>
      <c r="L302" t="s">
        <v>25</v>
      </c>
      <c r="M302">
        <v>98248</v>
      </c>
      <c r="N302" t="s">
        <v>4608</v>
      </c>
      <c r="O302" t="s">
        <v>4609</v>
      </c>
      <c r="P302" t="s">
        <v>4610</v>
      </c>
      <c r="Q302" s="18">
        <v>45295</v>
      </c>
      <c r="R302" s="18">
        <v>45414</v>
      </c>
      <c r="S302" t="s">
        <v>708</v>
      </c>
      <c r="T302">
        <v>0</v>
      </c>
      <c r="U302" t="s">
        <v>4611</v>
      </c>
      <c r="X302">
        <v>1099</v>
      </c>
      <c r="Y302" s="18">
        <v>21586</v>
      </c>
      <c r="Z302" t="s">
        <v>4612</v>
      </c>
      <c r="AA302">
        <v>1497949457</v>
      </c>
      <c r="AB302" t="s">
        <v>4613</v>
      </c>
      <c r="AD302" t="s">
        <v>4614</v>
      </c>
      <c r="AE302" s="18">
        <v>45693</v>
      </c>
      <c r="AF302" t="s">
        <v>4615</v>
      </c>
      <c r="AG302" s="18">
        <v>46585</v>
      </c>
      <c r="AI302">
        <v>1091948</v>
      </c>
      <c r="AJ302" t="s">
        <v>338</v>
      </c>
      <c r="AK302" t="s">
        <v>368</v>
      </c>
      <c r="AL302" t="s">
        <v>368</v>
      </c>
      <c r="AM302" t="b">
        <v>1</v>
      </c>
      <c r="AN302" t="b">
        <v>1</v>
      </c>
      <c r="AQ302" t="s">
        <v>74</v>
      </c>
      <c r="AR302" t="s">
        <v>46</v>
      </c>
      <c r="AS302" t="s">
        <v>324</v>
      </c>
    </row>
    <row r="303" spans="1:46" x14ac:dyDescent="0.35">
      <c r="A303" t="s">
        <v>4616</v>
      </c>
      <c r="C303" t="s">
        <v>4617</v>
      </c>
      <c r="D303" t="s">
        <v>4618</v>
      </c>
      <c r="E303" t="s">
        <v>4619</v>
      </c>
      <c r="F303" t="s">
        <v>1289</v>
      </c>
      <c r="G303" t="s">
        <v>1345</v>
      </c>
      <c r="H303" t="s">
        <v>130</v>
      </c>
      <c r="I303" t="s">
        <v>345</v>
      </c>
      <c r="J303" t="s">
        <v>4620</v>
      </c>
      <c r="K303" t="s">
        <v>4621</v>
      </c>
      <c r="L303" t="s">
        <v>238</v>
      </c>
      <c r="M303">
        <v>44067</v>
      </c>
      <c r="N303" t="s">
        <v>4622</v>
      </c>
      <c r="O303" t="s">
        <v>4623</v>
      </c>
      <c r="P303" t="s">
        <v>4624</v>
      </c>
      <c r="Q303" s="18">
        <v>45292</v>
      </c>
      <c r="S303" t="s">
        <v>634</v>
      </c>
      <c r="U303" t="s">
        <v>4625</v>
      </c>
      <c r="X303" t="s">
        <v>317</v>
      </c>
      <c r="Y303" s="18">
        <v>30050</v>
      </c>
      <c r="Z303" t="s">
        <v>4626</v>
      </c>
      <c r="AA303">
        <v>1174771471</v>
      </c>
      <c r="AB303" t="s">
        <v>4627</v>
      </c>
      <c r="AC303" s="18">
        <v>45900</v>
      </c>
      <c r="AD303" t="s">
        <v>4628</v>
      </c>
      <c r="AE303" s="18">
        <v>45961</v>
      </c>
      <c r="AH303" t="s">
        <v>4629</v>
      </c>
      <c r="AI303">
        <v>2957715</v>
      </c>
      <c r="AK303" t="s">
        <v>1330</v>
      </c>
      <c r="AM303" t="b">
        <v>1</v>
      </c>
      <c r="AN303" t="b">
        <v>1</v>
      </c>
      <c r="AP303" t="s">
        <v>492</v>
      </c>
      <c r="AQ303" t="s">
        <v>4630</v>
      </c>
      <c r="AR303" t="s">
        <v>46</v>
      </c>
      <c r="AS303" t="s">
        <v>324</v>
      </c>
    </row>
    <row r="304" spans="1:46" x14ac:dyDescent="0.35">
      <c r="A304" t="s">
        <v>4631</v>
      </c>
      <c r="C304" t="s">
        <v>4632</v>
      </c>
      <c r="D304" t="s">
        <v>1850</v>
      </c>
      <c r="E304" t="s">
        <v>4633</v>
      </c>
      <c r="F304" t="s">
        <v>1289</v>
      </c>
      <c r="G304" t="s">
        <v>1345</v>
      </c>
      <c r="H304" t="s">
        <v>130</v>
      </c>
      <c r="I304" t="s">
        <v>345</v>
      </c>
      <c r="J304" t="s">
        <v>4634</v>
      </c>
      <c r="K304" t="s">
        <v>4635</v>
      </c>
      <c r="L304" t="s">
        <v>238</v>
      </c>
      <c r="M304">
        <v>44313</v>
      </c>
      <c r="N304" t="s">
        <v>4636</v>
      </c>
      <c r="O304" t="s">
        <v>4637</v>
      </c>
      <c r="P304" t="s">
        <v>4638</v>
      </c>
      <c r="Q304" s="18">
        <v>45292</v>
      </c>
      <c r="S304" t="s">
        <v>634</v>
      </c>
      <c r="U304" t="s">
        <v>4625</v>
      </c>
      <c r="X304" t="s">
        <v>317</v>
      </c>
      <c r="Y304" s="18">
        <v>33029</v>
      </c>
      <c r="Z304" t="s">
        <v>4639</v>
      </c>
      <c r="AA304">
        <v>1821692765</v>
      </c>
      <c r="AB304" t="s">
        <v>4640</v>
      </c>
      <c r="AC304" s="18">
        <v>46446</v>
      </c>
      <c r="AD304" t="s">
        <v>4641</v>
      </c>
      <c r="AE304" s="18">
        <v>45961</v>
      </c>
      <c r="AH304" t="s">
        <v>4642</v>
      </c>
      <c r="AI304">
        <v>426460</v>
      </c>
      <c r="AK304" t="s">
        <v>1330</v>
      </c>
      <c r="AM304" t="b">
        <v>1</v>
      </c>
      <c r="AN304" t="b">
        <v>1</v>
      </c>
      <c r="AP304" t="s">
        <v>492</v>
      </c>
      <c r="AQ304" t="s">
        <v>4643</v>
      </c>
      <c r="AR304" t="s">
        <v>46</v>
      </c>
      <c r="AS304" t="s">
        <v>324</v>
      </c>
    </row>
    <row r="305" spans="1:46" x14ac:dyDescent="0.35">
      <c r="A305" t="s">
        <v>4644</v>
      </c>
      <c r="C305" t="s">
        <v>4645</v>
      </c>
      <c r="D305" t="s">
        <v>4646</v>
      </c>
      <c r="E305" t="s">
        <v>4647</v>
      </c>
      <c r="F305" t="s">
        <v>1289</v>
      </c>
      <c r="G305" t="s">
        <v>1345</v>
      </c>
      <c r="H305" t="s">
        <v>27</v>
      </c>
      <c r="I305" t="s">
        <v>447</v>
      </c>
      <c r="J305" t="s">
        <v>4648</v>
      </c>
      <c r="K305" t="s">
        <v>4649</v>
      </c>
      <c r="L305" t="s">
        <v>238</v>
      </c>
      <c r="M305">
        <v>44223</v>
      </c>
      <c r="N305" t="s">
        <v>4650</v>
      </c>
      <c r="O305" t="s">
        <v>4651</v>
      </c>
      <c r="P305" t="s">
        <v>4652</v>
      </c>
      <c r="Q305" s="18">
        <v>45292</v>
      </c>
      <c r="S305" t="s">
        <v>634</v>
      </c>
      <c r="U305" t="s">
        <v>4625</v>
      </c>
      <c r="X305" t="s">
        <v>317</v>
      </c>
      <c r="Y305" s="18">
        <v>29789</v>
      </c>
      <c r="Z305" t="s">
        <v>4653</v>
      </c>
      <c r="AA305">
        <v>1225291883</v>
      </c>
      <c r="AB305" t="s">
        <v>4654</v>
      </c>
      <c r="AC305" s="18">
        <v>45991</v>
      </c>
      <c r="AD305">
        <v>34.009909</v>
      </c>
      <c r="AE305" s="18">
        <v>46296</v>
      </c>
      <c r="AF305" t="s">
        <v>320</v>
      </c>
      <c r="AH305" t="s">
        <v>4655</v>
      </c>
      <c r="AI305">
        <v>52922</v>
      </c>
      <c r="AK305" t="s">
        <v>1330</v>
      </c>
      <c r="AM305" t="b">
        <v>1</v>
      </c>
      <c r="AN305" t="b">
        <v>1</v>
      </c>
      <c r="AP305" t="s">
        <v>492</v>
      </c>
      <c r="AQ305" t="s">
        <v>4656</v>
      </c>
      <c r="AR305" t="s">
        <v>310</v>
      </c>
      <c r="AS305" t="s">
        <v>324</v>
      </c>
    </row>
    <row r="306" spans="1:46" x14ac:dyDescent="0.35">
      <c r="A306" t="s">
        <v>4657</v>
      </c>
      <c r="C306" t="s">
        <v>4658</v>
      </c>
      <c r="D306" t="s">
        <v>4659</v>
      </c>
      <c r="E306" t="s">
        <v>4660</v>
      </c>
      <c r="F306" t="s">
        <v>1289</v>
      </c>
      <c r="G306" t="s">
        <v>1345</v>
      </c>
      <c r="H306" t="s">
        <v>27</v>
      </c>
      <c r="I306" t="s">
        <v>310</v>
      </c>
      <c r="J306" t="s">
        <v>4661</v>
      </c>
      <c r="K306" t="s">
        <v>4635</v>
      </c>
      <c r="L306" t="s">
        <v>238</v>
      </c>
      <c r="M306">
        <v>44313</v>
      </c>
      <c r="N306" t="s">
        <v>4662</v>
      </c>
      <c r="O306" t="s">
        <v>4663</v>
      </c>
      <c r="P306" t="s">
        <v>4664</v>
      </c>
      <c r="Q306" s="18">
        <v>45292</v>
      </c>
      <c r="S306" t="s">
        <v>634</v>
      </c>
      <c r="U306" t="s">
        <v>4625</v>
      </c>
      <c r="X306" t="s">
        <v>317</v>
      </c>
      <c r="Y306" s="18">
        <v>31647</v>
      </c>
      <c r="Z306" t="s">
        <v>4665</v>
      </c>
      <c r="AA306">
        <v>1073017075</v>
      </c>
      <c r="AB306" t="s">
        <v>4666</v>
      </c>
      <c r="AC306" s="18">
        <v>46387</v>
      </c>
      <c r="AD306">
        <v>35.140321999999998</v>
      </c>
      <c r="AE306" s="18">
        <v>46238</v>
      </c>
      <c r="AF306" t="s">
        <v>320</v>
      </c>
      <c r="AH306" t="s">
        <v>4667</v>
      </c>
      <c r="AI306">
        <v>291157</v>
      </c>
      <c r="AK306" t="s">
        <v>1330</v>
      </c>
      <c r="AM306" t="b">
        <v>1</v>
      </c>
      <c r="AN306" t="b">
        <v>1</v>
      </c>
      <c r="AP306" t="s">
        <v>492</v>
      </c>
      <c r="AQ306" t="s">
        <v>4668</v>
      </c>
      <c r="AR306" t="s">
        <v>310</v>
      </c>
      <c r="AS306" t="s">
        <v>324</v>
      </c>
    </row>
    <row r="307" spans="1:46" x14ac:dyDescent="0.35">
      <c r="A307" t="s">
        <v>4669</v>
      </c>
      <c r="C307" t="s">
        <v>4670</v>
      </c>
      <c r="D307" t="s">
        <v>4671</v>
      </c>
      <c r="E307" t="s">
        <v>4672</v>
      </c>
      <c r="F307" t="s">
        <v>1289</v>
      </c>
      <c r="G307" t="s">
        <v>1345</v>
      </c>
      <c r="H307" t="s">
        <v>27</v>
      </c>
      <c r="I307" t="s">
        <v>310</v>
      </c>
      <c r="J307" t="s">
        <v>4673</v>
      </c>
      <c r="K307" t="s">
        <v>3834</v>
      </c>
      <c r="L307" t="s">
        <v>238</v>
      </c>
      <c r="M307">
        <v>44321</v>
      </c>
      <c r="N307" t="s">
        <v>4674</v>
      </c>
      <c r="O307" t="s">
        <v>4675</v>
      </c>
      <c r="P307" t="s">
        <v>4676</v>
      </c>
      <c r="Q307" s="18">
        <v>45292</v>
      </c>
      <c r="S307" t="s">
        <v>634</v>
      </c>
      <c r="U307" t="s">
        <v>4625</v>
      </c>
      <c r="X307" t="s">
        <v>317</v>
      </c>
      <c r="Y307" s="18">
        <v>30027</v>
      </c>
      <c r="Z307" t="s">
        <v>4677</v>
      </c>
      <c r="AA307">
        <v>1316067382</v>
      </c>
      <c r="AB307" t="s">
        <v>4678</v>
      </c>
      <c r="AC307" s="18">
        <v>46538</v>
      </c>
      <c r="AD307">
        <v>35.092838999999998</v>
      </c>
      <c r="AE307" s="18">
        <v>45931</v>
      </c>
      <c r="AF307" t="s">
        <v>320</v>
      </c>
      <c r="AH307" t="s">
        <v>4679</v>
      </c>
      <c r="AK307" t="s">
        <v>1330</v>
      </c>
      <c r="AM307" t="b">
        <v>1</v>
      </c>
      <c r="AN307" t="b">
        <v>1</v>
      </c>
      <c r="AP307" t="s">
        <v>492</v>
      </c>
      <c r="AQ307" t="s">
        <v>4680</v>
      </c>
      <c r="AR307" t="s">
        <v>310</v>
      </c>
      <c r="AS307" t="s">
        <v>324</v>
      </c>
    </row>
    <row r="308" spans="1:46" x14ac:dyDescent="0.35">
      <c r="A308" t="s">
        <v>4681</v>
      </c>
      <c r="B308" t="s">
        <v>4682</v>
      </c>
      <c r="C308" t="s">
        <v>4683</v>
      </c>
      <c r="D308" t="s">
        <v>1490</v>
      </c>
      <c r="E308" t="s">
        <v>4684</v>
      </c>
      <c r="F308" t="s">
        <v>461</v>
      </c>
      <c r="G308" t="s">
        <v>462</v>
      </c>
      <c r="H308" t="s">
        <v>133</v>
      </c>
      <c r="I308" t="s">
        <v>432</v>
      </c>
      <c r="J308" t="s">
        <v>4685</v>
      </c>
      <c r="K308" t="s">
        <v>4686</v>
      </c>
      <c r="L308" t="s">
        <v>25</v>
      </c>
      <c r="M308">
        <v>98056</v>
      </c>
      <c r="N308" t="s">
        <v>4687</v>
      </c>
      <c r="O308" t="s">
        <v>4688</v>
      </c>
      <c r="P308" t="s">
        <v>4689</v>
      </c>
      <c r="Q308" s="18">
        <v>45288</v>
      </c>
      <c r="S308" t="s">
        <v>634</v>
      </c>
      <c r="T308">
        <v>5</v>
      </c>
      <c r="U308" t="s">
        <v>4690</v>
      </c>
      <c r="X308" t="s">
        <v>317</v>
      </c>
      <c r="Y308" s="18">
        <v>32566</v>
      </c>
      <c r="Z308" t="s">
        <v>4691</v>
      </c>
      <c r="AA308">
        <v>1720740640</v>
      </c>
      <c r="AB308" t="s">
        <v>4692</v>
      </c>
      <c r="AC308" s="18">
        <v>46538</v>
      </c>
      <c r="AD308" t="s">
        <v>4693</v>
      </c>
      <c r="AE308" s="18">
        <v>46080</v>
      </c>
      <c r="AF308" t="s">
        <v>4694</v>
      </c>
      <c r="AG308" s="18">
        <v>46246</v>
      </c>
      <c r="AI308">
        <v>2195390</v>
      </c>
      <c r="AJ308" t="s">
        <v>338</v>
      </c>
      <c r="AK308" t="s">
        <v>778</v>
      </c>
      <c r="AL308" t="s">
        <v>792</v>
      </c>
      <c r="AM308" t="b">
        <v>1</v>
      </c>
      <c r="AN308" t="b">
        <v>1</v>
      </c>
      <c r="AO308">
        <v>4404439</v>
      </c>
      <c r="AP308" t="s">
        <v>322</v>
      </c>
      <c r="AQ308" t="s">
        <v>4682</v>
      </c>
      <c r="AR308" t="s">
        <v>46</v>
      </c>
      <c r="AS308" t="s">
        <v>324</v>
      </c>
      <c r="AT308" t="s">
        <v>1384</v>
      </c>
    </row>
    <row r="309" spans="1:46" x14ac:dyDescent="0.35">
      <c r="A309" t="s">
        <v>4695</v>
      </c>
      <c r="B309" t="s">
        <v>4696</v>
      </c>
      <c r="C309" t="s">
        <v>4697</v>
      </c>
      <c r="D309" t="s">
        <v>4698</v>
      </c>
      <c r="E309" t="s">
        <v>965</v>
      </c>
      <c r="F309" t="s">
        <v>4699</v>
      </c>
      <c r="G309" t="s">
        <v>374</v>
      </c>
      <c r="H309" t="s">
        <v>28</v>
      </c>
      <c r="I309" t="s">
        <v>447</v>
      </c>
      <c r="J309" t="s">
        <v>4700</v>
      </c>
      <c r="K309" t="s">
        <v>4701</v>
      </c>
      <c r="L309" t="s">
        <v>53</v>
      </c>
      <c r="M309">
        <v>33325</v>
      </c>
      <c r="N309" t="s">
        <v>4702</v>
      </c>
      <c r="O309" t="s">
        <v>4703</v>
      </c>
      <c r="P309" t="s">
        <v>4704</v>
      </c>
      <c r="Q309" s="18">
        <v>45279</v>
      </c>
      <c r="R309" s="18">
        <v>45383</v>
      </c>
      <c r="S309" t="s">
        <v>708</v>
      </c>
      <c r="T309">
        <v>0</v>
      </c>
      <c r="U309" t="s">
        <v>4705</v>
      </c>
      <c r="X309" t="s">
        <v>317</v>
      </c>
      <c r="Y309" s="18">
        <v>25458</v>
      </c>
      <c r="Z309" t="s">
        <v>4706</v>
      </c>
      <c r="AA309">
        <v>1952570863</v>
      </c>
      <c r="AB309" t="s">
        <v>4707</v>
      </c>
      <c r="AD309" t="s">
        <v>4708</v>
      </c>
      <c r="AE309" s="18">
        <v>46112</v>
      </c>
      <c r="AF309" t="s">
        <v>4709</v>
      </c>
      <c r="AG309" s="18">
        <v>45657</v>
      </c>
      <c r="AH309" t="s">
        <v>4710</v>
      </c>
      <c r="AI309">
        <v>120734000</v>
      </c>
      <c r="AJ309" t="s">
        <v>338</v>
      </c>
      <c r="AK309" t="s">
        <v>2575</v>
      </c>
      <c r="AL309" t="s">
        <v>2575</v>
      </c>
      <c r="AM309" t="b">
        <v>1</v>
      </c>
      <c r="AN309" t="b">
        <v>1</v>
      </c>
      <c r="AO309">
        <v>4415271</v>
      </c>
      <c r="AQ309" t="s">
        <v>4696</v>
      </c>
      <c r="AR309" t="s">
        <v>310</v>
      </c>
      <c r="AS309" t="s">
        <v>324</v>
      </c>
      <c r="AT309" t="s">
        <v>1384</v>
      </c>
    </row>
    <row r="310" spans="1:46" x14ac:dyDescent="0.35">
      <c r="A310" t="s">
        <v>4711</v>
      </c>
      <c r="B310" t="s">
        <v>4712</v>
      </c>
      <c r="C310" t="s">
        <v>4713</v>
      </c>
      <c r="D310" t="s">
        <v>4714</v>
      </c>
      <c r="E310" t="s">
        <v>4715</v>
      </c>
      <c r="F310" t="s">
        <v>4716</v>
      </c>
      <c r="G310" t="s">
        <v>344</v>
      </c>
      <c r="H310" t="s">
        <v>136</v>
      </c>
      <c r="I310" t="s">
        <v>345</v>
      </c>
      <c r="J310" t="s">
        <v>4717</v>
      </c>
      <c r="K310" t="s">
        <v>4718</v>
      </c>
      <c r="L310" t="s">
        <v>115</v>
      </c>
      <c r="M310">
        <v>62025</v>
      </c>
      <c r="N310" t="s">
        <v>4719</v>
      </c>
      <c r="O310" t="s">
        <v>4720</v>
      </c>
      <c r="P310" t="s">
        <v>4721</v>
      </c>
      <c r="Q310" s="18">
        <v>45273</v>
      </c>
      <c r="S310" t="s">
        <v>634</v>
      </c>
      <c r="T310">
        <v>5</v>
      </c>
      <c r="U310" t="s">
        <v>1225</v>
      </c>
      <c r="X310" t="s">
        <v>317</v>
      </c>
      <c r="Y310" s="18">
        <v>30591</v>
      </c>
      <c r="Z310" t="s">
        <v>4722</v>
      </c>
      <c r="AA310">
        <v>1528593928</v>
      </c>
      <c r="AB310" t="s">
        <v>4723</v>
      </c>
      <c r="AC310" s="18">
        <v>45443</v>
      </c>
      <c r="AD310">
        <v>209015720</v>
      </c>
      <c r="AE310" s="18">
        <v>46173</v>
      </c>
      <c r="AF310" t="s">
        <v>4724</v>
      </c>
      <c r="AG310" s="18">
        <v>46291</v>
      </c>
      <c r="AH310" t="s">
        <v>4725</v>
      </c>
      <c r="AI310">
        <v>350784147001</v>
      </c>
      <c r="AJ310" t="s">
        <v>70</v>
      </c>
      <c r="AK310" t="s">
        <v>70</v>
      </c>
      <c r="AM310" t="b">
        <v>1</v>
      </c>
      <c r="AN310" t="b">
        <v>1</v>
      </c>
      <c r="AO310">
        <v>4404438</v>
      </c>
      <c r="AP310" t="s">
        <v>322</v>
      </c>
      <c r="AQ310" t="s">
        <v>4712</v>
      </c>
      <c r="AR310" t="s">
        <v>46</v>
      </c>
      <c r="AS310" t="s">
        <v>324</v>
      </c>
      <c r="AT310" t="s">
        <v>1384</v>
      </c>
    </row>
    <row r="311" spans="1:46" x14ac:dyDescent="0.35">
      <c r="A311" t="s">
        <v>4726</v>
      </c>
      <c r="B311" t="s">
        <v>237</v>
      </c>
      <c r="C311" t="s">
        <v>4727</v>
      </c>
      <c r="D311" t="s">
        <v>3876</v>
      </c>
      <c r="E311" t="s">
        <v>1981</v>
      </c>
      <c r="F311" t="s">
        <v>497</v>
      </c>
      <c r="G311" t="s">
        <v>309</v>
      </c>
      <c r="H311" t="s">
        <v>133</v>
      </c>
      <c r="I311" t="s">
        <v>432</v>
      </c>
      <c r="J311" t="s">
        <v>4728</v>
      </c>
      <c r="K311" t="s">
        <v>4729</v>
      </c>
      <c r="L311" t="s">
        <v>25</v>
      </c>
      <c r="M311">
        <v>98031</v>
      </c>
      <c r="N311" t="s">
        <v>4730</v>
      </c>
      <c r="O311" t="s">
        <v>4731</v>
      </c>
      <c r="P311" t="s">
        <v>4732</v>
      </c>
      <c r="Q311" s="18">
        <v>45273</v>
      </c>
      <c r="S311" t="s">
        <v>634</v>
      </c>
      <c r="T311">
        <v>5</v>
      </c>
      <c r="U311" t="s">
        <v>4733</v>
      </c>
      <c r="X311" t="s">
        <v>317</v>
      </c>
      <c r="Y311" s="18">
        <v>29960</v>
      </c>
      <c r="Z311" t="s">
        <v>4734</v>
      </c>
      <c r="AA311">
        <v>1306451232</v>
      </c>
      <c r="AB311" t="s">
        <v>4735</v>
      </c>
      <c r="AC311" s="18">
        <v>46387</v>
      </c>
      <c r="AD311" t="s">
        <v>4736</v>
      </c>
      <c r="AE311" s="18">
        <v>45666</v>
      </c>
      <c r="AF311" t="s">
        <v>4737</v>
      </c>
      <c r="AG311" s="18">
        <v>47070</v>
      </c>
      <c r="AI311">
        <v>2166535</v>
      </c>
      <c r="AJ311" t="s">
        <v>338</v>
      </c>
      <c r="AK311" t="s">
        <v>1368</v>
      </c>
      <c r="AL311" t="s">
        <v>778</v>
      </c>
      <c r="AM311" t="b">
        <v>1</v>
      </c>
      <c r="AN311" t="b">
        <v>1</v>
      </c>
      <c r="AO311">
        <v>4404441</v>
      </c>
      <c r="AP311" t="s">
        <v>322</v>
      </c>
      <c r="AQ311" t="s">
        <v>237</v>
      </c>
      <c r="AR311" t="s">
        <v>46</v>
      </c>
      <c r="AS311" t="s">
        <v>324</v>
      </c>
      <c r="AT311" t="s">
        <v>1384</v>
      </c>
    </row>
    <row r="312" spans="1:46" x14ac:dyDescent="0.35">
      <c r="A312" t="s">
        <v>4738</v>
      </c>
      <c r="B312" t="s">
        <v>4739</v>
      </c>
      <c r="C312" t="s">
        <v>4740</v>
      </c>
      <c r="D312" t="s">
        <v>4741</v>
      </c>
      <c r="E312" t="s">
        <v>4742</v>
      </c>
      <c r="F312" t="s">
        <v>4743</v>
      </c>
      <c r="G312" t="s">
        <v>612</v>
      </c>
      <c r="H312" t="s">
        <v>136</v>
      </c>
      <c r="I312" t="s">
        <v>345</v>
      </c>
      <c r="J312" t="s">
        <v>4744</v>
      </c>
      <c r="K312" t="s">
        <v>4745</v>
      </c>
      <c r="L312" t="s">
        <v>115</v>
      </c>
      <c r="M312">
        <v>61938</v>
      </c>
      <c r="N312" t="s">
        <v>4746</v>
      </c>
      <c r="O312" t="s">
        <v>4747</v>
      </c>
      <c r="P312" t="s">
        <v>4748</v>
      </c>
      <c r="Q312" s="18">
        <v>45264</v>
      </c>
      <c r="S312" t="s">
        <v>634</v>
      </c>
      <c r="T312">
        <v>5</v>
      </c>
      <c r="U312" t="s">
        <v>4749</v>
      </c>
      <c r="X312" t="s">
        <v>317</v>
      </c>
      <c r="Y312" s="18">
        <v>29141</v>
      </c>
      <c r="Z312" t="s">
        <v>4750</v>
      </c>
      <c r="AA312">
        <v>1922647205</v>
      </c>
      <c r="AB312" t="s">
        <v>4751</v>
      </c>
      <c r="AC312" s="18">
        <v>45991</v>
      </c>
      <c r="AD312">
        <v>209021081</v>
      </c>
      <c r="AE312" s="18">
        <v>46173</v>
      </c>
      <c r="AF312" t="s">
        <v>4752</v>
      </c>
      <c r="AG312" s="18">
        <v>47414</v>
      </c>
      <c r="AH312" t="s">
        <v>4753</v>
      </c>
      <c r="AI312">
        <v>355765595001</v>
      </c>
      <c r="AJ312" t="s">
        <v>70</v>
      </c>
      <c r="AK312" t="s">
        <v>70</v>
      </c>
      <c r="AM312" t="b">
        <v>1</v>
      </c>
      <c r="AN312" t="b">
        <v>1</v>
      </c>
      <c r="AO312">
        <v>4394274</v>
      </c>
      <c r="AP312" t="s">
        <v>322</v>
      </c>
      <c r="AQ312" t="s">
        <v>4739</v>
      </c>
      <c r="AR312" t="s">
        <v>46</v>
      </c>
      <c r="AS312" t="s">
        <v>324</v>
      </c>
      <c r="AT312" t="s">
        <v>1384</v>
      </c>
    </row>
    <row r="313" spans="1:46" x14ac:dyDescent="0.35">
      <c r="A313" t="s">
        <v>4754</v>
      </c>
      <c r="B313" t="s">
        <v>4755</v>
      </c>
      <c r="C313" t="s">
        <v>4756</v>
      </c>
      <c r="D313" t="s">
        <v>1490</v>
      </c>
      <c r="E313" t="s">
        <v>4757</v>
      </c>
      <c r="F313" t="s">
        <v>814</v>
      </c>
      <c r="G313" t="s">
        <v>4311</v>
      </c>
      <c r="H313" t="s">
        <v>136</v>
      </c>
      <c r="I313" t="s">
        <v>345</v>
      </c>
      <c r="J313" t="s">
        <v>4758</v>
      </c>
      <c r="K313" t="s">
        <v>4759</v>
      </c>
      <c r="L313" t="s">
        <v>2996</v>
      </c>
      <c r="M313">
        <v>49117</v>
      </c>
      <c r="N313" t="s">
        <v>4760</v>
      </c>
      <c r="O313" t="s">
        <v>4761</v>
      </c>
      <c r="P313" t="s">
        <v>4762</v>
      </c>
      <c r="Q313" s="18">
        <v>45264</v>
      </c>
      <c r="S313" t="s">
        <v>634</v>
      </c>
      <c r="T313">
        <v>5</v>
      </c>
      <c r="U313" t="s">
        <v>4763</v>
      </c>
      <c r="X313" t="s">
        <v>317</v>
      </c>
      <c r="Y313" s="18">
        <v>29283</v>
      </c>
      <c r="Z313" t="s">
        <v>4764</v>
      </c>
      <c r="AA313">
        <v>1316599954</v>
      </c>
      <c r="AB313" t="s">
        <v>4765</v>
      </c>
      <c r="AC313" s="18">
        <v>46022</v>
      </c>
      <c r="AD313" t="s">
        <v>4766</v>
      </c>
      <c r="AE313" s="18">
        <v>45961</v>
      </c>
      <c r="AF313" t="s">
        <v>4767</v>
      </c>
      <c r="AG313" s="18">
        <v>47308</v>
      </c>
      <c r="AH313" t="s">
        <v>4768</v>
      </c>
      <c r="AI313">
        <v>300032399</v>
      </c>
      <c r="AJ313" t="s">
        <v>1162</v>
      </c>
      <c r="AK313" t="s">
        <v>1162</v>
      </c>
      <c r="AM313" t="b">
        <v>1</v>
      </c>
      <c r="AN313" t="b">
        <v>1</v>
      </c>
      <c r="AO313">
        <v>4393903</v>
      </c>
      <c r="AP313" t="s">
        <v>322</v>
      </c>
      <c r="AQ313" t="s">
        <v>4755</v>
      </c>
      <c r="AR313" t="s">
        <v>46</v>
      </c>
      <c r="AS313" t="s">
        <v>324</v>
      </c>
      <c r="AT313" t="s">
        <v>1384</v>
      </c>
    </row>
    <row r="314" spans="1:46" x14ac:dyDescent="0.35">
      <c r="A314" t="s">
        <v>4769</v>
      </c>
      <c r="B314" t="s">
        <v>125</v>
      </c>
      <c r="C314" t="s">
        <v>4770</v>
      </c>
      <c r="D314" t="s">
        <v>730</v>
      </c>
      <c r="E314" t="s">
        <v>4771</v>
      </c>
      <c r="F314" t="s">
        <v>4772</v>
      </c>
      <c r="G314" t="s">
        <v>733</v>
      </c>
      <c r="H314" t="s">
        <v>27</v>
      </c>
      <c r="I314" t="s">
        <v>310</v>
      </c>
      <c r="J314" t="s">
        <v>4773</v>
      </c>
      <c r="K314" t="s">
        <v>4774</v>
      </c>
      <c r="L314" t="s">
        <v>198</v>
      </c>
      <c r="M314">
        <v>83816</v>
      </c>
      <c r="N314" t="s">
        <v>4775</v>
      </c>
      <c r="O314" t="s">
        <v>4776</v>
      </c>
      <c r="P314" t="s">
        <v>4777</v>
      </c>
      <c r="Q314" s="18">
        <v>45264</v>
      </c>
      <c r="R314" s="18">
        <v>45419</v>
      </c>
      <c r="S314" t="s">
        <v>708</v>
      </c>
      <c r="T314">
        <v>0</v>
      </c>
      <c r="U314" t="s">
        <v>4778</v>
      </c>
      <c r="X314">
        <v>1099</v>
      </c>
      <c r="Y314" s="18">
        <v>24928</v>
      </c>
      <c r="Z314" t="s">
        <v>4779</v>
      </c>
      <c r="AA314">
        <v>1346206265</v>
      </c>
      <c r="AB314" t="s">
        <v>4780</v>
      </c>
      <c r="AC314" s="18">
        <v>46446</v>
      </c>
      <c r="AD314" t="s">
        <v>4781</v>
      </c>
      <c r="AE314" s="18">
        <v>45747</v>
      </c>
      <c r="AF314" t="s">
        <v>338</v>
      </c>
      <c r="AH314" t="s">
        <v>4782</v>
      </c>
      <c r="AI314">
        <v>1091494</v>
      </c>
      <c r="AJ314" t="s">
        <v>338</v>
      </c>
      <c r="AK314" t="s">
        <v>4783</v>
      </c>
      <c r="AL314" t="s">
        <v>70</v>
      </c>
      <c r="AM314" t="b">
        <v>0</v>
      </c>
      <c r="AN314" t="b">
        <v>1</v>
      </c>
      <c r="AO314">
        <v>4391593</v>
      </c>
      <c r="AQ314" t="s">
        <v>125</v>
      </c>
      <c r="AR314" t="s">
        <v>310</v>
      </c>
      <c r="AS314" t="s">
        <v>324</v>
      </c>
      <c r="AT314" t="s">
        <v>1384</v>
      </c>
    </row>
    <row r="315" spans="1:46" x14ac:dyDescent="0.35">
      <c r="A315" t="s">
        <v>4784</v>
      </c>
      <c r="B315" t="s">
        <v>778</v>
      </c>
      <c r="C315" t="s">
        <v>4785</v>
      </c>
      <c r="D315" t="s">
        <v>4786</v>
      </c>
      <c r="E315" t="s">
        <v>4787</v>
      </c>
      <c r="F315" t="s">
        <v>2549</v>
      </c>
      <c r="G315" t="s">
        <v>462</v>
      </c>
      <c r="H315" t="s">
        <v>28</v>
      </c>
      <c r="I315" t="s">
        <v>447</v>
      </c>
      <c r="J315" t="s">
        <v>4788</v>
      </c>
      <c r="K315" t="s">
        <v>1953</v>
      </c>
      <c r="L315" t="s">
        <v>25</v>
      </c>
      <c r="M315">
        <v>98117</v>
      </c>
      <c r="N315" t="s">
        <v>4789</v>
      </c>
      <c r="O315" t="s">
        <v>4790</v>
      </c>
      <c r="P315" t="s">
        <v>4791</v>
      </c>
      <c r="Q315" s="18">
        <v>45261</v>
      </c>
      <c r="S315" t="s">
        <v>634</v>
      </c>
      <c r="T315">
        <v>5</v>
      </c>
      <c r="U315" t="s">
        <v>4792</v>
      </c>
      <c r="X315" t="s">
        <v>317</v>
      </c>
      <c r="Y315" s="18">
        <v>30870</v>
      </c>
      <c r="Z315" t="s">
        <v>4793</v>
      </c>
      <c r="AA315">
        <v>1336678382</v>
      </c>
      <c r="AB315" t="s">
        <v>4794</v>
      </c>
      <c r="AC315" s="18">
        <v>46630</v>
      </c>
      <c r="AD315" t="s">
        <v>4795</v>
      </c>
      <c r="AE315" s="18">
        <v>45845</v>
      </c>
      <c r="AF315" t="s">
        <v>338</v>
      </c>
      <c r="AH315" t="s">
        <v>4796</v>
      </c>
      <c r="AI315">
        <v>2213671</v>
      </c>
      <c r="AK315" t="s">
        <v>1162</v>
      </c>
      <c r="AM315" t="b">
        <v>1</v>
      </c>
      <c r="AN315" t="b">
        <v>1</v>
      </c>
      <c r="AO315">
        <v>4393871</v>
      </c>
      <c r="AP315" t="s">
        <v>322</v>
      </c>
      <c r="AQ315" t="s">
        <v>778</v>
      </c>
      <c r="AR315" t="s">
        <v>310</v>
      </c>
      <c r="AS315" t="s">
        <v>324</v>
      </c>
      <c r="AT315" t="s">
        <v>1384</v>
      </c>
    </row>
    <row r="316" spans="1:46" x14ac:dyDescent="0.35">
      <c r="A316" t="s">
        <v>4797</v>
      </c>
      <c r="B316" t="s">
        <v>4798</v>
      </c>
      <c r="C316" t="s">
        <v>4799</v>
      </c>
      <c r="D316" t="s">
        <v>4800</v>
      </c>
      <c r="E316" t="s">
        <v>4801</v>
      </c>
      <c r="F316" t="s">
        <v>1219</v>
      </c>
      <c r="G316" t="s">
        <v>612</v>
      </c>
      <c r="H316" t="s">
        <v>136</v>
      </c>
      <c r="I316" t="s">
        <v>345</v>
      </c>
      <c r="J316" t="s">
        <v>4802</v>
      </c>
      <c r="K316" t="s">
        <v>3485</v>
      </c>
      <c r="L316" t="s">
        <v>115</v>
      </c>
      <c r="M316">
        <v>60914</v>
      </c>
      <c r="N316" t="s">
        <v>4803</v>
      </c>
      <c r="O316" t="s">
        <v>4804</v>
      </c>
      <c r="P316" t="s">
        <v>4805</v>
      </c>
      <c r="Q316" s="18">
        <v>45261</v>
      </c>
      <c r="S316" t="s">
        <v>634</v>
      </c>
      <c r="T316">
        <v>5</v>
      </c>
      <c r="U316" t="s">
        <v>2733</v>
      </c>
      <c r="X316" t="s">
        <v>317</v>
      </c>
      <c r="Y316" s="18">
        <v>26913</v>
      </c>
      <c r="Z316" t="s">
        <v>4806</v>
      </c>
      <c r="AA316">
        <v>1174976286</v>
      </c>
      <c r="AB316" t="s">
        <v>4807</v>
      </c>
      <c r="AC316" s="18">
        <v>45747</v>
      </c>
      <c r="AD316">
        <v>209014503</v>
      </c>
      <c r="AE316" s="18">
        <v>46173</v>
      </c>
      <c r="AF316" t="s">
        <v>4808</v>
      </c>
      <c r="AG316" s="18">
        <v>46188</v>
      </c>
      <c r="AH316" t="s">
        <v>4809</v>
      </c>
      <c r="AI316">
        <v>327783400001</v>
      </c>
      <c r="AJ316" t="s">
        <v>70</v>
      </c>
      <c r="AK316" t="s">
        <v>70</v>
      </c>
      <c r="AM316" t="b">
        <v>1</v>
      </c>
      <c r="AN316" t="b">
        <v>1</v>
      </c>
      <c r="AO316">
        <v>4387677</v>
      </c>
      <c r="AP316" t="s">
        <v>322</v>
      </c>
      <c r="AQ316" t="s">
        <v>4798</v>
      </c>
      <c r="AR316" t="s">
        <v>46</v>
      </c>
      <c r="AS316" t="s">
        <v>324</v>
      </c>
      <c r="AT316" t="s">
        <v>1384</v>
      </c>
    </row>
    <row r="317" spans="1:46" x14ac:dyDescent="0.35">
      <c r="A317" t="s">
        <v>4810</v>
      </c>
      <c r="B317" t="s">
        <v>4811</v>
      </c>
      <c r="C317" t="s">
        <v>4812</v>
      </c>
      <c r="D317" t="s">
        <v>4813</v>
      </c>
      <c r="E317" t="s">
        <v>4814</v>
      </c>
      <c r="F317" t="s">
        <v>4815</v>
      </c>
      <c r="G317" t="s">
        <v>612</v>
      </c>
      <c r="H317" t="s">
        <v>136</v>
      </c>
      <c r="I317" t="s">
        <v>345</v>
      </c>
      <c r="J317" t="s">
        <v>4816</v>
      </c>
      <c r="K317" t="s">
        <v>4817</v>
      </c>
      <c r="L317" t="s">
        <v>115</v>
      </c>
      <c r="M317">
        <v>61846</v>
      </c>
      <c r="N317" t="s">
        <v>4818</v>
      </c>
      <c r="O317" t="s">
        <v>4819</v>
      </c>
      <c r="P317" t="s">
        <v>4820</v>
      </c>
      <c r="Q317" s="18">
        <v>45258</v>
      </c>
      <c r="S317" t="s">
        <v>634</v>
      </c>
      <c r="T317">
        <v>5</v>
      </c>
      <c r="U317" t="s">
        <v>4821</v>
      </c>
      <c r="X317" t="s">
        <v>317</v>
      </c>
      <c r="Y317" s="18">
        <v>26567</v>
      </c>
      <c r="Z317" t="s">
        <v>4822</v>
      </c>
      <c r="AA317">
        <v>1053734004</v>
      </c>
      <c r="AB317" t="s">
        <v>4823</v>
      </c>
      <c r="AC317" s="18">
        <v>45808</v>
      </c>
      <c r="AD317">
        <v>209009867</v>
      </c>
      <c r="AE317" s="18">
        <v>46173</v>
      </c>
      <c r="AF317" t="s">
        <v>4824</v>
      </c>
      <c r="AG317" s="18">
        <v>46568</v>
      </c>
      <c r="AH317" t="s">
        <v>4825</v>
      </c>
      <c r="AI317">
        <v>506179986001</v>
      </c>
      <c r="AJ317" t="s">
        <v>70</v>
      </c>
      <c r="AK317" t="s">
        <v>70</v>
      </c>
      <c r="AM317" t="b">
        <v>1</v>
      </c>
      <c r="AN317" t="b">
        <v>1</v>
      </c>
      <c r="AO317">
        <v>4387669</v>
      </c>
      <c r="AP317" t="s">
        <v>322</v>
      </c>
      <c r="AQ317" t="s">
        <v>4811</v>
      </c>
      <c r="AR317" t="s">
        <v>46</v>
      </c>
      <c r="AS317" t="s">
        <v>324</v>
      </c>
      <c r="AT317" t="s">
        <v>1384</v>
      </c>
    </row>
    <row r="318" spans="1:46" x14ac:dyDescent="0.35">
      <c r="A318" t="s">
        <v>4826</v>
      </c>
      <c r="B318" t="s">
        <v>4827</v>
      </c>
      <c r="C318" t="s">
        <v>4828</v>
      </c>
      <c r="D318" t="s">
        <v>4829</v>
      </c>
      <c r="E318" t="s">
        <v>4830</v>
      </c>
      <c r="F318" t="s">
        <v>3125</v>
      </c>
      <c r="G318" t="s">
        <v>612</v>
      </c>
      <c r="H318" t="s">
        <v>3126</v>
      </c>
      <c r="I318" t="s">
        <v>3126</v>
      </c>
      <c r="J318" t="s">
        <v>4831</v>
      </c>
      <c r="K318" t="s">
        <v>3177</v>
      </c>
      <c r="L318" t="s">
        <v>115</v>
      </c>
      <c r="M318">
        <v>62711</v>
      </c>
      <c r="N318" t="s">
        <v>4832</v>
      </c>
      <c r="O318" t="s">
        <v>4833</v>
      </c>
      <c r="P318" t="s">
        <v>4834</v>
      </c>
      <c r="Q318" s="18">
        <v>45258</v>
      </c>
      <c r="S318" t="s">
        <v>634</v>
      </c>
      <c r="T318">
        <v>5</v>
      </c>
      <c r="U318" t="s">
        <v>4835</v>
      </c>
      <c r="X318" t="s">
        <v>317</v>
      </c>
      <c r="Y318" s="18">
        <v>24062</v>
      </c>
      <c r="Z318" t="s">
        <v>4836</v>
      </c>
      <c r="AA318">
        <v>1942071626</v>
      </c>
      <c r="AB318" t="s">
        <v>338</v>
      </c>
      <c r="AD318">
        <v>149008903</v>
      </c>
      <c r="AE318" s="18">
        <v>45991</v>
      </c>
      <c r="AF318" t="s">
        <v>338</v>
      </c>
      <c r="AH318" t="s">
        <v>4837</v>
      </c>
      <c r="AJ318" t="s">
        <v>338</v>
      </c>
      <c r="AK318" t="s">
        <v>70</v>
      </c>
      <c r="AM318" t="b">
        <v>1</v>
      </c>
      <c r="AN318" t="b">
        <v>1</v>
      </c>
      <c r="AO318">
        <v>4387671</v>
      </c>
      <c r="AP318" t="s">
        <v>322</v>
      </c>
      <c r="AQ318" t="s">
        <v>4827</v>
      </c>
      <c r="AR318" t="s">
        <v>3126</v>
      </c>
      <c r="AS318" t="s">
        <v>324</v>
      </c>
      <c r="AT318" t="s">
        <v>1384</v>
      </c>
    </row>
    <row r="319" spans="1:46" x14ac:dyDescent="0.35">
      <c r="A319" t="s">
        <v>4838</v>
      </c>
      <c r="B319" t="s">
        <v>4839</v>
      </c>
      <c r="C319" t="s">
        <v>4840</v>
      </c>
      <c r="D319" t="s">
        <v>2251</v>
      </c>
      <c r="E319" t="s">
        <v>4841</v>
      </c>
      <c r="F319" t="s">
        <v>4842</v>
      </c>
      <c r="G319" t="s">
        <v>612</v>
      </c>
      <c r="H319" t="s">
        <v>136</v>
      </c>
      <c r="I319" t="s">
        <v>345</v>
      </c>
      <c r="J319" t="s">
        <v>4843</v>
      </c>
      <c r="K319" t="s">
        <v>4844</v>
      </c>
      <c r="L319" t="s">
        <v>115</v>
      </c>
      <c r="M319">
        <v>61540</v>
      </c>
      <c r="N319" t="s">
        <v>4845</v>
      </c>
      <c r="O319" t="s">
        <v>4846</v>
      </c>
      <c r="P319" t="s">
        <v>4847</v>
      </c>
      <c r="Q319" s="18">
        <v>45258</v>
      </c>
      <c r="S319" t="s">
        <v>634</v>
      </c>
      <c r="T319">
        <v>5</v>
      </c>
      <c r="U319" t="s">
        <v>4848</v>
      </c>
      <c r="X319" t="s">
        <v>317</v>
      </c>
      <c r="Y319" s="18">
        <v>31503</v>
      </c>
      <c r="Z319" t="s">
        <v>4849</v>
      </c>
      <c r="AA319">
        <v>1184385189</v>
      </c>
      <c r="AB319" t="s">
        <v>4850</v>
      </c>
      <c r="AC319" s="18">
        <v>46660</v>
      </c>
      <c r="AD319">
        <v>209024570</v>
      </c>
      <c r="AE319" s="18">
        <v>46173</v>
      </c>
      <c r="AF319" t="s">
        <v>4851</v>
      </c>
      <c r="AG319" s="18">
        <v>46349</v>
      </c>
      <c r="AH319" t="s">
        <v>4852</v>
      </c>
      <c r="AI319">
        <v>337761844001</v>
      </c>
      <c r="AJ319" t="s">
        <v>70</v>
      </c>
      <c r="AK319" t="s">
        <v>70</v>
      </c>
      <c r="AM319" t="b">
        <v>1</v>
      </c>
      <c r="AN319" t="b">
        <v>1</v>
      </c>
      <c r="AO319">
        <v>4387668</v>
      </c>
      <c r="AP319" t="s">
        <v>322</v>
      </c>
      <c r="AQ319" t="s">
        <v>4839</v>
      </c>
      <c r="AR319" t="s">
        <v>46</v>
      </c>
      <c r="AS319" t="s">
        <v>324</v>
      </c>
      <c r="AT319" t="s">
        <v>1384</v>
      </c>
    </row>
    <row r="320" spans="1:46" x14ac:dyDescent="0.35">
      <c r="A320" t="s">
        <v>4853</v>
      </c>
      <c r="B320" t="s">
        <v>4854</v>
      </c>
      <c r="C320" t="s">
        <v>4855</v>
      </c>
      <c r="D320" t="s">
        <v>4856</v>
      </c>
      <c r="E320" t="s">
        <v>4857</v>
      </c>
      <c r="F320" t="s">
        <v>4858</v>
      </c>
      <c r="G320" t="s">
        <v>309</v>
      </c>
      <c r="H320" t="s">
        <v>133</v>
      </c>
      <c r="I320" t="s">
        <v>432</v>
      </c>
      <c r="J320" t="s">
        <v>4859</v>
      </c>
      <c r="K320" t="s">
        <v>4456</v>
      </c>
      <c r="L320" t="s">
        <v>25</v>
      </c>
      <c r="M320">
        <v>98498</v>
      </c>
      <c r="N320" t="s">
        <v>4860</v>
      </c>
      <c r="O320" t="s">
        <v>4861</v>
      </c>
      <c r="P320" t="s">
        <v>4862</v>
      </c>
      <c r="Q320" s="18">
        <v>45258</v>
      </c>
      <c r="S320" t="s">
        <v>634</v>
      </c>
      <c r="T320">
        <v>5</v>
      </c>
      <c r="U320" t="s">
        <v>1839</v>
      </c>
      <c r="X320" t="s">
        <v>317</v>
      </c>
      <c r="Y320" s="18">
        <v>32809</v>
      </c>
      <c r="Z320" t="s">
        <v>4863</v>
      </c>
      <c r="AA320">
        <v>1235903592</v>
      </c>
      <c r="AB320" t="s">
        <v>4864</v>
      </c>
      <c r="AC320" s="18">
        <v>46142</v>
      </c>
      <c r="AD320" t="s">
        <v>4865</v>
      </c>
      <c r="AE320" s="18">
        <v>46323</v>
      </c>
      <c r="AF320" t="s">
        <v>4866</v>
      </c>
      <c r="AG320" s="18">
        <v>47041</v>
      </c>
      <c r="AI320">
        <v>2271331</v>
      </c>
      <c r="AJ320" t="s">
        <v>338</v>
      </c>
      <c r="AK320" t="s">
        <v>24</v>
      </c>
      <c r="AL320" t="s">
        <v>778</v>
      </c>
      <c r="AM320" t="b">
        <v>1</v>
      </c>
      <c r="AN320" t="b">
        <v>1</v>
      </c>
      <c r="AO320">
        <v>4404459</v>
      </c>
      <c r="AP320" t="s">
        <v>322</v>
      </c>
      <c r="AQ320" t="s">
        <v>4854</v>
      </c>
      <c r="AR320" t="s">
        <v>46</v>
      </c>
      <c r="AS320" t="s">
        <v>324</v>
      </c>
      <c r="AT320" t="s">
        <v>1384</v>
      </c>
    </row>
    <row r="321" spans="1:46" x14ac:dyDescent="0.35">
      <c r="A321" t="s">
        <v>4867</v>
      </c>
      <c r="B321" t="s">
        <v>4868</v>
      </c>
      <c r="C321" t="s">
        <v>4869</v>
      </c>
      <c r="D321" t="s">
        <v>3678</v>
      </c>
      <c r="E321" t="s">
        <v>4870</v>
      </c>
      <c r="F321" t="s">
        <v>4871</v>
      </c>
      <c r="G321" t="s">
        <v>612</v>
      </c>
      <c r="H321" t="s">
        <v>136</v>
      </c>
      <c r="I321" t="s">
        <v>345</v>
      </c>
      <c r="J321" t="s">
        <v>4872</v>
      </c>
      <c r="K321" t="s">
        <v>4873</v>
      </c>
      <c r="L321" t="s">
        <v>115</v>
      </c>
      <c r="M321">
        <v>60915</v>
      </c>
      <c r="N321" t="s">
        <v>4874</v>
      </c>
      <c r="O321" t="s">
        <v>4875</v>
      </c>
      <c r="P321" t="s">
        <v>4876</v>
      </c>
      <c r="Q321" s="18">
        <v>45258</v>
      </c>
      <c r="R321" s="18">
        <v>45320</v>
      </c>
      <c r="S321" t="s">
        <v>708</v>
      </c>
      <c r="T321">
        <v>0</v>
      </c>
      <c r="U321" t="s">
        <v>4877</v>
      </c>
      <c r="X321" t="s">
        <v>317</v>
      </c>
      <c r="Y321" s="18">
        <v>31098</v>
      </c>
      <c r="Z321" t="s">
        <v>4878</v>
      </c>
      <c r="AA321">
        <v>1427729441</v>
      </c>
      <c r="AB321" t="s">
        <v>4879</v>
      </c>
      <c r="AD321">
        <v>209026120</v>
      </c>
      <c r="AE321" s="18">
        <v>45443</v>
      </c>
      <c r="AF321" t="s">
        <v>4880</v>
      </c>
      <c r="AG321" s="18">
        <v>46613</v>
      </c>
      <c r="AJ321" t="s">
        <v>2019</v>
      </c>
      <c r="AK321" t="s">
        <v>4881</v>
      </c>
      <c r="AL321" t="s">
        <v>338</v>
      </c>
      <c r="AM321" t="b">
        <v>0</v>
      </c>
      <c r="AN321" t="b">
        <v>1</v>
      </c>
      <c r="AO321">
        <v>4391479</v>
      </c>
      <c r="AQ321" t="s">
        <v>4868</v>
      </c>
      <c r="AR321" t="s">
        <v>46</v>
      </c>
      <c r="AS321" t="s">
        <v>324</v>
      </c>
      <c r="AT321" t="s">
        <v>1384</v>
      </c>
    </row>
    <row r="322" spans="1:46" x14ac:dyDescent="0.35">
      <c r="A322" t="s">
        <v>4882</v>
      </c>
      <c r="B322" t="s">
        <v>4883</v>
      </c>
      <c r="C322" t="s">
        <v>4884</v>
      </c>
      <c r="D322" t="s">
        <v>4885</v>
      </c>
      <c r="E322" t="s">
        <v>4886</v>
      </c>
      <c r="F322" t="s">
        <v>4887</v>
      </c>
      <c r="G322" t="s">
        <v>612</v>
      </c>
      <c r="H322" t="s">
        <v>136</v>
      </c>
      <c r="I322" t="s">
        <v>345</v>
      </c>
      <c r="J322" t="s">
        <v>4888</v>
      </c>
      <c r="K322" t="s">
        <v>4889</v>
      </c>
      <c r="L322" t="s">
        <v>115</v>
      </c>
      <c r="M322">
        <v>61362</v>
      </c>
      <c r="N322" t="s">
        <v>4890</v>
      </c>
      <c r="O322" t="s">
        <v>4891</v>
      </c>
      <c r="P322" t="s">
        <v>4892</v>
      </c>
      <c r="Q322" s="18">
        <v>45258</v>
      </c>
      <c r="S322" t="s">
        <v>634</v>
      </c>
      <c r="T322">
        <v>1</v>
      </c>
      <c r="U322" t="s">
        <v>4893</v>
      </c>
      <c r="W322">
        <v>500</v>
      </c>
      <c r="X322" t="s">
        <v>317</v>
      </c>
      <c r="Y322" s="18">
        <v>28717</v>
      </c>
      <c r="Z322" t="s">
        <v>4894</v>
      </c>
      <c r="AA322">
        <v>1467224113</v>
      </c>
      <c r="AB322" t="s">
        <v>4895</v>
      </c>
      <c r="AC322" s="18">
        <v>46326</v>
      </c>
      <c r="AD322">
        <v>209028463</v>
      </c>
      <c r="AE322" s="18">
        <v>46173</v>
      </c>
      <c r="AF322" t="s">
        <v>4896</v>
      </c>
      <c r="AG322" s="18">
        <v>46934</v>
      </c>
      <c r="AH322" t="s">
        <v>4897</v>
      </c>
      <c r="AI322">
        <v>217945287001</v>
      </c>
      <c r="AJ322" t="s">
        <v>70</v>
      </c>
      <c r="AK322" t="s">
        <v>70</v>
      </c>
      <c r="AM322" t="b">
        <v>1</v>
      </c>
      <c r="AN322" t="b">
        <v>1</v>
      </c>
      <c r="AO322">
        <v>4387676</v>
      </c>
      <c r="AP322" t="s">
        <v>322</v>
      </c>
      <c r="AQ322" t="s">
        <v>4883</v>
      </c>
      <c r="AR322" t="s">
        <v>46</v>
      </c>
      <c r="AS322" t="s">
        <v>324</v>
      </c>
      <c r="AT322" t="s">
        <v>1384</v>
      </c>
    </row>
    <row r="323" spans="1:46" x14ac:dyDescent="0.35">
      <c r="A323" t="s">
        <v>708</v>
      </c>
      <c r="B323" t="s">
        <v>4898</v>
      </c>
      <c r="C323" t="s">
        <v>4899</v>
      </c>
      <c r="D323" t="s">
        <v>2593</v>
      </c>
      <c r="E323" t="s">
        <v>4900</v>
      </c>
      <c r="F323" t="s">
        <v>4815</v>
      </c>
      <c r="G323" t="s">
        <v>612</v>
      </c>
      <c r="H323" t="s">
        <v>136</v>
      </c>
      <c r="I323" t="s">
        <v>345</v>
      </c>
      <c r="J323" t="s">
        <v>4901</v>
      </c>
      <c r="K323" t="s">
        <v>4844</v>
      </c>
      <c r="L323" t="s">
        <v>115</v>
      </c>
      <c r="M323">
        <v>61540</v>
      </c>
      <c r="N323" t="s">
        <v>4902</v>
      </c>
      <c r="O323" t="s">
        <v>4903</v>
      </c>
      <c r="P323" t="s">
        <v>4904</v>
      </c>
      <c r="Q323" s="18">
        <v>45257</v>
      </c>
      <c r="R323" s="18">
        <v>45239</v>
      </c>
      <c r="S323" t="s">
        <v>708</v>
      </c>
      <c r="T323">
        <v>0</v>
      </c>
      <c r="U323" t="s">
        <v>4905</v>
      </c>
      <c r="X323" t="s">
        <v>317</v>
      </c>
      <c r="Y323" s="18">
        <v>25388</v>
      </c>
      <c r="Z323" t="s">
        <v>4906</v>
      </c>
      <c r="AA323">
        <v>1255883674</v>
      </c>
      <c r="AB323" t="s">
        <v>4907</v>
      </c>
      <c r="AD323">
        <v>209015063</v>
      </c>
      <c r="AE323" s="18">
        <v>45443</v>
      </c>
      <c r="AF323" t="s">
        <v>4908</v>
      </c>
      <c r="AG323" s="18">
        <v>46277</v>
      </c>
      <c r="AH323" t="s">
        <v>4909</v>
      </c>
      <c r="AJ323" t="s">
        <v>338</v>
      </c>
      <c r="AL323" t="s">
        <v>338</v>
      </c>
      <c r="AM323" t="b">
        <v>0</v>
      </c>
      <c r="AN323" t="b">
        <v>1</v>
      </c>
      <c r="AQ323" t="s">
        <v>4898</v>
      </c>
      <c r="AR323" t="s">
        <v>46</v>
      </c>
      <c r="AS323" t="s">
        <v>324</v>
      </c>
    </row>
    <row r="324" spans="1:46" x14ac:dyDescent="0.35">
      <c r="A324" t="s">
        <v>4910</v>
      </c>
      <c r="B324" t="s">
        <v>4911</v>
      </c>
      <c r="C324" t="s">
        <v>4912</v>
      </c>
      <c r="D324" t="s">
        <v>512</v>
      </c>
      <c r="E324" t="s">
        <v>4913</v>
      </c>
      <c r="F324" t="s">
        <v>4815</v>
      </c>
      <c r="G324" t="s">
        <v>344</v>
      </c>
      <c r="H324" t="s">
        <v>136</v>
      </c>
      <c r="I324" t="s">
        <v>345</v>
      </c>
      <c r="J324" t="s">
        <v>4914</v>
      </c>
      <c r="K324" t="s">
        <v>4915</v>
      </c>
      <c r="L324" t="s">
        <v>178</v>
      </c>
      <c r="M324">
        <v>63366</v>
      </c>
      <c r="N324" t="s">
        <v>4916</v>
      </c>
      <c r="O324" t="s">
        <v>4917</v>
      </c>
      <c r="P324" t="s">
        <v>4918</v>
      </c>
      <c r="Q324" s="18">
        <v>45243</v>
      </c>
      <c r="R324" s="18">
        <v>45394</v>
      </c>
      <c r="S324" t="s">
        <v>708</v>
      </c>
      <c r="T324">
        <v>0</v>
      </c>
      <c r="U324" t="s">
        <v>3374</v>
      </c>
      <c r="X324" t="s">
        <v>317</v>
      </c>
      <c r="Y324" s="18">
        <v>31908</v>
      </c>
      <c r="Z324" t="s">
        <v>4919</v>
      </c>
      <c r="AA324">
        <v>1437555653</v>
      </c>
      <c r="AB324" t="s">
        <v>4920</v>
      </c>
      <c r="AD324">
        <v>209019197</v>
      </c>
      <c r="AE324" s="18">
        <v>46173</v>
      </c>
      <c r="AF324" t="s">
        <v>4921</v>
      </c>
      <c r="AG324" s="18">
        <v>45650</v>
      </c>
      <c r="AH324" t="s">
        <v>4922</v>
      </c>
      <c r="AJ324" t="s">
        <v>4923</v>
      </c>
      <c r="AK324" t="s">
        <v>2262</v>
      </c>
      <c r="AL324" t="s">
        <v>70</v>
      </c>
      <c r="AM324" t="b">
        <v>1</v>
      </c>
      <c r="AN324" t="b">
        <v>1</v>
      </c>
      <c r="AO324">
        <v>4346513</v>
      </c>
      <c r="AQ324" t="s">
        <v>4911</v>
      </c>
      <c r="AR324" t="s">
        <v>46</v>
      </c>
      <c r="AS324" t="s">
        <v>324</v>
      </c>
      <c r="AT324" t="s">
        <v>1384</v>
      </c>
    </row>
    <row r="325" spans="1:46" x14ac:dyDescent="0.35">
      <c r="A325" t="s">
        <v>4924</v>
      </c>
      <c r="B325" t="s">
        <v>4925</v>
      </c>
      <c r="C325" t="s">
        <v>4926</v>
      </c>
      <c r="D325" t="s">
        <v>4927</v>
      </c>
      <c r="E325" t="s">
        <v>4928</v>
      </c>
      <c r="F325" t="s">
        <v>4815</v>
      </c>
      <c r="G325" t="s">
        <v>344</v>
      </c>
      <c r="H325" t="s">
        <v>136</v>
      </c>
      <c r="I325" t="s">
        <v>345</v>
      </c>
      <c r="J325" t="s">
        <v>4929</v>
      </c>
      <c r="K325" t="s">
        <v>361</v>
      </c>
      <c r="L325" t="s">
        <v>178</v>
      </c>
      <c r="M325">
        <v>63121</v>
      </c>
      <c r="N325" t="s">
        <v>4930</v>
      </c>
      <c r="O325" t="s">
        <v>4931</v>
      </c>
      <c r="P325" t="s">
        <v>4932</v>
      </c>
      <c r="Q325" s="18">
        <v>45243</v>
      </c>
      <c r="R325" s="18">
        <v>45280</v>
      </c>
      <c r="S325" t="s">
        <v>708</v>
      </c>
      <c r="T325">
        <v>0</v>
      </c>
      <c r="U325" t="s">
        <v>4933</v>
      </c>
      <c r="X325" t="s">
        <v>317</v>
      </c>
      <c r="Y325" s="18">
        <v>28410</v>
      </c>
      <c r="Z325" t="s">
        <v>4934</v>
      </c>
      <c r="AA325">
        <v>1528492907</v>
      </c>
      <c r="AD325">
        <v>209017516</v>
      </c>
      <c r="AE325" s="18">
        <v>45443</v>
      </c>
      <c r="AF325" t="s">
        <v>4935</v>
      </c>
      <c r="AG325" s="18">
        <v>46305</v>
      </c>
      <c r="AJ325" t="s">
        <v>338</v>
      </c>
      <c r="AL325" t="s">
        <v>338</v>
      </c>
      <c r="AM325" t="b">
        <v>0</v>
      </c>
      <c r="AN325" t="b">
        <v>1</v>
      </c>
      <c r="AO325">
        <v>4374792</v>
      </c>
      <c r="AQ325" t="s">
        <v>4925</v>
      </c>
      <c r="AR325" t="s">
        <v>46</v>
      </c>
      <c r="AS325" t="s">
        <v>324</v>
      </c>
      <c r="AT325" t="s">
        <v>1384</v>
      </c>
    </row>
    <row r="326" spans="1:46" x14ac:dyDescent="0.35">
      <c r="A326" t="s">
        <v>4936</v>
      </c>
      <c r="B326" t="s">
        <v>4937</v>
      </c>
      <c r="C326" t="s">
        <v>4938</v>
      </c>
      <c r="D326" t="s">
        <v>4939</v>
      </c>
      <c r="E326" t="s">
        <v>4940</v>
      </c>
      <c r="F326" t="s">
        <v>4941</v>
      </c>
      <c r="G326" t="s">
        <v>309</v>
      </c>
      <c r="H326" t="s">
        <v>3126</v>
      </c>
      <c r="I326" t="s">
        <v>3126</v>
      </c>
      <c r="J326" t="s">
        <v>4942</v>
      </c>
      <c r="K326" t="s">
        <v>4729</v>
      </c>
      <c r="L326" t="s">
        <v>25</v>
      </c>
      <c r="M326">
        <v>98042</v>
      </c>
      <c r="N326" t="s">
        <v>4943</v>
      </c>
      <c r="O326" t="s">
        <v>4944</v>
      </c>
      <c r="P326" t="s">
        <v>4945</v>
      </c>
      <c r="Q326" s="18">
        <v>45243</v>
      </c>
      <c r="S326" t="s">
        <v>634</v>
      </c>
      <c r="T326">
        <v>2</v>
      </c>
      <c r="U326" t="s">
        <v>4946</v>
      </c>
      <c r="W326">
        <v>500</v>
      </c>
      <c r="X326" t="s">
        <v>317</v>
      </c>
      <c r="Y326" s="18">
        <v>26318</v>
      </c>
      <c r="Z326" t="s">
        <v>4947</v>
      </c>
      <c r="AA326">
        <v>1922404714</v>
      </c>
      <c r="AB326" t="s">
        <v>338</v>
      </c>
      <c r="AD326" t="s">
        <v>4948</v>
      </c>
      <c r="AE326" s="18">
        <v>45677</v>
      </c>
      <c r="AF326" t="s">
        <v>338</v>
      </c>
      <c r="AI326">
        <v>2168154</v>
      </c>
      <c r="AJ326" t="s">
        <v>338</v>
      </c>
      <c r="AK326" t="s">
        <v>1368</v>
      </c>
      <c r="AL326" t="s">
        <v>778</v>
      </c>
      <c r="AM326" t="b">
        <v>1</v>
      </c>
      <c r="AN326" t="b">
        <v>1</v>
      </c>
      <c r="AO326">
        <v>4374793</v>
      </c>
      <c r="AP326" t="s">
        <v>322</v>
      </c>
      <c r="AQ326" t="s">
        <v>4937</v>
      </c>
      <c r="AR326" t="s">
        <v>3126</v>
      </c>
      <c r="AS326" t="s">
        <v>324</v>
      </c>
      <c r="AT326" t="s">
        <v>1384</v>
      </c>
    </row>
    <row r="327" spans="1:46" x14ac:dyDescent="0.35">
      <c r="A327" t="s">
        <v>4949</v>
      </c>
      <c r="B327" t="s">
        <v>4950</v>
      </c>
      <c r="C327" t="s">
        <v>4951</v>
      </c>
      <c r="D327" t="s">
        <v>4952</v>
      </c>
      <c r="E327" t="s">
        <v>4953</v>
      </c>
      <c r="F327" t="s">
        <v>403</v>
      </c>
      <c r="G327" t="s">
        <v>404</v>
      </c>
      <c r="H327" t="s">
        <v>130</v>
      </c>
      <c r="I327" t="s">
        <v>432</v>
      </c>
      <c r="J327" t="s">
        <v>4954</v>
      </c>
      <c r="K327" t="s">
        <v>4955</v>
      </c>
      <c r="L327" t="s">
        <v>50</v>
      </c>
      <c r="M327">
        <v>90631</v>
      </c>
      <c r="N327" t="s">
        <v>4956</v>
      </c>
      <c r="O327" t="s">
        <v>4957</v>
      </c>
      <c r="P327" t="s">
        <v>4958</v>
      </c>
      <c r="Q327" s="18">
        <v>45243</v>
      </c>
      <c r="R327" s="18">
        <v>45366</v>
      </c>
      <c r="S327" t="s">
        <v>708</v>
      </c>
      <c r="T327">
        <v>0</v>
      </c>
      <c r="U327" t="s">
        <v>4959</v>
      </c>
      <c r="X327" t="s">
        <v>317</v>
      </c>
      <c r="Y327" s="18">
        <v>27410</v>
      </c>
      <c r="Z327" t="s">
        <v>4960</v>
      </c>
      <c r="AA327">
        <v>1194177188</v>
      </c>
      <c r="AB327" t="s">
        <v>4961</v>
      </c>
      <c r="AD327">
        <v>95004493</v>
      </c>
      <c r="AE327" s="18">
        <v>45716</v>
      </c>
      <c r="AF327" t="s">
        <v>4962</v>
      </c>
      <c r="AG327" s="18">
        <v>45777</v>
      </c>
      <c r="AH327" t="s">
        <v>4963</v>
      </c>
      <c r="AJ327" t="s">
        <v>4519</v>
      </c>
      <c r="AK327" t="s">
        <v>4519</v>
      </c>
      <c r="AL327" t="s">
        <v>338</v>
      </c>
      <c r="AM327" t="b">
        <v>1</v>
      </c>
      <c r="AN327" t="b">
        <v>1</v>
      </c>
      <c r="AO327">
        <v>4374791</v>
      </c>
      <c r="AQ327" t="s">
        <v>4950</v>
      </c>
      <c r="AR327" t="s">
        <v>46</v>
      </c>
      <c r="AS327" t="s">
        <v>324</v>
      </c>
      <c r="AT327" t="s">
        <v>1384</v>
      </c>
    </row>
    <row r="328" spans="1:46" x14ac:dyDescent="0.35">
      <c r="A328" t="s">
        <v>4964</v>
      </c>
      <c r="B328" t="s">
        <v>4965</v>
      </c>
      <c r="C328" t="s">
        <v>4966</v>
      </c>
      <c r="D328" t="s">
        <v>4967</v>
      </c>
      <c r="E328" t="s">
        <v>4968</v>
      </c>
      <c r="F328" t="s">
        <v>4969</v>
      </c>
      <c r="G328" t="s">
        <v>374</v>
      </c>
      <c r="H328" t="s">
        <v>136</v>
      </c>
      <c r="I328" t="s">
        <v>345</v>
      </c>
      <c r="J328" t="s">
        <v>4970</v>
      </c>
      <c r="K328" t="s">
        <v>4971</v>
      </c>
      <c r="L328" t="s">
        <v>53</v>
      </c>
      <c r="M328">
        <v>33308</v>
      </c>
      <c r="N328" t="s">
        <v>4972</v>
      </c>
      <c r="O328" t="s">
        <v>4973</v>
      </c>
      <c r="P328" t="s">
        <v>4974</v>
      </c>
      <c r="Q328" s="18">
        <v>45243</v>
      </c>
      <c r="S328" t="s">
        <v>634</v>
      </c>
      <c r="T328">
        <v>2</v>
      </c>
      <c r="U328" t="s">
        <v>4975</v>
      </c>
      <c r="W328">
        <v>520</v>
      </c>
      <c r="X328" t="s">
        <v>317</v>
      </c>
      <c r="Y328" s="18">
        <v>26166</v>
      </c>
      <c r="Z328" t="s">
        <v>4976</v>
      </c>
      <c r="AA328">
        <v>1629003983</v>
      </c>
      <c r="AB328" t="s">
        <v>4977</v>
      </c>
      <c r="AC328" s="18">
        <v>46142</v>
      </c>
      <c r="AD328" t="s">
        <v>4978</v>
      </c>
      <c r="AE328" s="18">
        <v>46142</v>
      </c>
      <c r="AF328" t="s">
        <v>4979</v>
      </c>
      <c r="AH328" t="s">
        <v>4980</v>
      </c>
      <c r="AI328">
        <v>6494200</v>
      </c>
      <c r="AJ328" t="s">
        <v>338</v>
      </c>
      <c r="AK328" t="s">
        <v>110</v>
      </c>
      <c r="AL328" t="s">
        <v>61</v>
      </c>
      <c r="AM328" t="b">
        <v>1</v>
      </c>
      <c r="AN328" t="b">
        <v>1</v>
      </c>
      <c r="AO328">
        <v>4402649</v>
      </c>
      <c r="AP328" t="s">
        <v>322</v>
      </c>
      <c r="AQ328" t="s">
        <v>4965</v>
      </c>
      <c r="AR328" t="s">
        <v>46</v>
      </c>
      <c r="AS328" t="s">
        <v>324</v>
      </c>
      <c r="AT328" t="s">
        <v>1384</v>
      </c>
    </row>
    <row r="329" spans="1:46" x14ac:dyDescent="0.35">
      <c r="A329" t="s">
        <v>4981</v>
      </c>
      <c r="B329" t="s">
        <v>4982</v>
      </c>
      <c r="C329" t="s">
        <v>4983</v>
      </c>
      <c r="D329" t="s">
        <v>4984</v>
      </c>
      <c r="E329" t="s">
        <v>4985</v>
      </c>
      <c r="F329" t="s">
        <v>4969</v>
      </c>
      <c r="G329" t="s">
        <v>4986</v>
      </c>
      <c r="H329" t="s">
        <v>136</v>
      </c>
      <c r="I329" t="s">
        <v>345</v>
      </c>
      <c r="J329" t="s">
        <v>4987</v>
      </c>
      <c r="K329" t="s">
        <v>4988</v>
      </c>
      <c r="L329" t="s">
        <v>53</v>
      </c>
      <c r="M329">
        <v>33579</v>
      </c>
      <c r="N329" t="s">
        <v>4989</v>
      </c>
      <c r="O329" t="s">
        <v>4990</v>
      </c>
      <c r="P329" t="s">
        <v>4991</v>
      </c>
      <c r="Q329" s="18">
        <v>45240</v>
      </c>
      <c r="S329" t="s">
        <v>634</v>
      </c>
      <c r="T329">
        <v>0</v>
      </c>
      <c r="U329" t="s">
        <v>303</v>
      </c>
      <c r="W329">
        <v>500</v>
      </c>
      <c r="X329" t="s">
        <v>317</v>
      </c>
      <c r="Y329" s="18">
        <v>29526</v>
      </c>
      <c r="Z329" t="s">
        <v>4992</v>
      </c>
      <c r="AA329">
        <v>1326548686</v>
      </c>
      <c r="AB329" t="s">
        <v>4993</v>
      </c>
      <c r="AC329" s="18">
        <v>46081</v>
      </c>
      <c r="AD329" t="s">
        <v>4994</v>
      </c>
      <c r="AE329" s="18">
        <v>46142</v>
      </c>
      <c r="AF329" t="s">
        <v>4995</v>
      </c>
      <c r="AG329" s="18">
        <v>46795</v>
      </c>
      <c r="AH329" t="s">
        <v>4996</v>
      </c>
      <c r="AI329" t="s">
        <v>4997</v>
      </c>
      <c r="AJ329" t="s">
        <v>1330</v>
      </c>
      <c r="AK329" t="s">
        <v>1330</v>
      </c>
      <c r="AL329" t="s">
        <v>1330</v>
      </c>
      <c r="AM329" t="b">
        <v>1</v>
      </c>
      <c r="AN329" t="b">
        <v>1</v>
      </c>
      <c r="AO329">
        <v>4374422</v>
      </c>
      <c r="AP329" t="s">
        <v>322</v>
      </c>
      <c r="AQ329" t="s">
        <v>4982</v>
      </c>
      <c r="AR329" t="s">
        <v>46</v>
      </c>
      <c r="AS329" t="s">
        <v>29</v>
      </c>
      <c r="AT329" t="s">
        <v>1384</v>
      </c>
    </row>
    <row r="330" spans="1:46" x14ac:dyDescent="0.35">
      <c r="A330" t="s">
        <v>4998</v>
      </c>
      <c r="B330" t="s">
        <v>4999</v>
      </c>
      <c r="C330" t="s">
        <v>5000</v>
      </c>
      <c r="D330" t="s">
        <v>5001</v>
      </c>
      <c r="E330" t="s">
        <v>5002</v>
      </c>
      <c r="F330" t="s">
        <v>5003</v>
      </c>
      <c r="G330" t="s">
        <v>462</v>
      </c>
      <c r="H330" t="s">
        <v>133</v>
      </c>
      <c r="I330" t="s">
        <v>432</v>
      </c>
      <c r="J330" t="s">
        <v>5004</v>
      </c>
      <c r="K330" t="s">
        <v>5005</v>
      </c>
      <c r="L330" t="s">
        <v>25</v>
      </c>
      <c r="M330">
        <v>98075</v>
      </c>
      <c r="N330" t="s">
        <v>5006</v>
      </c>
      <c r="O330" t="s">
        <v>5007</v>
      </c>
      <c r="P330" t="s">
        <v>5008</v>
      </c>
      <c r="Q330" s="18">
        <v>45231</v>
      </c>
      <c r="R330" s="18">
        <v>45247</v>
      </c>
      <c r="S330" t="s">
        <v>708</v>
      </c>
      <c r="T330">
        <v>0</v>
      </c>
      <c r="X330" t="s">
        <v>317</v>
      </c>
      <c r="Y330" s="18">
        <v>28715</v>
      </c>
      <c r="Z330" t="s">
        <v>5009</v>
      </c>
      <c r="AA330">
        <v>1669000105</v>
      </c>
      <c r="AB330" t="s">
        <v>5010</v>
      </c>
      <c r="AD330" t="s">
        <v>5011</v>
      </c>
      <c r="AE330" s="18">
        <v>45882</v>
      </c>
      <c r="AF330" t="s">
        <v>5012</v>
      </c>
      <c r="AG330" s="18">
        <v>46286</v>
      </c>
      <c r="AI330">
        <v>2267573</v>
      </c>
      <c r="AM330" t="b">
        <v>0</v>
      </c>
      <c r="AN330" t="b">
        <v>1</v>
      </c>
      <c r="AO330">
        <v>4371307</v>
      </c>
      <c r="AQ330" t="s">
        <v>4999</v>
      </c>
      <c r="AR330" t="s">
        <v>46</v>
      </c>
      <c r="AS330" t="s">
        <v>324</v>
      </c>
      <c r="AT330" t="s">
        <v>1384</v>
      </c>
    </row>
    <row r="331" spans="1:46" x14ac:dyDescent="0.35">
      <c r="A331" t="s">
        <v>5013</v>
      </c>
      <c r="B331" t="s">
        <v>55</v>
      </c>
      <c r="C331" t="s">
        <v>5014</v>
      </c>
      <c r="D331" t="s">
        <v>5015</v>
      </c>
      <c r="E331" t="s">
        <v>5016</v>
      </c>
      <c r="F331" t="s">
        <v>5017</v>
      </c>
      <c r="G331" t="s">
        <v>1509</v>
      </c>
      <c r="H331" t="s">
        <v>27</v>
      </c>
      <c r="I331" t="s">
        <v>310</v>
      </c>
      <c r="J331" t="s">
        <v>5018</v>
      </c>
      <c r="K331" t="s">
        <v>1668</v>
      </c>
      <c r="L331" t="s">
        <v>53</v>
      </c>
      <c r="M331">
        <v>32905</v>
      </c>
      <c r="N331" t="s">
        <v>5019</v>
      </c>
      <c r="O331" t="s">
        <v>5020</v>
      </c>
      <c r="P331" t="s">
        <v>5021</v>
      </c>
      <c r="Q331" s="18">
        <v>45231</v>
      </c>
      <c r="S331" t="s">
        <v>634</v>
      </c>
      <c r="T331">
        <v>3</v>
      </c>
      <c r="U331" t="s">
        <v>5022</v>
      </c>
      <c r="W331" s="358">
        <v>1100</v>
      </c>
      <c r="X331">
        <v>1099</v>
      </c>
      <c r="Y331" s="18">
        <v>30651</v>
      </c>
      <c r="Z331" t="s">
        <v>5023</v>
      </c>
      <c r="AA331">
        <v>1639599194</v>
      </c>
      <c r="AB331" t="s">
        <v>5024</v>
      </c>
      <c r="AC331" s="18">
        <v>46112</v>
      </c>
      <c r="AD331" t="s">
        <v>5025</v>
      </c>
      <c r="AE331" s="18">
        <v>45688</v>
      </c>
      <c r="AF331" t="s">
        <v>338</v>
      </c>
      <c r="AH331" t="s">
        <v>5026</v>
      </c>
      <c r="AI331">
        <v>117782900</v>
      </c>
      <c r="AJ331" t="s">
        <v>338</v>
      </c>
      <c r="AK331" t="s">
        <v>1330</v>
      </c>
      <c r="AL331" t="s">
        <v>1330</v>
      </c>
      <c r="AM331" t="b">
        <v>1</v>
      </c>
      <c r="AN331" t="b">
        <v>1</v>
      </c>
      <c r="AP331" t="s">
        <v>322</v>
      </c>
      <c r="AQ331" t="s">
        <v>55</v>
      </c>
      <c r="AR331" t="s">
        <v>310</v>
      </c>
      <c r="AS331" t="s">
        <v>324</v>
      </c>
    </row>
    <row r="332" spans="1:46" x14ac:dyDescent="0.35">
      <c r="A332" t="s">
        <v>5027</v>
      </c>
      <c r="B332" t="s">
        <v>5028</v>
      </c>
      <c r="C332" t="s">
        <v>5029</v>
      </c>
      <c r="D332" t="s">
        <v>5030</v>
      </c>
      <c r="E332" t="s">
        <v>5031</v>
      </c>
      <c r="F332" t="s">
        <v>4815</v>
      </c>
      <c r="G332" t="s">
        <v>515</v>
      </c>
      <c r="H332" t="s">
        <v>136</v>
      </c>
      <c r="I332" t="s">
        <v>345</v>
      </c>
      <c r="J332" t="s">
        <v>5032</v>
      </c>
      <c r="K332" t="s">
        <v>2334</v>
      </c>
      <c r="L332" t="s">
        <v>115</v>
      </c>
      <c r="M332">
        <v>60586</v>
      </c>
      <c r="N332" t="s">
        <v>5033</v>
      </c>
      <c r="O332" t="s">
        <v>5034</v>
      </c>
      <c r="P332" t="s">
        <v>5035</v>
      </c>
      <c r="Q332" s="18">
        <v>45231</v>
      </c>
      <c r="S332" t="s">
        <v>634</v>
      </c>
      <c r="T332">
        <v>5</v>
      </c>
      <c r="U332" t="s">
        <v>2512</v>
      </c>
      <c r="X332" t="s">
        <v>317</v>
      </c>
      <c r="Y332" s="18">
        <v>28009</v>
      </c>
      <c r="Z332" t="s">
        <v>5036</v>
      </c>
      <c r="AA332">
        <v>1306182753</v>
      </c>
      <c r="AB332" t="s">
        <v>5037</v>
      </c>
      <c r="AC332" s="18">
        <v>46660</v>
      </c>
      <c r="AD332">
        <v>209010064</v>
      </c>
      <c r="AE332" s="18">
        <v>46173</v>
      </c>
      <c r="AF332" t="s">
        <v>5038</v>
      </c>
      <c r="AG332" s="18">
        <v>46641</v>
      </c>
      <c r="AH332" t="s">
        <v>5039</v>
      </c>
      <c r="AI332">
        <v>339706342001</v>
      </c>
      <c r="AJ332" t="s">
        <v>70</v>
      </c>
      <c r="AK332" t="s">
        <v>70</v>
      </c>
      <c r="AM332" t="b">
        <v>1</v>
      </c>
      <c r="AN332" t="b">
        <v>1</v>
      </c>
      <c r="AO332">
        <v>4369495</v>
      </c>
      <c r="AP332" t="s">
        <v>322</v>
      </c>
      <c r="AQ332" t="s">
        <v>5028</v>
      </c>
      <c r="AR332" t="s">
        <v>46</v>
      </c>
      <c r="AS332" t="s">
        <v>324</v>
      </c>
      <c r="AT332" t="s">
        <v>1384</v>
      </c>
    </row>
    <row r="333" spans="1:46" x14ac:dyDescent="0.35">
      <c r="A333" t="s">
        <v>708</v>
      </c>
      <c r="B333" t="s">
        <v>5040</v>
      </c>
      <c r="C333" t="s">
        <v>5041</v>
      </c>
      <c r="D333" t="s">
        <v>3678</v>
      </c>
      <c r="E333" t="s">
        <v>5042</v>
      </c>
      <c r="F333" t="s">
        <v>4815</v>
      </c>
      <c r="G333" t="s">
        <v>344</v>
      </c>
      <c r="H333" t="s">
        <v>136</v>
      </c>
      <c r="I333" t="s">
        <v>345</v>
      </c>
      <c r="L333" t="s">
        <v>115</v>
      </c>
      <c r="N333" t="s">
        <v>5043</v>
      </c>
      <c r="O333" t="s">
        <v>5044</v>
      </c>
      <c r="P333" t="s">
        <v>5045</v>
      </c>
      <c r="Q333" s="18">
        <v>45231</v>
      </c>
      <c r="R333" s="18">
        <v>45231</v>
      </c>
      <c r="S333" t="s">
        <v>708</v>
      </c>
      <c r="T333">
        <v>0</v>
      </c>
      <c r="U333" t="s">
        <v>3374</v>
      </c>
      <c r="X333" t="s">
        <v>317</v>
      </c>
      <c r="AA333">
        <v>1689100083</v>
      </c>
      <c r="AD333">
        <v>209016337</v>
      </c>
      <c r="AE333" s="18">
        <v>45443</v>
      </c>
      <c r="AL333" t="s">
        <v>338</v>
      </c>
      <c r="AM333" t="b">
        <v>0</v>
      </c>
      <c r="AN333" t="b">
        <v>1</v>
      </c>
      <c r="AQ333" t="s">
        <v>5040</v>
      </c>
      <c r="AR333" t="s">
        <v>46</v>
      </c>
      <c r="AS333" t="s">
        <v>324</v>
      </c>
    </row>
    <row r="334" spans="1:46" x14ac:dyDescent="0.35">
      <c r="A334" t="s">
        <v>5046</v>
      </c>
      <c r="B334" t="s">
        <v>5047</v>
      </c>
      <c r="C334" t="s">
        <v>5048</v>
      </c>
      <c r="D334" t="s">
        <v>2593</v>
      </c>
      <c r="E334" t="s">
        <v>5049</v>
      </c>
      <c r="F334" t="s">
        <v>5050</v>
      </c>
      <c r="G334" t="s">
        <v>733</v>
      </c>
      <c r="H334" t="s">
        <v>191</v>
      </c>
      <c r="I334" t="s">
        <v>557</v>
      </c>
      <c r="J334" t="s">
        <v>5051</v>
      </c>
      <c r="K334" t="s">
        <v>5052</v>
      </c>
      <c r="L334" t="s">
        <v>198</v>
      </c>
      <c r="M334">
        <v>83801</v>
      </c>
      <c r="N334" t="s">
        <v>5053</v>
      </c>
      <c r="O334" t="s">
        <v>5054</v>
      </c>
      <c r="P334" t="s">
        <v>5055</v>
      </c>
      <c r="Q334" s="18">
        <v>45231</v>
      </c>
      <c r="S334" t="s">
        <v>634</v>
      </c>
      <c r="T334">
        <v>1</v>
      </c>
      <c r="U334" t="s">
        <v>5056</v>
      </c>
      <c r="W334">
        <v>600</v>
      </c>
      <c r="X334" t="s">
        <v>317</v>
      </c>
      <c r="Y334" s="18">
        <v>30324</v>
      </c>
      <c r="Z334" t="s">
        <v>5057</v>
      </c>
      <c r="AA334">
        <v>1619348786</v>
      </c>
      <c r="AB334" t="s">
        <v>5058</v>
      </c>
      <c r="AC334" s="18">
        <v>45596</v>
      </c>
      <c r="AD334" t="s">
        <v>5059</v>
      </c>
      <c r="AE334" s="18">
        <v>45665</v>
      </c>
      <c r="AF334">
        <v>1128880</v>
      </c>
      <c r="AG334" s="18">
        <v>46022</v>
      </c>
      <c r="AI334">
        <v>2105931</v>
      </c>
      <c r="AJ334" t="s">
        <v>204</v>
      </c>
      <c r="AK334" t="s">
        <v>70</v>
      </c>
      <c r="AL334" t="s">
        <v>70</v>
      </c>
      <c r="AM334" t="b">
        <v>1</v>
      </c>
      <c r="AN334" t="b">
        <v>1</v>
      </c>
      <c r="AO334">
        <v>4369507</v>
      </c>
      <c r="AP334" t="s">
        <v>322</v>
      </c>
      <c r="AQ334" t="s">
        <v>5047</v>
      </c>
      <c r="AR334" t="s">
        <v>566</v>
      </c>
      <c r="AS334" t="s">
        <v>324</v>
      </c>
      <c r="AT334" t="s">
        <v>1384</v>
      </c>
    </row>
    <row r="335" spans="1:46" x14ac:dyDescent="0.35">
      <c r="A335" t="s">
        <v>5060</v>
      </c>
      <c r="B335" t="s">
        <v>5061</v>
      </c>
      <c r="C335" t="s">
        <v>5062</v>
      </c>
      <c r="D335" t="s">
        <v>5063</v>
      </c>
      <c r="E335" t="s">
        <v>5064</v>
      </c>
      <c r="F335" t="s">
        <v>541</v>
      </c>
      <c r="G335" t="s">
        <v>404</v>
      </c>
      <c r="H335" t="s">
        <v>130</v>
      </c>
      <c r="I335" t="s">
        <v>432</v>
      </c>
      <c r="J335" t="s">
        <v>5065</v>
      </c>
      <c r="K335" t="s">
        <v>5066</v>
      </c>
      <c r="L335" t="s">
        <v>50</v>
      </c>
      <c r="M335">
        <v>91206</v>
      </c>
      <c r="N335" t="s">
        <v>5067</v>
      </c>
      <c r="O335" t="s">
        <v>5068</v>
      </c>
      <c r="P335" t="s">
        <v>5069</v>
      </c>
      <c r="Q335" s="18">
        <v>45231</v>
      </c>
      <c r="S335" t="s">
        <v>634</v>
      </c>
      <c r="T335">
        <v>5</v>
      </c>
      <c r="U335" t="s">
        <v>5070</v>
      </c>
      <c r="X335" t="s">
        <v>317</v>
      </c>
      <c r="Y335" s="18">
        <v>27085</v>
      </c>
      <c r="Z335" t="s">
        <v>5071</v>
      </c>
      <c r="AA335">
        <v>1487364808</v>
      </c>
      <c r="AB335" t="s">
        <v>5072</v>
      </c>
      <c r="AC335" s="18">
        <v>46022</v>
      </c>
      <c r="AD335">
        <v>95024240</v>
      </c>
      <c r="AE335" s="18">
        <v>45747</v>
      </c>
      <c r="AF335" t="s">
        <v>5073</v>
      </c>
      <c r="AG335" s="18">
        <v>46705</v>
      </c>
      <c r="AH335" t="s">
        <v>5074</v>
      </c>
      <c r="AJ335" t="s">
        <v>1162</v>
      </c>
      <c r="AK335" t="s">
        <v>1162</v>
      </c>
      <c r="AM335" t="b">
        <v>1</v>
      </c>
      <c r="AN335" t="b">
        <v>1</v>
      </c>
      <c r="AO335">
        <v>4369555</v>
      </c>
      <c r="AP335" t="s">
        <v>322</v>
      </c>
      <c r="AQ335" t="s">
        <v>5061</v>
      </c>
      <c r="AR335" t="s">
        <v>46</v>
      </c>
      <c r="AS335" t="s">
        <v>324</v>
      </c>
      <c r="AT335" t="s">
        <v>1384</v>
      </c>
    </row>
    <row r="336" spans="1:46" x14ac:dyDescent="0.35">
      <c r="A336" t="s">
        <v>708</v>
      </c>
      <c r="B336" t="s">
        <v>5075</v>
      </c>
      <c r="C336" t="s">
        <v>5076</v>
      </c>
      <c r="D336" t="s">
        <v>5077</v>
      </c>
      <c r="E336" t="s">
        <v>5078</v>
      </c>
      <c r="F336" t="s">
        <v>5079</v>
      </c>
      <c r="G336" t="s">
        <v>718</v>
      </c>
      <c r="H336" t="s">
        <v>130</v>
      </c>
      <c r="I336" t="s">
        <v>432</v>
      </c>
      <c r="J336" t="s">
        <v>5080</v>
      </c>
      <c r="K336" t="s">
        <v>5081</v>
      </c>
      <c r="L336" t="s">
        <v>50</v>
      </c>
      <c r="M336">
        <v>95519</v>
      </c>
      <c r="N336" t="s">
        <v>5082</v>
      </c>
      <c r="O336" t="s">
        <v>5083</v>
      </c>
      <c r="P336" t="s">
        <v>5084</v>
      </c>
      <c r="Q336" s="18">
        <v>45231</v>
      </c>
      <c r="R336" s="18">
        <v>45230</v>
      </c>
      <c r="S336" t="s">
        <v>708</v>
      </c>
      <c r="T336">
        <v>0</v>
      </c>
      <c r="U336" t="s">
        <v>5085</v>
      </c>
      <c r="X336" t="s">
        <v>317</v>
      </c>
      <c r="Y336" s="18">
        <v>31160</v>
      </c>
      <c r="AA336">
        <v>1639533573</v>
      </c>
      <c r="AD336">
        <v>95009471</v>
      </c>
      <c r="AE336" s="18">
        <v>45443</v>
      </c>
      <c r="AL336" t="s">
        <v>5086</v>
      </c>
      <c r="AM336" t="b">
        <v>0</v>
      </c>
      <c r="AN336" t="b">
        <v>1</v>
      </c>
      <c r="AQ336" t="s">
        <v>5075</v>
      </c>
      <c r="AR336" t="s">
        <v>46</v>
      </c>
      <c r="AS336" t="s">
        <v>324</v>
      </c>
    </row>
    <row r="337" spans="1:46" x14ac:dyDescent="0.35">
      <c r="A337" t="s">
        <v>5087</v>
      </c>
      <c r="B337" t="s">
        <v>5088</v>
      </c>
      <c r="C337" t="s">
        <v>5089</v>
      </c>
      <c r="D337" t="s">
        <v>5090</v>
      </c>
      <c r="E337" t="s">
        <v>5091</v>
      </c>
      <c r="F337" t="s">
        <v>308</v>
      </c>
      <c r="G337" t="s">
        <v>733</v>
      </c>
      <c r="H337" t="s">
        <v>28</v>
      </c>
      <c r="I337" t="s">
        <v>310</v>
      </c>
      <c r="J337" t="s">
        <v>5092</v>
      </c>
      <c r="K337" t="s">
        <v>1057</v>
      </c>
      <c r="L337" t="s">
        <v>25</v>
      </c>
      <c r="M337">
        <v>98422</v>
      </c>
      <c r="N337" t="s">
        <v>5093</v>
      </c>
      <c r="O337" t="s">
        <v>5094</v>
      </c>
      <c r="P337" t="s">
        <v>5095</v>
      </c>
      <c r="Q337" s="18">
        <v>45229</v>
      </c>
      <c r="S337" t="s">
        <v>634</v>
      </c>
      <c r="T337">
        <v>5</v>
      </c>
      <c r="U337" t="s">
        <v>5096</v>
      </c>
      <c r="X337" t="s">
        <v>317</v>
      </c>
      <c r="Y337" s="18">
        <v>21221</v>
      </c>
      <c r="Z337" t="s">
        <v>5097</v>
      </c>
      <c r="AA337">
        <v>1801817465</v>
      </c>
      <c r="AB337" t="s">
        <v>5098</v>
      </c>
      <c r="AC337" s="18">
        <v>46446</v>
      </c>
      <c r="AD337" t="s">
        <v>5099</v>
      </c>
      <c r="AE337" s="18">
        <v>45693</v>
      </c>
      <c r="AF337" t="s">
        <v>338</v>
      </c>
      <c r="AJ337" t="s">
        <v>338</v>
      </c>
      <c r="AK337" t="s">
        <v>778</v>
      </c>
      <c r="AL337" t="s">
        <v>778</v>
      </c>
      <c r="AM337" t="b">
        <v>1</v>
      </c>
      <c r="AN337" t="b">
        <v>1</v>
      </c>
      <c r="AO337">
        <v>4373844</v>
      </c>
      <c r="AP337" t="s">
        <v>322</v>
      </c>
      <c r="AQ337" t="s">
        <v>5088</v>
      </c>
      <c r="AR337" t="s">
        <v>310</v>
      </c>
      <c r="AS337" t="s">
        <v>324</v>
      </c>
      <c r="AT337" t="s">
        <v>1384</v>
      </c>
    </row>
    <row r="338" spans="1:46" x14ac:dyDescent="0.35">
      <c r="A338" s="359" t="s">
        <v>5100</v>
      </c>
      <c r="B338" t="s">
        <v>5101</v>
      </c>
      <c r="C338" t="s">
        <v>5102</v>
      </c>
      <c r="D338" t="s">
        <v>5103</v>
      </c>
      <c r="E338" t="s">
        <v>4494</v>
      </c>
      <c r="F338" t="s">
        <v>461</v>
      </c>
      <c r="G338" t="s">
        <v>462</v>
      </c>
      <c r="H338" t="s">
        <v>133</v>
      </c>
      <c r="I338" t="s">
        <v>432</v>
      </c>
      <c r="J338" t="s">
        <v>5104</v>
      </c>
      <c r="K338" t="s">
        <v>5105</v>
      </c>
      <c r="L338" t="s">
        <v>25</v>
      </c>
      <c r="M338">
        <v>98087</v>
      </c>
      <c r="N338" t="s">
        <v>5106</v>
      </c>
      <c r="O338" t="s">
        <v>5107</v>
      </c>
      <c r="P338" t="s">
        <v>5108</v>
      </c>
      <c r="Q338" s="18">
        <v>45225</v>
      </c>
      <c r="S338" t="s">
        <v>634</v>
      </c>
      <c r="T338">
        <v>5</v>
      </c>
      <c r="U338" t="s">
        <v>5109</v>
      </c>
      <c r="X338" t="s">
        <v>317</v>
      </c>
      <c r="Y338" s="18">
        <v>34822</v>
      </c>
      <c r="Z338" t="s">
        <v>5110</v>
      </c>
      <c r="AA338">
        <v>1730868076</v>
      </c>
      <c r="AB338" t="s">
        <v>5111</v>
      </c>
      <c r="AC338" s="18">
        <v>46022</v>
      </c>
      <c r="AD338" t="s">
        <v>5112</v>
      </c>
      <c r="AE338" s="18">
        <v>46145</v>
      </c>
      <c r="AF338" t="s">
        <v>5113</v>
      </c>
      <c r="AG338" s="18">
        <v>46922</v>
      </c>
      <c r="AH338" t="s">
        <v>5114</v>
      </c>
      <c r="AI338">
        <v>2259255</v>
      </c>
      <c r="AJ338" t="s">
        <v>338</v>
      </c>
      <c r="AK338" t="s">
        <v>792</v>
      </c>
      <c r="AL338" t="s">
        <v>792</v>
      </c>
      <c r="AM338" t="b">
        <v>1</v>
      </c>
      <c r="AN338" t="b">
        <v>1</v>
      </c>
      <c r="AO338">
        <v>4355073</v>
      </c>
      <c r="AP338" t="s">
        <v>322</v>
      </c>
      <c r="AQ338" t="s">
        <v>5101</v>
      </c>
      <c r="AR338" t="s">
        <v>46</v>
      </c>
      <c r="AS338" t="s">
        <v>324</v>
      </c>
      <c r="AT338" t="s">
        <v>1384</v>
      </c>
    </row>
    <row r="339" spans="1:46" x14ac:dyDescent="0.35">
      <c r="A339" t="s">
        <v>5115</v>
      </c>
      <c r="B339" t="s">
        <v>5116</v>
      </c>
      <c r="C339" t="s">
        <v>5117</v>
      </c>
      <c r="D339" t="s">
        <v>5118</v>
      </c>
      <c r="E339" t="s">
        <v>5119</v>
      </c>
      <c r="F339" t="s">
        <v>541</v>
      </c>
      <c r="G339" t="s">
        <v>542</v>
      </c>
      <c r="H339" t="s">
        <v>130</v>
      </c>
      <c r="I339" t="s">
        <v>432</v>
      </c>
      <c r="J339" t="s">
        <v>5120</v>
      </c>
      <c r="K339" t="s">
        <v>5121</v>
      </c>
      <c r="L339" t="s">
        <v>50</v>
      </c>
      <c r="M339">
        <v>95206</v>
      </c>
      <c r="N339" t="s">
        <v>5122</v>
      </c>
      <c r="O339" t="s">
        <v>5123</v>
      </c>
      <c r="P339" t="s">
        <v>5124</v>
      </c>
      <c r="Q339" s="18">
        <v>45222</v>
      </c>
      <c r="R339" s="18">
        <v>45411</v>
      </c>
      <c r="S339" t="s">
        <v>708</v>
      </c>
      <c r="T339">
        <v>0</v>
      </c>
      <c r="U339" t="s">
        <v>5125</v>
      </c>
      <c r="X339" t="s">
        <v>317</v>
      </c>
      <c r="Y339" s="18">
        <v>25416</v>
      </c>
      <c r="Z339" t="s">
        <v>5126</v>
      </c>
      <c r="AA339">
        <v>1447779889</v>
      </c>
      <c r="AB339" t="s">
        <v>5127</v>
      </c>
      <c r="AD339">
        <v>13952</v>
      </c>
      <c r="AE339" s="18">
        <v>45565</v>
      </c>
      <c r="AF339" t="s">
        <v>5128</v>
      </c>
      <c r="AG339" s="18">
        <v>45641</v>
      </c>
      <c r="AJ339" t="s">
        <v>4519</v>
      </c>
      <c r="AK339" t="s">
        <v>4519</v>
      </c>
      <c r="AL339" t="s">
        <v>338</v>
      </c>
      <c r="AM339" t="b">
        <v>1</v>
      </c>
      <c r="AN339" t="b">
        <v>1</v>
      </c>
      <c r="AO339">
        <v>4356341</v>
      </c>
      <c r="AQ339" t="s">
        <v>5116</v>
      </c>
      <c r="AR339" t="s">
        <v>46</v>
      </c>
      <c r="AS339" t="s">
        <v>324</v>
      </c>
      <c r="AT339" t="s">
        <v>1384</v>
      </c>
    </row>
    <row r="340" spans="1:46" x14ac:dyDescent="0.35">
      <c r="A340" t="s">
        <v>5129</v>
      </c>
      <c r="B340" t="s">
        <v>5130</v>
      </c>
      <c r="C340" t="s">
        <v>5131</v>
      </c>
      <c r="D340" t="s">
        <v>4427</v>
      </c>
      <c r="E340" t="s">
        <v>5132</v>
      </c>
      <c r="F340" t="s">
        <v>4815</v>
      </c>
      <c r="G340" t="s">
        <v>515</v>
      </c>
      <c r="H340" t="s">
        <v>3126</v>
      </c>
      <c r="I340" t="s">
        <v>3126</v>
      </c>
      <c r="J340" t="s">
        <v>5133</v>
      </c>
      <c r="K340" t="s">
        <v>1908</v>
      </c>
      <c r="L340" t="s">
        <v>115</v>
      </c>
      <c r="M340">
        <v>60617</v>
      </c>
      <c r="N340" t="s">
        <v>5134</v>
      </c>
      <c r="O340" t="s">
        <v>5135</v>
      </c>
      <c r="P340" t="s">
        <v>5136</v>
      </c>
      <c r="Q340" s="18">
        <v>45222</v>
      </c>
      <c r="S340" t="s">
        <v>634</v>
      </c>
      <c r="T340">
        <v>5</v>
      </c>
      <c r="U340" t="s">
        <v>5137</v>
      </c>
      <c r="X340" t="s">
        <v>317</v>
      </c>
      <c r="Y340" s="18">
        <v>23051</v>
      </c>
      <c r="Z340" t="s">
        <v>5138</v>
      </c>
      <c r="AA340">
        <v>1891858924</v>
      </c>
      <c r="AB340" t="s">
        <v>338</v>
      </c>
      <c r="AD340">
        <v>149007957</v>
      </c>
      <c r="AE340" s="18">
        <v>45991</v>
      </c>
      <c r="AF340" t="s">
        <v>338</v>
      </c>
      <c r="AH340" t="s">
        <v>5139</v>
      </c>
      <c r="AJ340" t="s">
        <v>338</v>
      </c>
      <c r="AK340" t="s">
        <v>70</v>
      </c>
      <c r="AM340" t="b">
        <v>1</v>
      </c>
      <c r="AN340" t="b">
        <v>1</v>
      </c>
      <c r="AO340">
        <v>4364493</v>
      </c>
      <c r="AP340" t="s">
        <v>322</v>
      </c>
      <c r="AQ340" t="s">
        <v>5130</v>
      </c>
      <c r="AR340" t="s">
        <v>3126</v>
      </c>
      <c r="AS340" t="s">
        <v>324</v>
      </c>
      <c r="AT340" t="s">
        <v>1384</v>
      </c>
    </row>
    <row r="341" spans="1:46" x14ac:dyDescent="0.35">
      <c r="A341" t="s">
        <v>5140</v>
      </c>
      <c r="B341" t="s">
        <v>5141</v>
      </c>
      <c r="C341" t="s">
        <v>5142</v>
      </c>
      <c r="D341" t="s">
        <v>5143</v>
      </c>
      <c r="E341" t="s">
        <v>5144</v>
      </c>
      <c r="F341" t="s">
        <v>497</v>
      </c>
      <c r="G341" t="s">
        <v>431</v>
      </c>
      <c r="H341" t="s">
        <v>191</v>
      </c>
      <c r="I341" t="s">
        <v>557</v>
      </c>
      <c r="J341" t="s">
        <v>5145</v>
      </c>
      <c r="K341" t="s">
        <v>4729</v>
      </c>
      <c r="L341" t="s">
        <v>25</v>
      </c>
      <c r="M341">
        <v>98042</v>
      </c>
      <c r="N341" t="s">
        <v>5146</v>
      </c>
      <c r="O341" t="s">
        <v>5147</v>
      </c>
      <c r="P341" t="s">
        <v>5148</v>
      </c>
      <c r="Q341" s="18">
        <v>45215</v>
      </c>
      <c r="R341" s="18">
        <v>45394</v>
      </c>
      <c r="S341" t="s">
        <v>708</v>
      </c>
      <c r="T341">
        <v>0</v>
      </c>
      <c r="U341" t="s">
        <v>5149</v>
      </c>
      <c r="X341" t="s">
        <v>317</v>
      </c>
      <c r="Y341" s="18">
        <v>35451</v>
      </c>
      <c r="Z341" t="s">
        <v>5150</v>
      </c>
      <c r="AA341">
        <v>1093594434</v>
      </c>
      <c r="AB341" t="s">
        <v>5151</v>
      </c>
      <c r="AD341" t="s">
        <v>5152</v>
      </c>
      <c r="AE341" s="18">
        <v>46043</v>
      </c>
      <c r="AF341" t="s">
        <v>5153</v>
      </c>
      <c r="AG341" s="18">
        <v>46022</v>
      </c>
      <c r="AI341">
        <v>2270280</v>
      </c>
      <c r="AJ341" t="s">
        <v>5154</v>
      </c>
      <c r="AK341" t="s">
        <v>3156</v>
      </c>
      <c r="AL341" t="s">
        <v>2665</v>
      </c>
      <c r="AM341" t="b">
        <v>1</v>
      </c>
      <c r="AN341" t="b">
        <v>1</v>
      </c>
      <c r="AO341">
        <v>4355078</v>
      </c>
      <c r="AQ341" t="s">
        <v>5141</v>
      </c>
      <c r="AR341" t="s">
        <v>566</v>
      </c>
      <c r="AS341" t="s">
        <v>324</v>
      </c>
      <c r="AT341" t="s">
        <v>1384</v>
      </c>
    </row>
    <row r="342" spans="1:46" x14ac:dyDescent="0.35">
      <c r="A342" t="s">
        <v>5155</v>
      </c>
      <c r="B342" t="s">
        <v>5156</v>
      </c>
      <c r="C342" t="s">
        <v>5157</v>
      </c>
      <c r="D342" t="s">
        <v>5158</v>
      </c>
      <c r="E342" t="s">
        <v>5159</v>
      </c>
      <c r="F342" t="s">
        <v>5160</v>
      </c>
      <c r="G342" t="s">
        <v>4311</v>
      </c>
      <c r="H342" t="s">
        <v>136</v>
      </c>
      <c r="I342" t="s">
        <v>345</v>
      </c>
      <c r="J342" t="s">
        <v>5161</v>
      </c>
      <c r="K342" t="s">
        <v>5162</v>
      </c>
      <c r="L342" t="s">
        <v>81</v>
      </c>
      <c r="M342">
        <v>46405</v>
      </c>
      <c r="N342" t="s">
        <v>5163</v>
      </c>
      <c r="O342" t="s">
        <v>5164</v>
      </c>
      <c r="P342" t="s">
        <v>5165</v>
      </c>
      <c r="Q342" s="18">
        <v>45215</v>
      </c>
      <c r="S342" t="s">
        <v>634</v>
      </c>
      <c r="T342">
        <v>3</v>
      </c>
      <c r="U342" t="s">
        <v>5166</v>
      </c>
      <c r="W342">
        <v>550</v>
      </c>
      <c r="X342" t="s">
        <v>317</v>
      </c>
      <c r="Y342" s="18">
        <v>29775</v>
      </c>
      <c r="Z342" t="s">
        <v>5167</v>
      </c>
      <c r="AA342">
        <v>1942957535</v>
      </c>
      <c r="AB342" t="s">
        <v>5168</v>
      </c>
      <c r="AC342" s="18">
        <v>45961</v>
      </c>
      <c r="AD342" t="s">
        <v>5169</v>
      </c>
      <c r="AE342" s="18">
        <v>45961</v>
      </c>
      <c r="AF342" t="s">
        <v>5170</v>
      </c>
      <c r="AG342" s="18">
        <v>46292</v>
      </c>
      <c r="AH342" t="s">
        <v>5171</v>
      </c>
      <c r="AI342">
        <v>300064557</v>
      </c>
      <c r="AJ342" t="s">
        <v>1162</v>
      </c>
      <c r="AK342" t="s">
        <v>1162</v>
      </c>
      <c r="AM342" t="b">
        <v>1</v>
      </c>
      <c r="AN342" t="b">
        <v>1</v>
      </c>
      <c r="AO342">
        <v>4358550</v>
      </c>
      <c r="AP342" t="s">
        <v>322</v>
      </c>
      <c r="AQ342" t="s">
        <v>5156</v>
      </c>
      <c r="AR342" t="s">
        <v>46</v>
      </c>
      <c r="AS342" t="s">
        <v>324</v>
      </c>
      <c r="AT342" t="s">
        <v>1384</v>
      </c>
    </row>
    <row r="343" spans="1:46" x14ac:dyDescent="0.35">
      <c r="A343" t="s">
        <v>5172</v>
      </c>
      <c r="B343" t="s">
        <v>5173</v>
      </c>
      <c r="C343" t="s">
        <v>5174</v>
      </c>
      <c r="D343" t="s">
        <v>1634</v>
      </c>
      <c r="E343" t="s">
        <v>5175</v>
      </c>
      <c r="F343" t="s">
        <v>5176</v>
      </c>
      <c r="G343" t="s">
        <v>1637</v>
      </c>
      <c r="H343" t="s">
        <v>136</v>
      </c>
      <c r="I343" t="s">
        <v>345</v>
      </c>
      <c r="J343" t="s">
        <v>5177</v>
      </c>
      <c r="K343" t="s">
        <v>2111</v>
      </c>
      <c r="L343" t="s">
        <v>53</v>
      </c>
      <c r="M343">
        <v>32225</v>
      </c>
      <c r="N343" t="s">
        <v>5178</v>
      </c>
      <c r="O343" t="s">
        <v>5179</v>
      </c>
      <c r="P343" t="s">
        <v>5180</v>
      </c>
      <c r="Q343" s="18">
        <v>45212</v>
      </c>
      <c r="R343" s="18">
        <v>45281</v>
      </c>
      <c r="S343" t="s">
        <v>708</v>
      </c>
      <c r="T343">
        <v>0</v>
      </c>
      <c r="U343" t="s">
        <v>5181</v>
      </c>
      <c r="X343" t="s">
        <v>317</v>
      </c>
      <c r="Y343" s="18">
        <v>28391</v>
      </c>
      <c r="Z343" t="s">
        <v>5182</v>
      </c>
      <c r="AA343">
        <v>1790284602</v>
      </c>
      <c r="AB343" t="s">
        <v>5183</v>
      </c>
      <c r="AD343" t="s">
        <v>5184</v>
      </c>
      <c r="AE343" s="18">
        <v>45777</v>
      </c>
      <c r="AF343" t="s">
        <v>5185</v>
      </c>
      <c r="AG343" s="18">
        <v>46736</v>
      </c>
      <c r="AH343" t="s">
        <v>5186</v>
      </c>
      <c r="AI343">
        <v>106539100</v>
      </c>
      <c r="AM343" t="b">
        <v>0</v>
      </c>
      <c r="AN343" t="b">
        <v>1</v>
      </c>
      <c r="AO343">
        <v>4382578</v>
      </c>
      <c r="AQ343" t="s">
        <v>5173</v>
      </c>
      <c r="AR343" t="s">
        <v>46</v>
      </c>
      <c r="AS343" t="s">
        <v>324</v>
      </c>
      <c r="AT343" t="s">
        <v>1384</v>
      </c>
    </row>
    <row r="344" spans="1:46" x14ac:dyDescent="0.35">
      <c r="A344" t="s">
        <v>5187</v>
      </c>
      <c r="B344" t="s">
        <v>5188</v>
      </c>
      <c r="C344" t="s">
        <v>5189</v>
      </c>
      <c r="D344" t="s">
        <v>3065</v>
      </c>
      <c r="E344" t="s">
        <v>5190</v>
      </c>
      <c r="F344" t="s">
        <v>5191</v>
      </c>
      <c r="G344" t="s">
        <v>404</v>
      </c>
      <c r="H344" t="s">
        <v>130</v>
      </c>
      <c r="I344" t="s">
        <v>432</v>
      </c>
      <c r="J344" t="s">
        <v>5192</v>
      </c>
      <c r="K344" t="s">
        <v>5193</v>
      </c>
      <c r="L344" t="s">
        <v>50</v>
      </c>
      <c r="M344">
        <v>91730</v>
      </c>
      <c r="N344" t="s">
        <v>5194</v>
      </c>
      <c r="O344" t="s">
        <v>5195</v>
      </c>
      <c r="P344" t="s">
        <v>5196</v>
      </c>
      <c r="Q344" s="18">
        <v>45211</v>
      </c>
      <c r="S344" t="s">
        <v>634</v>
      </c>
      <c r="T344">
        <v>4</v>
      </c>
      <c r="U344" t="s">
        <v>5197</v>
      </c>
      <c r="X344" t="s">
        <v>317</v>
      </c>
      <c r="Y344" s="18">
        <v>31326</v>
      </c>
      <c r="Z344" t="s">
        <v>5198</v>
      </c>
      <c r="AA344">
        <v>1225741978</v>
      </c>
      <c r="AB344" t="s">
        <v>5199</v>
      </c>
      <c r="AC344" s="18">
        <v>46053</v>
      </c>
      <c r="AD344">
        <v>95023682</v>
      </c>
      <c r="AE344" s="18">
        <v>45991</v>
      </c>
      <c r="AF344" t="s">
        <v>355</v>
      </c>
      <c r="AH344" t="s">
        <v>5200</v>
      </c>
      <c r="AJ344" t="s">
        <v>1162</v>
      </c>
      <c r="AK344" t="s">
        <v>1162</v>
      </c>
      <c r="AM344" t="b">
        <v>1</v>
      </c>
      <c r="AN344" t="b">
        <v>1</v>
      </c>
      <c r="AO344">
        <v>4355051</v>
      </c>
      <c r="AP344" t="s">
        <v>322</v>
      </c>
      <c r="AQ344" t="s">
        <v>5188</v>
      </c>
      <c r="AR344" t="s">
        <v>46</v>
      </c>
      <c r="AS344" t="s">
        <v>324</v>
      </c>
      <c r="AT344" t="s">
        <v>1384</v>
      </c>
    </row>
    <row r="345" spans="1:46" x14ac:dyDescent="0.35">
      <c r="A345" t="s">
        <v>5201</v>
      </c>
      <c r="B345" t="s">
        <v>5202</v>
      </c>
      <c r="C345" t="s">
        <v>5203</v>
      </c>
      <c r="D345" t="s">
        <v>5204</v>
      </c>
      <c r="E345" t="s">
        <v>5205</v>
      </c>
      <c r="F345" t="s">
        <v>5191</v>
      </c>
      <c r="G345" t="s">
        <v>404</v>
      </c>
      <c r="H345" t="s">
        <v>130</v>
      </c>
      <c r="I345" t="s">
        <v>432</v>
      </c>
      <c r="J345" t="s">
        <v>5206</v>
      </c>
      <c r="K345" t="s">
        <v>5207</v>
      </c>
      <c r="L345" t="s">
        <v>50</v>
      </c>
      <c r="M345">
        <v>92679</v>
      </c>
      <c r="N345" t="s">
        <v>5208</v>
      </c>
      <c r="O345" t="s">
        <v>5209</v>
      </c>
      <c r="P345" t="s">
        <v>5210</v>
      </c>
      <c r="Q345" s="18">
        <v>45211</v>
      </c>
      <c r="S345" t="s">
        <v>634</v>
      </c>
      <c r="T345">
        <v>5</v>
      </c>
      <c r="U345" t="s">
        <v>5211</v>
      </c>
      <c r="X345" t="s">
        <v>317</v>
      </c>
      <c r="Y345" s="18">
        <v>32049</v>
      </c>
      <c r="Z345" t="s">
        <v>5212</v>
      </c>
      <c r="AA345">
        <v>1073800017</v>
      </c>
      <c r="AB345" t="s">
        <v>5213</v>
      </c>
      <c r="AC345" s="18">
        <v>45596</v>
      </c>
      <c r="AD345">
        <v>95009799</v>
      </c>
      <c r="AE345" s="18">
        <v>46326</v>
      </c>
      <c r="AF345" t="s">
        <v>5214</v>
      </c>
      <c r="AG345" s="18">
        <v>46931</v>
      </c>
      <c r="AH345" t="s">
        <v>5215</v>
      </c>
      <c r="AJ345" t="s">
        <v>1162</v>
      </c>
      <c r="AK345" t="s">
        <v>1162</v>
      </c>
      <c r="AM345" t="b">
        <v>1</v>
      </c>
      <c r="AN345" t="b">
        <v>1</v>
      </c>
      <c r="AO345">
        <v>4355089</v>
      </c>
      <c r="AP345" t="s">
        <v>322</v>
      </c>
      <c r="AQ345" t="s">
        <v>5202</v>
      </c>
      <c r="AR345" t="s">
        <v>46</v>
      </c>
      <c r="AS345" t="s">
        <v>324</v>
      </c>
      <c r="AT345" t="s">
        <v>1384</v>
      </c>
    </row>
    <row r="346" spans="1:46" x14ac:dyDescent="0.35">
      <c r="A346" t="s">
        <v>5216</v>
      </c>
      <c r="B346" t="s">
        <v>5217</v>
      </c>
      <c r="C346" t="s">
        <v>5218</v>
      </c>
      <c r="D346" t="s">
        <v>5219</v>
      </c>
      <c r="E346" t="s">
        <v>5220</v>
      </c>
      <c r="F346" t="s">
        <v>4815</v>
      </c>
      <c r="G346" t="s">
        <v>515</v>
      </c>
      <c r="H346" t="s">
        <v>133</v>
      </c>
      <c r="I346" t="s">
        <v>345</v>
      </c>
      <c r="J346" t="s">
        <v>5221</v>
      </c>
      <c r="K346" t="s">
        <v>1908</v>
      </c>
      <c r="L346" t="s">
        <v>115</v>
      </c>
      <c r="M346">
        <v>60628</v>
      </c>
      <c r="N346" t="s">
        <v>5222</v>
      </c>
      <c r="O346" t="s">
        <v>5223</v>
      </c>
      <c r="P346" t="s">
        <v>5224</v>
      </c>
      <c r="Q346" s="18">
        <v>45211</v>
      </c>
      <c r="S346" t="s">
        <v>634</v>
      </c>
      <c r="T346">
        <v>5</v>
      </c>
      <c r="U346" t="s">
        <v>5225</v>
      </c>
      <c r="X346" t="s">
        <v>317</v>
      </c>
      <c r="Y346" s="18">
        <v>31834</v>
      </c>
      <c r="Z346" t="s">
        <v>5226</v>
      </c>
      <c r="AA346">
        <v>1669028312</v>
      </c>
      <c r="AB346" t="s">
        <v>5227</v>
      </c>
      <c r="AC346" s="18">
        <v>46295</v>
      </c>
      <c r="AD346">
        <v>209019593</v>
      </c>
      <c r="AE346" s="18">
        <v>46173</v>
      </c>
      <c r="AF346" t="s">
        <v>5228</v>
      </c>
      <c r="AG346" s="18">
        <v>47253</v>
      </c>
      <c r="AH346" t="s">
        <v>5229</v>
      </c>
      <c r="AI346">
        <v>353784659001</v>
      </c>
      <c r="AJ346" t="s">
        <v>70</v>
      </c>
      <c r="AK346" t="s">
        <v>70</v>
      </c>
      <c r="AM346" t="b">
        <v>1</v>
      </c>
      <c r="AN346" t="b">
        <v>1</v>
      </c>
      <c r="AO346">
        <v>4358545</v>
      </c>
      <c r="AP346" t="s">
        <v>322</v>
      </c>
      <c r="AQ346" t="s">
        <v>5217</v>
      </c>
      <c r="AR346" t="s">
        <v>46</v>
      </c>
      <c r="AS346" t="s">
        <v>324</v>
      </c>
      <c r="AT346" t="s">
        <v>1384</v>
      </c>
    </row>
    <row r="347" spans="1:46" x14ac:dyDescent="0.35">
      <c r="A347" t="s">
        <v>5230</v>
      </c>
      <c r="B347" t="s">
        <v>5231</v>
      </c>
      <c r="C347" t="s">
        <v>5232</v>
      </c>
      <c r="D347" t="s">
        <v>5233</v>
      </c>
      <c r="E347" t="s">
        <v>5234</v>
      </c>
      <c r="F347" t="s">
        <v>5235</v>
      </c>
      <c r="G347" t="s">
        <v>542</v>
      </c>
      <c r="H347" t="s">
        <v>130</v>
      </c>
      <c r="I347" t="s">
        <v>432</v>
      </c>
      <c r="J347" t="s">
        <v>5236</v>
      </c>
      <c r="K347" t="s">
        <v>2294</v>
      </c>
      <c r="L347" t="s">
        <v>50</v>
      </c>
      <c r="M347">
        <v>95334</v>
      </c>
      <c r="N347" t="s">
        <v>5237</v>
      </c>
      <c r="O347" t="s">
        <v>5238</v>
      </c>
      <c r="P347" t="s">
        <v>5239</v>
      </c>
      <c r="Q347" s="18">
        <v>45211</v>
      </c>
      <c r="R347" s="18">
        <v>45252</v>
      </c>
      <c r="S347" t="s">
        <v>708</v>
      </c>
      <c r="T347">
        <v>0</v>
      </c>
      <c r="U347" t="s">
        <v>5240</v>
      </c>
      <c r="X347" t="s">
        <v>317</v>
      </c>
      <c r="Y347" s="18">
        <v>26271</v>
      </c>
      <c r="Z347" t="s">
        <v>5241</v>
      </c>
      <c r="AA347">
        <v>1922460914</v>
      </c>
      <c r="AB347" t="s">
        <v>5242</v>
      </c>
      <c r="AD347">
        <v>95002963</v>
      </c>
      <c r="AE347" s="18">
        <v>45322</v>
      </c>
      <c r="AJ347" t="s">
        <v>4519</v>
      </c>
      <c r="AK347" t="s">
        <v>4519</v>
      </c>
      <c r="AL347" t="s">
        <v>338</v>
      </c>
      <c r="AM347" t="b">
        <v>0</v>
      </c>
      <c r="AN347" t="b">
        <v>1</v>
      </c>
      <c r="AO347">
        <v>4355066</v>
      </c>
      <c r="AQ347" t="s">
        <v>5231</v>
      </c>
      <c r="AR347" t="s">
        <v>46</v>
      </c>
      <c r="AS347" t="s">
        <v>324</v>
      </c>
      <c r="AT347" t="s">
        <v>1384</v>
      </c>
    </row>
    <row r="348" spans="1:46" x14ac:dyDescent="0.35">
      <c r="A348" t="s">
        <v>5243</v>
      </c>
      <c r="B348" t="s">
        <v>5244</v>
      </c>
      <c r="C348" t="s">
        <v>5245</v>
      </c>
      <c r="D348" t="s">
        <v>5246</v>
      </c>
      <c r="E348" t="s">
        <v>2019</v>
      </c>
      <c r="F348" t="s">
        <v>5247</v>
      </c>
      <c r="G348" t="s">
        <v>542</v>
      </c>
      <c r="H348" t="s">
        <v>130</v>
      </c>
      <c r="I348" t="s">
        <v>432</v>
      </c>
      <c r="J348" t="s">
        <v>5248</v>
      </c>
      <c r="K348" t="s">
        <v>5249</v>
      </c>
      <c r="L348" t="s">
        <v>50</v>
      </c>
      <c r="M348">
        <v>93637</v>
      </c>
      <c r="N348" t="s">
        <v>5250</v>
      </c>
      <c r="O348" t="s">
        <v>5251</v>
      </c>
      <c r="P348" t="s">
        <v>5252</v>
      </c>
      <c r="Q348" s="18">
        <v>45211</v>
      </c>
      <c r="S348" t="s">
        <v>634</v>
      </c>
      <c r="T348">
        <v>5</v>
      </c>
      <c r="U348" t="s">
        <v>5253</v>
      </c>
      <c r="X348" t="s">
        <v>317</v>
      </c>
      <c r="Y348" s="18">
        <v>32232</v>
      </c>
      <c r="Z348" t="s">
        <v>5254</v>
      </c>
      <c r="AA348">
        <v>1871374017</v>
      </c>
      <c r="AB348" t="s">
        <v>5255</v>
      </c>
      <c r="AC348" s="18">
        <v>46203</v>
      </c>
      <c r="AD348">
        <v>95027269</v>
      </c>
      <c r="AE348" s="18">
        <v>46142</v>
      </c>
      <c r="AF348" t="s">
        <v>355</v>
      </c>
      <c r="AJ348" t="s">
        <v>142</v>
      </c>
      <c r="AK348" t="s">
        <v>142</v>
      </c>
      <c r="AM348" t="b">
        <v>1</v>
      </c>
      <c r="AN348" t="b">
        <v>1</v>
      </c>
      <c r="AO348">
        <v>4355088</v>
      </c>
      <c r="AP348" t="s">
        <v>322</v>
      </c>
      <c r="AQ348" t="s">
        <v>5244</v>
      </c>
      <c r="AR348" t="s">
        <v>46</v>
      </c>
      <c r="AS348" t="s">
        <v>324</v>
      </c>
      <c r="AT348" t="s">
        <v>1384</v>
      </c>
    </row>
    <row r="349" spans="1:46" x14ac:dyDescent="0.35">
      <c r="A349" t="s">
        <v>5256</v>
      </c>
      <c r="B349" t="s">
        <v>5257</v>
      </c>
      <c r="C349" t="s">
        <v>5258</v>
      </c>
      <c r="D349" t="s">
        <v>512</v>
      </c>
      <c r="E349" t="s">
        <v>5259</v>
      </c>
      <c r="F349" t="s">
        <v>4815</v>
      </c>
      <c r="G349" t="s">
        <v>612</v>
      </c>
      <c r="H349" t="s">
        <v>136</v>
      </c>
      <c r="I349" t="s">
        <v>345</v>
      </c>
      <c r="J349" t="s">
        <v>5260</v>
      </c>
      <c r="K349" t="s">
        <v>5261</v>
      </c>
      <c r="L349" t="s">
        <v>115</v>
      </c>
      <c r="M349">
        <v>62615</v>
      </c>
      <c r="N349" t="s">
        <v>5262</v>
      </c>
      <c r="O349" t="s">
        <v>5263</v>
      </c>
      <c r="P349" t="s">
        <v>5264</v>
      </c>
      <c r="Q349" s="18">
        <v>45209</v>
      </c>
      <c r="S349" t="s">
        <v>634</v>
      </c>
      <c r="T349">
        <v>4</v>
      </c>
      <c r="U349" t="s">
        <v>5265</v>
      </c>
      <c r="X349" t="s">
        <v>317</v>
      </c>
      <c r="Y349" s="18">
        <v>28834</v>
      </c>
      <c r="Z349" t="s">
        <v>5266</v>
      </c>
      <c r="AA349">
        <v>1043860299</v>
      </c>
      <c r="AB349" t="s">
        <v>5267</v>
      </c>
      <c r="AC349" s="18">
        <v>46203</v>
      </c>
      <c r="AD349">
        <v>277002493</v>
      </c>
      <c r="AE349" s="18">
        <v>46173</v>
      </c>
      <c r="AF349" t="s">
        <v>5268</v>
      </c>
      <c r="AG349" s="18">
        <v>47323</v>
      </c>
      <c r="AH349" t="s">
        <v>5269</v>
      </c>
      <c r="AI349">
        <v>353784659001</v>
      </c>
      <c r="AJ349" t="s">
        <v>2878</v>
      </c>
      <c r="AK349" t="s">
        <v>70</v>
      </c>
      <c r="AM349" t="b">
        <v>1</v>
      </c>
      <c r="AN349" t="b">
        <v>1</v>
      </c>
      <c r="AO349">
        <v>4355048</v>
      </c>
      <c r="AP349" t="s">
        <v>322</v>
      </c>
      <c r="AQ349" t="s">
        <v>5257</v>
      </c>
      <c r="AR349" t="s">
        <v>46</v>
      </c>
      <c r="AS349" t="s">
        <v>324</v>
      </c>
      <c r="AT349" t="s">
        <v>1384</v>
      </c>
    </row>
    <row r="350" spans="1:46" x14ac:dyDescent="0.35">
      <c r="A350" t="s">
        <v>5270</v>
      </c>
      <c r="B350" t="s">
        <v>212</v>
      </c>
      <c r="C350" t="s">
        <v>5271</v>
      </c>
      <c r="D350" t="s">
        <v>2593</v>
      </c>
      <c r="E350" t="s">
        <v>5272</v>
      </c>
      <c r="F350" t="s">
        <v>5273</v>
      </c>
      <c r="G350" t="s">
        <v>1509</v>
      </c>
      <c r="H350" t="s">
        <v>133</v>
      </c>
      <c r="I350" t="s">
        <v>345</v>
      </c>
      <c r="J350" t="s">
        <v>5274</v>
      </c>
      <c r="K350" t="s">
        <v>5275</v>
      </c>
      <c r="L350" t="s">
        <v>53</v>
      </c>
      <c r="M350">
        <v>32707</v>
      </c>
      <c r="N350" t="s">
        <v>5276</v>
      </c>
      <c r="O350" t="s">
        <v>5277</v>
      </c>
      <c r="P350" t="s">
        <v>5278</v>
      </c>
      <c r="Q350" s="18">
        <v>45200</v>
      </c>
      <c r="S350" t="s">
        <v>634</v>
      </c>
      <c r="T350">
        <v>1</v>
      </c>
      <c r="U350" t="s">
        <v>1941</v>
      </c>
      <c r="W350">
        <v>500</v>
      </c>
      <c r="X350">
        <v>1099</v>
      </c>
      <c r="Y350" s="18">
        <v>28693</v>
      </c>
      <c r="Z350" t="s">
        <v>5279</v>
      </c>
      <c r="AA350">
        <v>1073809612</v>
      </c>
      <c r="AB350" t="s">
        <v>5280</v>
      </c>
      <c r="AC350" s="18">
        <v>46295</v>
      </c>
      <c r="AD350" t="s">
        <v>5281</v>
      </c>
      <c r="AE350" s="18">
        <v>46234</v>
      </c>
      <c r="AF350" t="s">
        <v>5282</v>
      </c>
      <c r="AG350" s="18">
        <v>46134</v>
      </c>
      <c r="AH350" t="s">
        <v>5283</v>
      </c>
      <c r="AI350">
        <v>3744300</v>
      </c>
      <c r="AJ350" t="s">
        <v>1330</v>
      </c>
      <c r="AK350" t="s">
        <v>57</v>
      </c>
      <c r="AL350" t="s">
        <v>1330</v>
      </c>
      <c r="AM350" t="b">
        <v>1</v>
      </c>
      <c r="AN350" t="b">
        <v>1</v>
      </c>
      <c r="AO350">
        <v>4347414</v>
      </c>
      <c r="AP350" t="s">
        <v>322</v>
      </c>
      <c r="AQ350" t="s">
        <v>212</v>
      </c>
      <c r="AR350" t="s">
        <v>46</v>
      </c>
      <c r="AS350" t="s">
        <v>324</v>
      </c>
      <c r="AT350" t="s">
        <v>1384</v>
      </c>
    </row>
    <row r="351" spans="1:46" x14ac:dyDescent="0.35">
      <c r="A351" t="s">
        <v>5284</v>
      </c>
      <c r="B351" t="s">
        <v>5285</v>
      </c>
      <c r="C351" t="s">
        <v>5286</v>
      </c>
      <c r="D351" t="s">
        <v>5287</v>
      </c>
      <c r="E351" t="s">
        <v>5288</v>
      </c>
      <c r="F351" t="s">
        <v>4815</v>
      </c>
      <c r="G351" t="s">
        <v>515</v>
      </c>
      <c r="H351" t="s">
        <v>136</v>
      </c>
      <c r="I351" t="s">
        <v>345</v>
      </c>
      <c r="J351" t="s">
        <v>5289</v>
      </c>
      <c r="K351" t="s">
        <v>5290</v>
      </c>
      <c r="L351" t="s">
        <v>115</v>
      </c>
      <c r="M351">
        <v>61108</v>
      </c>
      <c r="N351" t="s">
        <v>5291</v>
      </c>
      <c r="O351" t="s">
        <v>5292</v>
      </c>
      <c r="P351" t="s">
        <v>5293</v>
      </c>
      <c r="Q351" s="18">
        <v>45200</v>
      </c>
      <c r="R351" s="18">
        <v>45464</v>
      </c>
      <c r="S351" t="s">
        <v>708</v>
      </c>
      <c r="T351">
        <v>0</v>
      </c>
      <c r="U351" t="s">
        <v>4893</v>
      </c>
      <c r="X351" t="s">
        <v>317</v>
      </c>
      <c r="Y351" s="18">
        <v>22873</v>
      </c>
      <c r="Z351" t="s">
        <v>5294</v>
      </c>
      <c r="AA351">
        <v>1174900450</v>
      </c>
      <c r="AB351" t="s">
        <v>5295</v>
      </c>
      <c r="AC351" s="18">
        <v>46295</v>
      </c>
      <c r="AD351">
        <v>277001772</v>
      </c>
      <c r="AE351" s="18">
        <v>46173</v>
      </c>
      <c r="AF351" t="s">
        <v>5296</v>
      </c>
      <c r="AG351" s="18">
        <v>45724</v>
      </c>
      <c r="AH351" t="s">
        <v>5297</v>
      </c>
      <c r="AJ351" t="s">
        <v>2878</v>
      </c>
      <c r="AK351" t="s">
        <v>368</v>
      </c>
      <c r="AL351" t="s">
        <v>70</v>
      </c>
      <c r="AM351" t="b">
        <v>1</v>
      </c>
      <c r="AN351" t="b">
        <v>1</v>
      </c>
      <c r="AO351">
        <v>4391468</v>
      </c>
      <c r="AQ351" t="s">
        <v>5285</v>
      </c>
      <c r="AR351" t="s">
        <v>46</v>
      </c>
      <c r="AS351" t="s">
        <v>324</v>
      </c>
      <c r="AT351" t="s">
        <v>1384</v>
      </c>
    </row>
    <row r="352" spans="1:46" x14ac:dyDescent="0.35">
      <c r="A352" t="s">
        <v>708</v>
      </c>
      <c r="B352" t="s">
        <v>5298</v>
      </c>
      <c r="C352" t="s">
        <v>5299</v>
      </c>
      <c r="D352" t="s">
        <v>5300</v>
      </c>
      <c r="E352" t="s">
        <v>5301</v>
      </c>
      <c r="F352" t="s">
        <v>4815</v>
      </c>
      <c r="H352" t="s">
        <v>136</v>
      </c>
      <c r="I352" t="s">
        <v>345</v>
      </c>
      <c r="J352" t="s">
        <v>5302</v>
      </c>
      <c r="K352" t="s">
        <v>1276</v>
      </c>
      <c r="L352" t="s">
        <v>115</v>
      </c>
      <c r="M352">
        <v>60543</v>
      </c>
      <c r="N352" t="s">
        <v>5303</v>
      </c>
      <c r="O352" t="s">
        <v>5304</v>
      </c>
      <c r="P352" t="s">
        <v>5305</v>
      </c>
      <c r="Q352" s="18">
        <v>45200</v>
      </c>
      <c r="R352" s="18">
        <v>45200</v>
      </c>
      <c r="S352" t="s">
        <v>708</v>
      </c>
      <c r="T352">
        <v>0</v>
      </c>
      <c r="U352" t="s">
        <v>5306</v>
      </c>
      <c r="V352" s="358">
        <v>135000</v>
      </c>
      <c r="X352" t="s">
        <v>317</v>
      </c>
      <c r="Y352" s="18">
        <v>22975</v>
      </c>
      <c r="AA352">
        <v>1336322007</v>
      </c>
      <c r="AB352" t="s">
        <v>5307</v>
      </c>
      <c r="AD352">
        <v>209004400</v>
      </c>
      <c r="AE352" s="18">
        <v>45443</v>
      </c>
      <c r="AF352" t="s">
        <v>5308</v>
      </c>
      <c r="AG352" s="18">
        <v>46507</v>
      </c>
      <c r="AJ352" t="s">
        <v>338</v>
      </c>
      <c r="AL352" t="s">
        <v>338</v>
      </c>
      <c r="AM352" t="b">
        <v>1</v>
      </c>
      <c r="AN352" t="b">
        <v>1</v>
      </c>
      <c r="AQ352" t="s">
        <v>5298</v>
      </c>
      <c r="AR352" t="s">
        <v>46</v>
      </c>
      <c r="AS352" t="s">
        <v>324</v>
      </c>
    </row>
    <row r="353" spans="1:46" x14ac:dyDescent="0.35">
      <c r="A353" t="s">
        <v>5309</v>
      </c>
      <c r="B353" t="s">
        <v>5310</v>
      </c>
      <c r="C353" t="s">
        <v>5311</v>
      </c>
      <c r="D353" t="s">
        <v>5312</v>
      </c>
      <c r="E353" t="s">
        <v>5313</v>
      </c>
      <c r="F353" t="s">
        <v>4815</v>
      </c>
      <c r="G353" t="s">
        <v>515</v>
      </c>
      <c r="H353" t="s">
        <v>136</v>
      </c>
      <c r="I353" t="s">
        <v>345</v>
      </c>
      <c r="J353" t="s">
        <v>5314</v>
      </c>
      <c r="K353" t="s">
        <v>1908</v>
      </c>
      <c r="L353" t="s">
        <v>115</v>
      </c>
      <c r="M353">
        <v>60652</v>
      </c>
      <c r="N353" t="s">
        <v>5315</v>
      </c>
      <c r="O353" t="s">
        <v>5316</v>
      </c>
      <c r="P353" t="s">
        <v>5317</v>
      </c>
      <c r="Q353" s="18">
        <v>45200</v>
      </c>
      <c r="S353" t="s">
        <v>634</v>
      </c>
      <c r="T353">
        <v>5</v>
      </c>
      <c r="U353" t="s">
        <v>2198</v>
      </c>
      <c r="X353" t="s">
        <v>317</v>
      </c>
      <c r="Y353" s="18">
        <v>31300</v>
      </c>
      <c r="Z353" t="s">
        <v>5318</v>
      </c>
      <c r="AA353">
        <v>1023479417</v>
      </c>
      <c r="AB353" t="s">
        <v>5319</v>
      </c>
      <c r="AC353" s="18">
        <v>46477</v>
      </c>
      <c r="AD353">
        <v>209013960</v>
      </c>
      <c r="AE353" s="18">
        <v>46173</v>
      </c>
      <c r="AF353" t="s">
        <v>5320</v>
      </c>
      <c r="AG353" s="18">
        <v>45655</v>
      </c>
      <c r="AH353" t="s">
        <v>5321</v>
      </c>
      <c r="AI353">
        <v>324761739001</v>
      </c>
      <c r="AJ353" t="s">
        <v>70</v>
      </c>
      <c r="AK353" t="s">
        <v>70</v>
      </c>
      <c r="AM353" t="b">
        <v>1</v>
      </c>
      <c r="AN353" t="b">
        <v>1</v>
      </c>
      <c r="AO353">
        <v>633012</v>
      </c>
      <c r="AP353" t="s">
        <v>322</v>
      </c>
      <c r="AQ353" t="s">
        <v>5310</v>
      </c>
      <c r="AR353" t="s">
        <v>46</v>
      </c>
      <c r="AS353" t="s">
        <v>324</v>
      </c>
      <c r="AT353" t="s">
        <v>1384</v>
      </c>
    </row>
    <row r="354" spans="1:46" x14ac:dyDescent="0.35">
      <c r="A354" t="s">
        <v>5322</v>
      </c>
      <c r="B354" t="s">
        <v>5323</v>
      </c>
      <c r="C354" t="s">
        <v>5324</v>
      </c>
      <c r="D354" t="s">
        <v>5325</v>
      </c>
      <c r="E354" t="s">
        <v>5326</v>
      </c>
      <c r="F354" t="s">
        <v>4815</v>
      </c>
      <c r="G354" t="s">
        <v>515</v>
      </c>
      <c r="H354" t="s">
        <v>136</v>
      </c>
      <c r="I354" t="s">
        <v>345</v>
      </c>
      <c r="J354" t="s">
        <v>5327</v>
      </c>
      <c r="K354" t="s">
        <v>5328</v>
      </c>
      <c r="L354" t="s">
        <v>115</v>
      </c>
      <c r="M354">
        <v>60484</v>
      </c>
      <c r="N354" t="s">
        <v>5329</v>
      </c>
      <c r="O354" t="s">
        <v>5330</v>
      </c>
      <c r="P354" t="s">
        <v>5331</v>
      </c>
      <c r="Q354" s="18">
        <v>45200</v>
      </c>
      <c r="S354" t="s">
        <v>634</v>
      </c>
      <c r="T354">
        <v>5</v>
      </c>
      <c r="U354" t="s">
        <v>5332</v>
      </c>
      <c r="X354" t="s">
        <v>317</v>
      </c>
      <c r="Y354" s="18">
        <v>30640</v>
      </c>
      <c r="Z354" t="s">
        <v>5333</v>
      </c>
      <c r="AA354">
        <v>1669967543</v>
      </c>
      <c r="AB354" t="s">
        <v>5334</v>
      </c>
      <c r="AC354" s="18">
        <v>45961</v>
      </c>
      <c r="AD354">
        <v>209018349</v>
      </c>
      <c r="AE354" s="18">
        <v>46173</v>
      </c>
      <c r="AF354" t="s">
        <v>5335</v>
      </c>
      <c r="AG354" s="18">
        <v>46886</v>
      </c>
      <c r="AH354" t="s">
        <v>5336</v>
      </c>
      <c r="AI354">
        <v>332740112001</v>
      </c>
      <c r="AJ354" t="s">
        <v>70</v>
      </c>
      <c r="AK354" t="s">
        <v>70</v>
      </c>
      <c r="AM354" t="b">
        <v>1</v>
      </c>
      <c r="AN354" t="b">
        <v>1</v>
      </c>
      <c r="AO354">
        <v>4347451</v>
      </c>
      <c r="AP354" t="s">
        <v>322</v>
      </c>
      <c r="AQ354" t="s">
        <v>5323</v>
      </c>
      <c r="AR354" t="s">
        <v>46</v>
      </c>
      <c r="AS354" t="s">
        <v>324</v>
      </c>
      <c r="AT354" t="s">
        <v>1384</v>
      </c>
    </row>
    <row r="355" spans="1:46" x14ac:dyDescent="0.35">
      <c r="A355" t="s">
        <v>5337</v>
      </c>
      <c r="B355" t="s">
        <v>5338</v>
      </c>
      <c r="C355" t="s">
        <v>5339</v>
      </c>
      <c r="D355" t="s">
        <v>5340</v>
      </c>
      <c r="E355" t="s">
        <v>372</v>
      </c>
      <c r="F355" t="s">
        <v>4815</v>
      </c>
      <c r="G355" t="s">
        <v>515</v>
      </c>
      <c r="H355" t="s">
        <v>136</v>
      </c>
      <c r="I355" t="s">
        <v>345</v>
      </c>
      <c r="J355" t="s">
        <v>5341</v>
      </c>
      <c r="K355" t="s">
        <v>5342</v>
      </c>
      <c r="L355" t="s">
        <v>115</v>
      </c>
      <c r="M355">
        <v>60477</v>
      </c>
      <c r="N355" t="s">
        <v>5343</v>
      </c>
      <c r="O355" t="s">
        <v>5344</v>
      </c>
      <c r="P355" t="s">
        <v>5345</v>
      </c>
      <c r="Q355" s="18">
        <v>45200</v>
      </c>
      <c r="R355" s="18">
        <v>45506</v>
      </c>
      <c r="S355" t="s">
        <v>708</v>
      </c>
      <c r="T355">
        <v>0</v>
      </c>
      <c r="U355" t="s">
        <v>5346</v>
      </c>
      <c r="X355" t="s">
        <v>317</v>
      </c>
      <c r="Y355" s="18">
        <v>27799</v>
      </c>
      <c r="Z355" t="s">
        <v>5347</v>
      </c>
      <c r="AA355">
        <v>1417648148</v>
      </c>
      <c r="AB355" t="s">
        <v>5348</v>
      </c>
      <c r="AC355" s="18">
        <v>46173</v>
      </c>
      <c r="AD355">
        <v>209027707</v>
      </c>
      <c r="AE355" s="18">
        <v>46173</v>
      </c>
      <c r="AF355" t="s">
        <v>5349</v>
      </c>
      <c r="AG355" s="18">
        <v>46891</v>
      </c>
      <c r="AH355" t="s">
        <v>5350</v>
      </c>
      <c r="AI355">
        <v>360548413001</v>
      </c>
      <c r="AJ355" t="s">
        <v>368</v>
      </c>
      <c r="AK355" t="s">
        <v>368</v>
      </c>
      <c r="AL355" t="s">
        <v>368</v>
      </c>
      <c r="AM355" t="b">
        <v>1</v>
      </c>
      <c r="AN355" t="b">
        <v>1</v>
      </c>
      <c r="AO355">
        <v>4347478</v>
      </c>
      <c r="AP355" t="s">
        <v>322</v>
      </c>
      <c r="AQ355" t="s">
        <v>5338</v>
      </c>
      <c r="AR355" t="s">
        <v>46</v>
      </c>
      <c r="AS355" t="s">
        <v>324</v>
      </c>
      <c r="AT355" t="s">
        <v>1384</v>
      </c>
    </row>
    <row r="356" spans="1:46" x14ac:dyDescent="0.35">
      <c r="A356" t="s">
        <v>5351</v>
      </c>
      <c r="B356" t="s">
        <v>5352</v>
      </c>
      <c r="C356" t="s">
        <v>5353</v>
      </c>
      <c r="D356" t="s">
        <v>5354</v>
      </c>
      <c r="E356" t="s">
        <v>2226</v>
      </c>
      <c r="F356" t="s">
        <v>4815</v>
      </c>
      <c r="G356" t="s">
        <v>612</v>
      </c>
      <c r="H356" t="s">
        <v>136</v>
      </c>
      <c r="I356" t="s">
        <v>345</v>
      </c>
      <c r="J356" t="s">
        <v>5355</v>
      </c>
      <c r="K356" t="s">
        <v>5356</v>
      </c>
      <c r="L356" t="s">
        <v>115</v>
      </c>
      <c r="M356">
        <v>60901</v>
      </c>
      <c r="N356" t="s">
        <v>5357</v>
      </c>
      <c r="O356" t="s">
        <v>5358</v>
      </c>
      <c r="P356" t="s">
        <v>5359</v>
      </c>
      <c r="Q356" s="18">
        <v>45200</v>
      </c>
      <c r="R356" s="18">
        <v>45280</v>
      </c>
      <c r="S356" t="s">
        <v>708</v>
      </c>
      <c r="T356">
        <v>0</v>
      </c>
      <c r="U356" t="s">
        <v>5360</v>
      </c>
      <c r="X356" t="s">
        <v>317</v>
      </c>
      <c r="Y356" s="18">
        <v>26076</v>
      </c>
      <c r="Z356" t="s">
        <v>5361</v>
      </c>
      <c r="AA356">
        <v>1164018370</v>
      </c>
      <c r="AB356" t="s">
        <v>5362</v>
      </c>
      <c r="AD356">
        <v>209022382</v>
      </c>
      <c r="AE356" s="18">
        <v>45443</v>
      </c>
      <c r="AF356" t="s">
        <v>5363</v>
      </c>
      <c r="AG356" s="18">
        <v>45956</v>
      </c>
      <c r="AH356" t="s">
        <v>5364</v>
      </c>
      <c r="AJ356" t="s">
        <v>338</v>
      </c>
      <c r="AL356" t="s">
        <v>338</v>
      </c>
      <c r="AM356" t="b">
        <v>0</v>
      </c>
      <c r="AN356" t="b">
        <v>1</v>
      </c>
      <c r="AO356">
        <v>4347468</v>
      </c>
      <c r="AQ356" t="s">
        <v>5352</v>
      </c>
      <c r="AR356" t="s">
        <v>46</v>
      </c>
      <c r="AS356" t="s">
        <v>324</v>
      </c>
      <c r="AT356" t="s">
        <v>1384</v>
      </c>
    </row>
    <row r="357" spans="1:46" x14ac:dyDescent="0.35">
      <c r="A357" t="s">
        <v>5365</v>
      </c>
      <c r="B357" t="s">
        <v>5366</v>
      </c>
      <c r="C357" t="s">
        <v>5367</v>
      </c>
      <c r="D357" t="s">
        <v>5368</v>
      </c>
      <c r="E357" t="s">
        <v>5369</v>
      </c>
      <c r="F357" t="s">
        <v>658</v>
      </c>
      <c r="G357" t="s">
        <v>659</v>
      </c>
      <c r="H357" t="s">
        <v>133</v>
      </c>
      <c r="I357" t="s">
        <v>432</v>
      </c>
      <c r="J357" t="s">
        <v>5370</v>
      </c>
      <c r="K357" t="s">
        <v>2522</v>
      </c>
      <c r="L357" t="s">
        <v>25</v>
      </c>
      <c r="M357">
        <v>98274</v>
      </c>
      <c r="N357" t="s">
        <v>5371</v>
      </c>
      <c r="O357" t="s">
        <v>5372</v>
      </c>
      <c r="P357" t="s">
        <v>5373</v>
      </c>
      <c r="Q357" s="18">
        <v>45196</v>
      </c>
      <c r="S357" t="s">
        <v>634</v>
      </c>
      <c r="T357">
        <v>5</v>
      </c>
      <c r="U357" t="s">
        <v>5374</v>
      </c>
      <c r="X357" t="s">
        <v>317</v>
      </c>
      <c r="Y357" s="18">
        <v>26010</v>
      </c>
      <c r="Z357" t="s">
        <v>5375</v>
      </c>
      <c r="AA357">
        <v>1346929098</v>
      </c>
      <c r="AB357" t="s">
        <v>5376</v>
      </c>
      <c r="AC357" s="18">
        <v>46022</v>
      </c>
      <c r="AD357" t="s">
        <v>5377</v>
      </c>
      <c r="AE357" s="18">
        <v>46099</v>
      </c>
      <c r="AF357" t="s">
        <v>5378</v>
      </c>
      <c r="AG357" s="18">
        <v>46878</v>
      </c>
      <c r="AI357">
        <v>2269286</v>
      </c>
      <c r="AJ357" t="s">
        <v>338</v>
      </c>
      <c r="AK357" t="s">
        <v>70</v>
      </c>
      <c r="AL357" t="s">
        <v>70</v>
      </c>
      <c r="AM357" t="b">
        <v>1</v>
      </c>
      <c r="AN357" t="b">
        <v>1</v>
      </c>
      <c r="AO357">
        <v>4346511</v>
      </c>
      <c r="AP357" t="s">
        <v>322</v>
      </c>
      <c r="AQ357" t="s">
        <v>5366</v>
      </c>
      <c r="AR357" t="s">
        <v>46</v>
      </c>
      <c r="AS357" t="s">
        <v>324</v>
      </c>
      <c r="AT357" t="s">
        <v>1384</v>
      </c>
    </row>
    <row r="358" spans="1:46" x14ac:dyDescent="0.35">
      <c r="A358" s="359" t="s">
        <v>5379</v>
      </c>
      <c r="B358" t="s">
        <v>5380</v>
      </c>
      <c r="C358" t="s">
        <v>5381</v>
      </c>
      <c r="D358" t="s">
        <v>5382</v>
      </c>
      <c r="E358" t="s">
        <v>1207</v>
      </c>
      <c r="F358" t="s">
        <v>4815</v>
      </c>
      <c r="G358" t="s">
        <v>515</v>
      </c>
      <c r="H358" t="s">
        <v>136</v>
      </c>
      <c r="I358" t="s">
        <v>345</v>
      </c>
      <c r="J358" t="s">
        <v>5383</v>
      </c>
      <c r="K358" t="s">
        <v>5328</v>
      </c>
      <c r="L358" t="s">
        <v>115</v>
      </c>
      <c r="M358">
        <v>60484</v>
      </c>
      <c r="N358" t="s">
        <v>5384</v>
      </c>
      <c r="O358" t="s">
        <v>5385</v>
      </c>
      <c r="P358" t="s">
        <v>5386</v>
      </c>
      <c r="Q358" s="18">
        <v>45195</v>
      </c>
      <c r="S358" t="s">
        <v>634</v>
      </c>
      <c r="T358">
        <v>5</v>
      </c>
      <c r="U358" t="s">
        <v>5387</v>
      </c>
      <c r="X358" t="s">
        <v>317</v>
      </c>
      <c r="Y358" s="18">
        <v>31395</v>
      </c>
      <c r="Z358" t="s">
        <v>5388</v>
      </c>
      <c r="AA358">
        <v>1710340658</v>
      </c>
      <c r="AB358" t="s">
        <v>5389</v>
      </c>
      <c r="AC358" s="18">
        <v>45808</v>
      </c>
      <c r="AD358">
        <v>277000582</v>
      </c>
      <c r="AE358" s="18">
        <v>46173</v>
      </c>
      <c r="AF358" t="s">
        <v>5390</v>
      </c>
      <c r="AG358" s="18">
        <v>46074</v>
      </c>
      <c r="AH358" t="s">
        <v>5391</v>
      </c>
      <c r="AI358">
        <v>349763258001</v>
      </c>
      <c r="AJ358" t="s">
        <v>2878</v>
      </c>
      <c r="AK358" t="s">
        <v>70</v>
      </c>
      <c r="AM358" t="b">
        <v>1</v>
      </c>
      <c r="AN358" t="b">
        <v>1</v>
      </c>
      <c r="AO358">
        <v>4346382</v>
      </c>
      <c r="AP358" t="s">
        <v>322</v>
      </c>
      <c r="AQ358" t="s">
        <v>5380</v>
      </c>
      <c r="AR358" t="s">
        <v>46</v>
      </c>
      <c r="AS358" t="s">
        <v>324</v>
      </c>
      <c r="AT358" t="s">
        <v>1384</v>
      </c>
    </row>
    <row r="359" spans="1:46" x14ac:dyDescent="0.35">
      <c r="A359" t="s">
        <v>5392</v>
      </c>
      <c r="B359" t="s">
        <v>5393</v>
      </c>
      <c r="C359" t="s">
        <v>5394</v>
      </c>
      <c r="D359" t="s">
        <v>5395</v>
      </c>
      <c r="E359" t="s">
        <v>5396</v>
      </c>
      <c r="F359" t="s">
        <v>4815</v>
      </c>
      <c r="G359" t="s">
        <v>515</v>
      </c>
      <c r="H359" t="s">
        <v>136</v>
      </c>
      <c r="I359" t="s">
        <v>345</v>
      </c>
      <c r="J359" t="s">
        <v>5397</v>
      </c>
      <c r="K359" t="s">
        <v>5398</v>
      </c>
      <c r="L359" t="s">
        <v>115</v>
      </c>
      <c r="M359">
        <v>60532</v>
      </c>
      <c r="N359" t="s">
        <v>5399</v>
      </c>
      <c r="O359" t="s">
        <v>5400</v>
      </c>
      <c r="P359" t="s">
        <v>5401</v>
      </c>
      <c r="Q359" s="18">
        <v>45195</v>
      </c>
      <c r="R359" s="18">
        <v>45314</v>
      </c>
      <c r="S359" t="s">
        <v>708</v>
      </c>
      <c r="T359">
        <v>0</v>
      </c>
      <c r="U359" t="s">
        <v>5402</v>
      </c>
      <c r="X359" t="s">
        <v>317</v>
      </c>
      <c r="Y359" s="18">
        <v>27803</v>
      </c>
      <c r="Z359" t="s">
        <v>5403</v>
      </c>
      <c r="AA359">
        <v>1770368516</v>
      </c>
      <c r="AB359" t="s">
        <v>367</v>
      </c>
      <c r="AD359">
        <v>209027674</v>
      </c>
      <c r="AE359" s="18">
        <v>45443</v>
      </c>
      <c r="AF359" t="s">
        <v>5404</v>
      </c>
      <c r="AG359" s="18">
        <v>46867</v>
      </c>
      <c r="AH359" t="s">
        <v>5405</v>
      </c>
      <c r="AI359">
        <v>336984927001</v>
      </c>
      <c r="AJ359" t="s">
        <v>338</v>
      </c>
      <c r="AL359" t="s">
        <v>338</v>
      </c>
      <c r="AM359" t="b">
        <v>1</v>
      </c>
      <c r="AN359" t="b">
        <v>1</v>
      </c>
      <c r="AO359">
        <v>4347389</v>
      </c>
      <c r="AQ359" t="s">
        <v>5393</v>
      </c>
      <c r="AR359" t="s">
        <v>46</v>
      </c>
      <c r="AS359" t="s">
        <v>324</v>
      </c>
      <c r="AT359" t="s">
        <v>1384</v>
      </c>
    </row>
    <row r="360" spans="1:46" x14ac:dyDescent="0.35">
      <c r="A360" t="s">
        <v>5406</v>
      </c>
      <c r="B360" t="s">
        <v>5407</v>
      </c>
      <c r="C360" t="s">
        <v>5408</v>
      </c>
      <c r="D360" t="s">
        <v>5409</v>
      </c>
      <c r="E360" t="s">
        <v>5410</v>
      </c>
      <c r="F360" t="s">
        <v>4815</v>
      </c>
      <c r="G360" t="s">
        <v>612</v>
      </c>
      <c r="H360" t="s">
        <v>136</v>
      </c>
      <c r="I360" t="s">
        <v>345</v>
      </c>
      <c r="J360" t="s">
        <v>5411</v>
      </c>
      <c r="K360" t="s">
        <v>5412</v>
      </c>
      <c r="L360" t="s">
        <v>115</v>
      </c>
      <c r="M360">
        <v>60461</v>
      </c>
      <c r="N360" t="s">
        <v>5413</v>
      </c>
      <c r="O360" t="s">
        <v>5414</v>
      </c>
      <c r="P360" t="s">
        <v>5415</v>
      </c>
      <c r="Q360" s="18">
        <v>45195</v>
      </c>
      <c r="S360" t="s">
        <v>634</v>
      </c>
      <c r="T360">
        <v>5</v>
      </c>
      <c r="U360" t="s">
        <v>5416</v>
      </c>
      <c r="X360" t="s">
        <v>317</v>
      </c>
      <c r="Y360" s="18">
        <v>27567</v>
      </c>
      <c r="Z360" t="s">
        <v>5417</v>
      </c>
      <c r="AA360">
        <v>1366068520</v>
      </c>
      <c r="AB360" t="s">
        <v>5418</v>
      </c>
      <c r="AC360" s="18">
        <v>46356</v>
      </c>
      <c r="AD360">
        <v>209021565</v>
      </c>
      <c r="AE360" s="18">
        <v>46173</v>
      </c>
      <c r="AF360" t="s">
        <v>5419</v>
      </c>
      <c r="AG360" s="18">
        <v>45816</v>
      </c>
      <c r="AH360" t="s">
        <v>5420</v>
      </c>
      <c r="AI360">
        <v>318083946001</v>
      </c>
      <c r="AJ360" t="s">
        <v>70</v>
      </c>
      <c r="AK360" t="s">
        <v>70</v>
      </c>
      <c r="AM360" t="b">
        <v>1</v>
      </c>
      <c r="AN360" t="b">
        <v>1</v>
      </c>
      <c r="AP360" t="s">
        <v>322</v>
      </c>
      <c r="AQ360" t="s">
        <v>5407</v>
      </c>
      <c r="AR360" t="s">
        <v>46</v>
      </c>
      <c r="AS360" t="s">
        <v>324</v>
      </c>
    </row>
    <row r="361" spans="1:46" x14ac:dyDescent="0.35">
      <c r="A361" t="s">
        <v>5421</v>
      </c>
      <c r="B361" t="s">
        <v>5422</v>
      </c>
      <c r="C361" t="s">
        <v>5423</v>
      </c>
      <c r="D361" t="s">
        <v>5424</v>
      </c>
      <c r="E361" t="s">
        <v>5425</v>
      </c>
      <c r="F361" t="s">
        <v>4815</v>
      </c>
      <c r="G361" t="s">
        <v>515</v>
      </c>
      <c r="H361" t="s">
        <v>136</v>
      </c>
      <c r="I361" t="s">
        <v>345</v>
      </c>
      <c r="J361" t="s">
        <v>5426</v>
      </c>
      <c r="K361" t="s">
        <v>1908</v>
      </c>
      <c r="L361" t="s">
        <v>115</v>
      </c>
      <c r="M361">
        <v>60622</v>
      </c>
      <c r="N361" t="s">
        <v>5427</v>
      </c>
      <c r="O361" t="s">
        <v>5428</v>
      </c>
      <c r="P361" t="s">
        <v>5429</v>
      </c>
      <c r="Q361" s="18">
        <v>45195</v>
      </c>
      <c r="S361" t="s">
        <v>634</v>
      </c>
      <c r="T361">
        <v>5</v>
      </c>
      <c r="U361" t="s">
        <v>5430</v>
      </c>
      <c r="X361" t="s">
        <v>317</v>
      </c>
      <c r="Y361" s="18">
        <v>33569</v>
      </c>
      <c r="Z361" t="s">
        <v>5431</v>
      </c>
      <c r="AA361">
        <v>1154995728</v>
      </c>
      <c r="AB361" t="s">
        <v>5432</v>
      </c>
      <c r="AC361" s="18">
        <v>46630</v>
      </c>
      <c r="AD361">
        <v>209022906</v>
      </c>
      <c r="AE361" s="18">
        <v>46173</v>
      </c>
      <c r="AF361" t="s">
        <v>5433</v>
      </c>
      <c r="AG361" s="18">
        <v>46053</v>
      </c>
      <c r="AH361" t="s">
        <v>5434</v>
      </c>
      <c r="AI361">
        <v>586063400001</v>
      </c>
      <c r="AJ361" t="s">
        <v>70</v>
      </c>
      <c r="AK361" t="s">
        <v>70</v>
      </c>
      <c r="AM361" t="b">
        <v>1</v>
      </c>
      <c r="AN361" t="b">
        <v>1</v>
      </c>
      <c r="AO361">
        <v>4349754</v>
      </c>
      <c r="AP361" t="s">
        <v>322</v>
      </c>
      <c r="AQ361" t="s">
        <v>5422</v>
      </c>
      <c r="AR361" t="s">
        <v>46</v>
      </c>
      <c r="AS361" t="s">
        <v>324</v>
      </c>
      <c r="AT361" t="s">
        <v>1384</v>
      </c>
    </row>
    <row r="362" spans="1:46" x14ac:dyDescent="0.35">
      <c r="A362" t="s">
        <v>5435</v>
      </c>
      <c r="B362" t="s">
        <v>5436</v>
      </c>
      <c r="C362" t="s">
        <v>5437</v>
      </c>
      <c r="D362" t="s">
        <v>5438</v>
      </c>
      <c r="E362" t="s">
        <v>5439</v>
      </c>
      <c r="F362" t="s">
        <v>4815</v>
      </c>
      <c r="G362" t="s">
        <v>515</v>
      </c>
      <c r="H362" t="s">
        <v>136</v>
      </c>
      <c r="I362" t="s">
        <v>345</v>
      </c>
      <c r="J362" t="s">
        <v>5440</v>
      </c>
      <c r="K362" t="s">
        <v>5441</v>
      </c>
      <c r="L362" t="s">
        <v>115</v>
      </c>
      <c r="M362">
        <v>60162</v>
      </c>
      <c r="N362" t="s">
        <v>5442</v>
      </c>
      <c r="O362" t="s">
        <v>5443</v>
      </c>
      <c r="P362" t="s">
        <v>5444</v>
      </c>
      <c r="Q362" s="18">
        <v>45195</v>
      </c>
      <c r="S362" t="s">
        <v>634</v>
      </c>
      <c r="T362">
        <v>5</v>
      </c>
      <c r="U362" t="s">
        <v>5346</v>
      </c>
      <c r="X362" t="s">
        <v>317</v>
      </c>
      <c r="Y362" s="18">
        <v>31709</v>
      </c>
      <c r="Z362" t="s">
        <v>5445</v>
      </c>
      <c r="AA362">
        <v>1891484366</v>
      </c>
      <c r="AB362" t="s">
        <v>355</v>
      </c>
      <c r="AD362">
        <v>209027282</v>
      </c>
      <c r="AE362" s="18">
        <v>46173</v>
      </c>
      <c r="AF362" t="s">
        <v>5446</v>
      </c>
      <c r="AG362" s="18">
        <v>46805</v>
      </c>
      <c r="AH362" t="s">
        <v>5447</v>
      </c>
      <c r="AI362">
        <v>322788448001</v>
      </c>
      <c r="AJ362" t="s">
        <v>70</v>
      </c>
      <c r="AK362" t="s">
        <v>70</v>
      </c>
      <c r="AM362" t="b">
        <v>1</v>
      </c>
      <c r="AN362" t="b">
        <v>1</v>
      </c>
      <c r="AO362">
        <v>4346462</v>
      </c>
      <c r="AP362" t="s">
        <v>322</v>
      </c>
      <c r="AQ362" t="s">
        <v>5436</v>
      </c>
      <c r="AR362" t="s">
        <v>46</v>
      </c>
      <c r="AS362" t="s">
        <v>324</v>
      </c>
      <c r="AT362" t="s">
        <v>1384</v>
      </c>
    </row>
    <row r="363" spans="1:46" x14ac:dyDescent="0.35">
      <c r="A363" t="s">
        <v>5448</v>
      </c>
      <c r="B363" t="s">
        <v>5449</v>
      </c>
      <c r="C363" t="s">
        <v>5450</v>
      </c>
      <c r="D363" t="s">
        <v>5451</v>
      </c>
      <c r="E363" t="s">
        <v>5452</v>
      </c>
      <c r="F363" t="s">
        <v>4815</v>
      </c>
      <c r="G363" t="s">
        <v>344</v>
      </c>
      <c r="H363" t="s">
        <v>136</v>
      </c>
      <c r="I363" t="s">
        <v>345</v>
      </c>
      <c r="J363" t="s">
        <v>5453</v>
      </c>
      <c r="K363" t="s">
        <v>5454</v>
      </c>
      <c r="L363" t="s">
        <v>115</v>
      </c>
      <c r="M363">
        <v>62221</v>
      </c>
      <c r="N363" t="s">
        <v>5455</v>
      </c>
      <c r="O363" t="s">
        <v>5456</v>
      </c>
      <c r="P363" t="s">
        <v>5457</v>
      </c>
      <c r="Q363" s="18">
        <v>45195</v>
      </c>
      <c r="R363" s="18">
        <v>45234</v>
      </c>
      <c r="S363" t="s">
        <v>708</v>
      </c>
      <c r="T363">
        <v>0</v>
      </c>
      <c r="U363" t="s">
        <v>350</v>
      </c>
      <c r="X363" t="s">
        <v>317</v>
      </c>
      <c r="Y363" s="18">
        <v>26210</v>
      </c>
      <c r="Z363" t="s">
        <v>5458</v>
      </c>
      <c r="AA363">
        <v>1518582139</v>
      </c>
      <c r="AB363" t="s">
        <v>367</v>
      </c>
      <c r="AD363">
        <v>209021052</v>
      </c>
      <c r="AE363" s="18">
        <v>45443</v>
      </c>
      <c r="AF363" t="s">
        <v>5459</v>
      </c>
      <c r="AG363" s="18">
        <v>45701</v>
      </c>
      <c r="AI363">
        <v>325623008001</v>
      </c>
      <c r="AJ363" t="s">
        <v>338</v>
      </c>
      <c r="AL363" t="s">
        <v>338</v>
      </c>
      <c r="AM363" t="b">
        <v>1</v>
      </c>
      <c r="AN363" t="b">
        <v>1</v>
      </c>
      <c r="AO363">
        <v>4346445</v>
      </c>
      <c r="AQ363" t="s">
        <v>5449</v>
      </c>
      <c r="AR363" t="s">
        <v>46</v>
      </c>
      <c r="AS363" t="s">
        <v>324</v>
      </c>
      <c r="AT363" t="s">
        <v>1384</v>
      </c>
    </row>
    <row r="364" spans="1:46" x14ac:dyDescent="0.35">
      <c r="A364" t="s">
        <v>5460</v>
      </c>
      <c r="B364" t="s">
        <v>5461</v>
      </c>
      <c r="C364" t="s">
        <v>5462</v>
      </c>
      <c r="D364" t="s">
        <v>2680</v>
      </c>
      <c r="E364" t="s">
        <v>5463</v>
      </c>
      <c r="F364" t="s">
        <v>4815</v>
      </c>
      <c r="G364" t="s">
        <v>515</v>
      </c>
      <c r="H364" t="s">
        <v>3126</v>
      </c>
      <c r="I364" t="s">
        <v>3126</v>
      </c>
      <c r="J364" t="s">
        <v>5464</v>
      </c>
      <c r="K364" t="s">
        <v>1908</v>
      </c>
      <c r="L364" t="s">
        <v>115</v>
      </c>
      <c r="M364">
        <v>60641</v>
      </c>
      <c r="N364" t="s">
        <v>5465</v>
      </c>
      <c r="O364" t="s">
        <v>5466</v>
      </c>
      <c r="P364" t="s">
        <v>5467</v>
      </c>
      <c r="Q364" s="18">
        <v>45195</v>
      </c>
      <c r="S364" t="s">
        <v>634</v>
      </c>
      <c r="T364">
        <v>5</v>
      </c>
      <c r="U364" t="s">
        <v>5468</v>
      </c>
      <c r="X364" t="s">
        <v>317</v>
      </c>
      <c r="Y364" s="18">
        <v>32073</v>
      </c>
      <c r="Z364" t="s">
        <v>5469</v>
      </c>
      <c r="AA364">
        <v>1598130064</v>
      </c>
      <c r="AB364" t="s">
        <v>338</v>
      </c>
      <c r="AD364">
        <v>149025591</v>
      </c>
      <c r="AE364" s="18">
        <v>45991</v>
      </c>
      <c r="AF364" t="s">
        <v>338</v>
      </c>
      <c r="AH364" t="s">
        <v>5470</v>
      </c>
      <c r="AJ364" t="s">
        <v>338</v>
      </c>
      <c r="AK364" t="s">
        <v>70</v>
      </c>
      <c r="AM364" t="b">
        <v>1</v>
      </c>
      <c r="AN364" t="b">
        <v>1</v>
      </c>
      <c r="AO364">
        <v>4346475</v>
      </c>
      <c r="AP364" t="s">
        <v>322</v>
      </c>
      <c r="AQ364" t="s">
        <v>5461</v>
      </c>
      <c r="AR364" t="s">
        <v>3126</v>
      </c>
      <c r="AS364" t="s">
        <v>324</v>
      </c>
      <c r="AT364" t="s">
        <v>1384</v>
      </c>
    </row>
    <row r="365" spans="1:46" x14ac:dyDescent="0.35">
      <c r="A365" t="s">
        <v>5471</v>
      </c>
      <c r="B365" t="s">
        <v>5472</v>
      </c>
      <c r="C365" t="s">
        <v>5473</v>
      </c>
      <c r="D365" t="s">
        <v>4440</v>
      </c>
      <c r="E365" t="s">
        <v>5474</v>
      </c>
      <c r="F365" t="s">
        <v>4815</v>
      </c>
      <c r="G365" t="s">
        <v>515</v>
      </c>
      <c r="H365" t="s">
        <v>136</v>
      </c>
      <c r="I365" t="s">
        <v>345</v>
      </c>
      <c r="J365" t="s">
        <v>5475</v>
      </c>
      <c r="K365" t="s">
        <v>1908</v>
      </c>
      <c r="L365" t="s">
        <v>115</v>
      </c>
      <c r="M365">
        <v>60643</v>
      </c>
      <c r="N365" t="s">
        <v>5476</v>
      </c>
      <c r="O365" t="s">
        <v>5477</v>
      </c>
      <c r="P365" t="s">
        <v>5478</v>
      </c>
      <c r="Q365" s="18">
        <v>45195</v>
      </c>
      <c r="S365" t="s">
        <v>634</v>
      </c>
      <c r="T365">
        <v>5</v>
      </c>
      <c r="U365" t="s">
        <v>5479</v>
      </c>
      <c r="X365" t="s">
        <v>317</v>
      </c>
      <c r="Y365" s="18">
        <v>30340</v>
      </c>
      <c r="Z365" t="s">
        <v>5480</v>
      </c>
      <c r="AA365">
        <v>1427735687</v>
      </c>
      <c r="AB365" t="s">
        <v>5481</v>
      </c>
      <c r="AC365" s="18">
        <v>46446</v>
      </c>
      <c r="AD365">
        <v>209027476</v>
      </c>
      <c r="AE365" s="18">
        <v>46173</v>
      </c>
      <c r="AF365" t="s">
        <v>5482</v>
      </c>
      <c r="AG365" s="18">
        <v>46839</v>
      </c>
      <c r="AH365" t="s">
        <v>5483</v>
      </c>
      <c r="AI365">
        <v>339721481001</v>
      </c>
      <c r="AJ365" t="s">
        <v>70</v>
      </c>
      <c r="AK365" t="s">
        <v>70</v>
      </c>
      <c r="AM365" t="b">
        <v>1</v>
      </c>
      <c r="AN365" t="b">
        <v>1</v>
      </c>
      <c r="AO365">
        <v>4346499</v>
      </c>
      <c r="AP365" t="s">
        <v>322</v>
      </c>
      <c r="AQ365" t="s">
        <v>5472</v>
      </c>
      <c r="AR365" t="s">
        <v>46</v>
      </c>
      <c r="AS365" t="s">
        <v>324</v>
      </c>
      <c r="AT365" t="s">
        <v>1384</v>
      </c>
    </row>
    <row r="366" spans="1:46" x14ac:dyDescent="0.35">
      <c r="A366" t="s">
        <v>5484</v>
      </c>
      <c r="B366" t="s">
        <v>5485</v>
      </c>
      <c r="C366" t="s">
        <v>5486</v>
      </c>
      <c r="D366" t="s">
        <v>3678</v>
      </c>
      <c r="E366" t="s">
        <v>5487</v>
      </c>
      <c r="F366" t="s">
        <v>4815</v>
      </c>
      <c r="G366" t="s">
        <v>344</v>
      </c>
      <c r="H366" t="s">
        <v>136</v>
      </c>
      <c r="I366" t="s">
        <v>345</v>
      </c>
      <c r="J366" t="s">
        <v>5488</v>
      </c>
      <c r="K366" t="s">
        <v>5454</v>
      </c>
      <c r="L366" t="s">
        <v>115</v>
      </c>
      <c r="M366">
        <v>62221</v>
      </c>
      <c r="N366" t="s">
        <v>5489</v>
      </c>
      <c r="O366" t="s">
        <v>5490</v>
      </c>
      <c r="P366" t="s">
        <v>5491</v>
      </c>
      <c r="Q366" s="18">
        <v>45195</v>
      </c>
      <c r="S366" t="s">
        <v>634</v>
      </c>
      <c r="T366">
        <v>5</v>
      </c>
      <c r="U366" t="s">
        <v>697</v>
      </c>
      <c r="X366" t="s">
        <v>317</v>
      </c>
      <c r="Y366" s="18">
        <v>30494</v>
      </c>
      <c r="Z366" t="s">
        <v>5492</v>
      </c>
      <c r="AA366">
        <v>1215715636</v>
      </c>
      <c r="AB366" t="s">
        <v>5493</v>
      </c>
      <c r="AC366" s="18">
        <v>46234</v>
      </c>
      <c r="AD366">
        <v>209016096</v>
      </c>
      <c r="AE366" s="18">
        <v>46173</v>
      </c>
      <c r="AF366" t="s">
        <v>5494</v>
      </c>
      <c r="AG366" s="18">
        <v>46473</v>
      </c>
      <c r="AJ366" t="s">
        <v>70</v>
      </c>
      <c r="AK366" t="s">
        <v>70</v>
      </c>
      <c r="AM366" t="b">
        <v>1</v>
      </c>
      <c r="AN366" t="b">
        <v>1</v>
      </c>
      <c r="AO366">
        <v>4349711</v>
      </c>
      <c r="AP366" t="s">
        <v>322</v>
      </c>
      <c r="AQ366" t="s">
        <v>5485</v>
      </c>
      <c r="AR366" t="s">
        <v>46</v>
      </c>
      <c r="AS366" t="s">
        <v>324</v>
      </c>
      <c r="AT366" t="s">
        <v>1384</v>
      </c>
    </row>
    <row r="367" spans="1:46" x14ac:dyDescent="0.35">
      <c r="A367" t="s">
        <v>5495</v>
      </c>
      <c r="B367" t="s">
        <v>5496</v>
      </c>
      <c r="C367" t="s">
        <v>5497</v>
      </c>
      <c r="D367" t="s">
        <v>5498</v>
      </c>
      <c r="E367" t="s">
        <v>5499</v>
      </c>
      <c r="F367" t="s">
        <v>5160</v>
      </c>
      <c r="G367" t="s">
        <v>4311</v>
      </c>
      <c r="H367" t="s">
        <v>136</v>
      </c>
      <c r="I367" t="s">
        <v>345</v>
      </c>
      <c r="J367" t="s">
        <v>5500</v>
      </c>
      <c r="K367" t="s">
        <v>5501</v>
      </c>
      <c r="L367" t="s">
        <v>81</v>
      </c>
      <c r="M367">
        <v>46901</v>
      </c>
      <c r="N367" t="s">
        <v>5502</v>
      </c>
      <c r="O367" t="s">
        <v>5503</v>
      </c>
      <c r="P367" t="s">
        <v>5504</v>
      </c>
      <c r="Q367" s="18">
        <v>45195</v>
      </c>
      <c r="S367" t="s">
        <v>634</v>
      </c>
      <c r="T367">
        <v>5</v>
      </c>
      <c r="U367" t="s">
        <v>5505</v>
      </c>
      <c r="X367" t="s">
        <v>317</v>
      </c>
      <c r="Y367" s="18">
        <v>33185</v>
      </c>
      <c r="Z367" t="s">
        <v>5506</v>
      </c>
      <c r="AA367">
        <v>1770065187</v>
      </c>
      <c r="AB367" t="s">
        <v>5507</v>
      </c>
      <c r="AC367" s="18">
        <v>45688</v>
      </c>
      <c r="AD367" t="s">
        <v>5508</v>
      </c>
      <c r="AE367" s="18">
        <v>45961</v>
      </c>
      <c r="AF367" t="s">
        <v>5509</v>
      </c>
      <c r="AG367" s="18">
        <v>46995</v>
      </c>
      <c r="AH367" t="s">
        <v>5510</v>
      </c>
      <c r="AI367">
        <v>300089566</v>
      </c>
      <c r="AJ367" t="s">
        <v>1162</v>
      </c>
      <c r="AK367" t="s">
        <v>1162</v>
      </c>
      <c r="AM367" t="b">
        <v>1</v>
      </c>
      <c r="AN367" t="b">
        <v>1</v>
      </c>
      <c r="AO367">
        <v>4349720</v>
      </c>
      <c r="AP367" t="s">
        <v>322</v>
      </c>
      <c r="AQ367" t="s">
        <v>5496</v>
      </c>
      <c r="AR367" t="s">
        <v>46</v>
      </c>
      <c r="AS367" t="s">
        <v>324</v>
      </c>
      <c r="AT367" t="s">
        <v>1384</v>
      </c>
    </row>
    <row r="368" spans="1:46" x14ac:dyDescent="0.35">
      <c r="A368" t="s">
        <v>5511</v>
      </c>
      <c r="B368" t="s">
        <v>5512</v>
      </c>
      <c r="C368" t="s">
        <v>5513</v>
      </c>
      <c r="D368" t="s">
        <v>5514</v>
      </c>
      <c r="E368" t="s">
        <v>5515</v>
      </c>
      <c r="F368" t="s">
        <v>4815</v>
      </c>
      <c r="G368" t="s">
        <v>612</v>
      </c>
      <c r="H368" t="s">
        <v>136</v>
      </c>
      <c r="I368" t="s">
        <v>345</v>
      </c>
      <c r="J368" t="s">
        <v>5516</v>
      </c>
      <c r="K368" t="s">
        <v>5517</v>
      </c>
      <c r="L368" t="s">
        <v>115</v>
      </c>
      <c r="M368">
        <v>60404</v>
      </c>
      <c r="N368" t="s">
        <v>5518</v>
      </c>
      <c r="O368" t="s">
        <v>5519</v>
      </c>
      <c r="P368" t="s">
        <v>5520</v>
      </c>
      <c r="Q368" s="18">
        <v>45195</v>
      </c>
      <c r="S368" t="s">
        <v>634</v>
      </c>
      <c r="T368">
        <v>5</v>
      </c>
      <c r="U368" t="s">
        <v>5521</v>
      </c>
      <c r="X368" t="s">
        <v>317</v>
      </c>
      <c r="Y368" s="18">
        <v>28464</v>
      </c>
      <c r="Z368" t="s">
        <v>5522</v>
      </c>
      <c r="AA368">
        <v>1447910179</v>
      </c>
      <c r="AB368" t="s">
        <v>5523</v>
      </c>
      <c r="AC368" s="18">
        <v>45688</v>
      </c>
      <c r="AD368">
        <v>209024577</v>
      </c>
      <c r="AE368" s="18">
        <v>46173</v>
      </c>
      <c r="AF368" t="s">
        <v>5524</v>
      </c>
      <c r="AG368" s="18">
        <v>46338</v>
      </c>
      <c r="AH368" t="s">
        <v>5525</v>
      </c>
      <c r="AI368">
        <v>493921686001</v>
      </c>
      <c r="AJ368" t="s">
        <v>70</v>
      </c>
      <c r="AK368" t="s">
        <v>70</v>
      </c>
      <c r="AM368" t="b">
        <v>1</v>
      </c>
      <c r="AN368" t="b">
        <v>1</v>
      </c>
      <c r="AO368">
        <v>4349739</v>
      </c>
      <c r="AP368" t="s">
        <v>322</v>
      </c>
      <c r="AQ368" t="s">
        <v>5512</v>
      </c>
      <c r="AR368" t="s">
        <v>46</v>
      </c>
      <c r="AS368" t="s">
        <v>324</v>
      </c>
      <c r="AT368" t="s">
        <v>1384</v>
      </c>
    </row>
    <row r="369" spans="1:46" x14ac:dyDescent="0.35">
      <c r="A369" t="s">
        <v>5526</v>
      </c>
      <c r="B369" t="s">
        <v>5527</v>
      </c>
      <c r="C369" t="s">
        <v>5528</v>
      </c>
      <c r="D369" t="s">
        <v>5529</v>
      </c>
      <c r="E369" t="s">
        <v>5530</v>
      </c>
      <c r="F369" t="s">
        <v>5160</v>
      </c>
      <c r="G369" t="s">
        <v>4311</v>
      </c>
      <c r="H369" t="s">
        <v>136</v>
      </c>
      <c r="I369" t="s">
        <v>345</v>
      </c>
      <c r="J369" t="s">
        <v>5531</v>
      </c>
      <c r="K369" t="s">
        <v>5532</v>
      </c>
      <c r="L369" t="s">
        <v>81</v>
      </c>
      <c r="M369">
        <v>46410</v>
      </c>
      <c r="N369" t="s">
        <v>5533</v>
      </c>
      <c r="O369" t="s">
        <v>5534</v>
      </c>
      <c r="P369" t="s">
        <v>5535</v>
      </c>
      <c r="Q369" s="18">
        <v>45195</v>
      </c>
      <c r="S369" t="s">
        <v>634</v>
      </c>
      <c r="T369">
        <v>5</v>
      </c>
      <c r="U369" t="s">
        <v>2185</v>
      </c>
      <c r="X369" t="s">
        <v>317</v>
      </c>
      <c r="Y369" s="18">
        <v>30167</v>
      </c>
      <c r="Z369" t="s">
        <v>5536</v>
      </c>
      <c r="AA369">
        <v>1700553906</v>
      </c>
      <c r="AB369" t="s">
        <v>5537</v>
      </c>
      <c r="AC369" s="18">
        <v>46660</v>
      </c>
      <c r="AD369" t="s">
        <v>5538</v>
      </c>
      <c r="AE369" s="18">
        <v>45961</v>
      </c>
      <c r="AF369" t="s">
        <v>5539</v>
      </c>
      <c r="AG369" s="18">
        <v>46236</v>
      </c>
      <c r="AH369" t="s">
        <v>5540</v>
      </c>
      <c r="AI369">
        <v>300056100</v>
      </c>
      <c r="AJ369" t="s">
        <v>1162</v>
      </c>
      <c r="AK369" t="s">
        <v>1162</v>
      </c>
      <c r="AM369" t="b">
        <v>1</v>
      </c>
      <c r="AN369" t="b">
        <v>1</v>
      </c>
      <c r="AO369">
        <v>4349702</v>
      </c>
      <c r="AP369" t="s">
        <v>322</v>
      </c>
      <c r="AQ369" t="s">
        <v>5527</v>
      </c>
      <c r="AR369" t="s">
        <v>46</v>
      </c>
      <c r="AS369" t="s">
        <v>324</v>
      </c>
      <c r="AT369" t="s">
        <v>1384</v>
      </c>
    </row>
    <row r="370" spans="1:46" x14ac:dyDescent="0.35">
      <c r="A370" t="s">
        <v>5541</v>
      </c>
      <c r="B370" t="s">
        <v>5542</v>
      </c>
      <c r="C370" t="s">
        <v>5543</v>
      </c>
      <c r="D370" t="s">
        <v>5544</v>
      </c>
      <c r="E370" t="s">
        <v>5545</v>
      </c>
      <c r="F370" t="s">
        <v>4815</v>
      </c>
      <c r="G370" t="s">
        <v>515</v>
      </c>
      <c r="H370" t="s">
        <v>136</v>
      </c>
      <c r="I370" t="s">
        <v>345</v>
      </c>
      <c r="J370" t="s">
        <v>5546</v>
      </c>
      <c r="K370" t="s">
        <v>5547</v>
      </c>
      <c r="L370" t="s">
        <v>115</v>
      </c>
      <c r="M370">
        <v>60175</v>
      </c>
      <c r="N370" t="s">
        <v>5548</v>
      </c>
      <c r="O370" t="s">
        <v>5549</v>
      </c>
      <c r="P370" t="s">
        <v>5550</v>
      </c>
      <c r="Q370" s="18">
        <v>45195</v>
      </c>
      <c r="S370" t="s">
        <v>634</v>
      </c>
      <c r="T370">
        <v>5</v>
      </c>
      <c r="U370" t="s">
        <v>5551</v>
      </c>
      <c r="X370" t="s">
        <v>317</v>
      </c>
      <c r="Y370" s="18">
        <v>29598</v>
      </c>
      <c r="Z370" t="s">
        <v>5552</v>
      </c>
      <c r="AA370">
        <v>1972260727</v>
      </c>
      <c r="AB370" t="s">
        <v>5553</v>
      </c>
      <c r="AC370" s="18">
        <v>45596</v>
      </c>
      <c r="AD370">
        <v>209024565</v>
      </c>
      <c r="AE370" s="18">
        <v>46173</v>
      </c>
      <c r="AF370" t="s">
        <v>5554</v>
      </c>
      <c r="AG370" s="18">
        <v>46333</v>
      </c>
      <c r="AH370" t="s">
        <v>5555</v>
      </c>
      <c r="AI370">
        <v>345968599001</v>
      </c>
      <c r="AJ370" t="s">
        <v>70</v>
      </c>
      <c r="AK370" t="s">
        <v>70</v>
      </c>
      <c r="AM370" t="b">
        <v>1</v>
      </c>
      <c r="AN370" t="b">
        <v>1</v>
      </c>
      <c r="AO370">
        <v>4349691</v>
      </c>
      <c r="AP370" t="s">
        <v>322</v>
      </c>
      <c r="AQ370" t="s">
        <v>5542</v>
      </c>
      <c r="AR370" t="s">
        <v>46</v>
      </c>
      <c r="AS370" t="s">
        <v>324</v>
      </c>
      <c r="AT370" t="s">
        <v>1384</v>
      </c>
    </row>
    <row r="371" spans="1:46" x14ac:dyDescent="0.35">
      <c r="A371" t="s">
        <v>5556</v>
      </c>
      <c r="B371" t="s">
        <v>5557</v>
      </c>
      <c r="C371" t="s">
        <v>5558</v>
      </c>
      <c r="D371" t="s">
        <v>5559</v>
      </c>
      <c r="E371" t="s">
        <v>5560</v>
      </c>
      <c r="F371" t="s">
        <v>4815</v>
      </c>
      <c r="G371" t="s">
        <v>344</v>
      </c>
      <c r="H371" t="s">
        <v>136</v>
      </c>
      <c r="I371" t="s">
        <v>345</v>
      </c>
      <c r="J371" t="s">
        <v>5561</v>
      </c>
      <c r="K371" t="s">
        <v>5562</v>
      </c>
      <c r="L371" t="s">
        <v>115</v>
      </c>
      <c r="M371">
        <v>62040</v>
      </c>
      <c r="N371" t="s">
        <v>5563</v>
      </c>
      <c r="O371" t="s">
        <v>5564</v>
      </c>
      <c r="P371" t="s">
        <v>5565</v>
      </c>
      <c r="Q371" s="18">
        <v>45195</v>
      </c>
      <c r="R371" s="18">
        <v>45524</v>
      </c>
      <c r="S371" t="s">
        <v>708</v>
      </c>
      <c r="T371">
        <v>0</v>
      </c>
      <c r="U371" t="s">
        <v>5566</v>
      </c>
      <c r="X371" t="s">
        <v>317</v>
      </c>
      <c r="Y371" s="18">
        <v>33275</v>
      </c>
      <c r="Z371" t="s">
        <v>5567</v>
      </c>
      <c r="AA371">
        <v>1851179675</v>
      </c>
      <c r="AB371" t="s">
        <v>5568</v>
      </c>
      <c r="AC371" s="18">
        <v>46387</v>
      </c>
      <c r="AD371">
        <v>209028406</v>
      </c>
      <c r="AE371" s="18">
        <v>46173</v>
      </c>
      <c r="AF371" t="s">
        <v>5569</v>
      </c>
      <c r="AG371" s="18">
        <v>46954</v>
      </c>
      <c r="AH371" t="s">
        <v>5570</v>
      </c>
      <c r="AJ371" t="s">
        <v>70</v>
      </c>
      <c r="AK371" t="s">
        <v>70</v>
      </c>
      <c r="AM371" t="b">
        <v>1</v>
      </c>
      <c r="AN371" t="b">
        <v>1</v>
      </c>
      <c r="AO371">
        <v>4349672</v>
      </c>
      <c r="AP371" t="s">
        <v>322</v>
      </c>
      <c r="AQ371" t="s">
        <v>5557</v>
      </c>
      <c r="AR371" t="s">
        <v>46</v>
      </c>
      <c r="AS371" t="s">
        <v>324</v>
      </c>
      <c r="AT371" t="s">
        <v>1384</v>
      </c>
    </row>
    <row r="372" spans="1:46" x14ac:dyDescent="0.35">
      <c r="A372" t="s">
        <v>5571</v>
      </c>
      <c r="B372" t="s">
        <v>5572</v>
      </c>
      <c r="C372" t="s">
        <v>5573</v>
      </c>
      <c r="D372" t="s">
        <v>5574</v>
      </c>
      <c r="E372" t="s">
        <v>2347</v>
      </c>
      <c r="F372" t="s">
        <v>5160</v>
      </c>
      <c r="G372" t="s">
        <v>1024</v>
      </c>
      <c r="H372" t="s">
        <v>136</v>
      </c>
      <c r="I372" t="s">
        <v>345</v>
      </c>
      <c r="J372" t="s">
        <v>5575</v>
      </c>
      <c r="K372" t="s">
        <v>5576</v>
      </c>
      <c r="L372" t="s">
        <v>81</v>
      </c>
      <c r="M372">
        <v>46307</v>
      </c>
      <c r="N372" t="s">
        <v>5577</v>
      </c>
      <c r="O372" t="s">
        <v>5578</v>
      </c>
      <c r="P372" t="s">
        <v>5579</v>
      </c>
      <c r="Q372" s="18">
        <v>45195</v>
      </c>
      <c r="R372" s="18">
        <v>45233</v>
      </c>
      <c r="S372" t="s">
        <v>708</v>
      </c>
      <c r="T372">
        <v>0</v>
      </c>
      <c r="U372" t="s">
        <v>5580</v>
      </c>
      <c r="X372" t="s">
        <v>317</v>
      </c>
      <c r="Y372" s="18">
        <v>27507</v>
      </c>
      <c r="Z372" t="s">
        <v>5581</v>
      </c>
      <c r="AA372">
        <v>1760152755</v>
      </c>
      <c r="AB372" t="s">
        <v>5582</v>
      </c>
      <c r="AD372" t="s">
        <v>5583</v>
      </c>
      <c r="AE372" s="18">
        <v>45961</v>
      </c>
      <c r="AF372" t="s">
        <v>5584</v>
      </c>
      <c r="AG372" s="18">
        <v>46279</v>
      </c>
      <c r="AH372" t="s">
        <v>5585</v>
      </c>
      <c r="AJ372" t="s">
        <v>338</v>
      </c>
      <c r="AL372" t="s">
        <v>338</v>
      </c>
      <c r="AM372" t="b">
        <v>0</v>
      </c>
      <c r="AN372" t="b">
        <v>1</v>
      </c>
      <c r="AO372">
        <v>4349734</v>
      </c>
      <c r="AQ372" t="s">
        <v>5572</v>
      </c>
      <c r="AR372" t="s">
        <v>46</v>
      </c>
      <c r="AS372" t="s">
        <v>324</v>
      </c>
      <c r="AT372" t="s">
        <v>1384</v>
      </c>
    </row>
    <row r="373" spans="1:46" x14ac:dyDescent="0.35">
      <c r="A373" t="s">
        <v>5586</v>
      </c>
      <c r="B373" t="s">
        <v>5587</v>
      </c>
      <c r="C373" t="s">
        <v>5588</v>
      </c>
      <c r="D373" t="s">
        <v>5589</v>
      </c>
      <c r="E373" t="s">
        <v>5590</v>
      </c>
      <c r="F373" t="s">
        <v>658</v>
      </c>
      <c r="G373" t="s">
        <v>659</v>
      </c>
      <c r="H373" t="s">
        <v>133</v>
      </c>
      <c r="I373" t="s">
        <v>432</v>
      </c>
      <c r="J373" t="s">
        <v>5591</v>
      </c>
      <c r="K373" t="s">
        <v>1751</v>
      </c>
      <c r="L373" t="s">
        <v>25</v>
      </c>
      <c r="M373">
        <v>98229</v>
      </c>
      <c r="N373" t="s">
        <v>5592</v>
      </c>
      <c r="O373" t="s">
        <v>5593</v>
      </c>
      <c r="P373" t="s">
        <v>5594</v>
      </c>
      <c r="Q373" s="18">
        <v>45194</v>
      </c>
      <c r="S373" t="s">
        <v>634</v>
      </c>
      <c r="T373">
        <v>5</v>
      </c>
      <c r="U373" t="s">
        <v>5595</v>
      </c>
      <c r="X373" t="s">
        <v>317</v>
      </c>
      <c r="Y373" s="18">
        <v>35182</v>
      </c>
      <c r="Z373" t="s">
        <v>5596</v>
      </c>
      <c r="AA373">
        <v>1508580119</v>
      </c>
      <c r="AB373" t="s">
        <v>5597</v>
      </c>
      <c r="AC373" s="18">
        <v>45869</v>
      </c>
      <c r="AD373" t="s">
        <v>5598</v>
      </c>
      <c r="AE373" s="18">
        <v>46139</v>
      </c>
      <c r="AF373" t="s">
        <v>5599</v>
      </c>
      <c r="AG373" s="18">
        <v>46610</v>
      </c>
      <c r="AJ373" t="s">
        <v>338</v>
      </c>
      <c r="AK373" t="s">
        <v>70</v>
      </c>
      <c r="AL373" t="s">
        <v>70</v>
      </c>
      <c r="AM373" t="b">
        <v>1</v>
      </c>
      <c r="AN373" t="b">
        <v>1</v>
      </c>
      <c r="AO373">
        <v>4344541</v>
      </c>
      <c r="AP373" t="s">
        <v>322</v>
      </c>
      <c r="AQ373" t="s">
        <v>5587</v>
      </c>
      <c r="AR373" t="s">
        <v>46</v>
      </c>
      <c r="AS373" t="s">
        <v>324</v>
      </c>
      <c r="AT373" t="s">
        <v>1384</v>
      </c>
    </row>
    <row r="374" spans="1:46" x14ac:dyDescent="0.35">
      <c r="A374" t="s">
        <v>5600</v>
      </c>
      <c r="B374" t="s">
        <v>45</v>
      </c>
      <c r="C374" t="s">
        <v>5601</v>
      </c>
      <c r="D374" t="s">
        <v>5602</v>
      </c>
      <c r="E374" t="s">
        <v>5603</v>
      </c>
      <c r="F374" t="s">
        <v>461</v>
      </c>
      <c r="G374" t="s">
        <v>462</v>
      </c>
      <c r="H374" t="s">
        <v>133</v>
      </c>
      <c r="I374" t="s">
        <v>432</v>
      </c>
      <c r="J374" t="s">
        <v>5604</v>
      </c>
      <c r="K374" t="s">
        <v>5605</v>
      </c>
      <c r="L374" t="s">
        <v>25</v>
      </c>
      <c r="M374">
        <v>98294</v>
      </c>
      <c r="N374" t="s">
        <v>5606</v>
      </c>
      <c r="O374" t="s">
        <v>5607</v>
      </c>
      <c r="P374" t="s">
        <v>5608</v>
      </c>
      <c r="Q374" s="18">
        <v>45194</v>
      </c>
      <c r="R374" s="18">
        <v>45348</v>
      </c>
      <c r="S374" t="s">
        <v>708</v>
      </c>
      <c r="T374">
        <v>0</v>
      </c>
      <c r="U374" t="s">
        <v>5609</v>
      </c>
      <c r="W374">
        <v>625</v>
      </c>
      <c r="X374">
        <v>1099</v>
      </c>
      <c r="Y374" s="18">
        <v>27733</v>
      </c>
      <c r="Z374" t="s">
        <v>5610</v>
      </c>
      <c r="AA374">
        <v>1285865402</v>
      </c>
      <c r="AB374" t="s">
        <v>5611</v>
      </c>
      <c r="AD374" t="s">
        <v>5612</v>
      </c>
      <c r="AE374" s="18">
        <v>45996</v>
      </c>
      <c r="AF374" t="s">
        <v>5613</v>
      </c>
      <c r="AG374" s="18">
        <v>45504</v>
      </c>
      <c r="AI374">
        <v>2106300</v>
      </c>
      <c r="AJ374" t="s">
        <v>2665</v>
      </c>
      <c r="AK374" t="s">
        <v>1962</v>
      </c>
      <c r="AL374" t="s">
        <v>1962</v>
      </c>
      <c r="AM374" t="b">
        <v>1</v>
      </c>
      <c r="AN374" t="b">
        <v>1</v>
      </c>
      <c r="AQ374" t="s">
        <v>45</v>
      </c>
      <c r="AR374" t="s">
        <v>46</v>
      </c>
      <c r="AS374" t="s">
        <v>324</v>
      </c>
    </row>
    <row r="375" spans="1:46" x14ac:dyDescent="0.35">
      <c r="A375" t="s">
        <v>708</v>
      </c>
      <c r="B375" t="s">
        <v>5614</v>
      </c>
      <c r="C375" t="s">
        <v>5615</v>
      </c>
      <c r="D375" t="s">
        <v>5616</v>
      </c>
      <c r="E375" t="s">
        <v>5617</v>
      </c>
      <c r="H375" t="s">
        <v>136</v>
      </c>
      <c r="I375" t="s">
        <v>345</v>
      </c>
      <c r="L375" t="s">
        <v>115</v>
      </c>
      <c r="O375" t="s">
        <v>5618</v>
      </c>
      <c r="Q375" s="18">
        <v>45194</v>
      </c>
      <c r="R375" s="18">
        <v>45189</v>
      </c>
      <c r="S375" t="s">
        <v>708</v>
      </c>
      <c r="T375">
        <v>0</v>
      </c>
      <c r="U375" t="s">
        <v>338</v>
      </c>
      <c r="X375" t="s">
        <v>317</v>
      </c>
      <c r="AM375" t="b">
        <v>0</v>
      </c>
      <c r="AN375" t="b">
        <v>1</v>
      </c>
      <c r="AQ375" t="s">
        <v>5614</v>
      </c>
      <c r="AR375" t="s">
        <v>46</v>
      </c>
      <c r="AS375" t="s">
        <v>324</v>
      </c>
    </row>
    <row r="376" spans="1:46" x14ac:dyDescent="0.35">
      <c r="A376" t="s">
        <v>5619</v>
      </c>
      <c r="B376" t="s">
        <v>5620</v>
      </c>
      <c r="C376" t="s">
        <v>5621</v>
      </c>
      <c r="D376" t="s">
        <v>5622</v>
      </c>
      <c r="E376" t="s">
        <v>5623</v>
      </c>
      <c r="F376" t="s">
        <v>4815</v>
      </c>
      <c r="G376" t="s">
        <v>344</v>
      </c>
      <c r="H376" t="s">
        <v>136</v>
      </c>
      <c r="I376" t="s">
        <v>345</v>
      </c>
      <c r="J376" t="s">
        <v>5624</v>
      </c>
      <c r="K376" t="s">
        <v>5454</v>
      </c>
      <c r="L376" t="s">
        <v>115</v>
      </c>
      <c r="M376">
        <v>62223</v>
      </c>
      <c r="N376" t="s">
        <v>5625</v>
      </c>
      <c r="O376" t="s">
        <v>5626</v>
      </c>
      <c r="P376" t="s">
        <v>5627</v>
      </c>
      <c r="Q376" s="18">
        <v>45194</v>
      </c>
      <c r="S376" t="s">
        <v>634</v>
      </c>
      <c r="T376">
        <v>5</v>
      </c>
      <c r="U376" t="s">
        <v>5628</v>
      </c>
      <c r="V376" s="358">
        <v>127000</v>
      </c>
      <c r="X376" t="s">
        <v>317</v>
      </c>
      <c r="Y376" s="18">
        <v>31161</v>
      </c>
      <c r="Z376" t="s">
        <v>5629</v>
      </c>
      <c r="AA376">
        <v>1588324727</v>
      </c>
      <c r="AB376" t="s">
        <v>5630</v>
      </c>
      <c r="AC376" s="18">
        <v>46265</v>
      </c>
      <c r="AD376">
        <v>209023715</v>
      </c>
      <c r="AE376" s="18">
        <v>46173</v>
      </c>
      <c r="AF376" t="s">
        <v>5631</v>
      </c>
      <c r="AG376" s="18">
        <v>46181</v>
      </c>
      <c r="AH376" t="s">
        <v>5632</v>
      </c>
      <c r="AJ376" t="s">
        <v>70</v>
      </c>
      <c r="AK376" t="s">
        <v>70</v>
      </c>
      <c r="AM376" t="b">
        <v>1</v>
      </c>
      <c r="AN376" t="b">
        <v>1</v>
      </c>
      <c r="AO376">
        <v>4346519</v>
      </c>
      <c r="AP376" t="s">
        <v>322</v>
      </c>
      <c r="AQ376" t="s">
        <v>5620</v>
      </c>
      <c r="AR376" t="s">
        <v>46</v>
      </c>
      <c r="AS376" t="s">
        <v>324</v>
      </c>
      <c r="AT376" t="s">
        <v>1384</v>
      </c>
    </row>
    <row r="377" spans="1:46" x14ac:dyDescent="0.35">
      <c r="A377" t="s">
        <v>5633</v>
      </c>
      <c r="B377" t="s">
        <v>5634</v>
      </c>
      <c r="C377" t="s">
        <v>5635</v>
      </c>
      <c r="D377" t="s">
        <v>5636</v>
      </c>
      <c r="E377" t="s">
        <v>5637</v>
      </c>
      <c r="F377" t="s">
        <v>732</v>
      </c>
      <c r="G377" t="s">
        <v>733</v>
      </c>
      <c r="H377" t="s">
        <v>133</v>
      </c>
      <c r="I377" t="s">
        <v>432</v>
      </c>
      <c r="J377" t="s">
        <v>5638</v>
      </c>
      <c r="K377" t="s">
        <v>1405</v>
      </c>
      <c r="L377" t="s">
        <v>25</v>
      </c>
      <c r="M377">
        <v>99212</v>
      </c>
      <c r="N377" t="s">
        <v>5639</v>
      </c>
      <c r="O377" t="s">
        <v>5640</v>
      </c>
      <c r="P377" t="s">
        <v>5641</v>
      </c>
      <c r="Q377" s="18">
        <v>45191</v>
      </c>
      <c r="R377" s="18">
        <v>45561</v>
      </c>
      <c r="S377" t="s">
        <v>708</v>
      </c>
      <c r="T377">
        <v>0</v>
      </c>
      <c r="U377" t="s">
        <v>5642</v>
      </c>
      <c r="X377" t="s">
        <v>317</v>
      </c>
      <c r="Y377" s="18">
        <v>31561</v>
      </c>
      <c r="Z377" t="s">
        <v>5643</v>
      </c>
      <c r="AA377">
        <v>1497483804</v>
      </c>
      <c r="AB377" t="s">
        <v>5644</v>
      </c>
      <c r="AC377" s="18">
        <v>45777</v>
      </c>
      <c r="AD377" t="s">
        <v>5645</v>
      </c>
      <c r="AE377" s="18">
        <v>45806</v>
      </c>
      <c r="AF377" t="s">
        <v>5646</v>
      </c>
      <c r="AG377" s="18">
        <v>46510</v>
      </c>
      <c r="AH377" t="s">
        <v>5647</v>
      </c>
      <c r="AI377">
        <v>2253400</v>
      </c>
      <c r="AJ377" t="s">
        <v>338</v>
      </c>
      <c r="AK377" t="s">
        <v>70</v>
      </c>
      <c r="AL377" t="s">
        <v>70</v>
      </c>
      <c r="AM377" t="b">
        <v>1</v>
      </c>
      <c r="AN377" t="b">
        <v>1</v>
      </c>
      <c r="AO377">
        <v>4344504</v>
      </c>
      <c r="AP377" t="s">
        <v>322</v>
      </c>
      <c r="AQ377" t="s">
        <v>5634</v>
      </c>
      <c r="AR377" t="s">
        <v>46</v>
      </c>
      <c r="AS377" t="s">
        <v>324</v>
      </c>
      <c r="AT377" t="s">
        <v>1384</v>
      </c>
    </row>
    <row r="378" spans="1:46" x14ac:dyDescent="0.35">
      <c r="A378" t="s">
        <v>5648</v>
      </c>
      <c r="B378" t="s">
        <v>5649</v>
      </c>
      <c r="C378" t="s">
        <v>5650</v>
      </c>
      <c r="D378" t="s">
        <v>5651</v>
      </c>
      <c r="E378" t="s">
        <v>5652</v>
      </c>
      <c r="F378" t="s">
        <v>732</v>
      </c>
      <c r="G378" t="s">
        <v>733</v>
      </c>
      <c r="H378" t="s">
        <v>191</v>
      </c>
      <c r="I378" t="s">
        <v>557</v>
      </c>
      <c r="J378" t="s">
        <v>5653</v>
      </c>
      <c r="K378" t="s">
        <v>1405</v>
      </c>
      <c r="L378" t="s">
        <v>25</v>
      </c>
      <c r="M378">
        <v>99209</v>
      </c>
      <c r="N378" t="s">
        <v>5654</v>
      </c>
      <c r="O378" t="s">
        <v>5655</v>
      </c>
      <c r="P378" t="s">
        <v>5656</v>
      </c>
      <c r="Q378" s="18">
        <v>45191</v>
      </c>
      <c r="S378" t="s">
        <v>634</v>
      </c>
      <c r="T378">
        <v>5</v>
      </c>
      <c r="U378" t="s">
        <v>5657</v>
      </c>
      <c r="X378" t="s">
        <v>317</v>
      </c>
      <c r="Y378" s="18">
        <v>29950</v>
      </c>
      <c r="Z378" t="s">
        <v>5658</v>
      </c>
      <c r="AA378">
        <v>1649607631</v>
      </c>
      <c r="AB378" t="s">
        <v>5659</v>
      </c>
      <c r="AC378" s="18">
        <v>45900</v>
      </c>
      <c r="AD378" t="s">
        <v>5660</v>
      </c>
      <c r="AE378" s="18">
        <v>45656</v>
      </c>
      <c r="AF378" t="s">
        <v>5661</v>
      </c>
      <c r="AG378" s="18">
        <v>46022</v>
      </c>
      <c r="AH378" t="s">
        <v>5662</v>
      </c>
      <c r="AI378">
        <v>2031208</v>
      </c>
      <c r="AJ378" t="s">
        <v>1414</v>
      </c>
      <c r="AK378" t="s">
        <v>1414</v>
      </c>
      <c r="AL378" t="s">
        <v>70</v>
      </c>
      <c r="AM378" t="b">
        <v>1</v>
      </c>
      <c r="AN378" t="b">
        <v>1</v>
      </c>
      <c r="AO378">
        <v>4346438</v>
      </c>
      <c r="AP378" t="s">
        <v>322</v>
      </c>
      <c r="AQ378" t="s">
        <v>5649</v>
      </c>
      <c r="AR378" t="s">
        <v>566</v>
      </c>
      <c r="AS378" t="s">
        <v>324</v>
      </c>
      <c r="AT378" t="s">
        <v>1384</v>
      </c>
    </row>
    <row r="379" spans="1:46" x14ac:dyDescent="0.35">
      <c r="A379" t="s">
        <v>5663</v>
      </c>
      <c r="B379" t="s">
        <v>5664</v>
      </c>
      <c r="C379" t="s">
        <v>5665</v>
      </c>
      <c r="D379" t="s">
        <v>5666</v>
      </c>
      <c r="E379" t="s">
        <v>5667</v>
      </c>
      <c r="F379" t="s">
        <v>461</v>
      </c>
      <c r="G379" t="s">
        <v>462</v>
      </c>
      <c r="H379" t="s">
        <v>133</v>
      </c>
      <c r="I379" t="s">
        <v>432</v>
      </c>
      <c r="J379" t="s">
        <v>5668</v>
      </c>
      <c r="K379" t="s">
        <v>5669</v>
      </c>
      <c r="L379" t="s">
        <v>25</v>
      </c>
      <c r="M379">
        <v>98203</v>
      </c>
      <c r="N379" t="s">
        <v>5670</v>
      </c>
      <c r="O379" t="s">
        <v>5671</v>
      </c>
      <c r="P379" t="s">
        <v>5672</v>
      </c>
      <c r="Q379" s="18">
        <v>45176</v>
      </c>
      <c r="S379" t="s">
        <v>634</v>
      </c>
      <c r="T379">
        <v>5</v>
      </c>
      <c r="U379" t="s">
        <v>5673</v>
      </c>
      <c r="X379" t="s">
        <v>317</v>
      </c>
      <c r="Y379" s="18">
        <v>29432</v>
      </c>
      <c r="Z379" t="s">
        <v>5674</v>
      </c>
      <c r="AA379">
        <v>1033458724</v>
      </c>
      <c r="AB379" t="s">
        <v>5675</v>
      </c>
      <c r="AC379" s="18">
        <v>46295</v>
      </c>
      <c r="AD379" t="s">
        <v>5676</v>
      </c>
      <c r="AE379" s="18">
        <v>46233</v>
      </c>
      <c r="AF379" t="s">
        <v>5677</v>
      </c>
      <c r="AG379" s="18">
        <v>46868</v>
      </c>
      <c r="AI379">
        <v>2269349</v>
      </c>
      <c r="AJ379" t="s">
        <v>338</v>
      </c>
      <c r="AK379" t="s">
        <v>792</v>
      </c>
      <c r="AL379" t="s">
        <v>792</v>
      </c>
      <c r="AM379" t="b">
        <v>1</v>
      </c>
      <c r="AN379" t="b">
        <v>1</v>
      </c>
      <c r="AO379">
        <v>4334776</v>
      </c>
      <c r="AP379" t="s">
        <v>322</v>
      </c>
      <c r="AQ379" t="s">
        <v>5664</v>
      </c>
      <c r="AR379" t="s">
        <v>46</v>
      </c>
      <c r="AS379" t="s">
        <v>324</v>
      </c>
      <c r="AT379" t="s">
        <v>1384</v>
      </c>
    </row>
    <row r="380" spans="1:46" x14ac:dyDescent="0.35">
      <c r="A380" t="s">
        <v>5678</v>
      </c>
      <c r="B380" t="s">
        <v>5679</v>
      </c>
      <c r="C380" t="s">
        <v>5680</v>
      </c>
      <c r="D380" t="s">
        <v>5681</v>
      </c>
      <c r="E380" t="s">
        <v>5682</v>
      </c>
      <c r="F380" t="s">
        <v>5683</v>
      </c>
      <c r="G380" t="s">
        <v>733</v>
      </c>
      <c r="H380" t="s">
        <v>133</v>
      </c>
      <c r="I380" t="s">
        <v>432</v>
      </c>
      <c r="J380" t="s">
        <v>5684</v>
      </c>
      <c r="K380" t="s">
        <v>1405</v>
      </c>
      <c r="L380" t="s">
        <v>25</v>
      </c>
      <c r="M380">
        <v>99208</v>
      </c>
      <c r="N380" t="s">
        <v>5685</v>
      </c>
      <c r="O380" t="s">
        <v>5686</v>
      </c>
      <c r="P380" t="s">
        <v>5687</v>
      </c>
      <c r="Q380" s="18">
        <v>45174</v>
      </c>
      <c r="S380" t="s">
        <v>634</v>
      </c>
      <c r="T380">
        <v>4</v>
      </c>
      <c r="U380" t="s">
        <v>5688</v>
      </c>
      <c r="V380" s="358">
        <v>130000</v>
      </c>
      <c r="X380" t="s">
        <v>317</v>
      </c>
      <c r="Y380" s="18">
        <v>32623</v>
      </c>
      <c r="Z380" t="s">
        <v>5689</v>
      </c>
      <c r="AA380">
        <v>1033995568</v>
      </c>
      <c r="AB380" t="s">
        <v>5690</v>
      </c>
      <c r="AC380" s="18">
        <v>46112</v>
      </c>
      <c r="AD380" t="s">
        <v>5691</v>
      </c>
      <c r="AE380" s="18">
        <v>46137</v>
      </c>
      <c r="AF380" t="s">
        <v>5692</v>
      </c>
      <c r="AG380" s="18">
        <v>46929</v>
      </c>
      <c r="AI380">
        <v>2276349</v>
      </c>
      <c r="AJ380" t="s">
        <v>338</v>
      </c>
      <c r="AK380" t="s">
        <v>70</v>
      </c>
      <c r="AL380" t="s">
        <v>70</v>
      </c>
      <c r="AM380" t="b">
        <v>1</v>
      </c>
      <c r="AN380" t="b">
        <v>1</v>
      </c>
      <c r="AO380">
        <v>4332428</v>
      </c>
      <c r="AP380" t="s">
        <v>322</v>
      </c>
      <c r="AQ380" t="s">
        <v>5679</v>
      </c>
      <c r="AR380" t="s">
        <v>46</v>
      </c>
      <c r="AS380" t="s">
        <v>324</v>
      </c>
      <c r="AT380" t="s">
        <v>1384</v>
      </c>
    </row>
    <row r="381" spans="1:46" x14ac:dyDescent="0.35">
      <c r="A381" t="s">
        <v>5693</v>
      </c>
      <c r="B381" t="s">
        <v>5694</v>
      </c>
      <c r="C381" t="s">
        <v>5695</v>
      </c>
      <c r="D381" t="s">
        <v>5696</v>
      </c>
      <c r="E381" t="s">
        <v>5697</v>
      </c>
      <c r="F381" t="s">
        <v>5698</v>
      </c>
      <c r="G381" t="s">
        <v>1509</v>
      </c>
      <c r="H381" t="s">
        <v>136</v>
      </c>
      <c r="I381" t="s">
        <v>345</v>
      </c>
      <c r="J381" t="s">
        <v>5699</v>
      </c>
      <c r="K381" t="s">
        <v>5700</v>
      </c>
      <c r="L381" t="s">
        <v>53</v>
      </c>
      <c r="M381">
        <v>32724</v>
      </c>
      <c r="N381" t="s">
        <v>5701</v>
      </c>
      <c r="O381" t="s">
        <v>5702</v>
      </c>
      <c r="P381" t="s">
        <v>5703</v>
      </c>
      <c r="Q381" s="18">
        <v>45174</v>
      </c>
      <c r="S381" t="s">
        <v>634</v>
      </c>
      <c r="T381">
        <v>5</v>
      </c>
      <c r="U381" t="s">
        <v>5704</v>
      </c>
      <c r="X381" t="s">
        <v>317</v>
      </c>
      <c r="Y381" s="18">
        <v>25454</v>
      </c>
      <c r="Z381" t="s">
        <v>5705</v>
      </c>
      <c r="AA381">
        <v>1992217244</v>
      </c>
      <c r="AB381" t="s">
        <v>5706</v>
      </c>
      <c r="AC381" s="18">
        <v>46630</v>
      </c>
      <c r="AD381" t="s">
        <v>5707</v>
      </c>
      <c r="AE381" s="18">
        <v>46234</v>
      </c>
      <c r="AF381" t="s">
        <v>5708</v>
      </c>
      <c r="AG381" s="18">
        <v>46641</v>
      </c>
      <c r="AH381" t="s">
        <v>5709</v>
      </c>
      <c r="AI381">
        <v>102536500</v>
      </c>
      <c r="AJ381" t="s">
        <v>57</v>
      </c>
      <c r="AK381" t="s">
        <v>57</v>
      </c>
      <c r="AL381" t="s">
        <v>1330</v>
      </c>
      <c r="AM381" t="b">
        <v>1</v>
      </c>
      <c r="AN381" t="b">
        <v>0</v>
      </c>
      <c r="AO381">
        <v>4332415</v>
      </c>
      <c r="AP381" t="s">
        <v>322</v>
      </c>
      <c r="AQ381" t="s">
        <v>5694</v>
      </c>
      <c r="AR381" t="s">
        <v>46</v>
      </c>
      <c r="AS381" t="s">
        <v>324</v>
      </c>
      <c r="AT381" t="s">
        <v>1384</v>
      </c>
    </row>
    <row r="382" spans="1:46" x14ac:dyDescent="0.35">
      <c r="A382" t="s">
        <v>5710</v>
      </c>
      <c r="B382" t="s">
        <v>49</v>
      </c>
      <c r="C382" t="s">
        <v>5711</v>
      </c>
      <c r="D382" t="s">
        <v>5712</v>
      </c>
      <c r="E382" t="s">
        <v>5713</v>
      </c>
      <c r="F382" t="s">
        <v>5714</v>
      </c>
      <c r="G382" t="s">
        <v>718</v>
      </c>
      <c r="H382" t="s">
        <v>27</v>
      </c>
      <c r="I382" t="s">
        <v>447</v>
      </c>
      <c r="J382" t="s">
        <v>5715</v>
      </c>
      <c r="K382" t="s">
        <v>5716</v>
      </c>
      <c r="L382" t="s">
        <v>50</v>
      </c>
      <c r="M382">
        <v>96002</v>
      </c>
      <c r="N382" t="s">
        <v>5717</v>
      </c>
      <c r="O382" t="s">
        <v>5718</v>
      </c>
      <c r="P382" t="s">
        <v>5719</v>
      </c>
      <c r="Q382" s="18">
        <v>45171</v>
      </c>
      <c r="S382" t="s">
        <v>634</v>
      </c>
      <c r="T382">
        <v>0</v>
      </c>
      <c r="U382" t="s">
        <v>5720</v>
      </c>
      <c r="W382" s="358">
        <v>1100</v>
      </c>
      <c r="X382">
        <v>1099</v>
      </c>
      <c r="Y382" s="18">
        <v>34603</v>
      </c>
      <c r="Z382" t="s">
        <v>5721</v>
      </c>
      <c r="AA382">
        <v>1063049476</v>
      </c>
      <c r="AB382" t="s">
        <v>5722</v>
      </c>
      <c r="AC382" s="18">
        <v>46081</v>
      </c>
      <c r="AD382" t="s">
        <v>5723</v>
      </c>
      <c r="AE382" s="18">
        <v>45869</v>
      </c>
      <c r="AF382" t="s">
        <v>5724</v>
      </c>
      <c r="AJ382" t="s">
        <v>338</v>
      </c>
      <c r="AK382" t="s">
        <v>1330</v>
      </c>
      <c r="AM382" t="b">
        <v>1</v>
      </c>
      <c r="AN382" t="b">
        <v>1</v>
      </c>
      <c r="AP382" t="s">
        <v>322</v>
      </c>
      <c r="AQ382" t="s">
        <v>49</v>
      </c>
      <c r="AR382" t="s">
        <v>310</v>
      </c>
      <c r="AS382" t="s">
        <v>324</v>
      </c>
    </row>
    <row r="383" spans="1:46" x14ac:dyDescent="0.35">
      <c r="A383" t="s">
        <v>5725</v>
      </c>
      <c r="B383" t="s">
        <v>5726</v>
      </c>
      <c r="C383" t="s">
        <v>5727</v>
      </c>
      <c r="D383" t="s">
        <v>5728</v>
      </c>
      <c r="E383" t="s">
        <v>5729</v>
      </c>
      <c r="F383" t="s">
        <v>497</v>
      </c>
      <c r="G383" t="s">
        <v>309</v>
      </c>
      <c r="H383" t="s">
        <v>133</v>
      </c>
      <c r="I383" t="s">
        <v>432</v>
      </c>
      <c r="J383" t="s">
        <v>5730</v>
      </c>
      <c r="K383" t="s">
        <v>4729</v>
      </c>
      <c r="L383" t="s">
        <v>25</v>
      </c>
      <c r="M383">
        <v>98030</v>
      </c>
      <c r="N383" t="s">
        <v>5731</v>
      </c>
      <c r="O383" t="s">
        <v>5732</v>
      </c>
      <c r="P383" t="s">
        <v>5733</v>
      </c>
      <c r="Q383" s="18">
        <v>45170</v>
      </c>
      <c r="R383" s="18">
        <v>45293</v>
      </c>
      <c r="S383" t="s">
        <v>708</v>
      </c>
      <c r="T383">
        <v>0</v>
      </c>
      <c r="X383" t="s">
        <v>317</v>
      </c>
      <c r="Y383" s="18">
        <v>35740</v>
      </c>
      <c r="Z383" t="s">
        <v>5734</v>
      </c>
      <c r="AA383">
        <v>1285316562</v>
      </c>
      <c r="AB383" t="s">
        <v>5735</v>
      </c>
      <c r="AD383" t="s">
        <v>5736</v>
      </c>
      <c r="AE383" s="18">
        <v>45967</v>
      </c>
      <c r="AF383" t="s">
        <v>5737</v>
      </c>
      <c r="AG383" s="18">
        <v>46936</v>
      </c>
      <c r="AJ383" t="s">
        <v>2665</v>
      </c>
      <c r="AK383" t="s">
        <v>5738</v>
      </c>
      <c r="AL383" t="s">
        <v>5739</v>
      </c>
      <c r="AM383" t="b">
        <v>1</v>
      </c>
      <c r="AN383" t="b">
        <v>1</v>
      </c>
      <c r="AQ383" t="s">
        <v>5726</v>
      </c>
      <c r="AR383" t="s">
        <v>46</v>
      </c>
      <c r="AS383" t="s">
        <v>324</v>
      </c>
    </row>
    <row r="384" spans="1:46" x14ac:dyDescent="0.35">
      <c r="A384" t="s">
        <v>5740</v>
      </c>
      <c r="B384" t="s">
        <v>5741</v>
      </c>
      <c r="C384" t="s">
        <v>5742</v>
      </c>
      <c r="D384" t="s">
        <v>5743</v>
      </c>
      <c r="E384" t="s">
        <v>5744</v>
      </c>
      <c r="F384" t="s">
        <v>5273</v>
      </c>
      <c r="G384" t="s">
        <v>1509</v>
      </c>
      <c r="H384" t="s">
        <v>136</v>
      </c>
      <c r="I384" t="s">
        <v>345</v>
      </c>
      <c r="J384" t="s">
        <v>5745</v>
      </c>
      <c r="K384" t="s">
        <v>5746</v>
      </c>
      <c r="L384" t="s">
        <v>53</v>
      </c>
      <c r="M384">
        <v>32703</v>
      </c>
      <c r="N384" t="s">
        <v>5747</v>
      </c>
      <c r="O384" t="s">
        <v>5748</v>
      </c>
      <c r="P384" t="s">
        <v>5749</v>
      </c>
      <c r="Q384" s="18">
        <v>45170</v>
      </c>
      <c r="S384" t="s">
        <v>634</v>
      </c>
      <c r="T384">
        <v>5</v>
      </c>
      <c r="U384" t="s">
        <v>5750</v>
      </c>
      <c r="W384">
        <v>0</v>
      </c>
      <c r="X384" t="s">
        <v>317</v>
      </c>
      <c r="Y384" s="18">
        <v>33267</v>
      </c>
      <c r="Z384" t="s">
        <v>5751</v>
      </c>
      <c r="AA384">
        <v>1265039820</v>
      </c>
      <c r="AB384" t="s">
        <v>5752</v>
      </c>
      <c r="AC384" s="18">
        <v>45657</v>
      </c>
      <c r="AD384" t="s">
        <v>5753</v>
      </c>
      <c r="AE384" s="18">
        <v>46234</v>
      </c>
      <c r="AF384" t="s">
        <v>5754</v>
      </c>
      <c r="AG384" s="18">
        <v>45897</v>
      </c>
      <c r="AH384" t="s">
        <v>5755</v>
      </c>
      <c r="AI384">
        <v>111869600</v>
      </c>
      <c r="AJ384" t="s">
        <v>1330</v>
      </c>
      <c r="AK384" t="s">
        <v>1330</v>
      </c>
      <c r="AL384" t="s">
        <v>1330</v>
      </c>
      <c r="AM384" t="b">
        <v>1</v>
      </c>
      <c r="AN384" t="b">
        <v>1</v>
      </c>
      <c r="AO384">
        <v>4332409</v>
      </c>
      <c r="AP384" t="s">
        <v>322</v>
      </c>
      <c r="AQ384" t="s">
        <v>5741</v>
      </c>
      <c r="AR384" t="s">
        <v>46</v>
      </c>
      <c r="AS384" t="s">
        <v>324</v>
      </c>
      <c r="AT384" t="s">
        <v>1384</v>
      </c>
    </row>
    <row r="385" spans="1:46" x14ac:dyDescent="0.35">
      <c r="A385" t="s">
        <v>5756</v>
      </c>
      <c r="B385" t="s">
        <v>5757</v>
      </c>
      <c r="C385" t="s">
        <v>5758</v>
      </c>
      <c r="D385" t="s">
        <v>5759</v>
      </c>
      <c r="E385" t="s">
        <v>5760</v>
      </c>
      <c r="F385" t="s">
        <v>497</v>
      </c>
      <c r="G385" t="s">
        <v>309</v>
      </c>
      <c r="H385" t="s">
        <v>191</v>
      </c>
      <c r="I385" t="s">
        <v>557</v>
      </c>
      <c r="J385" t="s">
        <v>5761</v>
      </c>
      <c r="K385" t="s">
        <v>559</v>
      </c>
      <c r="L385" t="s">
        <v>25</v>
      </c>
      <c r="M385">
        <v>98501</v>
      </c>
      <c r="N385" t="s">
        <v>5762</v>
      </c>
      <c r="O385" t="s">
        <v>5763</v>
      </c>
      <c r="P385" t="s">
        <v>5764</v>
      </c>
      <c r="Q385" s="18">
        <v>45166</v>
      </c>
      <c r="R385" s="18">
        <v>45541</v>
      </c>
      <c r="S385" t="s">
        <v>708</v>
      </c>
      <c r="T385">
        <v>0</v>
      </c>
      <c r="U385" t="s">
        <v>5765</v>
      </c>
      <c r="X385" t="s">
        <v>317</v>
      </c>
      <c r="Y385" s="18">
        <v>31408</v>
      </c>
      <c r="Z385" t="s">
        <v>5766</v>
      </c>
      <c r="AA385">
        <v>1669984282</v>
      </c>
      <c r="AB385" t="s">
        <v>5767</v>
      </c>
      <c r="AC385" s="18">
        <v>46356</v>
      </c>
      <c r="AD385" t="s">
        <v>5768</v>
      </c>
      <c r="AE385" s="18">
        <v>45653</v>
      </c>
      <c r="AF385" t="s">
        <v>5769</v>
      </c>
      <c r="AG385" s="18">
        <v>45657</v>
      </c>
      <c r="AH385" t="s">
        <v>5770</v>
      </c>
      <c r="AI385">
        <v>2267785</v>
      </c>
      <c r="AJ385" t="s">
        <v>1486</v>
      </c>
      <c r="AK385" t="s">
        <v>1486</v>
      </c>
      <c r="AL385" t="s">
        <v>778</v>
      </c>
      <c r="AM385" t="b">
        <v>1</v>
      </c>
      <c r="AN385" t="b">
        <v>1</v>
      </c>
      <c r="AO385">
        <v>4326898</v>
      </c>
      <c r="AP385" t="s">
        <v>322</v>
      </c>
      <c r="AQ385" t="s">
        <v>5757</v>
      </c>
      <c r="AR385" t="s">
        <v>566</v>
      </c>
      <c r="AS385" t="s">
        <v>324</v>
      </c>
      <c r="AT385" t="s">
        <v>1384</v>
      </c>
    </row>
    <row r="386" spans="1:46" x14ac:dyDescent="0.35">
      <c r="A386" t="s">
        <v>5771</v>
      </c>
      <c r="B386" t="s">
        <v>5772</v>
      </c>
      <c r="C386" t="s">
        <v>5773</v>
      </c>
      <c r="D386" t="s">
        <v>1206</v>
      </c>
      <c r="E386" t="s">
        <v>5774</v>
      </c>
      <c r="F386" t="s">
        <v>461</v>
      </c>
      <c r="G386" t="s">
        <v>462</v>
      </c>
      <c r="H386" t="s">
        <v>133</v>
      </c>
      <c r="I386" t="s">
        <v>432</v>
      </c>
      <c r="J386" t="s">
        <v>5775</v>
      </c>
      <c r="K386" t="s">
        <v>5776</v>
      </c>
      <c r="L386" t="s">
        <v>25</v>
      </c>
      <c r="M386">
        <v>98118</v>
      </c>
      <c r="N386" t="s">
        <v>5777</v>
      </c>
      <c r="O386" t="s">
        <v>5778</v>
      </c>
      <c r="P386" t="s">
        <v>5779</v>
      </c>
      <c r="Q386" s="18">
        <v>45159</v>
      </c>
      <c r="S386" t="s">
        <v>634</v>
      </c>
      <c r="T386">
        <v>5</v>
      </c>
      <c r="U386" t="s">
        <v>5780</v>
      </c>
      <c r="X386" t="s">
        <v>317</v>
      </c>
      <c r="Y386" s="18">
        <v>29768</v>
      </c>
      <c r="Z386" t="s">
        <v>5781</v>
      </c>
      <c r="AA386">
        <v>1063126282</v>
      </c>
      <c r="AB386" t="s">
        <v>5782</v>
      </c>
      <c r="AC386" s="18">
        <v>46022</v>
      </c>
      <c r="AD386" t="s">
        <v>5783</v>
      </c>
      <c r="AE386" s="18">
        <v>45839</v>
      </c>
      <c r="AF386" t="s">
        <v>5784</v>
      </c>
      <c r="AG386" s="18">
        <v>46748</v>
      </c>
      <c r="AH386" t="s">
        <v>5785</v>
      </c>
      <c r="AI386">
        <v>2237895</v>
      </c>
      <c r="AJ386" t="s">
        <v>338</v>
      </c>
      <c r="AK386" t="s">
        <v>2545</v>
      </c>
      <c r="AL386" t="s">
        <v>792</v>
      </c>
      <c r="AM386" t="b">
        <v>1</v>
      </c>
      <c r="AN386" t="b">
        <v>1</v>
      </c>
      <c r="AO386">
        <v>4320298</v>
      </c>
      <c r="AP386" t="s">
        <v>322</v>
      </c>
      <c r="AQ386" t="s">
        <v>5772</v>
      </c>
      <c r="AR386" t="s">
        <v>46</v>
      </c>
      <c r="AS386" t="s">
        <v>324</v>
      </c>
      <c r="AT386" t="s">
        <v>1384</v>
      </c>
    </row>
    <row r="387" spans="1:46" x14ac:dyDescent="0.35">
      <c r="A387" t="s">
        <v>5786</v>
      </c>
      <c r="B387" t="s">
        <v>5787</v>
      </c>
      <c r="C387" t="s">
        <v>5788</v>
      </c>
      <c r="D387" t="s">
        <v>5789</v>
      </c>
      <c r="E387" t="s">
        <v>5790</v>
      </c>
      <c r="F387" t="s">
        <v>461</v>
      </c>
      <c r="G387" t="s">
        <v>462</v>
      </c>
      <c r="H387" t="s">
        <v>133</v>
      </c>
      <c r="I387" t="s">
        <v>432</v>
      </c>
      <c r="J387" t="s">
        <v>5791</v>
      </c>
      <c r="K387" t="s">
        <v>1953</v>
      </c>
      <c r="L387" t="s">
        <v>25</v>
      </c>
      <c r="M387">
        <v>98101</v>
      </c>
      <c r="N387" t="s">
        <v>5792</v>
      </c>
      <c r="O387" t="s">
        <v>5793</v>
      </c>
      <c r="P387" t="s">
        <v>5794</v>
      </c>
      <c r="Q387" s="18">
        <v>45159</v>
      </c>
      <c r="R387" s="18">
        <v>45443</v>
      </c>
      <c r="S387" t="s">
        <v>708</v>
      </c>
      <c r="T387">
        <v>0</v>
      </c>
      <c r="U387" t="s">
        <v>5795</v>
      </c>
      <c r="X387" t="s">
        <v>317</v>
      </c>
      <c r="Y387" s="18">
        <v>34881</v>
      </c>
      <c r="Z387" t="s">
        <v>5796</v>
      </c>
      <c r="AA387">
        <v>1326799388</v>
      </c>
      <c r="AB387" t="s">
        <v>5797</v>
      </c>
      <c r="AC387" s="18">
        <v>46173</v>
      </c>
      <c r="AD387" t="s">
        <v>5798</v>
      </c>
      <c r="AE387" s="18">
        <v>46204</v>
      </c>
      <c r="AF387" t="s">
        <v>5799</v>
      </c>
      <c r="AG387" s="18">
        <v>46546</v>
      </c>
      <c r="AH387" t="s">
        <v>5800</v>
      </c>
      <c r="AI387">
        <v>2284689</v>
      </c>
      <c r="AJ387" t="s">
        <v>338</v>
      </c>
      <c r="AK387" t="s">
        <v>2665</v>
      </c>
      <c r="AL387" t="s">
        <v>2665</v>
      </c>
      <c r="AM387" t="b">
        <v>1</v>
      </c>
      <c r="AN387" t="b">
        <v>1</v>
      </c>
      <c r="AO387">
        <v>4322987</v>
      </c>
      <c r="AQ387" t="s">
        <v>5787</v>
      </c>
      <c r="AR387" t="s">
        <v>46</v>
      </c>
      <c r="AS387" t="s">
        <v>324</v>
      </c>
      <c r="AT387" t="s">
        <v>1384</v>
      </c>
    </row>
    <row r="388" spans="1:46" x14ac:dyDescent="0.35">
      <c r="A388" t="s">
        <v>5801</v>
      </c>
      <c r="B388" t="s">
        <v>5802</v>
      </c>
      <c r="C388" t="s">
        <v>5803</v>
      </c>
      <c r="D388" t="s">
        <v>5804</v>
      </c>
      <c r="E388" t="s">
        <v>5805</v>
      </c>
      <c r="F388" t="s">
        <v>497</v>
      </c>
      <c r="G388" t="s">
        <v>309</v>
      </c>
      <c r="H388" t="s">
        <v>133</v>
      </c>
      <c r="I388" t="s">
        <v>432</v>
      </c>
      <c r="J388" t="s">
        <v>5806</v>
      </c>
      <c r="K388" t="s">
        <v>1057</v>
      </c>
      <c r="L388" t="s">
        <v>25</v>
      </c>
      <c r="M388">
        <v>98403</v>
      </c>
      <c r="N388" t="s">
        <v>5807</v>
      </c>
      <c r="O388" t="s">
        <v>5808</v>
      </c>
      <c r="P388" t="s">
        <v>5809</v>
      </c>
      <c r="Q388" s="18">
        <v>45159</v>
      </c>
      <c r="R388" s="18">
        <v>45381</v>
      </c>
      <c r="S388" t="s">
        <v>708</v>
      </c>
      <c r="T388">
        <v>0</v>
      </c>
      <c r="U388" t="s">
        <v>5810</v>
      </c>
      <c r="W388">
        <v>500</v>
      </c>
      <c r="X388" t="s">
        <v>317</v>
      </c>
      <c r="Y388" s="18">
        <v>31903</v>
      </c>
      <c r="Z388" t="s">
        <v>5811</v>
      </c>
      <c r="AA388">
        <v>1124707716</v>
      </c>
      <c r="AB388" t="s">
        <v>5812</v>
      </c>
      <c r="AD388" t="s">
        <v>5813</v>
      </c>
      <c r="AE388" s="18">
        <v>45418</v>
      </c>
      <c r="AF388" t="s">
        <v>5814</v>
      </c>
      <c r="AG388" s="18">
        <v>46878</v>
      </c>
      <c r="AJ388" t="s">
        <v>338</v>
      </c>
      <c r="AK388" t="s">
        <v>5815</v>
      </c>
      <c r="AL388" t="s">
        <v>5815</v>
      </c>
      <c r="AM388" t="b">
        <v>1</v>
      </c>
      <c r="AN388" t="b">
        <v>1</v>
      </c>
      <c r="AO388">
        <v>4322995</v>
      </c>
      <c r="AQ388" t="s">
        <v>5802</v>
      </c>
      <c r="AR388" t="s">
        <v>46</v>
      </c>
      <c r="AS388" t="s">
        <v>324</v>
      </c>
      <c r="AT388" t="s">
        <v>1384</v>
      </c>
    </row>
    <row r="389" spans="1:46" x14ac:dyDescent="0.35">
      <c r="A389" t="s">
        <v>5816</v>
      </c>
      <c r="B389" t="s">
        <v>5817</v>
      </c>
      <c r="C389" t="s">
        <v>5818</v>
      </c>
      <c r="D389" t="s">
        <v>5819</v>
      </c>
      <c r="E389" t="s">
        <v>5820</v>
      </c>
      <c r="F389" t="s">
        <v>461</v>
      </c>
      <c r="G389" t="s">
        <v>462</v>
      </c>
      <c r="H389" t="s">
        <v>133</v>
      </c>
      <c r="I389" t="s">
        <v>432</v>
      </c>
      <c r="J389" t="s">
        <v>5821</v>
      </c>
      <c r="K389" t="s">
        <v>5105</v>
      </c>
      <c r="L389" t="s">
        <v>25</v>
      </c>
      <c r="M389">
        <v>98087</v>
      </c>
      <c r="N389" t="s">
        <v>5822</v>
      </c>
      <c r="O389" t="s">
        <v>5823</v>
      </c>
      <c r="P389" t="s">
        <v>5824</v>
      </c>
      <c r="Q389" s="18">
        <v>45159</v>
      </c>
      <c r="R389" s="18">
        <v>45412</v>
      </c>
      <c r="S389" t="s">
        <v>708</v>
      </c>
      <c r="T389">
        <v>0</v>
      </c>
      <c r="U389" t="s">
        <v>5825</v>
      </c>
      <c r="X389" t="s">
        <v>317</v>
      </c>
      <c r="Y389" s="18">
        <v>31108</v>
      </c>
      <c r="Z389" t="s">
        <v>5826</v>
      </c>
      <c r="AA389">
        <v>1518621051</v>
      </c>
      <c r="AB389" t="s">
        <v>5827</v>
      </c>
      <c r="AD389" t="s">
        <v>5828</v>
      </c>
      <c r="AE389" s="18">
        <v>45718</v>
      </c>
      <c r="AF389" t="s">
        <v>5829</v>
      </c>
      <c r="AG389" s="18">
        <v>45490</v>
      </c>
      <c r="AH389" t="s">
        <v>5830</v>
      </c>
      <c r="AI389">
        <v>2220377</v>
      </c>
      <c r="AK389" t="s">
        <v>2665</v>
      </c>
      <c r="AL389" t="s">
        <v>2665</v>
      </c>
      <c r="AM389" t="b">
        <v>0</v>
      </c>
      <c r="AN389" t="b">
        <v>1</v>
      </c>
      <c r="AO389">
        <v>4322740</v>
      </c>
      <c r="AQ389" t="s">
        <v>5817</v>
      </c>
      <c r="AR389" t="s">
        <v>46</v>
      </c>
      <c r="AS389" t="s">
        <v>324</v>
      </c>
      <c r="AT389" t="s">
        <v>1384</v>
      </c>
    </row>
    <row r="390" spans="1:46" x14ac:dyDescent="0.35">
      <c r="A390" t="s">
        <v>5831</v>
      </c>
      <c r="B390" t="s">
        <v>5832</v>
      </c>
      <c r="C390" t="s">
        <v>5833</v>
      </c>
      <c r="D390" t="s">
        <v>5834</v>
      </c>
      <c r="E390" t="s">
        <v>5835</v>
      </c>
      <c r="F390" t="s">
        <v>5836</v>
      </c>
      <c r="G390" t="s">
        <v>733</v>
      </c>
      <c r="H390" t="s">
        <v>133</v>
      </c>
      <c r="I390" t="s">
        <v>432</v>
      </c>
      <c r="J390" t="s">
        <v>5837</v>
      </c>
      <c r="K390" t="s">
        <v>3382</v>
      </c>
      <c r="L390" t="s">
        <v>25</v>
      </c>
      <c r="M390">
        <v>99216</v>
      </c>
      <c r="N390" t="s">
        <v>5838</v>
      </c>
      <c r="O390" t="s">
        <v>5839</v>
      </c>
      <c r="P390" t="s">
        <v>5840</v>
      </c>
      <c r="Q390" s="18">
        <v>45153</v>
      </c>
      <c r="S390" t="s">
        <v>634</v>
      </c>
      <c r="T390">
        <v>5</v>
      </c>
      <c r="U390" t="s">
        <v>5841</v>
      </c>
      <c r="X390" t="s">
        <v>317</v>
      </c>
      <c r="Y390" s="18">
        <v>34724</v>
      </c>
      <c r="Z390" t="s">
        <v>5842</v>
      </c>
      <c r="AA390">
        <v>1235811415</v>
      </c>
      <c r="AB390" t="s">
        <v>5843</v>
      </c>
      <c r="AC390" s="18">
        <v>46081</v>
      </c>
      <c r="AD390" t="s">
        <v>5844</v>
      </c>
      <c r="AE390" s="18">
        <v>46047</v>
      </c>
      <c r="AF390" t="s">
        <v>5845</v>
      </c>
      <c r="AG390" s="18">
        <v>46932</v>
      </c>
      <c r="AH390" t="s">
        <v>5846</v>
      </c>
      <c r="AJ390" t="s">
        <v>338</v>
      </c>
      <c r="AK390" t="s">
        <v>70</v>
      </c>
      <c r="AL390" t="s">
        <v>70</v>
      </c>
      <c r="AM390" t="b">
        <v>1</v>
      </c>
      <c r="AN390" t="b">
        <v>1</v>
      </c>
      <c r="AO390">
        <v>4315449</v>
      </c>
      <c r="AP390" t="s">
        <v>322</v>
      </c>
      <c r="AQ390" t="s">
        <v>5832</v>
      </c>
      <c r="AR390" t="s">
        <v>46</v>
      </c>
      <c r="AS390" t="s">
        <v>324</v>
      </c>
      <c r="AT390" t="s">
        <v>1384</v>
      </c>
    </row>
    <row r="391" spans="1:46" x14ac:dyDescent="0.35">
      <c r="A391" t="s">
        <v>5847</v>
      </c>
      <c r="B391" t="s">
        <v>5848</v>
      </c>
      <c r="C391" t="s">
        <v>5849</v>
      </c>
      <c r="D391" t="s">
        <v>5850</v>
      </c>
      <c r="E391" t="s">
        <v>5851</v>
      </c>
      <c r="F391" t="s">
        <v>497</v>
      </c>
      <c r="G391" t="s">
        <v>309</v>
      </c>
      <c r="H391" t="s">
        <v>191</v>
      </c>
      <c r="I391" t="s">
        <v>557</v>
      </c>
      <c r="J391" t="s">
        <v>5852</v>
      </c>
      <c r="K391" t="s">
        <v>434</v>
      </c>
      <c r="L391" t="s">
        <v>25</v>
      </c>
      <c r="M391">
        <v>98056</v>
      </c>
      <c r="N391" t="s">
        <v>5853</v>
      </c>
      <c r="O391" t="s">
        <v>5854</v>
      </c>
      <c r="P391" t="s">
        <v>5855</v>
      </c>
      <c r="Q391" s="18">
        <v>45142</v>
      </c>
      <c r="S391" t="s">
        <v>634</v>
      </c>
      <c r="T391">
        <v>3</v>
      </c>
      <c r="U391" t="s">
        <v>5856</v>
      </c>
      <c r="W391">
        <v>550</v>
      </c>
      <c r="X391" t="s">
        <v>317</v>
      </c>
      <c r="Y391" s="18">
        <v>26164</v>
      </c>
      <c r="Z391" t="s">
        <v>5857</v>
      </c>
      <c r="AA391">
        <v>1942537493</v>
      </c>
      <c r="AB391" t="s">
        <v>5858</v>
      </c>
      <c r="AC391" s="18">
        <v>45777</v>
      </c>
      <c r="AD391" t="s">
        <v>5859</v>
      </c>
      <c r="AE391" s="18">
        <v>46253</v>
      </c>
      <c r="AF391" t="s">
        <v>5860</v>
      </c>
      <c r="AG391" s="18">
        <v>46022</v>
      </c>
      <c r="AH391" t="s">
        <v>5861</v>
      </c>
      <c r="AI391">
        <v>2009802</v>
      </c>
      <c r="AJ391" t="s">
        <v>777</v>
      </c>
      <c r="AK391" t="s">
        <v>777</v>
      </c>
      <c r="AL391" t="s">
        <v>778</v>
      </c>
      <c r="AM391" t="b">
        <v>1</v>
      </c>
      <c r="AN391" t="b">
        <v>1</v>
      </c>
      <c r="AO391">
        <v>4309552</v>
      </c>
      <c r="AP391" t="s">
        <v>322</v>
      </c>
      <c r="AQ391" t="s">
        <v>5848</v>
      </c>
      <c r="AR391" t="s">
        <v>566</v>
      </c>
      <c r="AS391" t="s">
        <v>324</v>
      </c>
      <c r="AT391" t="s">
        <v>1384</v>
      </c>
    </row>
    <row r="392" spans="1:46" x14ac:dyDescent="0.35">
      <c r="A392" t="s">
        <v>5862</v>
      </c>
      <c r="B392" t="s">
        <v>5863</v>
      </c>
      <c r="C392" t="s">
        <v>5864</v>
      </c>
      <c r="D392" t="s">
        <v>5865</v>
      </c>
      <c r="E392" t="s">
        <v>5866</v>
      </c>
      <c r="F392" t="s">
        <v>497</v>
      </c>
      <c r="G392" t="s">
        <v>309</v>
      </c>
      <c r="H392" t="s">
        <v>191</v>
      </c>
      <c r="I392" t="s">
        <v>557</v>
      </c>
      <c r="J392" t="s">
        <v>5867</v>
      </c>
      <c r="K392" t="s">
        <v>5868</v>
      </c>
      <c r="L392" t="s">
        <v>25</v>
      </c>
      <c r="M392">
        <v>98383</v>
      </c>
      <c r="N392" t="s">
        <v>5869</v>
      </c>
      <c r="O392" t="s">
        <v>5870</v>
      </c>
      <c r="P392" t="s">
        <v>5871</v>
      </c>
      <c r="Q392" s="18">
        <v>45142</v>
      </c>
      <c r="S392" t="s">
        <v>634</v>
      </c>
      <c r="T392">
        <v>5</v>
      </c>
      <c r="U392" t="s">
        <v>5872</v>
      </c>
      <c r="X392" t="s">
        <v>317</v>
      </c>
      <c r="Y392" s="18">
        <v>30453</v>
      </c>
      <c r="Z392" t="s">
        <v>5873</v>
      </c>
      <c r="AA392">
        <v>1285878926</v>
      </c>
      <c r="AB392" t="s">
        <v>5874</v>
      </c>
      <c r="AC392" s="18">
        <v>45716</v>
      </c>
      <c r="AD392" t="s">
        <v>5875</v>
      </c>
      <c r="AE392" s="18">
        <v>46159</v>
      </c>
      <c r="AF392" t="s">
        <v>5876</v>
      </c>
      <c r="AG392" s="18">
        <v>46387</v>
      </c>
      <c r="AI392">
        <v>2044858</v>
      </c>
      <c r="AJ392" t="s">
        <v>778</v>
      </c>
      <c r="AK392" t="s">
        <v>778</v>
      </c>
      <c r="AL392" t="s">
        <v>778</v>
      </c>
      <c r="AM392" t="b">
        <v>1</v>
      </c>
      <c r="AN392" t="b">
        <v>1</v>
      </c>
      <c r="AO392">
        <v>4309569</v>
      </c>
      <c r="AP392" t="s">
        <v>322</v>
      </c>
      <c r="AQ392" t="s">
        <v>5863</v>
      </c>
      <c r="AR392" t="s">
        <v>566</v>
      </c>
      <c r="AS392" t="s">
        <v>324</v>
      </c>
      <c r="AT392" t="s">
        <v>1384</v>
      </c>
    </row>
    <row r="393" spans="1:46" x14ac:dyDescent="0.35">
      <c r="A393" t="s">
        <v>5877</v>
      </c>
      <c r="B393" t="s">
        <v>5878</v>
      </c>
      <c r="C393" t="s">
        <v>5879</v>
      </c>
      <c r="D393" t="s">
        <v>5880</v>
      </c>
      <c r="E393" t="s">
        <v>5881</v>
      </c>
      <c r="F393" t="s">
        <v>5176</v>
      </c>
      <c r="G393" t="s">
        <v>1637</v>
      </c>
      <c r="H393" t="s">
        <v>136</v>
      </c>
      <c r="I393" t="s">
        <v>345</v>
      </c>
      <c r="J393" t="s">
        <v>5882</v>
      </c>
      <c r="K393" t="s">
        <v>5883</v>
      </c>
      <c r="L393" t="s">
        <v>53</v>
      </c>
      <c r="M393">
        <v>32092</v>
      </c>
      <c r="N393" t="s">
        <v>5884</v>
      </c>
      <c r="O393" t="s">
        <v>5885</v>
      </c>
      <c r="P393" t="s">
        <v>5886</v>
      </c>
      <c r="Q393" s="18">
        <v>45139</v>
      </c>
      <c r="R393" s="18">
        <v>45149</v>
      </c>
      <c r="S393" t="s">
        <v>708</v>
      </c>
      <c r="T393">
        <v>0</v>
      </c>
      <c r="X393" t="s">
        <v>317</v>
      </c>
      <c r="Y393" s="18">
        <v>32458</v>
      </c>
      <c r="Z393" t="s">
        <v>5887</v>
      </c>
      <c r="AA393">
        <v>1811343627</v>
      </c>
      <c r="AB393" t="s">
        <v>5888</v>
      </c>
      <c r="AD393" t="s">
        <v>5889</v>
      </c>
      <c r="AE393" s="18">
        <v>45504</v>
      </c>
      <c r="AF393" t="s">
        <v>5890</v>
      </c>
      <c r="AH393" t="s">
        <v>5891</v>
      </c>
      <c r="AL393" t="s">
        <v>2575</v>
      </c>
      <c r="AM393" t="b">
        <v>1</v>
      </c>
      <c r="AN393" t="b">
        <v>1</v>
      </c>
      <c r="AQ393" t="s">
        <v>5878</v>
      </c>
      <c r="AR393" t="s">
        <v>46</v>
      </c>
      <c r="AS393" t="s">
        <v>324</v>
      </c>
    </row>
    <row r="394" spans="1:46" x14ac:dyDescent="0.35">
      <c r="A394" t="s">
        <v>5892</v>
      </c>
      <c r="B394" t="s">
        <v>5893</v>
      </c>
      <c r="C394" t="s">
        <v>5894</v>
      </c>
      <c r="D394" t="s">
        <v>625</v>
      </c>
      <c r="E394" t="s">
        <v>5895</v>
      </c>
      <c r="F394" t="s">
        <v>461</v>
      </c>
      <c r="G394" t="s">
        <v>462</v>
      </c>
      <c r="H394" t="s">
        <v>133</v>
      </c>
      <c r="I394" t="s">
        <v>432</v>
      </c>
      <c r="J394" t="s">
        <v>5896</v>
      </c>
      <c r="K394" t="s">
        <v>1252</v>
      </c>
      <c r="L394" t="s">
        <v>25</v>
      </c>
      <c r="M394">
        <v>98133</v>
      </c>
      <c r="N394" t="s">
        <v>5897</v>
      </c>
      <c r="O394" t="s">
        <v>5898</v>
      </c>
      <c r="P394" t="s">
        <v>5899</v>
      </c>
      <c r="Q394" s="18">
        <v>45139</v>
      </c>
      <c r="S394" t="s">
        <v>634</v>
      </c>
      <c r="T394">
        <v>5</v>
      </c>
      <c r="U394" t="s">
        <v>5900</v>
      </c>
      <c r="X394" t="s">
        <v>317</v>
      </c>
      <c r="Y394" s="18">
        <v>30907</v>
      </c>
      <c r="Z394" t="s">
        <v>5901</v>
      </c>
      <c r="AA394">
        <v>1225521867</v>
      </c>
      <c r="AB394" t="s">
        <v>5902</v>
      </c>
      <c r="AC394" s="18">
        <v>46660</v>
      </c>
      <c r="AD394" t="s">
        <v>5903</v>
      </c>
      <c r="AE394" s="18">
        <v>45882</v>
      </c>
      <c r="AF394" t="s">
        <v>5904</v>
      </c>
      <c r="AG394" s="18">
        <v>46833</v>
      </c>
      <c r="AH394" t="s">
        <v>5905</v>
      </c>
      <c r="AI394">
        <v>2218942</v>
      </c>
      <c r="AJ394" t="s">
        <v>338</v>
      </c>
      <c r="AK394" t="s">
        <v>1368</v>
      </c>
      <c r="AL394" t="s">
        <v>792</v>
      </c>
      <c r="AM394" t="b">
        <v>1</v>
      </c>
      <c r="AN394" t="b">
        <v>1</v>
      </c>
      <c r="AO394">
        <v>4309873</v>
      </c>
      <c r="AP394" t="s">
        <v>322</v>
      </c>
      <c r="AQ394" t="s">
        <v>5893</v>
      </c>
      <c r="AR394" t="s">
        <v>46</v>
      </c>
      <c r="AS394" t="s">
        <v>324</v>
      </c>
      <c r="AT394" t="s">
        <v>1384</v>
      </c>
    </row>
    <row r="395" spans="1:46" x14ac:dyDescent="0.35">
      <c r="A395" t="s">
        <v>5906</v>
      </c>
      <c r="B395" t="s">
        <v>33</v>
      </c>
      <c r="C395" t="s">
        <v>5907</v>
      </c>
      <c r="D395" t="s">
        <v>928</v>
      </c>
      <c r="E395" t="s">
        <v>1233</v>
      </c>
      <c r="F395" t="s">
        <v>5908</v>
      </c>
      <c r="G395" t="s">
        <v>659</v>
      </c>
      <c r="H395" t="s">
        <v>27</v>
      </c>
      <c r="I395" t="s">
        <v>310</v>
      </c>
      <c r="J395" t="s">
        <v>5909</v>
      </c>
      <c r="K395" t="s">
        <v>1751</v>
      </c>
      <c r="L395" t="s">
        <v>25</v>
      </c>
      <c r="M395">
        <v>98226</v>
      </c>
      <c r="N395" t="s">
        <v>5910</v>
      </c>
      <c r="O395" t="s">
        <v>5911</v>
      </c>
      <c r="P395" t="s">
        <v>5912</v>
      </c>
      <c r="Q395" s="18">
        <v>45138</v>
      </c>
      <c r="S395" t="s">
        <v>634</v>
      </c>
      <c r="T395">
        <v>1</v>
      </c>
      <c r="U395" t="s">
        <v>5913</v>
      </c>
      <c r="W395" s="358">
        <v>1100</v>
      </c>
      <c r="X395">
        <v>1099</v>
      </c>
      <c r="Y395" s="18">
        <v>23956</v>
      </c>
      <c r="Z395" t="s">
        <v>5914</v>
      </c>
      <c r="AA395">
        <v>1528035565</v>
      </c>
      <c r="AB395" t="s">
        <v>5915</v>
      </c>
      <c r="AC395" s="18">
        <v>46387</v>
      </c>
      <c r="AD395" t="s">
        <v>5916</v>
      </c>
      <c r="AE395" s="18">
        <v>45871</v>
      </c>
      <c r="AF395" t="s">
        <v>338</v>
      </c>
      <c r="AH395" t="s">
        <v>5917</v>
      </c>
      <c r="AI395">
        <v>1012474</v>
      </c>
      <c r="AJ395" t="s">
        <v>338</v>
      </c>
      <c r="AK395" t="s">
        <v>70</v>
      </c>
      <c r="AL395" t="s">
        <v>70</v>
      </c>
      <c r="AM395" t="b">
        <v>1</v>
      </c>
      <c r="AN395" t="b">
        <v>1</v>
      </c>
      <c r="AP395" t="s">
        <v>322</v>
      </c>
      <c r="AQ395" t="s">
        <v>33</v>
      </c>
      <c r="AR395" t="s">
        <v>310</v>
      </c>
      <c r="AS395" t="s">
        <v>324</v>
      </c>
    </row>
    <row r="396" spans="1:46" x14ac:dyDescent="0.35">
      <c r="A396" t="s">
        <v>5918</v>
      </c>
      <c r="B396" t="s">
        <v>5919</v>
      </c>
      <c r="C396" t="s">
        <v>5920</v>
      </c>
      <c r="D396" t="s">
        <v>5921</v>
      </c>
      <c r="E396" t="s">
        <v>5922</v>
      </c>
      <c r="F396" t="s">
        <v>732</v>
      </c>
      <c r="G396" t="s">
        <v>733</v>
      </c>
      <c r="H396" t="s">
        <v>133</v>
      </c>
      <c r="I396" t="s">
        <v>432</v>
      </c>
      <c r="J396" t="s">
        <v>5923</v>
      </c>
      <c r="K396" t="s">
        <v>1405</v>
      </c>
      <c r="L396" t="s">
        <v>25</v>
      </c>
      <c r="M396">
        <v>99223</v>
      </c>
      <c r="N396" t="s">
        <v>5924</v>
      </c>
      <c r="O396" t="s">
        <v>5925</v>
      </c>
      <c r="P396" t="s">
        <v>5926</v>
      </c>
      <c r="Q396" s="18">
        <v>45138</v>
      </c>
      <c r="R396" s="18">
        <v>45437</v>
      </c>
      <c r="S396" t="s">
        <v>708</v>
      </c>
      <c r="T396">
        <v>0</v>
      </c>
      <c r="U396" t="s">
        <v>5927</v>
      </c>
      <c r="X396" t="s">
        <v>317</v>
      </c>
      <c r="Y396" s="18">
        <v>25791</v>
      </c>
      <c r="Z396" t="s">
        <v>5928</v>
      </c>
      <c r="AA396">
        <v>1356048300</v>
      </c>
      <c r="AB396" t="s">
        <v>5929</v>
      </c>
      <c r="AC396" s="18">
        <v>46053</v>
      </c>
      <c r="AD396" t="s">
        <v>5930</v>
      </c>
      <c r="AE396" s="18">
        <v>45880</v>
      </c>
      <c r="AF396" t="s">
        <v>5931</v>
      </c>
      <c r="AG396" s="18">
        <v>46754</v>
      </c>
      <c r="AH396" t="s">
        <v>5830</v>
      </c>
      <c r="AI396">
        <v>2267622</v>
      </c>
      <c r="AJ396" t="s">
        <v>338</v>
      </c>
      <c r="AK396" t="s">
        <v>4783</v>
      </c>
      <c r="AL396" t="s">
        <v>368</v>
      </c>
      <c r="AM396" t="b">
        <v>1</v>
      </c>
      <c r="AN396" t="b">
        <v>1</v>
      </c>
      <c r="AO396">
        <v>4309532</v>
      </c>
      <c r="AQ396" t="s">
        <v>5919</v>
      </c>
      <c r="AR396" t="s">
        <v>46</v>
      </c>
      <c r="AS396" t="s">
        <v>324</v>
      </c>
      <c r="AT396" t="s">
        <v>1384</v>
      </c>
    </row>
    <row r="397" spans="1:46" x14ac:dyDescent="0.35">
      <c r="A397" t="s">
        <v>5932</v>
      </c>
      <c r="B397" t="s">
        <v>5933</v>
      </c>
      <c r="C397" t="s">
        <v>5934</v>
      </c>
      <c r="D397" t="s">
        <v>5935</v>
      </c>
      <c r="E397" t="s">
        <v>5936</v>
      </c>
      <c r="F397" t="s">
        <v>732</v>
      </c>
      <c r="G397" t="s">
        <v>733</v>
      </c>
      <c r="H397" t="s">
        <v>191</v>
      </c>
      <c r="I397" t="s">
        <v>557</v>
      </c>
      <c r="J397" t="s">
        <v>5937</v>
      </c>
      <c r="K397" t="s">
        <v>5938</v>
      </c>
      <c r="L397" t="s">
        <v>25</v>
      </c>
      <c r="M397">
        <v>98837</v>
      </c>
      <c r="N397" t="s">
        <v>5939</v>
      </c>
      <c r="O397" t="s">
        <v>5940</v>
      </c>
      <c r="P397" t="s">
        <v>5941</v>
      </c>
      <c r="Q397" s="18">
        <v>45138</v>
      </c>
      <c r="R397" s="18">
        <v>45249</v>
      </c>
      <c r="S397" t="s">
        <v>708</v>
      </c>
      <c r="T397">
        <v>0</v>
      </c>
      <c r="U397" t="s">
        <v>5942</v>
      </c>
      <c r="W397">
        <v>600</v>
      </c>
      <c r="X397">
        <v>1099</v>
      </c>
      <c r="Y397" s="18">
        <v>25740</v>
      </c>
      <c r="Z397" t="s">
        <v>5943</v>
      </c>
      <c r="AA397">
        <v>1659921302</v>
      </c>
      <c r="AB397" t="s">
        <v>5944</v>
      </c>
      <c r="AD397" t="s">
        <v>5945</v>
      </c>
      <c r="AE397" s="18">
        <v>45829</v>
      </c>
      <c r="AF397" t="s">
        <v>5946</v>
      </c>
      <c r="AG397" s="18">
        <v>45657</v>
      </c>
      <c r="AI397">
        <v>2174221</v>
      </c>
      <c r="AK397" t="s">
        <v>5947</v>
      </c>
      <c r="AL397" t="s">
        <v>4881</v>
      </c>
      <c r="AM397" t="b">
        <v>1</v>
      </c>
      <c r="AN397" t="b">
        <v>1</v>
      </c>
      <c r="AQ397" t="s">
        <v>5933</v>
      </c>
      <c r="AR397" t="s">
        <v>566</v>
      </c>
      <c r="AS397" t="s">
        <v>324</v>
      </c>
    </row>
    <row r="398" spans="1:46" x14ac:dyDescent="0.35">
      <c r="A398" t="s">
        <v>5948</v>
      </c>
      <c r="B398" t="s">
        <v>5949</v>
      </c>
      <c r="C398" t="s">
        <v>5950</v>
      </c>
      <c r="D398" t="s">
        <v>5951</v>
      </c>
      <c r="E398" t="s">
        <v>5952</v>
      </c>
      <c r="G398" t="s">
        <v>309</v>
      </c>
      <c r="H398" t="s">
        <v>133</v>
      </c>
      <c r="I398" t="s">
        <v>432</v>
      </c>
      <c r="J398" t="s">
        <v>5953</v>
      </c>
      <c r="K398" t="s">
        <v>5954</v>
      </c>
      <c r="L398" t="s">
        <v>25</v>
      </c>
      <c r="M398">
        <v>98359</v>
      </c>
      <c r="N398" t="s">
        <v>5955</v>
      </c>
      <c r="O398" t="s">
        <v>5956</v>
      </c>
      <c r="P398" t="s">
        <v>5957</v>
      </c>
      <c r="Q398" s="18">
        <v>45135</v>
      </c>
      <c r="R398" s="18">
        <v>45149</v>
      </c>
      <c r="S398" t="s">
        <v>708</v>
      </c>
      <c r="T398">
        <v>0</v>
      </c>
      <c r="X398" t="s">
        <v>317</v>
      </c>
      <c r="Y398" s="18">
        <v>26592</v>
      </c>
      <c r="Z398" t="s">
        <v>5958</v>
      </c>
      <c r="AA398">
        <v>1942265574</v>
      </c>
      <c r="AB398" t="s">
        <v>5959</v>
      </c>
      <c r="AD398" t="s">
        <v>5960</v>
      </c>
      <c r="AE398" s="18">
        <v>45219</v>
      </c>
      <c r="AF398" t="s">
        <v>5961</v>
      </c>
      <c r="AG398" s="18">
        <v>45716</v>
      </c>
      <c r="AH398" t="s">
        <v>5962</v>
      </c>
      <c r="AI398">
        <v>2167774</v>
      </c>
      <c r="AM398" t="b">
        <v>1</v>
      </c>
      <c r="AN398" t="b">
        <v>1</v>
      </c>
      <c r="AO398">
        <v>4309560</v>
      </c>
      <c r="AQ398" t="s">
        <v>5949</v>
      </c>
      <c r="AR398" t="s">
        <v>46</v>
      </c>
      <c r="AS398" t="s">
        <v>324</v>
      </c>
      <c r="AT398" t="s">
        <v>1384</v>
      </c>
    </row>
    <row r="399" spans="1:46" x14ac:dyDescent="0.35">
      <c r="A399" t="s">
        <v>5963</v>
      </c>
      <c r="B399" t="s">
        <v>195</v>
      </c>
      <c r="C399" t="s">
        <v>5964</v>
      </c>
      <c r="D399" t="s">
        <v>5965</v>
      </c>
      <c r="E399" t="s">
        <v>5966</v>
      </c>
      <c r="F399" t="s">
        <v>497</v>
      </c>
      <c r="G399" t="s">
        <v>309</v>
      </c>
      <c r="H399" t="s">
        <v>133</v>
      </c>
      <c r="I399" t="s">
        <v>432</v>
      </c>
      <c r="J399" t="s">
        <v>5967</v>
      </c>
      <c r="K399" t="s">
        <v>5968</v>
      </c>
      <c r="L399" t="s">
        <v>25</v>
      </c>
      <c r="M399">
        <v>98387</v>
      </c>
      <c r="N399" t="s">
        <v>5969</v>
      </c>
      <c r="O399" t="s">
        <v>5970</v>
      </c>
      <c r="P399" t="s">
        <v>5971</v>
      </c>
      <c r="Q399" s="18">
        <v>45131</v>
      </c>
      <c r="S399" t="s">
        <v>634</v>
      </c>
      <c r="T399">
        <v>3</v>
      </c>
      <c r="U399" t="s">
        <v>5972</v>
      </c>
      <c r="W399">
        <v>625</v>
      </c>
      <c r="X399">
        <v>1099</v>
      </c>
      <c r="Y399" s="18">
        <v>33114</v>
      </c>
      <c r="Z399" t="s">
        <v>5973</v>
      </c>
      <c r="AA399">
        <v>1851858641</v>
      </c>
      <c r="AB399" t="s">
        <v>5974</v>
      </c>
      <c r="AC399" s="18">
        <v>46022</v>
      </c>
      <c r="AD399" t="s">
        <v>5975</v>
      </c>
      <c r="AE399" s="18">
        <v>46263</v>
      </c>
      <c r="AF399" t="s">
        <v>5976</v>
      </c>
      <c r="AG399" s="18">
        <v>46916</v>
      </c>
      <c r="AH399" t="s">
        <v>5977</v>
      </c>
      <c r="AI399">
        <v>2253297</v>
      </c>
      <c r="AJ399" t="s">
        <v>338</v>
      </c>
      <c r="AK399" t="s">
        <v>778</v>
      </c>
      <c r="AL399" t="s">
        <v>778</v>
      </c>
      <c r="AM399" t="b">
        <v>1</v>
      </c>
      <c r="AN399" t="b">
        <v>1</v>
      </c>
      <c r="AO399">
        <v>4308921</v>
      </c>
      <c r="AP399" t="s">
        <v>322</v>
      </c>
      <c r="AQ399" t="s">
        <v>195</v>
      </c>
      <c r="AR399" t="s">
        <v>46</v>
      </c>
      <c r="AS399" t="s">
        <v>324</v>
      </c>
      <c r="AT399" t="s">
        <v>1384</v>
      </c>
    </row>
    <row r="400" spans="1:46" x14ac:dyDescent="0.35">
      <c r="A400" t="s">
        <v>5978</v>
      </c>
      <c r="B400" t="s">
        <v>5979</v>
      </c>
      <c r="C400" t="s">
        <v>5980</v>
      </c>
      <c r="D400" t="s">
        <v>871</v>
      </c>
      <c r="E400" t="s">
        <v>5981</v>
      </c>
      <c r="F400" t="s">
        <v>3278</v>
      </c>
      <c r="G400" t="s">
        <v>718</v>
      </c>
      <c r="H400" t="s">
        <v>130</v>
      </c>
      <c r="I400" t="s">
        <v>432</v>
      </c>
      <c r="J400" t="s">
        <v>5982</v>
      </c>
      <c r="K400" t="s">
        <v>5983</v>
      </c>
      <c r="L400" t="s">
        <v>50</v>
      </c>
      <c r="M400">
        <v>95501</v>
      </c>
      <c r="N400" t="s">
        <v>5984</v>
      </c>
      <c r="O400" t="s">
        <v>5985</v>
      </c>
      <c r="P400" t="s">
        <v>5986</v>
      </c>
      <c r="Q400" s="18">
        <v>45124</v>
      </c>
      <c r="R400" s="18">
        <v>45296</v>
      </c>
      <c r="S400" t="s">
        <v>708</v>
      </c>
      <c r="T400">
        <v>0</v>
      </c>
      <c r="U400" t="s">
        <v>5987</v>
      </c>
      <c r="X400" t="s">
        <v>317</v>
      </c>
      <c r="Y400" s="18">
        <v>25756</v>
      </c>
      <c r="Z400" t="s">
        <v>5988</v>
      </c>
      <c r="AA400">
        <v>1386367381</v>
      </c>
      <c r="AB400" t="s">
        <v>5989</v>
      </c>
      <c r="AD400">
        <v>95022687</v>
      </c>
      <c r="AE400" s="18">
        <v>45870</v>
      </c>
      <c r="AF400" t="s">
        <v>5990</v>
      </c>
      <c r="AG400" s="18">
        <v>46699</v>
      </c>
      <c r="AH400" t="s">
        <v>5991</v>
      </c>
      <c r="AJ400" t="s">
        <v>4519</v>
      </c>
      <c r="AK400" t="s">
        <v>5992</v>
      </c>
      <c r="AL400" t="s">
        <v>338</v>
      </c>
      <c r="AM400" t="b">
        <v>1</v>
      </c>
      <c r="AN400" t="b">
        <v>1</v>
      </c>
      <c r="AO400">
        <v>4299893</v>
      </c>
      <c r="AQ400" t="s">
        <v>5979</v>
      </c>
      <c r="AR400" t="s">
        <v>46</v>
      </c>
      <c r="AS400" t="s">
        <v>324</v>
      </c>
      <c r="AT400" t="s">
        <v>1384</v>
      </c>
    </row>
    <row r="401" spans="1:46" x14ac:dyDescent="0.35">
      <c r="A401" t="s">
        <v>5993</v>
      </c>
      <c r="B401" t="s">
        <v>52</v>
      </c>
      <c r="C401" t="s">
        <v>5994</v>
      </c>
      <c r="D401" t="s">
        <v>5995</v>
      </c>
      <c r="E401" t="s">
        <v>5713</v>
      </c>
      <c r="F401" t="s">
        <v>5996</v>
      </c>
      <c r="G401" t="s">
        <v>374</v>
      </c>
      <c r="H401" t="s">
        <v>27</v>
      </c>
      <c r="I401" t="s">
        <v>310</v>
      </c>
      <c r="J401" t="s">
        <v>5997</v>
      </c>
      <c r="K401" t="s">
        <v>5998</v>
      </c>
      <c r="L401" t="s">
        <v>53</v>
      </c>
      <c r="M401">
        <v>33014</v>
      </c>
      <c r="N401" t="s">
        <v>5999</v>
      </c>
      <c r="O401" t="s">
        <v>6000</v>
      </c>
      <c r="P401" t="s">
        <v>6001</v>
      </c>
      <c r="Q401" s="18">
        <v>45124</v>
      </c>
      <c r="R401" s="18">
        <v>45299</v>
      </c>
      <c r="S401" t="s">
        <v>708</v>
      </c>
      <c r="T401">
        <v>0</v>
      </c>
      <c r="U401" t="s">
        <v>6002</v>
      </c>
      <c r="W401" s="358">
        <v>1100</v>
      </c>
      <c r="X401">
        <v>1099</v>
      </c>
      <c r="Y401" s="18">
        <v>34550</v>
      </c>
      <c r="Z401" t="s">
        <v>6003</v>
      </c>
      <c r="AA401">
        <v>1831726306</v>
      </c>
      <c r="AB401" t="s">
        <v>6004</v>
      </c>
      <c r="AD401" t="s">
        <v>6005</v>
      </c>
      <c r="AE401" s="18">
        <v>45688</v>
      </c>
      <c r="AM401" t="b">
        <v>1</v>
      </c>
      <c r="AN401" t="b">
        <v>1</v>
      </c>
      <c r="AQ401" t="s">
        <v>52</v>
      </c>
      <c r="AR401" t="s">
        <v>310</v>
      </c>
      <c r="AS401" t="s">
        <v>324</v>
      </c>
    </row>
    <row r="402" spans="1:46" x14ac:dyDescent="0.35">
      <c r="A402" t="s">
        <v>6006</v>
      </c>
      <c r="B402" t="s">
        <v>6007</v>
      </c>
      <c r="C402" t="s">
        <v>6008</v>
      </c>
      <c r="D402" t="s">
        <v>3678</v>
      </c>
      <c r="E402" t="s">
        <v>6009</v>
      </c>
      <c r="F402" t="s">
        <v>732</v>
      </c>
      <c r="G402" t="s">
        <v>733</v>
      </c>
      <c r="H402" t="s">
        <v>191</v>
      </c>
      <c r="I402" t="s">
        <v>557</v>
      </c>
      <c r="J402" t="s">
        <v>6010</v>
      </c>
      <c r="K402" t="s">
        <v>1405</v>
      </c>
      <c r="L402" t="s">
        <v>25</v>
      </c>
      <c r="M402">
        <v>99218</v>
      </c>
      <c r="N402" t="s">
        <v>6011</v>
      </c>
      <c r="O402" t="s">
        <v>6012</v>
      </c>
      <c r="P402" t="s">
        <v>6013</v>
      </c>
      <c r="Q402" s="18">
        <v>45117</v>
      </c>
      <c r="R402" s="18">
        <v>45337</v>
      </c>
      <c r="S402" t="s">
        <v>708</v>
      </c>
      <c r="T402">
        <v>0</v>
      </c>
      <c r="U402" t="s">
        <v>6014</v>
      </c>
      <c r="X402" t="s">
        <v>317</v>
      </c>
      <c r="Y402" s="18">
        <v>34242</v>
      </c>
      <c r="Z402" t="s">
        <v>6015</v>
      </c>
      <c r="AA402">
        <v>1659027753</v>
      </c>
      <c r="AB402" t="s">
        <v>6016</v>
      </c>
      <c r="AD402" t="s">
        <v>6017</v>
      </c>
      <c r="AE402" s="18">
        <v>45930</v>
      </c>
      <c r="AF402" t="s">
        <v>6018</v>
      </c>
      <c r="AG402" s="18">
        <v>45657</v>
      </c>
      <c r="AH402" t="s">
        <v>6019</v>
      </c>
      <c r="AI402">
        <v>2263733</v>
      </c>
      <c r="AJ402" t="s">
        <v>368</v>
      </c>
      <c r="AK402" t="s">
        <v>6020</v>
      </c>
      <c r="AL402" t="s">
        <v>6021</v>
      </c>
      <c r="AM402" t="b">
        <v>1</v>
      </c>
      <c r="AN402" t="b">
        <v>1</v>
      </c>
      <c r="AO402">
        <v>4321400</v>
      </c>
      <c r="AQ402" t="s">
        <v>6007</v>
      </c>
      <c r="AR402" t="s">
        <v>566</v>
      </c>
      <c r="AS402" t="s">
        <v>324</v>
      </c>
      <c r="AT402" t="s">
        <v>1384</v>
      </c>
    </row>
    <row r="403" spans="1:46" x14ac:dyDescent="0.35">
      <c r="A403" t="s">
        <v>6022</v>
      </c>
      <c r="B403" t="s">
        <v>6023</v>
      </c>
      <c r="C403" t="s">
        <v>6024</v>
      </c>
      <c r="D403" t="s">
        <v>6025</v>
      </c>
      <c r="E403" t="s">
        <v>6026</v>
      </c>
      <c r="F403" t="s">
        <v>497</v>
      </c>
      <c r="G403" t="s">
        <v>309</v>
      </c>
      <c r="H403" t="s">
        <v>133</v>
      </c>
      <c r="I403" t="s">
        <v>432</v>
      </c>
      <c r="J403" t="s">
        <v>6027</v>
      </c>
      <c r="K403" t="s">
        <v>6028</v>
      </c>
      <c r="L403" t="s">
        <v>25</v>
      </c>
      <c r="M403">
        <v>98383</v>
      </c>
      <c r="N403" t="s">
        <v>6029</v>
      </c>
      <c r="O403" t="s">
        <v>6030</v>
      </c>
      <c r="P403" t="s">
        <v>6031</v>
      </c>
      <c r="Q403" s="18">
        <v>45115</v>
      </c>
      <c r="S403" t="s">
        <v>634</v>
      </c>
      <c r="T403">
        <v>5</v>
      </c>
      <c r="U403" t="s">
        <v>6032</v>
      </c>
      <c r="X403" t="s">
        <v>317</v>
      </c>
      <c r="Y403" s="18">
        <v>28226</v>
      </c>
      <c r="Z403" t="s">
        <v>6033</v>
      </c>
      <c r="AA403">
        <v>1003467127</v>
      </c>
      <c r="AB403" t="s">
        <v>6034</v>
      </c>
      <c r="AC403" s="18">
        <v>45838</v>
      </c>
      <c r="AD403" t="s">
        <v>6035</v>
      </c>
      <c r="AE403" s="18">
        <v>46123</v>
      </c>
      <c r="AF403" t="s">
        <v>6036</v>
      </c>
      <c r="AG403" s="18">
        <v>47390</v>
      </c>
      <c r="AH403" t="s">
        <v>6037</v>
      </c>
      <c r="AK403" t="s">
        <v>200</v>
      </c>
      <c r="AL403" t="s">
        <v>778</v>
      </c>
      <c r="AM403" t="b">
        <v>1</v>
      </c>
      <c r="AN403" t="b">
        <v>1</v>
      </c>
      <c r="AP403" t="s">
        <v>322</v>
      </c>
      <c r="AQ403" t="s">
        <v>6023</v>
      </c>
      <c r="AR403" t="s">
        <v>46</v>
      </c>
      <c r="AS403" t="s">
        <v>324</v>
      </c>
    </row>
    <row r="404" spans="1:46" x14ac:dyDescent="0.35">
      <c r="A404" t="s">
        <v>6038</v>
      </c>
      <c r="B404" t="s">
        <v>6039</v>
      </c>
      <c r="C404" t="s">
        <v>6040</v>
      </c>
      <c r="D404" t="s">
        <v>6041</v>
      </c>
      <c r="E404" t="s">
        <v>6042</v>
      </c>
      <c r="F404" t="s">
        <v>497</v>
      </c>
      <c r="G404" t="s">
        <v>309</v>
      </c>
      <c r="H404" t="s">
        <v>133</v>
      </c>
      <c r="I404" t="s">
        <v>432</v>
      </c>
      <c r="J404" t="s">
        <v>6043</v>
      </c>
      <c r="K404" t="s">
        <v>559</v>
      </c>
      <c r="L404" t="s">
        <v>25</v>
      </c>
      <c r="M404">
        <v>98501</v>
      </c>
      <c r="N404" t="s">
        <v>6044</v>
      </c>
      <c r="O404" t="s">
        <v>6045</v>
      </c>
      <c r="P404" t="s">
        <v>6046</v>
      </c>
      <c r="Q404" s="18">
        <v>45112</v>
      </c>
      <c r="S404" t="s">
        <v>634</v>
      </c>
      <c r="T404">
        <v>5</v>
      </c>
      <c r="U404" t="s">
        <v>6047</v>
      </c>
      <c r="X404" t="s">
        <v>317</v>
      </c>
      <c r="Y404" s="18">
        <v>31636</v>
      </c>
      <c r="Z404" t="s">
        <v>6048</v>
      </c>
      <c r="AA404">
        <v>1558829879</v>
      </c>
      <c r="AB404" t="s">
        <v>6049</v>
      </c>
      <c r="AC404" s="18">
        <v>46081</v>
      </c>
      <c r="AD404" t="s">
        <v>6050</v>
      </c>
      <c r="AE404" s="18">
        <v>45881</v>
      </c>
      <c r="AF404">
        <v>2020006282</v>
      </c>
      <c r="AG404" s="18">
        <v>45833</v>
      </c>
      <c r="AH404" t="s">
        <v>6051</v>
      </c>
      <c r="AI404">
        <v>2164892</v>
      </c>
      <c r="AJ404" t="s">
        <v>338</v>
      </c>
      <c r="AK404" t="s">
        <v>1486</v>
      </c>
      <c r="AL404" t="s">
        <v>778</v>
      </c>
      <c r="AM404" t="b">
        <v>1</v>
      </c>
      <c r="AN404" t="b">
        <v>1</v>
      </c>
      <c r="AO404">
        <v>4291345</v>
      </c>
      <c r="AP404" t="s">
        <v>322</v>
      </c>
      <c r="AQ404" t="s">
        <v>6039</v>
      </c>
      <c r="AR404" t="s">
        <v>46</v>
      </c>
      <c r="AS404" t="s">
        <v>324</v>
      </c>
      <c r="AT404" t="s">
        <v>1384</v>
      </c>
    </row>
    <row r="405" spans="1:46" x14ac:dyDescent="0.35">
      <c r="A405" t="s">
        <v>6052</v>
      </c>
      <c r="B405" t="s">
        <v>6053</v>
      </c>
      <c r="C405" t="s">
        <v>6054</v>
      </c>
      <c r="D405" t="s">
        <v>6055</v>
      </c>
      <c r="E405" t="s">
        <v>6056</v>
      </c>
      <c r="F405" t="s">
        <v>6057</v>
      </c>
      <c r="G405" t="s">
        <v>659</v>
      </c>
      <c r="H405" t="s">
        <v>133</v>
      </c>
      <c r="I405" t="s">
        <v>432</v>
      </c>
      <c r="J405" t="s">
        <v>6058</v>
      </c>
      <c r="K405" t="s">
        <v>1405</v>
      </c>
      <c r="L405" t="s">
        <v>25</v>
      </c>
      <c r="M405">
        <v>99223</v>
      </c>
      <c r="N405" t="s">
        <v>6059</v>
      </c>
      <c r="O405" t="s">
        <v>6060</v>
      </c>
      <c r="P405" t="s">
        <v>6061</v>
      </c>
      <c r="Q405" s="18">
        <v>45112</v>
      </c>
      <c r="R405" s="18">
        <v>45208</v>
      </c>
      <c r="S405" t="s">
        <v>708</v>
      </c>
      <c r="T405">
        <v>0</v>
      </c>
      <c r="X405" t="s">
        <v>317</v>
      </c>
      <c r="Y405" s="18">
        <v>30045</v>
      </c>
      <c r="Z405" t="s">
        <v>6062</v>
      </c>
      <c r="AA405">
        <v>1417350232</v>
      </c>
      <c r="AB405" t="s">
        <v>6063</v>
      </c>
      <c r="AD405" t="s">
        <v>6064</v>
      </c>
      <c r="AE405" s="18">
        <v>45751</v>
      </c>
      <c r="AF405" t="s">
        <v>6065</v>
      </c>
      <c r="AG405" s="18">
        <v>45570</v>
      </c>
      <c r="AH405" t="s">
        <v>6066</v>
      </c>
      <c r="AI405">
        <v>2044053</v>
      </c>
      <c r="AJ405" t="s">
        <v>2019</v>
      </c>
      <c r="AM405" t="b">
        <v>1</v>
      </c>
      <c r="AN405" t="b">
        <v>1</v>
      </c>
      <c r="AO405">
        <v>4280585</v>
      </c>
      <c r="AQ405" t="s">
        <v>6053</v>
      </c>
      <c r="AR405" t="s">
        <v>46</v>
      </c>
      <c r="AS405" t="s">
        <v>324</v>
      </c>
      <c r="AT405" t="s">
        <v>1384</v>
      </c>
    </row>
    <row r="406" spans="1:46" x14ac:dyDescent="0.35">
      <c r="A406" t="s">
        <v>6067</v>
      </c>
      <c r="B406" t="s">
        <v>6068</v>
      </c>
      <c r="C406" t="s">
        <v>6069</v>
      </c>
      <c r="D406" t="s">
        <v>6070</v>
      </c>
      <c r="E406" t="s">
        <v>6071</v>
      </c>
      <c r="F406" t="s">
        <v>461</v>
      </c>
      <c r="G406" t="s">
        <v>462</v>
      </c>
      <c r="H406" t="s">
        <v>133</v>
      </c>
      <c r="I406" t="s">
        <v>432</v>
      </c>
      <c r="J406" t="s">
        <v>6072</v>
      </c>
      <c r="K406" t="s">
        <v>6073</v>
      </c>
      <c r="L406" t="s">
        <v>25</v>
      </c>
      <c r="M406">
        <v>98027</v>
      </c>
      <c r="N406" t="s">
        <v>6074</v>
      </c>
      <c r="O406" t="s">
        <v>6075</v>
      </c>
      <c r="P406" t="s">
        <v>6076</v>
      </c>
      <c r="Q406" s="18">
        <v>45112</v>
      </c>
      <c r="R406" s="18">
        <v>45401</v>
      </c>
      <c r="S406" t="s">
        <v>708</v>
      </c>
      <c r="T406">
        <v>0</v>
      </c>
      <c r="U406" t="s">
        <v>5105</v>
      </c>
      <c r="X406" t="s">
        <v>317</v>
      </c>
      <c r="Y406" s="18">
        <v>32061</v>
      </c>
      <c r="Z406" t="s">
        <v>6077</v>
      </c>
      <c r="AA406">
        <v>1922612738</v>
      </c>
      <c r="AB406" t="s">
        <v>6078</v>
      </c>
      <c r="AD406" t="s">
        <v>6079</v>
      </c>
      <c r="AE406" s="18">
        <v>45941</v>
      </c>
      <c r="AF406" t="s">
        <v>6080</v>
      </c>
      <c r="AG406" s="18">
        <v>46887</v>
      </c>
      <c r="AH406" t="s">
        <v>6081</v>
      </c>
      <c r="AI406">
        <v>2253076</v>
      </c>
      <c r="AJ406" t="s">
        <v>338</v>
      </c>
      <c r="AK406" t="s">
        <v>2665</v>
      </c>
      <c r="AL406" t="s">
        <v>2665</v>
      </c>
      <c r="AM406" t="b">
        <v>1</v>
      </c>
      <c r="AN406" t="b">
        <v>1</v>
      </c>
      <c r="AO406">
        <v>4297482</v>
      </c>
      <c r="AQ406" t="s">
        <v>6068</v>
      </c>
      <c r="AR406" t="s">
        <v>46</v>
      </c>
      <c r="AS406" t="s">
        <v>324</v>
      </c>
      <c r="AT406" t="s">
        <v>1384</v>
      </c>
    </row>
    <row r="407" spans="1:46" x14ac:dyDescent="0.35">
      <c r="A407" t="s">
        <v>6082</v>
      </c>
      <c r="B407" t="s">
        <v>6083</v>
      </c>
      <c r="C407" t="s">
        <v>6084</v>
      </c>
      <c r="D407" t="s">
        <v>871</v>
      </c>
      <c r="E407" t="s">
        <v>6085</v>
      </c>
      <c r="F407" t="s">
        <v>6086</v>
      </c>
      <c r="G407" t="s">
        <v>1509</v>
      </c>
      <c r="H407" t="s">
        <v>136</v>
      </c>
      <c r="I407" t="s">
        <v>345</v>
      </c>
      <c r="J407" t="s">
        <v>6087</v>
      </c>
      <c r="K407" t="s">
        <v>6088</v>
      </c>
      <c r="L407" t="s">
        <v>53</v>
      </c>
      <c r="M407">
        <v>32780</v>
      </c>
      <c r="N407" t="s">
        <v>6089</v>
      </c>
      <c r="O407" t="s">
        <v>6090</v>
      </c>
      <c r="P407" t="s">
        <v>6091</v>
      </c>
      <c r="Q407" s="18">
        <v>45110</v>
      </c>
      <c r="R407" s="18">
        <v>45170</v>
      </c>
      <c r="S407" t="s">
        <v>708</v>
      </c>
      <c r="T407">
        <v>0</v>
      </c>
      <c r="U407" t="s">
        <v>3342</v>
      </c>
      <c r="X407">
        <v>1099</v>
      </c>
      <c r="Y407" s="18">
        <v>33140</v>
      </c>
      <c r="Z407" t="s">
        <v>6092</v>
      </c>
      <c r="AA407">
        <v>1225650898</v>
      </c>
      <c r="AB407" t="s">
        <v>6093</v>
      </c>
      <c r="AD407" t="s">
        <v>6094</v>
      </c>
      <c r="AE407" s="18">
        <v>45412</v>
      </c>
      <c r="AF407" t="s">
        <v>6095</v>
      </c>
      <c r="AG407" s="18">
        <v>45782</v>
      </c>
      <c r="AH407" t="s">
        <v>6096</v>
      </c>
      <c r="AI407">
        <v>109131100</v>
      </c>
      <c r="AM407" t="b">
        <v>1</v>
      </c>
      <c r="AN407" t="b">
        <v>1</v>
      </c>
      <c r="AQ407" t="s">
        <v>6083</v>
      </c>
      <c r="AR407" t="s">
        <v>46</v>
      </c>
      <c r="AS407" t="s">
        <v>324</v>
      </c>
    </row>
    <row r="408" spans="1:46" x14ac:dyDescent="0.35">
      <c r="A408" t="s">
        <v>6097</v>
      </c>
      <c r="B408" t="s">
        <v>1486</v>
      </c>
      <c r="C408" t="s">
        <v>6098</v>
      </c>
      <c r="D408" t="s">
        <v>6099</v>
      </c>
      <c r="E408" t="s">
        <v>6100</v>
      </c>
      <c r="F408" t="s">
        <v>308</v>
      </c>
      <c r="G408" t="s">
        <v>309</v>
      </c>
      <c r="H408" t="s">
        <v>28</v>
      </c>
      <c r="I408" t="s">
        <v>310</v>
      </c>
      <c r="J408" t="s">
        <v>6101</v>
      </c>
      <c r="K408" t="s">
        <v>559</v>
      </c>
      <c r="L408" t="s">
        <v>25</v>
      </c>
      <c r="M408">
        <v>98506</v>
      </c>
      <c r="N408" t="s">
        <v>6102</v>
      </c>
      <c r="O408" t="s">
        <v>6103</v>
      </c>
      <c r="P408" t="s">
        <v>6104</v>
      </c>
      <c r="Q408" s="18">
        <v>45108</v>
      </c>
      <c r="S408" t="s">
        <v>634</v>
      </c>
      <c r="T408">
        <v>5</v>
      </c>
      <c r="U408" t="s">
        <v>6105</v>
      </c>
      <c r="X408" t="s">
        <v>317</v>
      </c>
      <c r="Y408" s="18">
        <v>28923</v>
      </c>
      <c r="Z408" t="s">
        <v>6106</v>
      </c>
      <c r="AA408">
        <v>1932362076</v>
      </c>
      <c r="AB408" t="s">
        <v>6107</v>
      </c>
      <c r="AC408" s="18">
        <v>46203</v>
      </c>
      <c r="AD408" t="s">
        <v>6108</v>
      </c>
      <c r="AE408" s="18">
        <v>45725</v>
      </c>
      <c r="AF408" t="s">
        <v>338</v>
      </c>
      <c r="AH408" t="s">
        <v>6109</v>
      </c>
      <c r="AI408">
        <v>2021248</v>
      </c>
      <c r="AJ408" t="s">
        <v>338</v>
      </c>
      <c r="AK408" t="s">
        <v>778</v>
      </c>
      <c r="AL408" t="s">
        <v>778</v>
      </c>
      <c r="AM408" t="b">
        <v>1</v>
      </c>
      <c r="AN408" t="b">
        <v>1</v>
      </c>
      <c r="AO408">
        <v>4325645</v>
      </c>
      <c r="AP408" t="s">
        <v>322</v>
      </c>
      <c r="AQ408" t="s">
        <v>1486</v>
      </c>
      <c r="AR408" t="s">
        <v>310</v>
      </c>
      <c r="AS408" t="s">
        <v>324</v>
      </c>
      <c r="AT408" t="s">
        <v>1384</v>
      </c>
    </row>
    <row r="409" spans="1:46" x14ac:dyDescent="0.35">
      <c r="A409" t="s">
        <v>6110</v>
      </c>
      <c r="B409" t="s">
        <v>6111</v>
      </c>
      <c r="C409" t="s">
        <v>6112</v>
      </c>
      <c r="D409" t="s">
        <v>6113</v>
      </c>
      <c r="E409" t="s">
        <v>6114</v>
      </c>
      <c r="F409" t="s">
        <v>497</v>
      </c>
      <c r="G409" t="s">
        <v>309</v>
      </c>
      <c r="H409" t="s">
        <v>133</v>
      </c>
      <c r="I409" t="s">
        <v>432</v>
      </c>
      <c r="J409" t="s">
        <v>6115</v>
      </c>
      <c r="K409" t="s">
        <v>6116</v>
      </c>
      <c r="L409" t="s">
        <v>25</v>
      </c>
      <c r="M409">
        <v>98373</v>
      </c>
      <c r="N409" t="s">
        <v>6117</v>
      </c>
      <c r="O409" t="s">
        <v>6118</v>
      </c>
      <c r="P409" t="s">
        <v>6119</v>
      </c>
      <c r="Q409" s="18">
        <v>45108</v>
      </c>
      <c r="S409" t="s">
        <v>634</v>
      </c>
      <c r="T409">
        <v>5</v>
      </c>
      <c r="U409" t="s">
        <v>4946</v>
      </c>
      <c r="X409" t="s">
        <v>317</v>
      </c>
      <c r="Y409" s="18">
        <v>25400</v>
      </c>
      <c r="Z409" t="s">
        <v>6120</v>
      </c>
      <c r="AA409">
        <v>1932728466</v>
      </c>
      <c r="AB409" t="s">
        <v>6121</v>
      </c>
      <c r="AC409" s="18">
        <v>46022</v>
      </c>
      <c r="AD409" t="s">
        <v>6122</v>
      </c>
      <c r="AE409" s="18">
        <v>45854</v>
      </c>
      <c r="AF409" t="s">
        <v>6123</v>
      </c>
      <c r="AG409" s="18">
        <v>45735</v>
      </c>
      <c r="AH409" t="s">
        <v>6124</v>
      </c>
      <c r="AI409">
        <v>2158187</v>
      </c>
      <c r="AJ409" t="s">
        <v>338</v>
      </c>
      <c r="AK409" t="s">
        <v>1368</v>
      </c>
      <c r="AL409" t="s">
        <v>778</v>
      </c>
      <c r="AM409" t="b">
        <v>1</v>
      </c>
      <c r="AN409" t="b">
        <v>1</v>
      </c>
      <c r="AO409">
        <v>4291313</v>
      </c>
      <c r="AP409" t="s">
        <v>322</v>
      </c>
      <c r="AQ409" t="s">
        <v>6111</v>
      </c>
      <c r="AR409" t="s">
        <v>46</v>
      </c>
      <c r="AS409" t="s">
        <v>324</v>
      </c>
      <c r="AT409" t="s">
        <v>1384</v>
      </c>
    </row>
    <row r="410" spans="1:46" x14ac:dyDescent="0.35">
      <c r="A410" t="s">
        <v>6125</v>
      </c>
      <c r="B410" t="s">
        <v>157</v>
      </c>
      <c r="C410" t="s">
        <v>6126</v>
      </c>
      <c r="D410" t="s">
        <v>6127</v>
      </c>
      <c r="E410" t="s">
        <v>6128</v>
      </c>
      <c r="F410" t="s">
        <v>6129</v>
      </c>
      <c r="G410" t="s">
        <v>374</v>
      </c>
      <c r="H410" t="s">
        <v>133</v>
      </c>
      <c r="I410" t="s">
        <v>345</v>
      </c>
      <c r="J410" t="s">
        <v>6130</v>
      </c>
      <c r="K410" t="s">
        <v>1937</v>
      </c>
      <c r="L410" t="s">
        <v>53</v>
      </c>
      <c r="M410">
        <v>33407</v>
      </c>
      <c r="N410" t="s">
        <v>6131</v>
      </c>
      <c r="O410" t="s">
        <v>6132</v>
      </c>
      <c r="P410" t="s">
        <v>6133</v>
      </c>
      <c r="Q410" s="18">
        <v>45103</v>
      </c>
      <c r="R410" s="18">
        <v>45217</v>
      </c>
      <c r="S410" t="s">
        <v>708</v>
      </c>
      <c r="T410">
        <v>0</v>
      </c>
      <c r="U410" t="s">
        <v>6134</v>
      </c>
      <c r="X410">
        <v>1099</v>
      </c>
      <c r="Y410" s="18">
        <v>27973</v>
      </c>
      <c r="Z410" t="s">
        <v>6135</v>
      </c>
      <c r="AA410">
        <v>1053863894</v>
      </c>
      <c r="AB410" t="s">
        <v>6136</v>
      </c>
      <c r="AD410" t="s">
        <v>6137</v>
      </c>
      <c r="AE410" s="18">
        <v>45777</v>
      </c>
      <c r="AF410" t="s">
        <v>6138</v>
      </c>
      <c r="AG410" s="18">
        <v>46009</v>
      </c>
      <c r="AM410" t="b">
        <v>1</v>
      </c>
      <c r="AN410" t="b">
        <v>1</v>
      </c>
      <c r="AQ410" t="s">
        <v>157</v>
      </c>
      <c r="AR410" t="s">
        <v>46</v>
      </c>
      <c r="AS410" t="s">
        <v>324</v>
      </c>
    </row>
    <row r="411" spans="1:46" x14ac:dyDescent="0.35">
      <c r="A411" t="s">
        <v>6139</v>
      </c>
      <c r="B411" t="s">
        <v>59</v>
      </c>
      <c r="C411" t="s">
        <v>6140</v>
      </c>
      <c r="D411" t="s">
        <v>6141</v>
      </c>
      <c r="E411" t="s">
        <v>928</v>
      </c>
      <c r="F411" t="s">
        <v>6142</v>
      </c>
      <c r="G411" t="s">
        <v>309</v>
      </c>
      <c r="H411" t="s">
        <v>133</v>
      </c>
      <c r="I411" t="s">
        <v>432</v>
      </c>
      <c r="J411" t="s">
        <v>6143</v>
      </c>
      <c r="K411" t="s">
        <v>3527</v>
      </c>
      <c r="L411" t="s">
        <v>25</v>
      </c>
      <c r="M411">
        <v>98569</v>
      </c>
      <c r="N411" t="s">
        <v>6144</v>
      </c>
      <c r="O411" t="s">
        <v>6145</v>
      </c>
      <c r="P411" t="s">
        <v>6146</v>
      </c>
      <c r="Q411" s="18">
        <v>45098</v>
      </c>
      <c r="S411" t="s">
        <v>634</v>
      </c>
      <c r="T411">
        <v>4</v>
      </c>
      <c r="U411" t="s">
        <v>6147</v>
      </c>
      <c r="V411" s="358">
        <v>135000</v>
      </c>
      <c r="X411" t="s">
        <v>317</v>
      </c>
      <c r="Y411" s="18">
        <v>27915</v>
      </c>
      <c r="Z411" t="s">
        <v>6148</v>
      </c>
      <c r="AA411">
        <v>1770095515</v>
      </c>
      <c r="AB411" t="s">
        <v>6149</v>
      </c>
      <c r="AC411" s="18">
        <v>46203</v>
      </c>
      <c r="AD411" t="s">
        <v>6150</v>
      </c>
      <c r="AE411" s="18">
        <v>46177</v>
      </c>
      <c r="AF411" t="s">
        <v>6151</v>
      </c>
      <c r="AG411" s="18">
        <v>46648</v>
      </c>
      <c r="AH411" t="s">
        <v>6152</v>
      </c>
      <c r="AI411">
        <v>2091546</v>
      </c>
      <c r="AJ411" t="s">
        <v>338</v>
      </c>
      <c r="AK411" t="s">
        <v>1486</v>
      </c>
      <c r="AL411" t="s">
        <v>778</v>
      </c>
      <c r="AM411" t="b">
        <v>1</v>
      </c>
      <c r="AN411" t="b">
        <v>1</v>
      </c>
      <c r="AO411">
        <v>4334242</v>
      </c>
      <c r="AP411" t="s">
        <v>322</v>
      </c>
      <c r="AQ411" t="s">
        <v>59</v>
      </c>
      <c r="AR411" t="s">
        <v>46</v>
      </c>
      <c r="AS411" t="s">
        <v>324</v>
      </c>
      <c r="AT411" t="s">
        <v>1384</v>
      </c>
    </row>
    <row r="412" spans="1:46" x14ac:dyDescent="0.35">
      <c r="A412" t="s">
        <v>6153</v>
      </c>
      <c r="B412" t="s">
        <v>6154</v>
      </c>
      <c r="C412" t="s">
        <v>6155</v>
      </c>
      <c r="D412" t="s">
        <v>6156</v>
      </c>
      <c r="E412" t="s">
        <v>6157</v>
      </c>
      <c r="F412" t="s">
        <v>6158</v>
      </c>
      <c r="G412" t="s">
        <v>1509</v>
      </c>
      <c r="H412" t="s">
        <v>136</v>
      </c>
      <c r="I412" t="s">
        <v>345</v>
      </c>
      <c r="J412" t="s">
        <v>6159</v>
      </c>
      <c r="K412" t="s">
        <v>5746</v>
      </c>
      <c r="L412" t="s">
        <v>53</v>
      </c>
      <c r="M412">
        <v>32703</v>
      </c>
      <c r="N412" t="s">
        <v>6160</v>
      </c>
      <c r="O412" t="s">
        <v>6161</v>
      </c>
      <c r="P412" t="s">
        <v>6162</v>
      </c>
      <c r="Q412" s="18">
        <v>45096</v>
      </c>
      <c r="S412" t="s">
        <v>634</v>
      </c>
      <c r="T412">
        <v>5</v>
      </c>
      <c r="U412" t="s">
        <v>6163</v>
      </c>
      <c r="X412" t="s">
        <v>317</v>
      </c>
      <c r="Y412" s="18">
        <v>24004</v>
      </c>
      <c r="Z412" t="s">
        <v>6164</v>
      </c>
      <c r="AA412">
        <v>1851593974</v>
      </c>
      <c r="AB412" t="s">
        <v>6165</v>
      </c>
      <c r="AC412" s="18">
        <v>45961</v>
      </c>
      <c r="AD412" t="s">
        <v>6166</v>
      </c>
      <c r="AE412" s="18">
        <v>45777</v>
      </c>
      <c r="AF412" t="s">
        <v>6167</v>
      </c>
      <c r="AG412" s="18">
        <v>45961</v>
      </c>
      <c r="AH412" t="s">
        <v>6168</v>
      </c>
      <c r="AI412">
        <v>206000</v>
      </c>
      <c r="AJ412" t="s">
        <v>1330</v>
      </c>
      <c r="AK412" t="s">
        <v>57</v>
      </c>
      <c r="AL412" t="s">
        <v>1330</v>
      </c>
      <c r="AM412" t="b">
        <v>1</v>
      </c>
      <c r="AN412" t="b">
        <v>1</v>
      </c>
      <c r="AO412">
        <v>4291883</v>
      </c>
      <c r="AP412" t="s">
        <v>322</v>
      </c>
      <c r="AQ412" t="s">
        <v>6154</v>
      </c>
      <c r="AR412" t="s">
        <v>46</v>
      </c>
      <c r="AS412" t="s">
        <v>324</v>
      </c>
      <c r="AT412" t="s">
        <v>1384</v>
      </c>
    </row>
    <row r="413" spans="1:46" x14ac:dyDescent="0.35">
      <c r="A413" t="s">
        <v>6169</v>
      </c>
      <c r="B413" t="s">
        <v>6170</v>
      </c>
      <c r="C413" t="s">
        <v>6171</v>
      </c>
      <c r="D413" t="s">
        <v>6172</v>
      </c>
      <c r="E413" t="s">
        <v>6173</v>
      </c>
      <c r="F413" t="s">
        <v>461</v>
      </c>
      <c r="G413" t="s">
        <v>462</v>
      </c>
      <c r="H413" t="s">
        <v>133</v>
      </c>
      <c r="I413" t="s">
        <v>432</v>
      </c>
      <c r="J413" t="s">
        <v>6174</v>
      </c>
      <c r="K413" t="s">
        <v>1953</v>
      </c>
      <c r="L413" t="s">
        <v>25</v>
      </c>
      <c r="M413">
        <v>98118</v>
      </c>
      <c r="N413" t="s">
        <v>6175</v>
      </c>
      <c r="O413" t="s">
        <v>6176</v>
      </c>
      <c r="P413" t="s">
        <v>6177</v>
      </c>
      <c r="Q413" s="18">
        <v>45096</v>
      </c>
      <c r="S413" t="s">
        <v>634</v>
      </c>
      <c r="T413">
        <v>5</v>
      </c>
      <c r="U413" t="s">
        <v>6178</v>
      </c>
      <c r="X413" t="s">
        <v>317</v>
      </c>
      <c r="Y413" s="18">
        <v>24137</v>
      </c>
      <c r="Z413" t="s">
        <v>6179</v>
      </c>
      <c r="AA413">
        <v>1336676105</v>
      </c>
      <c r="AB413" t="s">
        <v>6180</v>
      </c>
      <c r="AC413" s="18">
        <v>45930</v>
      </c>
      <c r="AD413" t="s">
        <v>6181</v>
      </c>
      <c r="AE413" s="18">
        <v>46052</v>
      </c>
      <c r="AF413" t="s">
        <v>6182</v>
      </c>
      <c r="AG413" s="18">
        <v>47296</v>
      </c>
      <c r="AH413" t="s">
        <v>6183</v>
      </c>
      <c r="AI413">
        <v>2162242</v>
      </c>
      <c r="AJ413" t="s">
        <v>338</v>
      </c>
      <c r="AK413" t="s">
        <v>792</v>
      </c>
      <c r="AL413" t="s">
        <v>792</v>
      </c>
      <c r="AM413" t="b">
        <v>1</v>
      </c>
      <c r="AN413" t="b">
        <v>1</v>
      </c>
      <c r="AO413">
        <v>4273713</v>
      </c>
      <c r="AP413" t="s">
        <v>322</v>
      </c>
      <c r="AQ413" t="s">
        <v>6170</v>
      </c>
      <c r="AR413" t="s">
        <v>46</v>
      </c>
      <c r="AS413" t="s">
        <v>324</v>
      </c>
      <c r="AT413" t="s">
        <v>1384</v>
      </c>
    </row>
    <row r="414" spans="1:46" x14ac:dyDescent="0.35">
      <c r="A414" t="s">
        <v>708</v>
      </c>
      <c r="B414" t="s">
        <v>6184</v>
      </c>
      <c r="C414" t="s">
        <v>6185</v>
      </c>
      <c r="D414" t="s">
        <v>6186</v>
      </c>
      <c r="E414" t="s">
        <v>6187</v>
      </c>
      <c r="F414" t="s">
        <v>5003</v>
      </c>
      <c r="G414" t="s">
        <v>659</v>
      </c>
      <c r="H414" t="s">
        <v>133</v>
      </c>
      <c r="I414" t="s">
        <v>432</v>
      </c>
      <c r="J414" t="s">
        <v>6188</v>
      </c>
      <c r="K414" t="s">
        <v>1405</v>
      </c>
      <c r="L414" t="s">
        <v>25</v>
      </c>
      <c r="M414">
        <v>99201</v>
      </c>
      <c r="N414" t="s">
        <v>6189</v>
      </c>
      <c r="O414" t="s">
        <v>6190</v>
      </c>
      <c r="P414" t="s">
        <v>6191</v>
      </c>
      <c r="Q414" s="18">
        <v>45096</v>
      </c>
      <c r="R414" s="18">
        <v>45105</v>
      </c>
      <c r="S414" t="s">
        <v>708</v>
      </c>
      <c r="T414">
        <v>0</v>
      </c>
      <c r="X414" t="s">
        <v>317</v>
      </c>
      <c r="Y414" s="18">
        <v>24060</v>
      </c>
      <c r="Z414">
        <v>462751353</v>
      </c>
      <c r="AA414">
        <v>1619611415</v>
      </c>
      <c r="AB414" t="s">
        <v>6192</v>
      </c>
      <c r="AD414" t="s">
        <v>6193</v>
      </c>
      <c r="AE414" s="18">
        <v>45254</v>
      </c>
      <c r="AF414" t="s">
        <v>6194</v>
      </c>
      <c r="AG414" s="18">
        <v>46672</v>
      </c>
      <c r="AM414" t="b">
        <v>1</v>
      </c>
      <c r="AN414" t="b">
        <v>1</v>
      </c>
      <c r="AQ414" t="s">
        <v>6184</v>
      </c>
      <c r="AR414" t="s">
        <v>46</v>
      </c>
      <c r="AS414" t="s">
        <v>324</v>
      </c>
    </row>
    <row r="415" spans="1:46" x14ac:dyDescent="0.35">
      <c r="A415" t="s">
        <v>708</v>
      </c>
      <c r="B415" t="s">
        <v>6195</v>
      </c>
      <c r="C415" t="s">
        <v>6196</v>
      </c>
      <c r="D415" t="s">
        <v>3678</v>
      </c>
      <c r="E415" t="s">
        <v>6197</v>
      </c>
      <c r="F415" t="s">
        <v>6198</v>
      </c>
      <c r="G415" t="s">
        <v>1509</v>
      </c>
      <c r="H415" t="s">
        <v>136</v>
      </c>
      <c r="I415" t="s">
        <v>432</v>
      </c>
      <c r="J415" t="s">
        <v>6199</v>
      </c>
      <c r="K415" t="s">
        <v>6200</v>
      </c>
      <c r="L415" t="s">
        <v>53</v>
      </c>
      <c r="M415">
        <v>33909</v>
      </c>
      <c r="N415" t="s">
        <v>6201</v>
      </c>
      <c r="O415" t="s">
        <v>6202</v>
      </c>
      <c r="P415" t="s">
        <v>6203</v>
      </c>
      <c r="Q415" s="18">
        <v>45092</v>
      </c>
      <c r="R415" s="18">
        <v>45092</v>
      </c>
      <c r="S415" t="s">
        <v>708</v>
      </c>
      <c r="T415">
        <v>0</v>
      </c>
      <c r="U415" t="s">
        <v>338</v>
      </c>
      <c r="X415" t="s">
        <v>317</v>
      </c>
      <c r="Y415" s="18">
        <v>28357</v>
      </c>
      <c r="Z415" t="s">
        <v>6204</v>
      </c>
      <c r="AA415">
        <v>1407393093</v>
      </c>
      <c r="AD415" t="s">
        <v>6205</v>
      </c>
      <c r="AE415" s="18">
        <v>45777</v>
      </c>
      <c r="AM415" t="b">
        <v>1</v>
      </c>
      <c r="AN415" t="b">
        <v>1</v>
      </c>
      <c r="AQ415" t="s">
        <v>6195</v>
      </c>
      <c r="AR415" t="s">
        <v>46</v>
      </c>
      <c r="AS415" t="s">
        <v>324</v>
      </c>
    </row>
    <row r="416" spans="1:46" x14ac:dyDescent="0.35">
      <c r="A416" s="359" t="s">
        <v>6206</v>
      </c>
      <c r="B416" t="s">
        <v>57</v>
      </c>
      <c r="C416" t="s">
        <v>6207</v>
      </c>
      <c r="D416" t="s">
        <v>6208</v>
      </c>
      <c r="E416" t="s">
        <v>6209</v>
      </c>
      <c r="F416" t="s">
        <v>6210</v>
      </c>
      <c r="G416" t="s">
        <v>1509</v>
      </c>
      <c r="H416" t="s">
        <v>27</v>
      </c>
      <c r="I416" t="s">
        <v>310</v>
      </c>
      <c r="J416" t="s">
        <v>6211</v>
      </c>
      <c r="K416" t="s">
        <v>6212</v>
      </c>
      <c r="L416" t="s">
        <v>53</v>
      </c>
      <c r="M416">
        <v>32832</v>
      </c>
      <c r="N416" t="s">
        <v>6213</v>
      </c>
      <c r="O416" t="s">
        <v>6214</v>
      </c>
      <c r="P416" t="s">
        <v>6215</v>
      </c>
      <c r="Q416" s="18">
        <v>45092</v>
      </c>
      <c r="S416" t="s">
        <v>634</v>
      </c>
      <c r="T416">
        <v>5</v>
      </c>
      <c r="U416" t="s">
        <v>6216</v>
      </c>
      <c r="W416">
        <v>875</v>
      </c>
      <c r="X416">
        <v>1099</v>
      </c>
      <c r="Y416" s="18">
        <v>25132</v>
      </c>
      <c r="Z416" t="s">
        <v>6217</v>
      </c>
      <c r="AA416">
        <v>1851396758</v>
      </c>
      <c r="AB416" t="s">
        <v>6218</v>
      </c>
      <c r="AC416" s="18">
        <v>46203</v>
      </c>
      <c r="AD416" t="s">
        <v>6219</v>
      </c>
      <c r="AE416" s="18">
        <v>45688</v>
      </c>
      <c r="AF416" t="s">
        <v>338</v>
      </c>
      <c r="AH416" t="s">
        <v>6220</v>
      </c>
      <c r="AI416" t="s">
        <v>6221</v>
      </c>
      <c r="AJ416" t="s">
        <v>338</v>
      </c>
      <c r="AK416" t="s">
        <v>1330</v>
      </c>
      <c r="AL416" t="s">
        <v>1330</v>
      </c>
      <c r="AM416" t="b">
        <v>1</v>
      </c>
      <c r="AN416" t="b">
        <v>1</v>
      </c>
      <c r="AO416">
        <v>4291058</v>
      </c>
      <c r="AP416" t="s">
        <v>322</v>
      </c>
      <c r="AQ416" t="s">
        <v>57</v>
      </c>
      <c r="AR416" t="s">
        <v>310</v>
      </c>
      <c r="AS416" t="s">
        <v>324</v>
      </c>
      <c r="AT416" t="s">
        <v>1384</v>
      </c>
    </row>
    <row r="417" spans="1:46" x14ac:dyDescent="0.35">
      <c r="A417" t="s">
        <v>708</v>
      </c>
      <c r="B417" t="s">
        <v>6222</v>
      </c>
      <c r="C417" t="s">
        <v>6223</v>
      </c>
      <c r="D417" t="s">
        <v>6224</v>
      </c>
      <c r="E417" t="s">
        <v>6225</v>
      </c>
      <c r="F417" t="s">
        <v>6226</v>
      </c>
      <c r="G417" t="s">
        <v>1637</v>
      </c>
      <c r="H417" t="s">
        <v>136</v>
      </c>
      <c r="I417" t="s">
        <v>345</v>
      </c>
      <c r="J417" t="s">
        <v>6227</v>
      </c>
      <c r="K417" t="s">
        <v>6228</v>
      </c>
      <c r="L417" t="s">
        <v>53</v>
      </c>
      <c r="M417">
        <v>99005</v>
      </c>
      <c r="N417" t="s">
        <v>6229</v>
      </c>
      <c r="O417" t="s">
        <v>6230</v>
      </c>
      <c r="P417" t="s">
        <v>6231</v>
      </c>
      <c r="Q417" s="18">
        <v>45090</v>
      </c>
      <c r="R417" s="18">
        <v>45090</v>
      </c>
      <c r="S417" t="s">
        <v>708</v>
      </c>
      <c r="T417">
        <v>0</v>
      </c>
      <c r="X417" t="s">
        <v>317</v>
      </c>
      <c r="Y417" s="18">
        <v>29586</v>
      </c>
      <c r="Z417" t="s">
        <v>6232</v>
      </c>
      <c r="AA417">
        <v>1821694977</v>
      </c>
      <c r="AB417" t="s">
        <v>6233</v>
      </c>
      <c r="AD417" t="s">
        <v>6234</v>
      </c>
      <c r="AE417" s="18">
        <v>45504</v>
      </c>
      <c r="AH417" t="s">
        <v>6235</v>
      </c>
      <c r="AI417">
        <v>110804700</v>
      </c>
      <c r="AM417" t="b">
        <v>1</v>
      </c>
      <c r="AN417" t="b">
        <v>1</v>
      </c>
      <c r="AO417">
        <v>4235513</v>
      </c>
      <c r="AQ417" t="s">
        <v>6222</v>
      </c>
      <c r="AR417" t="s">
        <v>46</v>
      </c>
      <c r="AS417" t="s">
        <v>324</v>
      </c>
      <c r="AT417" t="s">
        <v>1384</v>
      </c>
    </row>
    <row r="418" spans="1:46" x14ac:dyDescent="0.35">
      <c r="A418" t="s">
        <v>708</v>
      </c>
      <c r="B418" t="s">
        <v>6236</v>
      </c>
      <c r="C418" t="s">
        <v>6237</v>
      </c>
      <c r="D418" t="s">
        <v>6238</v>
      </c>
      <c r="E418" t="s">
        <v>6239</v>
      </c>
      <c r="F418" t="s">
        <v>5017</v>
      </c>
      <c r="G418" t="s">
        <v>374</v>
      </c>
      <c r="H418" t="s">
        <v>27</v>
      </c>
      <c r="I418" t="s">
        <v>310</v>
      </c>
      <c r="J418" t="s">
        <v>6240</v>
      </c>
      <c r="K418" t="s">
        <v>573</v>
      </c>
      <c r="L418" t="s">
        <v>53</v>
      </c>
      <c r="M418">
        <v>34990</v>
      </c>
      <c r="N418" t="s">
        <v>6241</v>
      </c>
      <c r="O418" t="s">
        <v>6242</v>
      </c>
      <c r="P418" t="s">
        <v>6243</v>
      </c>
      <c r="Q418" s="18">
        <v>45090</v>
      </c>
      <c r="R418" s="18">
        <v>45090</v>
      </c>
      <c r="S418" t="s">
        <v>708</v>
      </c>
      <c r="T418">
        <v>0</v>
      </c>
      <c r="U418" t="s">
        <v>3440</v>
      </c>
      <c r="X418" t="s">
        <v>317</v>
      </c>
      <c r="Y418" s="18">
        <v>25751</v>
      </c>
      <c r="AA418">
        <v>1659356772</v>
      </c>
      <c r="AI418">
        <v>118298600</v>
      </c>
      <c r="AM418" t="b">
        <v>1</v>
      </c>
      <c r="AN418" t="b">
        <v>1</v>
      </c>
      <c r="AQ418" t="s">
        <v>6236</v>
      </c>
      <c r="AR418" t="s">
        <v>310</v>
      </c>
      <c r="AS418" t="s">
        <v>324</v>
      </c>
    </row>
    <row r="419" spans="1:46" x14ac:dyDescent="0.35">
      <c r="A419" t="s">
        <v>6244</v>
      </c>
      <c r="B419" t="s">
        <v>6245</v>
      </c>
      <c r="C419" t="s">
        <v>6246</v>
      </c>
      <c r="D419" t="s">
        <v>6247</v>
      </c>
      <c r="E419" t="s">
        <v>6248</v>
      </c>
      <c r="F419" t="s">
        <v>6249</v>
      </c>
      <c r="G419" t="s">
        <v>4986</v>
      </c>
      <c r="H419" t="s">
        <v>136</v>
      </c>
      <c r="I419" t="s">
        <v>345</v>
      </c>
      <c r="J419" t="s">
        <v>6250</v>
      </c>
      <c r="K419" t="s">
        <v>6251</v>
      </c>
      <c r="L419" t="s">
        <v>53</v>
      </c>
      <c r="M419">
        <v>33572</v>
      </c>
      <c r="N419" t="s">
        <v>6252</v>
      </c>
      <c r="O419" t="s">
        <v>6253</v>
      </c>
      <c r="P419" t="s">
        <v>6254</v>
      </c>
      <c r="Q419" s="18">
        <v>45089</v>
      </c>
      <c r="R419" s="18">
        <v>45153</v>
      </c>
      <c r="S419" t="s">
        <v>708</v>
      </c>
      <c r="T419">
        <v>0</v>
      </c>
      <c r="U419" t="s">
        <v>303</v>
      </c>
      <c r="X419" t="s">
        <v>317</v>
      </c>
      <c r="Y419" s="18">
        <v>27909</v>
      </c>
      <c r="Z419" t="s">
        <v>6255</v>
      </c>
      <c r="AA419">
        <v>1871108589</v>
      </c>
      <c r="AB419" t="s">
        <v>6256</v>
      </c>
      <c r="AD419" t="s">
        <v>6257</v>
      </c>
      <c r="AE419" s="18">
        <v>45412</v>
      </c>
      <c r="AF419" t="s">
        <v>6258</v>
      </c>
      <c r="AG419" s="18">
        <v>45836</v>
      </c>
      <c r="AH419" t="s">
        <v>6259</v>
      </c>
      <c r="AI419">
        <v>109753600</v>
      </c>
      <c r="AM419" t="b">
        <v>1</v>
      </c>
      <c r="AN419" t="b">
        <v>1</v>
      </c>
      <c r="AO419">
        <v>4273702</v>
      </c>
      <c r="AQ419" t="s">
        <v>6245</v>
      </c>
      <c r="AR419" t="s">
        <v>46</v>
      </c>
      <c r="AS419" t="s">
        <v>324</v>
      </c>
      <c r="AT419" t="s">
        <v>1384</v>
      </c>
    </row>
    <row r="420" spans="1:46" x14ac:dyDescent="0.35">
      <c r="A420" t="s">
        <v>6260</v>
      </c>
      <c r="B420" t="s">
        <v>6261</v>
      </c>
      <c r="C420" t="s">
        <v>6262</v>
      </c>
      <c r="D420" t="s">
        <v>6263</v>
      </c>
      <c r="E420" t="s">
        <v>4470</v>
      </c>
      <c r="F420" t="s">
        <v>5273</v>
      </c>
      <c r="G420" t="s">
        <v>1509</v>
      </c>
      <c r="H420" t="s">
        <v>136</v>
      </c>
      <c r="I420" t="s">
        <v>345</v>
      </c>
      <c r="J420" t="s">
        <v>6264</v>
      </c>
      <c r="K420" t="s">
        <v>6265</v>
      </c>
      <c r="L420" t="s">
        <v>53</v>
      </c>
      <c r="M420">
        <v>32908</v>
      </c>
      <c r="N420" t="s">
        <v>6266</v>
      </c>
      <c r="O420" t="s">
        <v>6267</v>
      </c>
      <c r="P420" t="s">
        <v>6268</v>
      </c>
      <c r="Q420" s="18">
        <v>45089</v>
      </c>
      <c r="R420" s="18">
        <v>45152</v>
      </c>
      <c r="S420" t="s">
        <v>708</v>
      </c>
      <c r="T420">
        <v>0</v>
      </c>
      <c r="X420" t="s">
        <v>317</v>
      </c>
      <c r="Y420" s="18">
        <v>24862</v>
      </c>
      <c r="Z420" t="s">
        <v>6269</v>
      </c>
      <c r="AA420">
        <v>1154435741</v>
      </c>
      <c r="AB420" t="s">
        <v>6270</v>
      </c>
      <c r="AD420" t="s">
        <v>6271</v>
      </c>
      <c r="AE420" s="18">
        <v>45777</v>
      </c>
      <c r="AF420" t="s">
        <v>6272</v>
      </c>
      <c r="AG420" s="18">
        <v>45596</v>
      </c>
      <c r="AH420" t="s">
        <v>6273</v>
      </c>
      <c r="AI420">
        <v>118928100</v>
      </c>
      <c r="AM420" t="b">
        <v>1</v>
      </c>
      <c r="AN420" t="b">
        <v>1</v>
      </c>
      <c r="AO420">
        <v>4267571</v>
      </c>
      <c r="AQ420" t="s">
        <v>6261</v>
      </c>
      <c r="AR420" t="s">
        <v>46</v>
      </c>
      <c r="AS420" t="s">
        <v>324</v>
      </c>
      <c r="AT420" t="s">
        <v>1384</v>
      </c>
    </row>
    <row r="421" spans="1:46" x14ac:dyDescent="0.35">
      <c r="A421" t="s">
        <v>6274</v>
      </c>
      <c r="B421" t="s">
        <v>6275</v>
      </c>
      <c r="C421" t="s">
        <v>6276</v>
      </c>
      <c r="D421" t="s">
        <v>6277</v>
      </c>
      <c r="E421" t="s">
        <v>2347</v>
      </c>
      <c r="F421" t="s">
        <v>6249</v>
      </c>
      <c r="G421" t="s">
        <v>600</v>
      </c>
      <c r="H421" t="s">
        <v>136</v>
      </c>
      <c r="I421" t="s">
        <v>345</v>
      </c>
      <c r="J421" t="s">
        <v>6278</v>
      </c>
      <c r="K421" t="s">
        <v>6279</v>
      </c>
      <c r="L421" t="s">
        <v>53</v>
      </c>
      <c r="M421">
        <v>33556</v>
      </c>
      <c r="N421" t="s">
        <v>6280</v>
      </c>
      <c r="O421" t="s">
        <v>6281</v>
      </c>
      <c r="P421" t="s">
        <v>6282</v>
      </c>
      <c r="Q421" s="18">
        <v>45089</v>
      </c>
      <c r="R421" s="18">
        <v>45152</v>
      </c>
      <c r="S421" t="s">
        <v>708</v>
      </c>
      <c r="T421">
        <v>0</v>
      </c>
      <c r="U421" t="s">
        <v>303</v>
      </c>
      <c r="X421" t="s">
        <v>317</v>
      </c>
      <c r="Y421" s="18">
        <v>30236</v>
      </c>
      <c r="Z421" t="s">
        <v>6283</v>
      </c>
      <c r="AA421">
        <v>1417203142</v>
      </c>
      <c r="AB421" t="s">
        <v>6284</v>
      </c>
      <c r="AD421" t="s">
        <v>6285</v>
      </c>
      <c r="AE421" s="18">
        <v>45412</v>
      </c>
      <c r="AF421" t="s">
        <v>6286</v>
      </c>
      <c r="AG421" s="18">
        <v>46538</v>
      </c>
      <c r="AH421" t="s">
        <v>6287</v>
      </c>
      <c r="AI421">
        <v>119326800</v>
      </c>
      <c r="AM421" t="b">
        <v>1</v>
      </c>
      <c r="AN421" t="b">
        <v>1</v>
      </c>
      <c r="AO421">
        <v>4275793</v>
      </c>
      <c r="AQ421" t="s">
        <v>6275</v>
      </c>
      <c r="AR421" t="s">
        <v>46</v>
      </c>
      <c r="AS421" t="s">
        <v>324</v>
      </c>
      <c r="AT421" t="s">
        <v>1384</v>
      </c>
    </row>
    <row r="422" spans="1:46" x14ac:dyDescent="0.35">
      <c r="A422" s="359" t="s">
        <v>6288</v>
      </c>
      <c r="B422" t="s">
        <v>6289</v>
      </c>
      <c r="C422" t="s">
        <v>6290</v>
      </c>
      <c r="D422" t="s">
        <v>6224</v>
      </c>
      <c r="E422" t="s">
        <v>3725</v>
      </c>
      <c r="F422" t="s">
        <v>5003</v>
      </c>
      <c r="G422" t="s">
        <v>309</v>
      </c>
      <c r="H422" t="s">
        <v>191</v>
      </c>
      <c r="I422" t="s">
        <v>557</v>
      </c>
      <c r="J422" t="s">
        <v>6291</v>
      </c>
      <c r="K422" t="s">
        <v>6292</v>
      </c>
      <c r="L422" t="s">
        <v>25</v>
      </c>
      <c r="M422">
        <v>98368</v>
      </c>
      <c r="N422" t="s">
        <v>6293</v>
      </c>
      <c r="O422" t="s">
        <v>6294</v>
      </c>
      <c r="P422" t="s">
        <v>6295</v>
      </c>
      <c r="Q422" s="18">
        <v>45089</v>
      </c>
      <c r="R422" s="18">
        <v>45138</v>
      </c>
      <c r="S422" t="s">
        <v>708</v>
      </c>
      <c r="T422">
        <v>0</v>
      </c>
      <c r="X422" t="s">
        <v>317</v>
      </c>
      <c r="Y422" s="18">
        <v>25842</v>
      </c>
      <c r="Z422" t="s">
        <v>6296</v>
      </c>
      <c r="AA422">
        <v>1023326386</v>
      </c>
      <c r="AB422" t="s">
        <v>6297</v>
      </c>
      <c r="AD422" t="s">
        <v>6298</v>
      </c>
      <c r="AE422" s="18">
        <v>45566</v>
      </c>
      <c r="AH422" t="s">
        <v>6299</v>
      </c>
      <c r="AI422">
        <v>2031390</v>
      </c>
      <c r="AM422" t="b">
        <v>1</v>
      </c>
      <c r="AN422" t="b">
        <v>1</v>
      </c>
      <c r="AO422">
        <v>4280577</v>
      </c>
      <c r="AQ422" t="s">
        <v>6289</v>
      </c>
      <c r="AR422" t="s">
        <v>566</v>
      </c>
      <c r="AS422" t="s">
        <v>324</v>
      </c>
      <c r="AT422" t="s">
        <v>1384</v>
      </c>
    </row>
    <row r="423" spans="1:46" x14ac:dyDescent="0.35">
      <c r="A423" t="s">
        <v>6300</v>
      </c>
      <c r="B423" t="s">
        <v>6301</v>
      </c>
      <c r="C423" t="s">
        <v>6302</v>
      </c>
      <c r="D423" t="s">
        <v>6303</v>
      </c>
      <c r="E423" t="s">
        <v>6304</v>
      </c>
      <c r="F423" t="s">
        <v>461</v>
      </c>
      <c r="G423" t="s">
        <v>462</v>
      </c>
      <c r="H423" t="s">
        <v>133</v>
      </c>
      <c r="I423" t="s">
        <v>432</v>
      </c>
      <c r="J423" t="s">
        <v>6305</v>
      </c>
      <c r="K423" t="s">
        <v>1042</v>
      </c>
      <c r="L423" t="s">
        <v>25</v>
      </c>
      <c r="M423">
        <v>98006</v>
      </c>
      <c r="N423" t="s">
        <v>6306</v>
      </c>
      <c r="O423" t="s">
        <v>6307</v>
      </c>
      <c r="P423" t="s">
        <v>6308</v>
      </c>
      <c r="Q423" s="18">
        <v>45084</v>
      </c>
      <c r="S423" t="s">
        <v>634</v>
      </c>
      <c r="T423">
        <v>5</v>
      </c>
      <c r="U423" t="s">
        <v>6309</v>
      </c>
      <c r="X423" t="s">
        <v>317</v>
      </c>
      <c r="Y423" s="18">
        <v>27345</v>
      </c>
      <c r="Z423" t="s">
        <v>6310</v>
      </c>
      <c r="AA423">
        <v>1689160178</v>
      </c>
      <c r="AB423" t="s">
        <v>6311</v>
      </c>
      <c r="AC423" s="18">
        <v>46660</v>
      </c>
      <c r="AD423" t="s">
        <v>6312</v>
      </c>
      <c r="AE423" s="18">
        <v>45973</v>
      </c>
      <c r="AF423" t="s">
        <v>6313</v>
      </c>
      <c r="AG423" s="18">
        <v>47009</v>
      </c>
      <c r="AH423" t="s">
        <v>6314</v>
      </c>
      <c r="AI423">
        <v>2112833</v>
      </c>
      <c r="AJ423" t="s">
        <v>338</v>
      </c>
      <c r="AK423" t="s">
        <v>1257</v>
      </c>
      <c r="AL423" t="s">
        <v>792</v>
      </c>
      <c r="AM423" t="b">
        <v>1</v>
      </c>
      <c r="AN423" t="b">
        <v>1</v>
      </c>
      <c r="AO423">
        <v>4267574</v>
      </c>
      <c r="AP423" t="s">
        <v>322</v>
      </c>
      <c r="AQ423" t="s">
        <v>6301</v>
      </c>
      <c r="AR423" t="s">
        <v>46</v>
      </c>
      <c r="AS423" t="s">
        <v>324</v>
      </c>
      <c r="AT423" t="s">
        <v>1384</v>
      </c>
    </row>
    <row r="424" spans="1:46" x14ac:dyDescent="0.35">
      <c r="A424" s="359" t="s">
        <v>6315</v>
      </c>
      <c r="B424" t="s">
        <v>6316</v>
      </c>
      <c r="C424" t="s">
        <v>6317</v>
      </c>
      <c r="D424" t="s">
        <v>6318</v>
      </c>
      <c r="E424" t="s">
        <v>6319</v>
      </c>
      <c r="F424" t="s">
        <v>6249</v>
      </c>
      <c r="G424" t="s">
        <v>1509</v>
      </c>
      <c r="H424" t="s">
        <v>136</v>
      </c>
      <c r="I424" t="s">
        <v>345</v>
      </c>
      <c r="J424" t="s">
        <v>6320</v>
      </c>
      <c r="K424" t="s">
        <v>6321</v>
      </c>
      <c r="L424" t="s">
        <v>53</v>
      </c>
      <c r="M424">
        <v>34638</v>
      </c>
      <c r="N424" t="s">
        <v>6322</v>
      </c>
      <c r="O424" t="s">
        <v>6323</v>
      </c>
      <c r="P424" t="s">
        <v>6324</v>
      </c>
      <c r="Q424" s="18">
        <v>45083</v>
      </c>
      <c r="R424" s="18">
        <v>45330</v>
      </c>
      <c r="S424" t="s">
        <v>708</v>
      </c>
      <c r="T424">
        <v>0</v>
      </c>
      <c r="U424" t="s">
        <v>6325</v>
      </c>
      <c r="X424" t="s">
        <v>317</v>
      </c>
      <c r="Y424" s="18">
        <v>23528</v>
      </c>
      <c r="Z424" t="s">
        <v>6326</v>
      </c>
      <c r="AA424">
        <v>1013102409</v>
      </c>
      <c r="AB424" t="s">
        <v>6327</v>
      </c>
      <c r="AD424" t="s">
        <v>6328</v>
      </c>
      <c r="AE424" s="18">
        <v>45412</v>
      </c>
      <c r="AH424" t="s">
        <v>6329</v>
      </c>
      <c r="AI424">
        <v>118927300</v>
      </c>
      <c r="AM424" t="b">
        <v>1</v>
      </c>
      <c r="AN424" t="b">
        <v>1</v>
      </c>
      <c r="AO424">
        <v>4273297</v>
      </c>
      <c r="AQ424" t="s">
        <v>6316</v>
      </c>
      <c r="AR424" t="s">
        <v>46</v>
      </c>
      <c r="AS424" t="s">
        <v>324</v>
      </c>
      <c r="AT424" t="s">
        <v>1384</v>
      </c>
    </row>
    <row r="425" spans="1:46" x14ac:dyDescent="0.35">
      <c r="A425" t="s">
        <v>708</v>
      </c>
      <c r="B425" t="s">
        <v>6330</v>
      </c>
      <c r="C425" t="s">
        <v>6331</v>
      </c>
      <c r="D425" t="s">
        <v>6332</v>
      </c>
      <c r="E425" t="s">
        <v>6333</v>
      </c>
      <c r="F425" t="s">
        <v>6334</v>
      </c>
      <c r="G425" t="s">
        <v>374</v>
      </c>
      <c r="H425" t="s">
        <v>136</v>
      </c>
      <c r="I425" t="s">
        <v>345</v>
      </c>
      <c r="J425" t="s">
        <v>6335</v>
      </c>
      <c r="K425" t="s">
        <v>6336</v>
      </c>
      <c r="L425" t="s">
        <v>53</v>
      </c>
      <c r="M425">
        <v>33414</v>
      </c>
      <c r="N425" t="s">
        <v>6337</v>
      </c>
      <c r="O425" t="s">
        <v>6338</v>
      </c>
      <c r="P425" t="s">
        <v>6339</v>
      </c>
      <c r="Q425" s="18">
        <v>45082</v>
      </c>
      <c r="R425" s="18">
        <v>45082</v>
      </c>
      <c r="S425" t="s">
        <v>708</v>
      </c>
      <c r="T425">
        <v>0</v>
      </c>
      <c r="X425" t="s">
        <v>317</v>
      </c>
      <c r="Y425" s="18">
        <v>28342</v>
      </c>
      <c r="Z425" t="s">
        <v>6340</v>
      </c>
      <c r="AA425">
        <v>1255706065</v>
      </c>
      <c r="AB425" t="s">
        <v>6341</v>
      </c>
      <c r="AD425" t="s">
        <v>6342</v>
      </c>
      <c r="AE425" s="18">
        <v>45777</v>
      </c>
      <c r="AF425" t="s">
        <v>6343</v>
      </c>
      <c r="AG425" s="18">
        <v>45758</v>
      </c>
      <c r="AI425">
        <v>16378000</v>
      </c>
      <c r="AM425" t="b">
        <v>1</v>
      </c>
      <c r="AN425" t="b">
        <v>1</v>
      </c>
      <c r="AQ425" t="s">
        <v>6330</v>
      </c>
      <c r="AR425" t="s">
        <v>46</v>
      </c>
      <c r="AS425" t="s">
        <v>324</v>
      </c>
    </row>
    <row r="426" spans="1:46" x14ac:dyDescent="0.35">
      <c r="A426" t="s">
        <v>708</v>
      </c>
      <c r="B426" t="s">
        <v>6344</v>
      </c>
      <c r="C426" t="s">
        <v>6345</v>
      </c>
      <c r="D426" t="s">
        <v>6346</v>
      </c>
      <c r="E426" t="s">
        <v>6347</v>
      </c>
      <c r="F426" t="s">
        <v>6334</v>
      </c>
      <c r="G426" t="s">
        <v>374</v>
      </c>
      <c r="H426" t="s">
        <v>136</v>
      </c>
      <c r="I426" t="s">
        <v>345</v>
      </c>
      <c r="J426" t="s">
        <v>6348</v>
      </c>
      <c r="L426" t="s">
        <v>53</v>
      </c>
      <c r="M426">
        <v>32968</v>
      </c>
      <c r="N426" t="s">
        <v>6349</v>
      </c>
      <c r="O426" t="s">
        <v>6350</v>
      </c>
      <c r="P426" t="s">
        <v>6351</v>
      </c>
      <c r="Q426" s="18">
        <v>45082</v>
      </c>
      <c r="R426" s="18">
        <v>45082</v>
      </c>
      <c r="S426" t="s">
        <v>708</v>
      </c>
      <c r="T426">
        <v>0</v>
      </c>
      <c r="X426" t="s">
        <v>317</v>
      </c>
      <c r="Z426" t="s">
        <v>6352</v>
      </c>
      <c r="AA426">
        <v>1922796168</v>
      </c>
      <c r="AD426" t="s">
        <v>6353</v>
      </c>
      <c r="AE426" s="18">
        <v>45504</v>
      </c>
      <c r="AF426" t="s">
        <v>6354</v>
      </c>
      <c r="AG426" s="18">
        <v>46788</v>
      </c>
      <c r="AM426" t="b">
        <v>1</v>
      </c>
      <c r="AN426" t="b">
        <v>1</v>
      </c>
      <c r="AQ426" t="s">
        <v>6344</v>
      </c>
      <c r="AR426" t="s">
        <v>46</v>
      </c>
      <c r="AS426" t="s">
        <v>324</v>
      </c>
    </row>
    <row r="427" spans="1:46" x14ac:dyDescent="0.35">
      <c r="A427" t="s">
        <v>6355</v>
      </c>
      <c r="B427" t="s">
        <v>39</v>
      </c>
      <c r="C427" t="s">
        <v>6356</v>
      </c>
      <c r="D427" t="s">
        <v>6357</v>
      </c>
      <c r="E427" t="s">
        <v>6358</v>
      </c>
      <c r="F427" t="s">
        <v>6359</v>
      </c>
      <c r="G427" t="s">
        <v>309</v>
      </c>
      <c r="H427" t="s">
        <v>27</v>
      </c>
      <c r="I427" t="s">
        <v>310</v>
      </c>
      <c r="J427" t="s">
        <v>6360</v>
      </c>
      <c r="K427" t="s">
        <v>499</v>
      </c>
      <c r="L427" t="s">
        <v>25</v>
      </c>
      <c r="M427">
        <v>98520</v>
      </c>
      <c r="N427" t="s">
        <v>6361</v>
      </c>
      <c r="O427" t="s">
        <v>6362</v>
      </c>
      <c r="P427" t="s">
        <v>6363</v>
      </c>
      <c r="Q427" s="18">
        <v>45082</v>
      </c>
      <c r="S427" t="s">
        <v>634</v>
      </c>
      <c r="T427">
        <v>1</v>
      </c>
      <c r="U427" t="s">
        <v>6364</v>
      </c>
      <c r="W427" s="358">
        <v>1200</v>
      </c>
      <c r="X427">
        <v>1099</v>
      </c>
      <c r="Y427" s="18">
        <v>22923</v>
      </c>
      <c r="Z427" t="s">
        <v>6365</v>
      </c>
      <c r="AA427">
        <v>1326046400</v>
      </c>
      <c r="AB427" t="s">
        <v>6366</v>
      </c>
      <c r="AC427" s="18">
        <v>45991</v>
      </c>
      <c r="AD427" t="s">
        <v>6367</v>
      </c>
      <c r="AE427" s="18">
        <v>46299</v>
      </c>
      <c r="AF427" t="s">
        <v>338</v>
      </c>
      <c r="AI427">
        <v>2007071</v>
      </c>
      <c r="AJ427" t="s">
        <v>338</v>
      </c>
      <c r="AK427" t="s">
        <v>1486</v>
      </c>
      <c r="AL427" t="s">
        <v>778</v>
      </c>
      <c r="AM427" t="b">
        <v>1</v>
      </c>
      <c r="AN427" t="b">
        <v>1</v>
      </c>
      <c r="AP427" t="s">
        <v>322</v>
      </c>
      <c r="AQ427" t="s">
        <v>39</v>
      </c>
      <c r="AR427" t="s">
        <v>310</v>
      </c>
      <c r="AS427" t="s">
        <v>324</v>
      </c>
    </row>
    <row r="428" spans="1:46" x14ac:dyDescent="0.35">
      <c r="A428" t="s">
        <v>708</v>
      </c>
      <c r="B428" t="s">
        <v>6368</v>
      </c>
      <c r="C428" t="s">
        <v>6369</v>
      </c>
      <c r="D428" t="s">
        <v>6370</v>
      </c>
      <c r="E428" t="s">
        <v>6371</v>
      </c>
      <c r="F428" t="s">
        <v>6129</v>
      </c>
      <c r="G428" t="s">
        <v>374</v>
      </c>
      <c r="H428" t="s">
        <v>136</v>
      </c>
      <c r="I428" t="s">
        <v>345</v>
      </c>
      <c r="J428" t="s">
        <v>6372</v>
      </c>
      <c r="K428" t="s">
        <v>3440</v>
      </c>
      <c r="L428" t="s">
        <v>53</v>
      </c>
      <c r="M428">
        <v>33136</v>
      </c>
      <c r="N428" t="s">
        <v>6373</v>
      </c>
      <c r="O428" t="s">
        <v>6374</v>
      </c>
      <c r="P428" t="s">
        <v>6375</v>
      </c>
      <c r="Q428" s="18">
        <v>45080</v>
      </c>
      <c r="R428" s="18">
        <v>45216</v>
      </c>
      <c r="S428" t="s">
        <v>708</v>
      </c>
      <c r="T428">
        <v>0</v>
      </c>
      <c r="U428" t="s">
        <v>6376</v>
      </c>
      <c r="X428">
        <v>1099</v>
      </c>
      <c r="Y428" s="18">
        <v>35171</v>
      </c>
      <c r="Z428" t="s">
        <v>6377</v>
      </c>
      <c r="AA428">
        <v>1003507716</v>
      </c>
      <c r="AB428" t="s">
        <v>6378</v>
      </c>
      <c r="AD428" t="s">
        <v>6379</v>
      </c>
      <c r="AE428" s="18">
        <v>45504</v>
      </c>
      <c r="AF428" t="s">
        <v>6380</v>
      </c>
      <c r="AG428" s="18">
        <v>45949</v>
      </c>
      <c r="AH428" t="s">
        <v>6381</v>
      </c>
      <c r="AI428">
        <v>119607600</v>
      </c>
      <c r="AM428" t="b">
        <v>1</v>
      </c>
      <c r="AN428" t="b">
        <v>1</v>
      </c>
      <c r="AQ428" t="s">
        <v>6368</v>
      </c>
      <c r="AR428" t="s">
        <v>46</v>
      </c>
      <c r="AS428" t="s">
        <v>324</v>
      </c>
    </row>
    <row r="429" spans="1:46" x14ac:dyDescent="0.35">
      <c r="A429" t="s">
        <v>708</v>
      </c>
      <c r="B429" t="s">
        <v>6382</v>
      </c>
      <c r="C429" t="s">
        <v>6383</v>
      </c>
      <c r="D429" t="s">
        <v>6384</v>
      </c>
      <c r="E429" t="s">
        <v>6385</v>
      </c>
      <c r="F429" t="s">
        <v>6386</v>
      </c>
      <c r="G429" t="s">
        <v>374</v>
      </c>
      <c r="H429" t="s">
        <v>28</v>
      </c>
      <c r="I429" t="s">
        <v>447</v>
      </c>
      <c r="J429" t="s">
        <v>6387</v>
      </c>
      <c r="K429" t="s">
        <v>3440</v>
      </c>
      <c r="L429" t="s">
        <v>53</v>
      </c>
      <c r="M429">
        <v>33158</v>
      </c>
      <c r="N429" t="s">
        <v>6388</v>
      </c>
      <c r="O429" t="s">
        <v>6389</v>
      </c>
      <c r="P429" t="s">
        <v>6390</v>
      </c>
      <c r="Q429" s="18">
        <v>45078</v>
      </c>
      <c r="R429" s="18">
        <v>45078</v>
      </c>
      <c r="S429" t="s">
        <v>708</v>
      </c>
      <c r="T429">
        <v>0</v>
      </c>
      <c r="X429">
        <v>1099</v>
      </c>
      <c r="Y429" s="18">
        <v>27144</v>
      </c>
      <c r="Z429" t="s">
        <v>6391</v>
      </c>
      <c r="AA429">
        <v>1316965353</v>
      </c>
      <c r="AI429">
        <v>118052100</v>
      </c>
      <c r="AM429" t="b">
        <v>1</v>
      </c>
      <c r="AN429" t="b">
        <v>1</v>
      </c>
      <c r="AQ429" t="s">
        <v>6382</v>
      </c>
      <c r="AR429" t="s">
        <v>310</v>
      </c>
      <c r="AS429" t="s">
        <v>324</v>
      </c>
    </row>
    <row r="430" spans="1:46" x14ac:dyDescent="0.35">
      <c r="A430" t="s">
        <v>6392</v>
      </c>
      <c r="B430" t="s">
        <v>6393</v>
      </c>
      <c r="C430" t="s">
        <v>6394</v>
      </c>
      <c r="D430" t="s">
        <v>6395</v>
      </c>
      <c r="E430" t="s">
        <v>965</v>
      </c>
      <c r="F430" t="s">
        <v>6249</v>
      </c>
      <c r="G430" t="s">
        <v>1509</v>
      </c>
      <c r="H430" t="s">
        <v>136</v>
      </c>
      <c r="I430" t="s">
        <v>345</v>
      </c>
      <c r="J430" t="s">
        <v>6396</v>
      </c>
      <c r="K430" t="s">
        <v>6397</v>
      </c>
      <c r="L430" t="s">
        <v>53</v>
      </c>
      <c r="M430">
        <v>33772</v>
      </c>
      <c r="N430" t="s">
        <v>6398</v>
      </c>
      <c r="O430" t="s">
        <v>6399</v>
      </c>
      <c r="P430" t="s">
        <v>6400</v>
      </c>
      <c r="Q430" s="18">
        <v>45078</v>
      </c>
      <c r="S430" t="s">
        <v>634</v>
      </c>
      <c r="T430">
        <v>5</v>
      </c>
      <c r="U430" t="s">
        <v>6401</v>
      </c>
      <c r="X430" t="s">
        <v>317</v>
      </c>
      <c r="Y430" s="18">
        <v>31783</v>
      </c>
      <c r="Z430" t="s">
        <v>6402</v>
      </c>
      <c r="AA430">
        <v>1861956153</v>
      </c>
      <c r="AB430" t="s">
        <v>6403</v>
      </c>
      <c r="AC430" s="18">
        <v>46022</v>
      </c>
      <c r="AD430" t="s">
        <v>6404</v>
      </c>
      <c r="AE430" s="18">
        <v>46142</v>
      </c>
      <c r="AF430" t="s">
        <v>6405</v>
      </c>
      <c r="AG430" s="18">
        <v>46935</v>
      </c>
      <c r="AH430" t="s">
        <v>6406</v>
      </c>
      <c r="AI430">
        <v>118337600</v>
      </c>
      <c r="AJ430" t="s">
        <v>338</v>
      </c>
      <c r="AK430" t="s">
        <v>61</v>
      </c>
      <c r="AL430" t="s">
        <v>1330</v>
      </c>
      <c r="AM430" t="b">
        <v>1</v>
      </c>
      <c r="AN430" t="b">
        <v>1</v>
      </c>
      <c r="AO430">
        <v>4272761</v>
      </c>
      <c r="AP430" t="s">
        <v>322</v>
      </c>
      <c r="AQ430" t="s">
        <v>6393</v>
      </c>
      <c r="AR430" t="s">
        <v>46</v>
      </c>
      <c r="AS430" t="s">
        <v>324</v>
      </c>
      <c r="AT430" t="s">
        <v>1384</v>
      </c>
    </row>
    <row r="431" spans="1:46" x14ac:dyDescent="0.35">
      <c r="A431" t="s">
        <v>708</v>
      </c>
      <c r="B431" t="s">
        <v>6407</v>
      </c>
      <c r="C431" t="s">
        <v>6408</v>
      </c>
      <c r="D431" t="s">
        <v>3379</v>
      </c>
      <c r="E431" t="s">
        <v>6409</v>
      </c>
      <c r="F431" t="s">
        <v>6249</v>
      </c>
      <c r="G431" t="s">
        <v>600</v>
      </c>
      <c r="H431" t="s">
        <v>136</v>
      </c>
      <c r="I431" t="s">
        <v>345</v>
      </c>
      <c r="J431" t="s">
        <v>6410</v>
      </c>
      <c r="K431" t="s">
        <v>6411</v>
      </c>
      <c r="L431" t="s">
        <v>53</v>
      </c>
      <c r="M431">
        <v>34683</v>
      </c>
      <c r="N431" t="s">
        <v>6412</v>
      </c>
      <c r="O431" t="s">
        <v>6413</v>
      </c>
      <c r="P431" t="s">
        <v>6414</v>
      </c>
      <c r="Q431" s="18">
        <v>45078</v>
      </c>
      <c r="R431" s="18">
        <v>45110</v>
      </c>
      <c r="S431" t="s">
        <v>708</v>
      </c>
      <c r="T431">
        <v>0</v>
      </c>
      <c r="X431" t="s">
        <v>317</v>
      </c>
      <c r="Y431" s="18">
        <v>28809</v>
      </c>
      <c r="Z431" t="s">
        <v>6415</v>
      </c>
      <c r="AA431">
        <v>1700467339</v>
      </c>
      <c r="AD431" t="s">
        <v>6416</v>
      </c>
      <c r="AE431" s="18">
        <v>45504</v>
      </c>
      <c r="AF431" t="s">
        <v>6417</v>
      </c>
      <c r="AG431" s="18">
        <v>45504</v>
      </c>
      <c r="AI431">
        <v>110819000</v>
      </c>
      <c r="AM431" t="b">
        <v>1</v>
      </c>
      <c r="AN431" t="b">
        <v>1</v>
      </c>
      <c r="AO431">
        <v>4270099</v>
      </c>
      <c r="AQ431" t="s">
        <v>6407</v>
      </c>
      <c r="AR431" t="s">
        <v>46</v>
      </c>
      <c r="AS431" t="s">
        <v>324</v>
      </c>
      <c r="AT431" t="s">
        <v>1384</v>
      </c>
    </row>
    <row r="432" spans="1:46" x14ac:dyDescent="0.35">
      <c r="A432" t="s">
        <v>6418</v>
      </c>
      <c r="B432" t="s">
        <v>6419</v>
      </c>
      <c r="C432" t="s">
        <v>6420</v>
      </c>
      <c r="D432" t="s">
        <v>6421</v>
      </c>
      <c r="E432" t="s">
        <v>6422</v>
      </c>
      <c r="F432" t="s">
        <v>5003</v>
      </c>
      <c r="G432" t="s">
        <v>2683</v>
      </c>
      <c r="H432" t="s">
        <v>133</v>
      </c>
      <c r="I432" t="s">
        <v>432</v>
      </c>
      <c r="J432" t="s">
        <v>6423</v>
      </c>
      <c r="K432" t="s">
        <v>6116</v>
      </c>
      <c r="L432" t="s">
        <v>25</v>
      </c>
      <c r="M432">
        <v>98375</v>
      </c>
      <c r="N432" t="s">
        <v>6424</v>
      </c>
      <c r="O432" t="s">
        <v>6425</v>
      </c>
      <c r="P432" t="s">
        <v>6426</v>
      </c>
      <c r="Q432" s="18">
        <v>45078</v>
      </c>
      <c r="R432" s="18">
        <v>45152</v>
      </c>
      <c r="S432" t="s">
        <v>708</v>
      </c>
      <c r="T432">
        <v>0</v>
      </c>
      <c r="X432" t="s">
        <v>317</v>
      </c>
      <c r="Y432" s="18">
        <v>33064</v>
      </c>
      <c r="Z432" t="s">
        <v>6427</v>
      </c>
      <c r="AA432">
        <v>1295339042</v>
      </c>
      <c r="AB432" t="s">
        <v>6428</v>
      </c>
      <c r="AD432" t="s">
        <v>6429</v>
      </c>
      <c r="AE432" s="18">
        <v>45900</v>
      </c>
      <c r="AF432" t="s">
        <v>6430</v>
      </c>
      <c r="AG432" s="18">
        <v>46195</v>
      </c>
      <c r="AH432" t="s">
        <v>6431</v>
      </c>
      <c r="AI432">
        <v>2253304</v>
      </c>
      <c r="AJ432" t="s">
        <v>5739</v>
      </c>
      <c r="AM432" t="b">
        <v>1</v>
      </c>
      <c r="AN432" t="b">
        <v>1</v>
      </c>
      <c r="AO432">
        <v>4267547</v>
      </c>
      <c r="AQ432" t="s">
        <v>6419</v>
      </c>
      <c r="AR432" t="s">
        <v>46</v>
      </c>
      <c r="AS432" t="s">
        <v>324</v>
      </c>
      <c r="AT432" t="s">
        <v>1384</v>
      </c>
    </row>
    <row r="433" spans="1:46" x14ac:dyDescent="0.35">
      <c r="A433" t="s">
        <v>6432</v>
      </c>
      <c r="B433" t="s">
        <v>171</v>
      </c>
      <c r="C433" t="s">
        <v>6433</v>
      </c>
      <c r="D433" t="s">
        <v>6434</v>
      </c>
      <c r="E433" t="s">
        <v>6435</v>
      </c>
      <c r="F433" t="s">
        <v>2064</v>
      </c>
      <c r="G433" t="s">
        <v>733</v>
      </c>
      <c r="H433" t="s">
        <v>28</v>
      </c>
      <c r="I433" t="s">
        <v>310</v>
      </c>
      <c r="J433" t="s">
        <v>6436</v>
      </c>
      <c r="K433" t="s">
        <v>6437</v>
      </c>
      <c r="L433" t="s">
        <v>25</v>
      </c>
      <c r="M433">
        <v>99021</v>
      </c>
      <c r="N433" t="s">
        <v>6438</v>
      </c>
      <c r="O433" t="s">
        <v>6439</v>
      </c>
      <c r="P433" t="s">
        <v>6440</v>
      </c>
      <c r="Q433" s="18">
        <v>45078</v>
      </c>
      <c r="R433" s="18">
        <v>45440</v>
      </c>
      <c r="S433" t="s">
        <v>708</v>
      </c>
      <c r="T433">
        <v>0</v>
      </c>
      <c r="U433" t="s">
        <v>6441</v>
      </c>
      <c r="X433">
        <v>1099</v>
      </c>
      <c r="Y433" s="18">
        <v>23574</v>
      </c>
      <c r="Z433" t="s">
        <v>6442</v>
      </c>
      <c r="AA433">
        <v>1174665913</v>
      </c>
      <c r="AB433" t="s">
        <v>6443</v>
      </c>
      <c r="AC433" s="18">
        <v>45565</v>
      </c>
      <c r="AD433" t="s">
        <v>6444</v>
      </c>
      <c r="AE433" s="18">
        <v>46189</v>
      </c>
      <c r="AF433" t="s">
        <v>338</v>
      </c>
      <c r="AH433" t="s">
        <v>6445</v>
      </c>
      <c r="AI433">
        <v>1004204</v>
      </c>
      <c r="AJ433" t="s">
        <v>338</v>
      </c>
      <c r="AK433" t="s">
        <v>368</v>
      </c>
      <c r="AL433" t="s">
        <v>368</v>
      </c>
      <c r="AM433" t="b">
        <v>1</v>
      </c>
      <c r="AN433" t="b">
        <v>1</v>
      </c>
      <c r="AO433">
        <v>4331769</v>
      </c>
      <c r="AQ433" t="s">
        <v>171</v>
      </c>
      <c r="AR433" t="s">
        <v>310</v>
      </c>
      <c r="AS433" t="s">
        <v>324</v>
      </c>
      <c r="AT433" t="s">
        <v>1384</v>
      </c>
    </row>
    <row r="434" spans="1:46" x14ac:dyDescent="0.35">
      <c r="A434" t="s">
        <v>6446</v>
      </c>
      <c r="B434" t="s">
        <v>6447</v>
      </c>
      <c r="C434" t="s">
        <v>6448</v>
      </c>
      <c r="D434" t="s">
        <v>6127</v>
      </c>
      <c r="E434" t="s">
        <v>6449</v>
      </c>
      <c r="F434" t="s">
        <v>599</v>
      </c>
      <c r="G434" t="s">
        <v>1509</v>
      </c>
      <c r="H434" t="s">
        <v>136</v>
      </c>
      <c r="I434" t="s">
        <v>345</v>
      </c>
      <c r="J434" t="s">
        <v>6450</v>
      </c>
      <c r="K434" t="s">
        <v>6451</v>
      </c>
      <c r="L434" t="s">
        <v>53</v>
      </c>
      <c r="M434">
        <v>32168</v>
      </c>
      <c r="N434" t="s">
        <v>6452</v>
      </c>
      <c r="O434" t="s">
        <v>6453</v>
      </c>
      <c r="P434" t="s">
        <v>6454</v>
      </c>
      <c r="Q434" s="18">
        <v>45078</v>
      </c>
      <c r="S434" t="s">
        <v>634</v>
      </c>
      <c r="T434">
        <v>5</v>
      </c>
      <c r="U434" t="s">
        <v>6455</v>
      </c>
      <c r="X434" t="s">
        <v>317</v>
      </c>
      <c r="Y434" s="18">
        <v>25469</v>
      </c>
      <c r="Z434" t="s">
        <v>6456</v>
      </c>
      <c r="AA434">
        <v>1215526900</v>
      </c>
      <c r="AB434" t="s">
        <v>6457</v>
      </c>
      <c r="AC434" s="18">
        <v>46446</v>
      </c>
      <c r="AD434" t="s">
        <v>6458</v>
      </c>
      <c r="AE434" s="18">
        <v>46234</v>
      </c>
      <c r="AF434" t="s">
        <v>6459</v>
      </c>
      <c r="AG434" s="18">
        <v>45981</v>
      </c>
      <c r="AH434" t="s">
        <v>6460</v>
      </c>
      <c r="AI434">
        <v>118336600</v>
      </c>
      <c r="AJ434" t="s">
        <v>1330</v>
      </c>
      <c r="AK434" t="s">
        <v>110</v>
      </c>
      <c r="AL434" t="s">
        <v>1330</v>
      </c>
      <c r="AM434" t="b">
        <v>1</v>
      </c>
      <c r="AN434" t="b">
        <v>1</v>
      </c>
      <c r="AO434">
        <v>4267572</v>
      </c>
      <c r="AP434" t="s">
        <v>322</v>
      </c>
      <c r="AQ434" t="s">
        <v>6447</v>
      </c>
      <c r="AR434" t="s">
        <v>46</v>
      </c>
      <c r="AS434" t="s">
        <v>324</v>
      </c>
      <c r="AT434" t="s">
        <v>1384</v>
      </c>
    </row>
    <row r="435" spans="1:46" x14ac:dyDescent="0.35">
      <c r="A435" t="s">
        <v>6461</v>
      </c>
      <c r="B435" t="s">
        <v>6462</v>
      </c>
      <c r="C435" t="s">
        <v>6463</v>
      </c>
      <c r="D435" t="s">
        <v>6464</v>
      </c>
      <c r="E435" t="s">
        <v>6465</v>
      </c>
      <c r="F435" t="s">
        <v>6249</v>
      </c>
      <c r="G435" t="s">
        <v>600</v>
      </c>
      <c r="H435" t="s">
        <v>136</v>
      </c>
      <c r="I435" t="s">
        <v>345</v>
      </c>
      <c r="J435" t="s">
        <v>6466</v>
      </c>
      <c r="K435" t="s">
        <v>6279</v>
      </c>
      <c r="L435" t="s">
        <v>53</v>
      </c>
      <c r="M435">
        <v>33556</v>
      </c>
      <c r="N435" t="s">
        <v>6467</v>
      </c>
      <c r="O435" t="s">
        <v>6468</v>
      </c>
      <c r="P435" t="s">
        <v>6469</v>
      </c>
      <c r="Q435" s="18">
        <v>45077</v>
      </c>
      <c r="S435" t="s">
        <v>634</v>
      </c>
      <c r="T435">
        <v>5</v>
      </c>
      <c r="U435" t="s">
        <v>6470</v>
      </c>
      <c r="X435" t="s">
        <v>317</v>
      </c>
      <c r="Y435" s="18">
        <v>34129</v>
      </c>
      <c r="Z435" t="s">
        <v>6471</v>
      </c>
      <c r="AA435">
        <v>1316637416</v>
      </c>
      <c r="AB435" t="s">
        <v>6472</v>
      </c>
      <c r="AC435" s="18">
        <v>46142</v>
      </c>
      <c r="AD435" t="s">
        <v>6473</v>
      </c>
      <c r="AE435" s="18">
        <v>46234</v>
      </c>
      <c r="AF435" t="s">
        <v>6474</v>
      </c>
      <c r="AG435" s="18">
        <v>46797</v>
      </c>
      <c r="AH435" t="s">
        <v>6475</v>
      </c>
      <c r="AI435">
        <v>118339100</v>
      </c>
      <c r="AJ435" t="s">
        <v>61</v>
      </c>
      <c r="AK435" t="s">
        <v>61</v>
      </c>
      <c r="AL435" t="s">
        <v>61</v>
      </c>
      <c r="AM435" t="b">
        <v>1</v>
      </c>
      <c r="AN435" t="b">
        <v>1</v>
      </c>
      <c r="AO435">
        <v>4260552</v>
      </c>
      <c r="AP435" t="s">
        <v>322</v>
      </c>
      <c r="AQ435" t="s">
        <v>6462</v>
      </c>
      <c r="AR435" t="s">
        <v>46</v>
      </c>
      <c r="AS435" t="s">
        <v>324</v>
      </c>
      <c r="AT435" t="s">
        <v>1384</v>
      </c>
    </row>
    <row r="436" spans="1:46" x14ac:dyDescent="0.35">
      <c r="A436" t="s">
        <v>6476</v>
      </c>
      <c r="B436" t="s">
        <v>6477</v>
      </c>
      <c r="C436" t="s">
        <v>6478</v>
      </c>
      <c r="D436" t="s">
        <v>6479</v>
      </c>
      <c r="E436" t="s">
        <v>6480</v>
      </c>
      <c r="F436" t="s">
        <v>6249</v>
      </c>
      <c r="G436" t="s">
        <v>600</v>
      </c>
      <c r="H436" t="s">
        <v>136</v>
      </c>
      <c r="I436" t="s">
        <v>345</v>
      </c>
      <c r="J436" t="s">
        <v>6481</v>
      </c>
      <c r="K436" t="s">
        <v>6482</v>
      </c>
      <c r="L436" t="s">
        <v>53</v>
      </c>
      <c r="M436">
        <v>34442</v>
      </c>
      <c r="N436" t="s">
        <v>6467</v>
      </c>
      <c r="O436" t="s">
        <v>6483</v>
      </c>
      <c r="P436" t="s">
        <v>6484</v>
      </c>
      <c r="Q436" s="18">
        <v>45076</v>
      </c>
      <c r="S436" t="s">
        <v>634</v>
      </c>
      <c r="T436">
        <v>5</v>
      </c>
      <c r="U436" t="s">
        <v>6485</v>
      </c>
      <c r="X436" t="s">
        <v>317</v>
      </c>
      <c r="Y436" s="18">
        <v>29133</v>
      </c>
      <c r="Z436" t="s">
        <v>6486</v>
      </c>
      <c r="AA436">
        <v>1902595010</v>
      </c>
      <c r="AB436" t="s">
        <v>6487</v>
      </c>
      <c r="AC436" s="18">
        <v>46173</v>
      </c>
      <c r="AD436" t="s">
        <v>6488</v>
      </c>
      <c r="AE436" s="18">
        <v>46234</v>
      </c>
      <c r="AF436" t="s">
        <v>6489</v>
      </c>
      <c r="AG436" s="18">
        <v>46859</v>
      </c>
      <c r="AH436" t="s">
        <v>6490</v>
      </c>
      <c r="AI436" t="s">
        <v>6491</v>
      </c>
      <c r="AJ436" t="s">
        <v>61</v>
      </c>
      <c r="AK436" t="s">
        <v>61</v>
      </c>
      <c r="AL436" t="s">
        <v>61</v>
      </c>
      <c r="AM436" t="b">
        <v>1</v>
      </c>
      <c r="AN436" t="b">
        <v>1</v>
      </c>
      <c r="AO436">
        <v>4267523</v>
      </c>
      <c r="AP436" t="s">
        <v>322</v>
      </c>
      <c r="AQ436" t="s">
        <v>6477</v>
      </c>
      <c r="AR436" t="s">
        <v>46</v>
      </c>
      <c r="AS436" t="s">
        <v>324</v>
      </c>
      <c r="AT436" t="s">
        <v>1384</v>
      </c>
    </row>
    <row r="437" spans="1:46" x14ac:dyDescent="0.35">
      <c r="A437" t="s">
        <v>6492</v>
      </c>
      <c r="B437" t="s">
        <v>1368</v>
      </c>
      <c r="C437" t="s">
        <v>6493</v>
      </c>
      <c r="D437" t="s">
        <v>2024</v>
      </c>
      <c r="E437" t="s">
        <v>5738</v>
      </c>
      <c r="F437" t="s">
        <v>6494</v>
      </c>
      <c r="G437" t="s">
        <v>431</v>
      </c>
      <c r="H437" t="s">
        <v>27</v>
      </c>
      <c r="I437" t="s">
        <v>310</v>
      </c>
      <c r="J437" t="s">
        <v>6495</v>
      </c>
      <c r="K437" t="s">
        <v>1042</v>
      </c>
      <c r="L437" t="s">
        <v>25</v>
      </c>
      <c r="M437">
        <v>98005</v>
      </c>
      <c r="N437" t="s">
        <v>6496</v>
      </c>
      <c r="O437" t="s">
        <v>6497</v>
      </c>
      <c r="P437" t="s">
        <v>6498</v>
      </c>
      <c r="Q437" s="18">
        <v>45061</v>
      </c>
      <c r="S437" t="s">
        <v>634</v>
      </c>
      <c r="T437">
        <v>5</v>
      </c>
      <c r="U437" t="s">
        <v>6499</v>
      </c>
      <c r="X437" t="s">
        <v>317</v>
      </c>
      <c r="Y437" s="18">
        <v>27713</v>
      </c>
      <c r="Z437" t="s">
        <v>6500</v>
      </c>
      <c r="AA437">
        <v>1679548531</v>
      </c>
      <c r="AB437" t="s">
        <v>6501</v>
      </c>
      <c r="AC437" s="18">
        <v>45838</v>
      </c>
      <c r="AD437" t="s">
        <v>6502</v>
      </c>
      <c r="AE437" s="18">
        <v>45976</v>
      </c>
      <c r="AF437" t="s">
        <v>338</v>
      </c>
      <c r="AH437" t="s">
        <v>6503</v>
      </c>
      <c r="AI437">
        <v>2044614</v>
      </c>
      <c r="AJ437" t="s">
        <v>338</v>
      </c>
      <c r="AK437" t="s">
        <v>778</v>
      </c>
      <c r="AL437" t="s">
        <v>778</v>
      </c>
      <c r="AM437" t="b">
        <v>1</v>
      </c>
      <c r="AN437" t="b">
        <v>1</v>
      </c>
      <c r="AO437">
        <v>4217861</v>
      </c>
      <c r="AP437" t="s">
        <v>322</v>
      </c>
      <c r="AQ437" t="s">
        <v>1368</v>
      </c>
      <c r="AR437" t="s">
        <v>310</v>
      </c>
      <c r="AS437" t="s">
        <v>324</v>
      </c>
      <c r="AT437" t="s">
        <v>1384</v>
      </c>
    </row>
    <row r="438" spans="1:46" x14ac:dyDescent="0.35">
      <c r="A438" s="359" t="s">
        <v>6504</v>
      </c>
      <c r="B438" t="s">
        <v>6505</v>
      </c>
      <c r="C438" t="s">
        <v>6506</v>
      </c>
      <c r="D438" t="s">
        <v>6507</v>
      </c>
      <c r="E438" t="s">
        <v>6508</v>
      </c>
      <c r="G438" t="s">
        <v>309</v>
      </c>
      <c r="H438" t="s">
        <v>133</v>
      </c>
      <c r="I438" t="s">
        <v>432</v>
      </c>
      <c r="J438" t="s">
        <v>6509</v>
      </c>
      <c r="K438" t="s">
        <v>1057</v>
      </c>
      <c r="L438" t="s">
        <v>25</v>
      </c>
      <c r="M438">
        <v>98133</v>
      </c>
      <c r="N438" t="s">
        <v>6510</v>
      </c>
      <c r="O438" t="s">
        <v>6511</v>
      </c>
      <c r="P438" t="s">
        <v>6512</v>
      </c>
      <c r="Q438" s="18">
        <v>45061</v>
      </c>
      <c r="R438" s="18">
        <v>45160</v>
      </c>
      <c r="S438" t="s">
        <v>708</v>
      </c>
      <c r="T438">
        <v>0</v>
      </c>
      <c r="X438" t="s">
        <v>317</v>
      </c>
      <c r="Y438" s="18">
        <v>27632</v>
      </c>
      <c r="Z438">
        <v>536236481</v>
      </c>
      <c r="AA438">
        <v>1801332549</v>
      </c>
      <c r="AB438" t="s">
        <v>6513</v>
      </c>
      <c r="AD438" t="s">
        <v>6514</v>
      </c>
      <c r="AE438" s="18">
        <v>45164</v>
      </c>
      <c r="AF438">
        <v>1711941</v>
      </c>
      <c r="AG438" s="18">
        <v>45450</v>
      </c>
      <c r="AH438" t="s">
        <v>6515</v>
      </c>
      <c r="AI438">
        <v>2159770</v>
      </c>
      <c r="AJ438" t="s">
        <v>1962</v>
      </c>
      <c r="AM438" t="b">
        <v>1</v>
      </c>
      <c r="AN438" t="b">
        <v>1</v>
      </c>
      <c r="AO438">
        <v>4250662</v>
      </c>
      <c r="AQ438" t="s">
        <v>6505</v>
      </c>
      <c r="AR438" t="s">
        <v>46</v>
      </c>
      <c r="AS438" t="s">
        <v>324</v>
      </c>
      <c r="AT438" t="s">
        <v>1384</v>
      </c>
    </row>
    <row r="439" spans="1:46" x14ac:dyDescent="0.35">
      <c r="A439" t="s">
        <v>708</v>
      </c>
      <c r="B439" t="s">
        <v>6516</v>
      </c>
      <c r="C439" t="s">
        <v>6517</v>
      </c>
      <c r="D439" t="s">
        <v>6518</v>
      </c>
      <c r="E439" t="s">
        <v>6519</v>
      </c>
      <c r="F439" t="s">
        <v>5003</v>
      </c>
      <c r="G439" t="s">
        <v>462</v>
      </c>
      <c r="H439" t="s">
        <v>133</v>
      </c>
      <c r="I439" t="s">
        <v>432</v>
      </c>
      <c r="J439" t="s">
        <v>6520</v>
      </c>
      <c r="K439" t="s">
        <v>1252</v>
      </c>
      <c r="L439" t="s">
        <v>25</v>
      </c>
      <c r="M439">
        <v>98133</v>
      </c>
      <c r="N439" t="s">
        <v>6521</v>
      </c>
      <c r="O439" t="s">
        <v>6522</v>
      </c>
      <c r="P439" t="s">
        <v>6523</v>
      </c>
      <c r="Q439" s="18">
        <v>45047</v>
      </c>
      <c r="R439" s="18">
        <v>45107</v>
      </c>
      <c r="S439" t="s">
        <v>708</v>
      </c>
      <c r="T439">
        <v>0</v>
      </c>
      <c r="X439" t="s">
        <v>317</v>
      </c>
      <c r="Y439" s="18">
        <v>33906</v>
      </c>
      <c r="Z439" t="s">
        <v>6524</v>
      </c>
      <c r="AA439">
        <v>1801402169</v>
      </c>
      <c r="AB439" t="s">
        <v>6525</v>
      </c>
      <c r="AD439" t="s">
        <v>6526</v>
      </c>
      <c r="AE439" s="18">
        <v>45594</v>
      </c>
      <c r="AH439" t="s">
        <v>6527</v>
      </c>
      <c r="AI439">
        <v>2212267</v>
      </c>
      <c r="AM439" t="b">
        <v>1</v>
      </c>
      <c r="AN439" t="b">
        <v>1</v>
      </c>
      <c r="AO439">
        <v>4247691</v>
      </c>
      <c r="AQ439" t="s">
        <v>6516</v>
      </c>
      <c r="AR439" t="s">
        <v>46</v>
      </c>
      <c r="AS439" t="s">
        <v>324</v>
      </c>
      <c r="AT439" t="s">
        <v>1384</v>
      </c>
    </row>
    <row r="440" spans="1:46" x14ac:dyDescent="0.35">
      <c r="A440" t="s">
        <v>6528</v>
      </c>
      <c r="B440" t="s">
        <v>6529</v>
      </c>
      <c r="C440" t="s">
        <v>6530</v>
      </c>
      <c r="D440" t="s">
        <v>4357</v>
      </c>
      <c r="E440" t="s">
        <v>6531</v>
      </c>
      <c r="F440" t="s">
        <v>6532</v>
      </c>
      <c r="G440" t="s">
        <v>1509</v>
      </c>
      <c r="H440" t="s">
        <v>27</v>
      </c>
      <c r="I440" t="s">
        <v>310</v>
      </c>
      <c r="J440" t="s">
        <v>6533</v>
      </c>
      <c r="K440" t="s">
        <v>944</v>
      </c>
      <c r="L440" t="s">
        <v>53</v>
      </c>
      <c r="M440">
        <v>34654</v>
      </c>
      <c r="N440" t="s">
        <v>6534</v>
      </c>
      <c r="O440" t="s">
        <v>6535</v>
      </c>
      <c r="P440" t="s">
        <v>6536</v>
      </c>
      <c r="Q440" s="18">
        <v>45047</v>
      </c>
      <c r="R440" s="18">
        <v>45219</v>
      </c>
      <c r="S440" t="s">
        <v>708</v>
      </c>
      <c r="T440">
        <v>0</v>
      </c>
      <c r="U440" t="s">
        <v>6537</v>
      </c>
      <c r="X440" t="s">
        <v>317</v>
      </c>
      <c r="Y440" s="18">
        <v>19434</v>
      </c>
      <c r="Z440" t="s">
        <v>6538</v>
      </c>
      <c r="AA440">
        <v>1164559951</v>
      </c>
      <c r="AB440" t="s">
        <v>6539</v>
      </c>
      <c r="AD440" t="s">
        <v>6540</v>
      </c>
      <c r="AE440" s="18">
        <v>45688</v>
      </c>
      <c r="AH440" t="s">
        <v>6541</v>
      </c>
      <c r="AI440">
        <v>117976700</v>
      </c>
      <c r="AM440" t="b">
        <v>1</v>
      </c>
      <c r="AN440" t="b">
        <v>1</v>
      </c>
      <c r="AO440">
        <v>4244284</v>
      </c>
      <c r="AQ440" t="s">
        <v>6529</v>
      </c>
      <c r="AR440" t="s">
        <v>310</v>
      </c>
      <c r="AS440" t="s">
        <v>324</v>
      </c>
      <c r="AT440" t="s">
        <v>1384</v>
      </c>
    </row>
    <row r="441" spans="1:46" x14ac:dyDescent="0.35">
      <c r="A441" t="s">
        <v>6542</v>
      </c>
      <c r="B441" t="s">
        <v>6543</v>
      </c>
      <c r="C441" t="s">
        <v>6544</v>
      </c>
      <c r="D441" t="s">
        <v>6545</v>
      </c>
      <c r="E441" t="s">
        <v>6546</v>
      </c>
      <c r="F441" t="s">
        <v>6249</v>
      </c>
      <c r="G441" t="s">
        <v>600</v>
      </c>
      <c r="H441" t="s">
        <v>136</v>
      </c>
      <c r="I441" t="s">
        <v>345</v>
      </c>
      <c r="J441" t="s">
        <v>6547</v>
      </c>
      <c r="K441" t="s">
        <v>6228</v>
      </c>
      <c r="L441" t="s">
        <v>53</v>
      </c>
      <c r="M441">
        <v>32003</v>
      </c>
      <c r="N441" t="s">
        <v>6548</v>
      </c>
      <c r="O441" t="s">
        <v>6549</v>
      </c>
      <c r="P441" t="s">
        <v>6550</v>
      </c>
      <c r="Q441" s="18">
        <v>45047</v>
      </c>
      <c r="R441" s="18">
        <v>45170</v>
      </c>
      <c r="S441" t="s">
        <v>708</v>
      </c>
      <c r="T441">
        <v>0</v>
      </c>
      <c r="U441" t="s">
        <v>6551</v>
      </c>
      <c r="X441" t="s">
        <v>317</v>
      </c>
      <c r="Y441" s="18">
        <v>32897</v>
      </c>
      <c r="Z441" t="s">
        <v>6552</v>
      </c>
      <c r="AA441">
        <v>1720774151</v>
      </c>
      <c r="AB441" t="s">
        <v>6553</v>
      </c>
      <c r="AD441" t="s">
        <v>6554</v>
      </c>
      <c r="AE441" s="18">
        <v>45504</v>
      </c>
      <c r="AF441" t="s">
        <v>6555</v>
      </c>
      <c r="AG441" s="18">
        <v>46656</v>
      </c>
      <c r="AH441" t="s">
        <v>6556</v>
      </c>
      <c r="AI441">
        <v>118053500</v>
      </c>
      <c r="AM441" t="b">
        <v>1</v>
      </c>
      <c r="AN441" t="b">
        <v>1</v>
      </c>
      <c r="AO441">
        <v>4246019</v>
      </c>
      <c r="AQ441" t="s">
        <v>6543</v>
      </c>
      <c r="AR441" t="s">
        <v>46</v>
      </c>
      <c r="AS441" t="s">
        <v>324</v>
      </c>
      <c r="AT441" t="s">
        <v>1384</v>
      </c>
    </row>
    <row r="442" spans="1:46" x14ac:dyDescent="0.35">
      <c r="A442" t="s">
        <v>6557</v>
      </c>
      <c r="B442" t="s">
        <v>1677</v>
      </c>
      <c r="C442" t="s">
        <v>6558</v>
      </c>
      <c r="D442" t="s">
        <v>6559</v>
      </c>
      <c r="E442" t="s">
        <v>846</v>
      </c>
      <c r="F442" t="s">
        <v>6560</v>
      </c>
      <c r="G442" t="s">
        <v>1637</v>
      </c>
      <c r="H442" t="s">
        <v>28</v>
      </c>
      <c r="I442" t="s">
        <v>310</v>
      </c>
      <c r="J442" t="s">
        <v>6561</v>
      </c>
      <c r="K442" t="s">
        <v>6562</v>
      </c>
      <c r="L442" t="s">
        <v>53</v>
      </c>
      <c r="M442">
        <v>32003</v>
      </c>
      <c r="N442" t="s">
        <v>6563</v>
      </c>
      <c r="O442" t="s">
        <v>6564</v>
      </c>
      <c r="P442" t="s">
        <v>6565</v>
      </c>
      <c r="Q442" s="18">
        <v>45047</v>
      </c>
      <c r="S442" t="s">
        <v>634</v>
      </c>
      <c r="T442">
        <v>5</v>
      </c>
      <c r="U442" t="s">
        <v>6566</v>
      </c>
      <c r="X442" t="s">
        <v>317</v>
      </c>
      <c r="Y442" s="18">
        <v>25108</v>
      </c>
      <c r="Z442" t="s">
        <v>6567</v>
      </c>
      <c r="AA442">
        <v>1033185400</v>
      </c>
      <c r="AB442" t="s">
        <v>6568</v>
      </c>
      <c r="AC442" s="18">
        <v>45991</v>
      </c>
      <c r="AD442" t="s">
        <v>6569</v>
      </c>
      <c r="AE442" s="18">
        <v>45688</v>
      </c>
      <c r="AF442" t="s">
        <v>338</v>
      </c>
      <c r="AH442" t="s">
        <v>6570</v>
      </c>
      <c r="AI442">
        <v>108346700</v>
      </c>
      <c r="AJ442" t="s">
        <v>338</v>
      </c>
      <c r="AK442" t="s">
        <v>61</v>
      </c>
      <c r="AL442" t="s">
        <v>61</v>
      </c>
      <c r="AM442" t="b">
        <v>1</v>
      </c>
      <c r="AN442" t="b">
        <v>1</v>
      </c>
      <c r="AO442">
        <v>4247710</v>
      </c>
      <c r="AP442" t="s">
        <v>322</v>
      </c>
      <c r="AQ442" t="s">
        <v>1677</v>
      </c>
      <c r="AR442" t="s">
        <v>310</v>
      </c>
      <c r="AS442" t="s">
        <v>324</v>
      </c>
      <c r="AT442" t="s">
        <v>1384</v>
      </c>
    </row>
    <row r="443" spans="1:46" x14ac:dyDescent="0.35">
      <c r="A443" t="s">
        <v>708</v>
      </c>
      <c r="B443" t="s">
        <v>6571</v>
      </c>
      <c r="C443" t="s">
        <v>6572</v>
      </c>
      <c r="D443" t="s">
        <v>6573</v>
      </c>
      <c r="E443" t="s">
        <v>6574</v>
      </c>
      <c r="F443" t="s">
        <v>6575</v>
      </c>
      <c r="G443" t="s">
        <v>462</v>
      </c>
      <c r="H443" t="s">
        <v>133</v>
      </c>
      <c r="I443" t="s">
        <v>432</v>
      </c>
      <c r="J443" t="s">
        <v>6576</v>
      </c>
      <c r="K443" t="s">
        <v>5105</v>
      </c>
      <c r="L443" t="s">
        <v>25</v>
      </c>
      <c r="N443" t="s">
        <v>6577</v>
      </c>
      <c r="O443" t="s">
        <v>6578</v>
      </c>
      <c r="P443" t="s">
        <v>6579</v>
      </c>
      <c r="Q443" s="18">
        <v>45047</v>
      </c>
      <c r="R443" s="18">
        <v>45055</v>
      </c>
      <c r="S443" t="s">
        <v>708</v>
      </c>
      <c r="T443">
        <v>0</v>
      </c>
      <c r="X443" t="s">
        <v>317</v>
      </c>
      <c r="Y443" s="18">
        <v>28905</v>
      </c>
      <c r="Z443" t="s">
        <v>6580</v>
      </c>
      <c r="AA443">
        <v>1770224073</v>
      </c>
      <c r="AB443">
        <v>0</v>
      </c>
      <c r="AI443">
        <v>2211131</v>
      </c>
      <c r="AM443" t="b">
        <v>1</v>
      </c>
      <c r="AN443" t="b">
        <v>1</v>
      </c>
      <c r="AQ443" t="s">
        <v>6571</v>
      </c>
      <c r="AR443" t="s">
        <v>46</v>
      </c>
      <c r="AS443" t="s">
        <v>324</v>
      </c>
    </row>
    <row r="444" spans="1:46" x14ac:dyDescent="0.35">
      <c r="A444" t="s">
        <v>6581</v>
      </c>
      <c r="B444" t="s">
        <v>6582</v>
      </c>
      <c r="C444" t="s">
        <v>6583</v>
      </c>
      <c r="D444" t="s">
        <v>6584</v>
      </c>
      <c r="E444" t="s">
        <v>6585</v>
      </c>
      <c r="F444" t="s">
        <v>6586</v>
      </c>
      <c r="G444" t="s">
        <v>2683</v>
      </c>
      <c r="H444" t="s">
        <v>133</v>
      </c>
      <c r="I444" t="s">
        <v>432</v>
      </c>
      <c r="J444" t="s">
        <v>6587</v>
      </c>
      <c r="K444" t="s">
        <v>1374</v>
      </c>
      <c r="L444" t="s">
        <v>25</v>
      </c>
      <c r="M444">
        <v>98503</v>
      </c>
      <c r="N444" t="s">
        <v>6588</v>
      </c>
      <c r="O444" t="s">
        <v>6589</v>
      </c>
      <c r="P444" t="s">
        <v>6590</v>
      </c>
      <c r="Q444" s="18">
        <v>45046</v>
      </c>
      <c r="S444" t="s">
        <v>634</v>
      </c>
      <c r="T444">
        <v>0</v>
      </c>
      <c r="U444" t="s">
        <v>303</v>
      </c>
      <c r="W444">
        <v>550</v>
      </c>
      <c r="X444" t="s">
        <v>317</v>
      </c>
      <c r="Y444" s="18">
        <v>32807</v>
      </c>
      <c r="Z444" t="s">
        <v>6591</v>
      </c>
      <c r="AA444">
        <v>1578021481</v>
      </c>
      <c r="AB444" t="s">
        <v>6592</v>
      </c>
      <c r="AC444" s="18">
        <v>46112</v>
      </c>
      <c r="AD444" t="s">
        <v>6593</v>
      </c>
      <c r="AE444" s="18">
        <v>45956</v>
      </c>
      <c r="AF444" t="s">
        <v>6594</v>
      </c>
      <c r="AG444" s="18">
        <v>47068</v>
      </c>
      <c r="AH444" t="s">
        <v>6595</v>
      </c>
      <c r="AI444">
        <v>2156855</v>
      </c>
      <c r="AJ444" t="s">
        <v>338</v>
      </c>
      <c r="AK444" t="s">
        <v>70</v>
      </c>
      <c r="AL444" t="s">
        <v>70</v>
      </c>
      <c r="AM444" t="b">
        <v>1</v>
      </c>
      <c r="AN444" t="b">
        <v>1</v>
      </c>
      <c r="AO444">
        <v>4235432</v>
      </c>
      <c r="AP444" t="s">
        <v>322</v>
      </c>
      <c r="AQ444" t="s">
        <v>6582</v>
      </c>
      <c r="AR444" t="s">
        <v>46</v>
      </c>
      <c r="AS444" t="s">
        <v>29</v>
      </c>
      <c r="AT444" t="s">
        <v>1384</v>
      </c>
    </row>
    <row r="445" spans="1:46" x14ac:dyDescent="0.35">
      <c r="A445" t="s">
        <v>6596</v>
      </c>
      <c r="B445" t="s">
        <v>6597</v>
      </c>
      <c r="C445" t="s">
        <v>6598</v>
      </c>
      <c r="D445" t="s">
        <v>6599</v>
      </c>
      <c r="E445" t="s">
        <v>6600</v>
      </c>
      <c r="F445" t="s">
        <v>6601</v>
      </c>
      <c r="G445" t="s">
        <v>1637</v>
      </c>
      <c r="H445" t="s">
        <v>136</v>
      </c>
      <c r="I445" t="s">
        <v>345</v>
      </c>
      <c r="J445" t="s">
        <v>6602</v>
      </c>
      <c r="K445" t="s">
        <v>6603</v>
      </c>
      <c r="L445" t="s">
        <v>53</v>
      </c>
      <c r="M445">
        <v>32233</v>
      </c>
      <c r="N445" t="s">
        <v>6604</v>
      </c>
      <c r="O445" t="s">
        <v>6605</v>
      </c>
      <c r="P445" t="s">
        <v>6606</v>
      </c>
      <c r="Q445" s="18">
        <v>45040</v>
      </c>
      <c r="S445" t="s">
        <v>634</v>
      </c>
      <c r="T445">
        <v>5</v>
      </c>
      <c r="U445" t="s">
        <v>6607</v>
      </c>
      <c r="X445" t="s">
        <v>317</v>
      </c>
      <c r="Y445" s="18">
        <v>32393</v>
      </c>
      <c r="Z445" t="s">
        <v>6608</v>
      </c>
      <c r="AA445">
        <v>1922683887</v>
      </c>
      <c r="AB445" t="s">
        <v>6609</v>
      </c>
      <c r="AC445" s="18">
        <v>46053</v>
      </c>
      <c r="AD445" t="s">
        <v>6610</v>
      </c>
      <c r="AE445" s="18">
        <v>46234</v>
      </c>
      <c r="AF445" t="s">
        <v>6611</v>
      </c>
      <c r="AG445" s="18">
        <v>46043</v>
      </c>
      <c r="AH445" t="s">
        <v>6612</v>
      </c>
      <c r="AI445">
        <v>111205700</v>
      </c>
      <c r="AJ445" t="s">
        <v>1677</v>
      </c>
      <c r="AK445" t="s">
        <v>1677</v>
      </c>
      <c r="AL445" t="s">
        <v>61</v>
      </c>
      <c r="AM445" t="b">
        <v>1</v>
      </c>
      <c r="AN445" t="b">
        <v>1</v>
      </c>
      <c r="AO445">
        <v>4235467</v>
      </c>
      <c r="AP445" t="s">
        <v>322</v>
      </c>
      <c r="AQ445" t="s">
        <v>6597</v>
      </c>
      <c r="AR445" t="s">
        <v>46</v>
      </c>
      <c r="AS445" t="s">
        <v>324</v>
      </c>
      <c r="AT445" t="s">
        <v>1384</v>
      </c>
    </row>
    <row r="446" spans="1:46" x14ac:dyDescent="0.35">
      <c r="A446" t="s">
        <v>708</v>
      </c>
      <c r="B446" t="s">
        <v>6613</v>
      </c>
      <c r="C446" t="s">
        <v>6614</v>
      </c>
      <c r="D446" t="s">
        <v>6615</v>
      </c>
      <c r="E446" t="s">
        <v>6616</v>
      </c>
      <c r="F446" t="s">
        <v>6334</v>
      </c>
      <c r="G446" t="s">
        <v>374</v>
      </c>
      <c r="H446" t="s">
        <v>136</v>
      </c>
      <c r="I446" t="s">
        <v>345</v>
      </c>
      <c r="J446" t="s">
        <v>6617</v>
      </c>
      <c r="K446" t="s">
        <v>6618</v>
      </c>
      <c r="L446" t="s">
        <v>6619</v>
      </c>
      <c r="M446">
        <v>33180</v>
      </c>
      <c r="N446" t="s">
        <v>6620</v>
      </c>
      <c r="O446" t="s">
        <v>6621</v>
      </c>
      <c r="P446" t="s">
        <v>6622</v>
      </c>
      <c r="Q446" s="18">
        <v>45040</v>
      </c>
      <c r="R446" s="18">
        <v>45040</v>
      </c>
      <c r="S446" t="s">
        <v>708</v>
      </c>
      <c r="T446">
        <v>0</v>
      </c>
      <c r="X446" t="s">
        <v>317</v>
      </c>
      <c r="Y446" s="18">
        <v>27953</v>
      </c>
      <c r="Z446" t="s">
        <v>6623</v>
      </c>
      <c r="AA446">
        <v>1700586682</v>
      </c>
      <c r="AB446" t="s">
        <v>6624</v>
      </c>
      <c r="AD446" t="s">
        <v>6625</v>
      </c>
      <c r="AE446" s="18">
        <v>45504</v>
      </c>
      <c r="AI446">
        <v>117871700</v>
      </c>
      <c r="AM446" t="b">
        <v>1</v>
      </c>
      <c r="AN446" t="b">
        <v>1</v>
      </c>
      <c r="AQ446" t="s">
        <v>6613</v>
      </c>
      <c r="AR446" t="s">
        <v>46</v>
      </c>
      <c r="AS446" t="s">
        <v>324</v>
      </c>
    </row>
    <row r="447" spans="1:46" x14ac:dyDescent="0.35">
      <c r="A447" t="s">
        <v>708</v>
      </c>
      <c r="B447" t="s">
        <v>6626</v>
      </c>
      <c r="C447" t="s">
        <v>6627</v>
      </c>
      <c r="D447" t="s">
        <v>6628</v>
      </c>
      <c r="E447" t="s">
        <v>6629</v>
      </c>
      <c r="F447" t="s">
        <v>5003</v>
      </c>
      <c r="G447" t="s">
        <v>309</v>
      </c>
      <c r="H447" t="s">
        <v>133</v>
      </c>
      <c r="I447" t="s">
        <v>432</v>
      </c>
      <c r="J447" t="s">
        <v>6630</v>
      </c>
      <c r="K447" t="s">
        <v>6631</v>
      </c>
      <c r="L447" t="s">
        <v>25</v>
      </c>
      <c r="M447">
        <v>98332</v>
      </c>
      <c r="N447" t="s">
        <v>6632</v>
      </c>
      <c r="O447" t="s">
        <v>6633</v>
      </c>
      <c r="P447" t="s">
        <v>6634</v>
      </c>
      <c r="Q447" s="18">
        <v>45040</v>
      </c>
      <c r="R447" s="18">
        <v>45113</v>
      </c>
      <c r="S447" t="s">
        <v>708</v>
      </c>
      <c r="T447">
        <v>0</v>
      </c>
      <c r="X447">
        <v>1099</v>
      </c>
      <c r="Y447" s="18">
        <v>32792</v>
      </c>
      <c r="Z447" t="s">
        <v>6635</v>
      </c>
      <c r="AA447">
        <v>1932539137</v>
      </c>
      <c r="AB447" t="s">
        <v>6636</v>
      </c>
      <c r="AD447" t="s">
        <v>6637</v>
      </c>
      <c r="AE447" s="18">
        <v>45576</v>
      </c>
      <c r="AF447">
        <v>2013018252</v>
      </c>
      <c r="AG447" s="18">
        <v>45199</v>
      </c>
      <c r="AH447" t="s">
        <v>6638</v>
      </c>
      <c r="AI447">
        <v>2033044</v>
      </c>
      <c r="AJ447" t="s">
        <v>320</v>
      </c>
      <c r="AM447" t="b">
        <v>1</v>
      </c>
      <c r="AN447" t="b">
        <v>1</v>
      </c>
      <c r="AQ447" t="s">
        <v>6626</v>
      </c>
      <c r="AR447" t="s">
        <v>46</v>
      </c>
      <c r="AS447" t="s">
        <v>324</v>
      </c>
    </row>
    <row r="448" spans="1:46" x14ac:dyDescent="0.35">
      <c r="A448" t="s">
        <v>6639</v>
      </c>
      <c r="B448" t="s">
        <v>6640</v>
      </c>
      <c r="C448" t="s">
        <v>6641</v>
      </c>
      <c r="D448" t="s">
        <v>6642</v>
      </c>
      <c r="E448" t="s">
        <v>6643</v>
      </c>
      <c r="F448" t="s">
        <v>5176</v>
      </c>
      <c r="G448" t="s">
        <v>1637</v>
      </c>
      <c r="H448" t="s">
        <v>136</v>
      </c>
      <c r="I448" t="s">
        <v>345</v>
      </c>
      <c r="J448" t="s">
        <v>6644</v>
      </c>
      <c r="K448" t="s">
        <v>6645</v>
      </c>
      <c r="L448" t="s">
        <v>53</v>
      </c>
      <c r="M448">
        <v>34731</v>
      </c>
      <c r="N448" t="s">
        <v>6646</v>
      </c>
      <c r="O448" t="s">
        <v>6647</v>
      </c>
      <c r="P448" t="s">
        <v>6648</v>
      </c>
      <c r="Q448" s="18">
        <v>45033</v>
      </c>
      <c r="R448" s="18">
        <v>45450</v>
      </c>
      <c r="S448" t="s">
        <v>708</v>
      </c>
      <c r="T448">
        <v>0</v>
      </c>
      <c r="U448" t="s">
        <v>6649</v>
      </c>
      <c r="X448" t="s">
        <v>317</v>
      </c>
      <c r="Y448" s="18">
        <v>30133</v>
      </c>
      <c r="Z448" t="s">
        <v>6650</v>
      </c>
      <c r="AA448">
        <v>1912455981</v>
      </c>
      <c r="AB448" t="s">
        <v>6651</v>
      </c>
      <c r="AC448" s="18">
        <v>46234</v>
      </c>
      <c r="AD448" t="s">
        <v>6652</v>
      </c>
      <c r="AE448" s="18">
        <v>45504</v>
      </c>
      <c r="AF448" t="s">
        <v>6653</v>
      </c>
      <c r="AG448" s="18">
        <v>46202</v>
      </c>
      <c r="AH448" t="s">
        <v>6654</v>
      </c>
      <c r="AI448">
        <v>102585900</v>
      </c>
      <c r="AJ448" t="s">
        <v>338</v>
      </c>
      <c r="AK448" t="s">
        <v>6655</v>
      </c>
      <c r="AL448" t="s">
        <v>2575</v>
      </c>
      <c r="AM448" t="b">
        <v>1</v>
      </c>
      <c r="AN448" t="b">
        <v>1</v>
      </c>
      <c r="AO448">
        <v>4231775</v>
      </c>
      <c r="AQ448" t="s">
        <v>6640</v>
      </c>
      <c r="AR448" t="s">
        <v>46</v>
      </c>
      <c r="AS448" t="s">
        <v>324</v>
      </c>
      <c r="AT448" t="s">
        <v>1384</v>
      </c>
    </row>
    <row r="449" spans="1:46" x14ac:dyDescent="0.35">
      <c r="A449" t="s">
        <v>708</v>
      </c>
      <c r="B449" t="s">
        <v>6656</v>
      </c>
      <c r="C449" t="s">
        <v>6657</v>
      </c>
      <c r="D449" t="s">
        <v>6658</v>
      </c>
      <c r="E449" t="s">
        <v>2347</v>
      </c>
      <c r="F449" t="s">
        <v>6198</v>
      </c>
      <c r="G449" t="s">
        <v>600</v>
      </c>
      <c r="H449" t="s">
        <v>136</v>
      </c>
      <c r="I449" t="s">
        <v>345</v>
      </c>
      <c r="J449" t="s">
        <v>6659</v>
      </c>
      <c r="K449" t="s">
        <v>6660</v>
      </c>
      <c r="L449" t="s">
        <v>53</v>
      </c>
      <c r="N449" t="s">
        <v>6661</v>
      </c>
      <c r="O449" t="s">
        <v>6662</v>
      </c>
      <c r="P449" t="s">
        <v>6663</v>
      </c>
      <c r="Q449" s="18">
        <v>45031</v>
      </c>
      <c r="R449" s="18">
        <v>45051</v>
      </c>
      <c r="S449" t="s">
        <v>708</v>
      </c>
      <c r="T449">
        <v>0</v>
      </c>
      <c r="X449" t="s">
        <v>317</v>
      </c>
      <c r="Y449" s="18">
        <v>21678</v>
      </c>
      <c r="Z449" t="s">
        <v>6664</v>
      </c>
      <c r="AA449">
        <v>1093759524</v>
      </c>
      <c r="AH449" t="s">
        <v>6665</v>
      </c>
      <c r="AI449">
        <v>100937000</v>
      </c>
      <c r="AM449" t="b">
        <v>1</v>
      </c>
      <c r="AN449" t="b">
        <v>1</v>
      </c>
      <c r="AQ449" t="s">
        <v>6656</v>
      </c>
      <c r="AR449" t="s">
        <v>46</v>
      </c>
      <c r="AS449" t="s">
        <v>324</v>
      </c>
    </row>
    <row r="450" spans="1:46" x14ac:dyDescent="0.35">
      <c r="A450" t="s">
        <v>6666</v>
      </c>
      <c r="B450" t="s">
        <v>6667</v>
      </c>
      <c r="C450" t="s">
        <v>6668</v>
      </c>
      <c r="D450" t="s">
        <v>6669</v>
      </c>
      <c r="E450" t="s">
        <v>6670</v>
      </c>
      <c r="F450" t="s">
        <v>6249</v>
      </c>
      <c r="G450" t="s">
        <v>600</v>
      </c>
      <c r="H450" t="s">
        <v>136</v>
      </c>
      <c r="I450" t="s">
        <v>345</v>
      </c>
      <c r="J450" t="s">
        <v>6671</v>
      </c>
      <c r="K450" t="s">
        <v>6672</v>
      </c>
      <c r="L450" t="s">
        <v>53</v>
      </c>
      <c r="M450">
        <v>33545</v>
      </c>
      <c r="N450" t="s">
        <v>6673</v>
      </c>
      <c r="O450" t="s">
        <v>6674</v>
      </c>
      <c r="P450" t="s">
        <v>6675</v>
      </c>
      <c r="Q450" s="18">
        <v>45026</v>
      </c>
      <c r="R450" s="18">
        <v>45133</v>
      </c>
      <c r="S450" t="s">
        <v>708</v>
      </c>
      <c r="T450">
        <v>0</v>
      </c>
      <c r="U450" t="s">
        <v>6676</v>
      </c>
      <c r="X450" t="s">
        <v>317</v>
      </c>
      <c r="Y450" s="18">
        <v>26928</v>
      </c>
      <c r="Z450" t="s">
        <v>6677</v>
      </c>
      <c r="AA450">
        <v>1164084679</v>
      </c>
      <c r="AB450" t="s">
        <v>6678</v>
      </c>
      <c r="AD450" t="s">
        <v>6679</v>
      </c>
      <c r="AE450" s="18">
        <v>45412</v>
      </c>
      <c r="AF450" t="s">
        <v>6680</v>
      </c>
      <c r="AG450" s="18">
        <v>45412</v>
      </c>
      <c r="AH450" t="s">
        <v>6681</v>
      </c>
      <c r="AI450">
        <v>110071200</v>
      </c>
      <c r="AM450" t="b">
        <v>1</v>
      </c>
      <c r="AN450" t="b">
        <v>1</v>
      </c>
      <c r="AO450">
        <v>4222491</v>
      </c>
      <c r="AQ450" t="s">
        <v>6667</v>
      </c>
      <c r="AR450" t="s">
        <v>46</v>
      </c>
      <c r="AS450" t="s">
        <v>324</v>
      </c>
      <c r="AT450" t="s">
        <v>1384</v>
      </c>
    </row>
    <row r="451" spans="1:46" x14ac:dyDescent="0.35">
      <c r="A451" t="s">
        <v>6682</v>
      </c>
      <c r="B451" t="s">
        <v>6683</v>
      </c>
      <c r="C451" t="s">
        <v>6684</v>
      </c>
      <c r="D451" t="s">
        <v>6685</v>
      </c>
      <c r="E451" t="s">
        <v>6686</v>
      </c>
      <c r="F451" t="s">
        <v>6249</v>
      </c>
      <c r="G451" t="s">
        <v>600</v>
      </c>
      <c r="H451" t="s">
        <v>136</v>
      </c>
      <c r="I451" t="s">
        <v>345</v>
      </c>
      <c r="J451" t="s">
        <v>6687</v>
      </c>
      <c r="K451" t="s">
        <v>6688</v>
      </c>
      <c r="L451" t="s">
        <v>53</v>
      </c>
      <c r="M451">
        <v>33545</v>
      </c>
      <c r="N451" t="s">
        <v>6689</v>
      </c>
      <c r="O451" t="s">
        <v>6690</v>
      </c>
      <c r="P451" t="s">
        <v>6691</v>
      </c>
      <c r="Q451" s="18">
        <v>45026</v>
      </c>
      <c r="R451" s="18">
        <v>45422</v>
      </c>
      <c r="S451" t="s">
        <v>708</v>
      </c>
      <c r="T451">
        <v>0</v>
      </c>
      <c r="U451" t="s">
        <v>6692</v>
      </c>
      <c r="X451" t="s">
        <v>317</v>
      </c>
      <c r="Y451" s="18">
        <v>32961</v>
      </c>
      <c r="Z451" t="s">
        <v>6693</v>
      </c>
      <c r="AA451">
        <v>1235775719</v>
      </c>
      <c r="AB451" t="s">
        <v>6694</v>
      </c>
      <c r="AC451" s="18">
        <v>45900</v>
      </c>
      <c r="AD451" t="s">
        <v>6695</v>
      </c>
      <c r="AE451" s="18">
        <v>45777</v>
      </c>
      <c r="AF451" t="s">
        <v>6696</v>
      </c>
      <c r="AG451" s="18">
        <v>45595</v>
      </c>
      <c r="AH451" t="s">
        <v>6697</v>
      </c>
      <c r="AI451">
        <v>115136700</v>
      </c>
      <c r="AJ451" t="s">
        <v>6698</v>
      </c>
      <c r="AK451" t="s">
        <v>6698</v>
      </c>
      <c r="AL451" t="s">
        <v>2575</v>
      </c>
      <c r="AM451" t="b">
        <v>1</v>
      </c>
      <c r="AN451" t="b">
        <v>1</v>
      </c>
      <c r="AO451">
        <v>4233317</v>
      </c>
      <c r="AQ451" t="s">
        <v>6683</v>
      </c>
      <c r="AR451" t="s">
        <v>46</v>
      </c>
      <c r="AS451" t="s">
        <v>324</v>
      </c>
      <c r="AT451" t="s">
        <v>1384</v>
      </c>
    </row>
    <row r="452" spans="1:46" x14ac:dyDescent="0.35">
      <c r="A452" t="s">
        <v>708</v>
      </c>
      <c r="B452" t="s">
        <v>6699</v>
      </c>
      <c r="C452" t="s">
        <v>6700</v>
      </c>
      <c r="D452" t="s">
        <v>6701</v>
      </c>
      <c r="E452" t="s">
        <v>6702</v>
      </c>
      <c r="F452" t="s">
        <v>6249</v>
      </c>
      <c r="G452" t="s">
        <v>600</v>
      </c>
      <c r="H452" t="s">
        <v>136</v>
      </c>
      <c r="I452" t="s">
        <v>345</v>
      </c>
      <c r="K452" t="s">
        <v>944</v>
      </c>
      <c r="L452" t="s">
        <v>53</v>
      </c>
      <c r="N452" t="s">
        <v>6703</v>
      </c>
      <c r="O452" t="s">
        <v>6704</v>
      </c>
      <c r="P452" t="s">
        <v>6705</v>
      </c>
      <c r="Q452" s="18">
        <v>45026</v>
      </c>
      <c r="R452" s="18">
        <v>45100</v>
      </c>
      <c r="S452" t="s">
        <v>708</v>
      </c>
      <c r="T452">
        <v>0</v>
      </c>
      <c r="X452" t="s">
        <v>317</v>
      </c>
      <c r="Y452" s="18">
        <v>23949</v>
      </c>
      <c r="Z452" t="s">
        <v>6706</v>
      </c>
      <c r="AA452">
        <v>1730511726</v>
      </c>
      <c r="AD452" t="s">
        <v>6707</v>
      </c>
      <c r="AE452" s="18">
        <v>45777</v>
      </c>
      <c r="AH452" t="s">
        <v>6708</v>
      </c>
      <c r="AM452" t="b">
        <v>1</v>
      </c>
      <c r="AN452" t="b">
        <v>1</v>
      </c>
      <c r="AO452">
        <v>4237703</v>
      </c>
      <c r="AQ452" t="s">
        <v>6699</v>
      </c>
      <c r="AR452" t="s">
        <v>46</v>
      </c>
      <c r="AS452" t="s">
        <v>324</v>
      </c>
      <c r="AT452" t="s">
        <v>1384</v>
      </c>
    </row>
    <row r="453" spans="1:46" x14ac:dyDescent="0.35">
      <c r="A453" t="s">
        <v>6709</v>
      </c>
      <c r="B453" t="s">
        <v>6710</v>
      </c>
      <c r="C453" t="s">
        <v>6711</v>
      </c>
      <c r="D453" t="s">
        <v>6712</v>
      </c>
      <c r="E453" t="s">
        <v>6713</v>
      </c>
      <c r="F453" t="s">
        <v>6714</v>
      </c>
      <c r="G453" t="s">
        <v>4986</v>
      </c>
      <c r="H453" t="s">
        <v>136</v>
      </c>
      <c r="I453" t="s">
        <v>345</v>
      </c>
      <c r="J453" t="s">
        <v>6715</v>
      </c>
      <c r="K453" t="s">
        <v>6716</v>
      </c>
      <c r="L453" t="s">
        <v>53</v>
      </c>
      <c r="N453" t="s">
        <v>6717</v>
      </c>
      <c r="O453" t="s">
        <v>6718</v>
      </c>
      <c r="P453" t="s">
        <v>6719</v>
      </c>
      <c r="Q453" s="18">
        <v>45022</v>
      </c>
      <c r="R453" s="18">
        <v>45212</v>
      </c>
      <c r="S453" t="s">
        <v>708</v>
      </c>
      <c r="T453">
        <v>0</v>
      </c>
      <c r="U453" t="s">
        <v>303</v>
      </c>
      <c r="X453" t="s">
        <v>317</v>
      </c>
      <c r="Y453" s="18">
        <v>27665</v>
      </c>
      <c r="Z453" t="s">
        <v>6720</v>
      </c>
      <c r="AA453">
        <v>1649763004</v>
      </c>
      <c r="AB453" t="s">
        <v>6721</v>
      </c>
      <c r="AD453" t="s">
        <v>6722</v>
      </c>
      <c r="AE453" s="18">
        <v>45777</v>
      </c>
      <c r="AF453" t="s">
        <v>6723</v>
      </c>
      <c r="AG453" s="18">
        <v>46788</v>
      </c>
      <c r="AH453" t="s">
        <v>6724</v>
      </c>
      <c r="AI453">
        <v>117819100</v>
      </c>
      <c r="AM453" t="b">
        <v>1</v>
      </c>
      <c r="AN453" t="b">
        <v>1</v>
      </c>
      <c r="AO453">
        <v>4235408</v>
      </c>
      <c r="AQ453" t="s">
        <v>6710</v>
      </c>
      <c r="AR453" t="s">
        <v>46</v>
      </c>
      <c r="AS453" t="s">
        <v>324</v>
      </c>
      <c r="AT453" t="s">
        <v>1384</v>
      </c>
    </row>
    <row r="454" spans="1:46" x14ac:dyDescent="0.35">
      <c r="A454" t="s">
        <v>6725</v>
      </c>
      <c r="B454" t="s">
        <v>6726</v>
      </c>
      <c r="C454" t="s">
        <v>6727</v>
      </c>
      <c r="D454" t="s">
        <v>428</v>
      </c>
      <c r="E454" t="s">
        <v>1274</v>
      </c>
      <c r="F454" t="s">
        <v>6714</v>
      </c>
      <c r="G454" t="s">
        <v>4986</v>
      </c>
      <c r="H454" t="s">
        <v>136</v>
      </c>
      <c r="I454" t="s">
        <v>345</v>
      </c>
      <c r="J454" t="s">
        <v>6728</v>
      </c>
      <c r="K454" t="s">
        <v>6729</v>
      </c>
      <c r="L454" t="s">
        <v>53</v>
      </c>
      <c r="M454">
        <v>33853</v>
      </c>
      <c r="N454" t="s">
        <v>6730</v>
      </c>
      <c r="O454" t="s">
        <v>6731</v>
      </c>
      <c r="P454" t="s">
        <v>6732</v>
      </c>
      <c r="Q454" s="18">
        <v>45022</v>
      </c>
      <c r="S454" t="s">
        <v>634</v>
      </c>
      <c r="T454">
        <v>3</v>
      </c>
      <c r="U454" t="s">
        <v>303</v>
      </c>
      <c r="W454">
        <v>500</v>
      </c>
      <c r="X454" t="s">
        <v>317</v>
      </c>
      <c r="Y454" s="18">
        <v>31335</v>
      </c>
      <c r="Z454" t="s">
        <v>6733</v>
      </c>
      <c r="AA454">
        <v>1104474758</v>
      </c>
      <c r="AB454" t="s">
        <v>6734</v>
      </c>
      <c r="AC454" s="18">
        <v>45991</v>
      </c>
      <c r="AD454" t="s">
        <v>6735</v>
      </c>
      <c r="AE454" s="18">
        <v>45777</v>
      </c>
      <c r="AF454" t="s">
        <v>6736</v>
      </c>
      <c r="AG454" s="18">
        <v>47323</v>
      </c>
      <c r="AH454" t="s">
        <v>6737</v>
      </c>
      <c r="AI454">
        <v>107301800</v>
      </c>
      <c r="AJ454" t="s">
        <v>61</v>
      </c>
      <c r="AK454" t="s">
        <v>61</v>
      </c>
      <c r="AL454" t="s">
        <v>61</v>
      </c>
      <c r="AM454" t="b">
        <v>1</v>
      </c>
      <c r="AN454" t="b">
        <v>1</v>
      </c>
      <c r="AO454">
        <v>4235302</v>
      </c>
      <c r="AP454" t="s">
        <v>322</v>
      </c>
      <c r="AQ454" t="s">
        <v>6726</v>
      </c>
      <c r="AR454" t="s">
        <v>46</v>
      </c>
      <c r="AS454" t="s">
        <v>29</v>
      </c>
      <c r="AT454" t="s">
        <v>1384</v>
      </c>
    </row>
    <row r="455" spans="1:46" x14ac:dyDescent="0.35">
      <c r="A455" t="s">
        <v>6738</v>
      </c>
      <c r="B455" t="s">
        <v>6739</v>
      </c>
      <c r="C455" t="s">
        <v>6740</v>
      </c>
      <c r="D455" t="s">
        <v>6741</v>
      </c>
      <c r="E455" t="s">
        <v>6742</v>
      </c>
      <c r="F455" t="s">
        <v>6249</v>
      </c>
      <c r="G455" t="s">
        <v>600</v>
      </c>
      <c r="H455" t="s">
        <v>136</v>
      </c>
      <c r="I455" t="s">
        <v>345</v>
      </c>
      <c r="J455" t="s">
        <v>6743</v>
      </c>
      <c r="K455" t="s">
        <v>6744</v>
      </c>
      <c r="L455" t="s">
        <v>53</v>
      </c>
      <c r="M455">
        <v>33578</v>
      </c>
      <c r="N455" t="s">
        <v>6745</v>
      </c>
      <c r="O455" t="s">
        <v>6746</v>
      </c>
      <c r="P455" t="s">
        <v>6747</v>
      </c>
      <c r="Q455" s="18">
        <v>45017</v>
      </c>
      <c r="R455" s="18">
        <v>45421</v>
      </c>
      <c r="S455" t="s">
        <v>708</v>
      </c>
      <c r="T455">
        <v>0</v>
      </c>
      <c r="U455" t="s">
        <v>6748</v>
      </c>
      <c r="X455" t="s">
        <v>317</v>
      </c>
      <c r="Y455" s="18">
        <v>33718</v>
      </c>
      <c r="Z455" t="s">
        <v>6749</v>
      </c>
      <c r="AA455">
        <v>1295451904</v>
      </c>
      <c r="AB455" t="s">
        <v>6750</v>
      </c>
      <c r="AC455" s="18">
        <v>46053</v>
      </c>
      <c r="AD455" t="s">
        <v>6751</v>
      </c>
      <c r="AE455" s="18">
        <v>45504</v>
      </c>
      <c r="AF455" t="s">
        <v>6752</v>
      </c>
      <c r="AG455" s="18">
        <v>46589</v>
      </c>
      <c r="AH455" t="s">
        <v>6753</v>
      </c>
      <c r="AI455">
        <v>117629000</v>
      </c>
      <c r="AJ455" t="s">
        <v>2575</v>
      </c>
      <c r="AK455" t="s">
        <v>6698</v>
      </c>
      <c r="AL455" t="s">
        <v>2575</v>
      </c>
      <c r="AM455" t="b">
        <v>1</v>
      </c>
      <c r="AN455" t="b">
        <v>1</v>
      </c>
      <c r="AO455">
        <v>4217860</v>
      </c>
      <c r="AQ455" t="s">
        <v>6739</v>
      </c>
      <c r="AR455" t="s">
        <v>46</v>
      </c>
      <c r="AS455" t="s">
        <v>324</v>
      </c>
      <c r="AT455" t="s">
        <v>1384</v>
      </c>
    </row>
    <row r="456" spans="1:46" x14ac:dyDescent="0.35">
      <c r="A456" t="s">
        <v>708</v>
      </c>
      <c r="B456" t="s">
        <v>6754</v>
      </c>
      <c r="C456" t="s">
        <v>6755</v>
      </c>
      <c r="D456" t="s">
        <v>6756</v>
      </c>
      <c r="E456" t="s">
        <v>6757</v>
      </c>
      <c r="F456" t="s">
        <v>5017</v>
      </c>
      <c r="G456" t="s">
        <v>1637</v>
      </c>
      <c r="H456" t="s">
        <v>28</v>
      </c>
      <c r="I456" t="s">
        <v>310</v>
      </c>
      <c r="J456" t="s">
        <v>6758</v>
      </c>
      <c r="K456" t="s">
        <v>6759</v>
      </c>
      <c r="L456" t="s">
        <v>53</v>
      </c>
      <c r="M456">
        <v>33702</v>
      </c>
      <c r="N456" t="s">
        <v>6760</v>
      </c>
      <c r="O456" t="s">
        <v>6761</v>
      </c>
      <c r="P456" t="s">
        <v>6762</v>
      </c>
      <c r="Q456" s="18">
        <v>45017</v>
      </c>
      <c r="R456" s="18">
        <v>45035</v>
      </c>
      <c r="S456" t="s">
        <v>708</v>
      </c>
      <c r="T456">
        <v>0</v>
      </c>
      <c r="U456" t="s">
        <v>6763</v>
      </c>
      <c r="X456">
        <v>1099</v>
      </c>
      <c r="Y456" s="18">
        <v>25463</v>
      </c>
      <c r="AA456">
        <v>1750318606</v>
      </c>
      <c r="AI456">
        <v>117707700</v>
      </c>
      <c r="AM456" t="b">
        <v>1</v>
      </c>
      <c r="AN456" t="b">
        <v>1</v>
      </c>
      <c r="AQ456" t="s">
        <v>6754</v>
      </c>
      <c r="AR456" t="s">
        <v>310</v>
      </c>
      <c r="AS456" t="s">
        <v>324</v>
      </c>
    </row>
    <row r="457" spans="1:46" x14ac:dyDescent="0.35">
      <c r="A457" t="s">
        <v>6764</v>
      </c>
      <c r="B457" t="s">
        <v>61</v>
      </c>
      <c r="C457" t="s">
        <v>6765</v>
      </c>
      <c r="D457" t="s">
        <v>6766</v>
      </c>
      <c r="E457" t="s">
        <v>1520</v>
      </c>
      <c r="F457" t="s">
        <v>6532</v>
      </c>
      <c r="G457" t="s">
        <v>600</v>
      </c>
      <c r="H457" t="s">
        <v>27</v>
      </c>
      <c r="I457" t="s">
        <v>310</v>
      </c>
      <c r="J457" t="s">
        <v>6767</v>
      </c>
      <c r="K457" t="s">
        <v>6768</v>
      </c>
      <c r="L457" t="s">
        <v>53</v>
      </c>
      <c r="M457">
        <v>33702</v>
      </c>
      <c r="N457" t="s">
        <v>6769</v>
      </c>
      <c r="O457" t="s">
        <v>6770</v>
      </c>
      <c r="P457" t="s">
        <v>6771</v>
      </c>
      <c r="Q457" s="18">
        <v>45017</v>
      </c>
      <c r="S457" t="s">
        <v>634</v>
      </c>
      <c r="T457">
        <v>5</v>
      </c>
      <c r="U457" t="s">
        <v>6772</v>
      </c>
      <c r="X457" t="s">
        <v>317</v>
      </c>
      <c r="Y457" s="18">
        <v>31460</v>
      </c>
      <c r="Z457" t="s">
        <v>6773</v>
      </c>
      <c r="AA457">
        <v>1033537105</v>
      </c>
      <c r="AB457" t="s">
        <v>6774</v>
      </c>
      <c r="AC457" s="18">
        <v>45626</v>
      </c>
      <c r="AD457" t="s">
        <v>6775</v>
      </c>
      <c r="AE457" s="18">
        <v>46053</v>
      </c>
      <c r="AF457" t="s">
        <v>338</v>
      </c>
      <c r="AH457" t="s">
        <v>6776</v>
      </c>
      <c r="AI457">
        <v>108568000</v>
      </c>
      <c r="AJ457" t="s">
        <v>338</v>
      </c>
      <c r="AK457" t="s">
        <v>1330</v>
      </c>
      <c r="AM457" t="b">
        <v>1</v>
      </c>
      <c r="AN457" t="b">
        <v>1</v>
      </c>
      <c r="AO457">
        <v>4284497</v>
      </c>
      <c r="AP457" t="s">
        <v>322</v>
      </c>
      <c r="AQ457" t="s">
        <v>61</v>
      </c>
      <c r="AR457" t="s">
        <v>310</v>
      </c>
      <c r="AS457" t="s">
        <v>324</v>
      </c>
      <c r="AT457" t="s">
        <v>1384</v>
      </c>
    </row>
    <row r="458" spans="1:46" x14ac:dyDescent="0.35">
      <c r="A458" t="s">
        <v>6777</v>
      </c>
      <c r="B458" t="s">
        <v>6778</v>
      </c>
      <c r="C458" t="s">
        <v>6779</v>
      </c>
      <c r="D458" t="s">
        <v>6780</v>
      </c>
      <c r="E458" t="s">
        <v>6781</v>
      </c>
      <c r="F458" t="s">
        <v>6249</v>
      </c>
      <c r="G458" t="s">
        <v>600</v>
      </c>
      <c r="H458" t="s">
        <v>136</v>
      </c>
      <c r="I458" t="s">
        <v>345</v>
      </c>
      <c r="J458" t="s">
        <v>6782</v>
      </c>
      <c r="K458" t="s">
        <v>944</v>
      </c>
      <c r="L458" t="s">
        <v>53</v>
      </c>
      <c r="M458">
        <v>33603</v>
      </c>
      <c r="N458" t="s">
        <v>6783</v>
      </c>
      <c r="O458" t="s">
        <v>6784</v>
      </c>
      <c r="P458" t="s">
        <v>6785</v>
      </c>
      <c r="Q458" s="18">
        <v>45012</v>
      </c>
      <c r="R458" s="18">
        <v>45330</v>
      </c>
      <c r="S458" t="s">
        <v>708</v>
      </c>
      <c r="T458">
        <v>0</v>
      </c>
      <c r="U458" t="s">
        <v>6786</v>
      </c>
      <c r="X458" t="s">
        <v>317</v>
      </c>
      <c r="Y458" s="18">
        <v>33505</v>
      </c>
      <c r="Z458" t="s">
        <v>6787</v>
      </c>
      <c r="AA458">
        <v>1457879868</v>
      </c>
      <c r="AB458" t="s">
        <v>6788</v>
      </c>
      <c r="AD458" t="s">
        <v>6789</v>
      </c>
      <c r="AE458" s="18">
        <v>45412</v>
      </c>
      <c r="AF458" t="s">
        <v>6790</v>
      </c>
      <c r="AG458" s="18">
        <v>46451</v>
      </c>
      <c r="AH458" t="s">
        <v>6791</v>
      </c>
      <c r="AI458">
        <v>117972300</v>
      </c>
      <c r="AM458" t="b">
        <v>1</v>
      </c>
      <c r="AN458" t="b">
        <v>1</v>
      </c>
      <c r="AO458">
        <v>4217786</v>
      </c>
      <c r="AQ458" t="s">
        <v>6778</v>
      </c>
      <c r="AR458" t="s">
        <v>46</v>
      </c>
      <c r="AS458" t="s">
        <v>324</v>
      </c>
      <c r="AT458" t="s">
        <v>1384</v>
      </c>
    </row>
    <row r="459" spans="1:46" x14ac:dyDescent="0.35">
      <c r="A459" t="s">
        <v>6792</v>
      </c>
      <c r="B459" t="s">
        <v>6793</v>
      </c>
      <c r="C459" t="s">
        <v>6794</v>
      </c>
      <c r="D459" t="s">
        <v>2578</v>
      </c>
      <c r="E459" t="s">
        <v>6795</v>
      </c>
      <c r="F459" t="s">
        <v>6249</v>
      </c>
      <c r="G459" t="s">
        <v>600</v>
      </c>
      <c r="H459" t="s">
        <v>136</v>
      </c>
      <c r="I459" t="s">
        <v>345</v>
      </c>
      <c r="J459" t="s">
        <v>6796</v>
      </c>
      <c r="K459" t="s">
        <v>6744</v>
      </c>
      <c r="L459" t="s">
        <v>53</v>
      </c>
      <c r="M459">
        <v>33301</v>
      </c>
      <c r="N459" t="s">
        <v>6797</v>
      </c>
      <c r="O459" t="s">
        <v>6798</v>
      </c>
      <c r="P459" t="s">
        <v>6799</v>
      </c>
      <c r="Q459" s="18">
        <v>45008</v>
      </c>
      <c r="R459" s="18">
        <v>45505</v>
      </c>
      <c r="S459" t="s">
        <v>708</v>
      </c>
      <c r="T459">
        <v>0</v>
      </c>
      <c r="U459" t="s">
        <v>6800</v>
      </c>
      <c r="X459" t="s">
        <v>317</v>
      </c>
      <c r="Y459" s="18">
        <v>32606</v>
      </c>
      <c r="Z459" t="s">
        <v>6801</v>
      </c>
      <c r="AA459">
        <v>1942912712</v>
      </c>
      <c r="AB459" t="s">
        <v>6802</v>
      </c>
      <c r="AC459" s="18">
        <v>46203</v>
      </c>
      <c r="AD459" t="s">
        <v>6803</v>
      </c>
      <c r="AE459" s="18">
        <v>46234</v>
      </c>
      <c r="AF459" t="s">
        <v>6804</v>
      </c>
      <c r="AG459" s="18">
        <v>46733</v>
      </c>
      <c r="AH459" t="s">
        <v>6805</v>
      </c>
      <c r="AI459">
        <v>117618500</v>
      </c>
      <c r="AJ459" t="s">
        <v>2575</v>
      </c>
      <c r="AK459" t="s">
        <v>6698</v>
      </c>
      <c r="AL459" t="s">
        <v>1330</v>
      </c>
      <c r="AM459" t="b">
        <v>1</v>
      </c>
      <c r="AN459" t="b">
        <v>1</v>
      </c>
      <c r="AO459">
        <v>4217800</v>
      </c>
      <c r="AP459" t="s">
        <v>322</v>
      </c>
      <c r="AQ459" t="s">
        <v>6793</v>
      </c>
      <c r="AR459" t="s">
        <v>46</v>
      </c>
      <c r="AS459" t="s">
        <v>324</v>
      </c>
      <c r="AT459" t="s">
        <v>1384</v>
      </c>
    </row>
    <row r="460" spans="1:46" x14ac:dyDescent="0.35">
      <c r="A460" t="s">
        <v>708</v>
      </c>
      <c r="B460" t="s">
        <v>6806</v>
      </c>
      <c r="C460" t="s">
        <v>6807</v>
      </c>
      <c r="D460" t="s">
        <v>6808</v>
      </c>
      <c r="E460" t="s">
        <v>6809</v>
      </c>
      <c r="F460" t="s">
        <v>6198</v>
      </c>
      <c r="G460" t="s">
        <v>600</v>
      </c>
      <c r="H460" t="s">
        <v>191</v>
      </c>
      <c r="I460" t="s">
        <v>557</v>
      </c>
      <c r="J460" t="s">
        <v>6810</v>
      </c>
      <c r="K460" t="s">
        <v>4971</v>
      </c>
      <c r="L460" t="s">
        <v>53</v>
      </c>
      <c r="M460">
        <v>98373</v>
      </c>
      <c r="O460" t="s">
        <v>6811</v>
      </c>
      <c r="P460" t="s">
        <v>6812</v>
      </c>
      <c r="Q460" s="18">
        <v>45008</v>
      </c>
      <c r="R460" s="18">
        <v>45047</v>
      </c>
      <c r="S460" t="s">
        <v>708</v>
      </c>
      <c r="T460">
        <v>0</v>
      </c>
      <c r="X460" t="s">
        <v>317</v>
      </c>
      <c r="Y460" s="18">
        <v>35116</v>
      </c>
      <c r="Z460" t="s">
        <v>6813</v>
      </c>
      <c r="AA460">
        <v>1194380139</v>
      </c>
      <c r="AI460">
        <v>116496100</v>
      </c>
      <c r="AM460" t="b">
        <v>1</v>
      </c>
      <c r="AN460" t="b">
        <v>1</v>
      </c>
      <c r="AQ460" t="s">
        <v>6806</v>
      </c>
      <c r="AR460" t="s">
        <v>566</v>
      </c>
      <c r="AS460" t="s">
        <v>324</v>
      </c>
    </row>
    <row r="461" spans="1:46" x14ac:dyDescent="0.35">
      <c r="A461" t="s">
        <v>6814</v>
      </c>
      <c r="B461" t="s">
        <v>6815</v>
      </c>
      <c r="C461" t="s">
        <v>6816</v>
      </c>
      <c r="D461" t="s">
        <v>1206</v>
      </c>
      <c r="E461" t="s">
        <v>6817</v>
      </c>
      <c r="F461" t="s">
        <v>497</v>
      </c>
      <c r="G461" t="s">
        <v>309</v>
      </c>
      <c r="H461" t="s">
        <v>133</v>
      </c>
      <c r="I461" t="s">
        <v>432</v>
      </c>
      <c r="J461" t="s">
        <v>6115</v>
      </c>
      <c r="K461" t="s">
        <v>6116</v>
      </c>
      <c r="L461" t="s">
        <v>25</v>
      </c>
      <c r="M461">
        <v>98226</v>
      </c>
      <c r="N461" t="s">
        <v>6818</v>
      </c>
      <c r="O461" t="s">
        <v>6819</v>
      </c>
      <c r="P461" t="s">
        <v>6820</v>
      </c>
      <c r="Q461" s="18">
        <v>45000</v>
      </c>
      <c r="S461" t="s">
        <v>634</v>
      </c>
      <c r="T461">
        <v>5</v>
      </c>
      <c r="U461" t="s">
        <v>2645</v>
      </c>
      <c r="X461" t="s">
        <v>317</v>
      </c>
      <c r="Y461" s="18">
        <v>25882</v>
      </c>
      <c r="Z461" t="s">
        <v>6821</v>
      </c>
      <c r="AA461">
        <v>1871023002</v>
      </c>
      <c r="AB461" t="s">
        <v>6822</v>
      </c>
      <c r="AC461" s="18">
        <v>45961</v>
      </c>
      <c r="AD461" t="s">
        <v>6823</v>
      </c>
      <c r="AE461" s="18">
        <v>45606</v>
      </c>
      <c r="AF461" t="s">
        <v>6824</v>
      </c>
      <c r="AG461" s="18">
        <v>45859</v>
      </c>
      <c r="AH461" t="s">
        <v>6825</v>
      </c>
      <c r="AI461">
        <v>2148762</v>
      </c>
      <c r="AJ461" t="s">
        <v>338</v>
      </c>
      <c r="AK461" t="s">
        <v>35</v>
      </c>
      <c r="AL461" t="s">
        <v>778</v>
      </c>
      <c r="AM461" t="b">
        <v>1</v>
      </c>
      <c r="AN461" t="b">
        <v>1</v>
      </c>
      <c r="AO461">
        <v>4217796</v>
      </c>
      <c r="AP461" t="s">
        <v>322</v>
      </c>
      <c r="AQ461" t="s">
        <v>6815</v>
      </c>
      <c r="AR461" t="s">
        <v>46</v>
      </c>
      <c r="AS461" t="s">
        <v>324</v>
      </c>
      <c r="AT461" t="s">
        <v>1384</v>
      </c>
    </row>
    <row r="462" spans="1:46" x14ac:dyDescent="0.35">
      <c r="A462" s="359" t="s">
        <v>6826</v>
      </c>
      <c r="B462" t="s">
        <v>31</v>
      </c>
      <c r="C462" t="s">
        <v>6827</v>
      </c>
      <c r="D462" t="s">
        <v>6828</v>
      </c>
      <c r="E462" t="s">
        <v>6829</v>
      </c>
      <c r="F462" t="s">
        <v>1967</v>
      </c>
      <c r="G462" t="s">
        <v>659</v>
      </c>
      <c r="H462" t="s">
        <v>27</v>
      </c>
      <c r="I462" t="s">
        <v>447</v>
      </c>
      <c r="J462" t="s">
        <v>6830</v>
      </c>
      <c r="K462" t="s">
        <v>1751</v>
      </c>
      <c r="L462" t="s">
        <v>25</v>
      </c>
      <c r="M462">
        <v>98226</v>
      </c>
      <c r="N462" t="s">
        <v>6831</v>
      </c>
      <c r="O462" t="s">
        <v>6832</v>
      </c>
      <c r="P462" t="s">
        <v>6833</v>
      </c>
      <c r="Q462" s="18">
        <v>44998</v>
      </c>
      <c r="S462" t="s">
        <v>634</v>
      </c>
      <c r="T462">
        <v>0</v>
      </c>
      <c r="U462" t="s">
        <v>6834</v>
      </c>
      <c r="W462" s="358">
        <v>1100</v>
      </c>
      <c r="X462">
        <v>1099</v>
      </c>
      <c r="Y462" s="18">
        <v>30789</v>
      </c>
      <c r="Z462" t="s">
        <v>6835</v>
      </c>
      <c r="AA462">
        <v>1487217345</v>
      </c>
      <c r="AB462" t="s">
        <v>6836</v>
      </c>
      <c r="AC462" s="18">
        <v>45930</v>
      </c>
      <c r="AD462" t="s">
        <v>6837</v>
      </c>
      <c r="AE462" s="18">
        <v>45764</v>
      </c>
      <c r="AF462" t="s">
        <v>338</v>
      </c>
      <c r="AH462" t="s">
        <v>6838</v>
      </c>
      <c r="AI462">
        <v>2141748</v>
      </c>
      <c r="AJ462" t="s">
        <v>338</v>
      </c>
      <c r="AK462" t="s">
        <v>70</v>
      </c>
      <c r="AL462" t="s">
        <v>70</v>
      </c>
      <c r="AM462" t="b">
        <v>1</v>
      </c>
      <c r="AN462" t="b">
        <v>1</v>
      </c>
      <c r="AP462" t="s">
        <v>322</v>
      </c>
      <c r="AQ462" t="s">
        <v>31</v>
      </c>
      <c r="AR462" t="s">
        <v>310</v>
      </c>
      <c r="AS462" t="s">
        <v>324</v>
      </c>
    </row>
    <row r="463" spans="1:46" x14ac:dyDescent="0.35">
      <c r="A463" t="s">
        <v>6839</v>
      </c>
      <c r="B463" t="s">
        <v>6840</v>
      </c>
      <c r="C463" t="s">
        <v>6841</v>
      </c>
      <c r="D463" t="s">
        <v>6842</v>
      </c>
      <c r="E463" t="s">
        <v>6843</v>
      </c>
      <c r="F463" t="s">
        <v>6844</v>
      </c>
      <c r="G463" t="s">
        <v>4986</v>
      </c>
      <c r="H463" t="s">
        <v>136</v>
      </c>
      <c r="I463" t="s">
        <v>345</v>
      </c>
      <c r="J463" t="s">
        <v>6845</v>
      </c>
      <c r="K463" t="s">
        <v>944</v>
      </c>
      <c r="L463" t="s">
        <v>53</v>
      </c>
      <c r="M463">
        <v>33413</v>
      </c>
      <c r="N463" t="s">
        <v>6846</v>
      </c>
      <c r="O463" t="s">
        <v>6847</v>
      </c>
      <c r="P463" t="s">
        <v>6848</v>
      </c>
      <c r="Q463" s="18">
        <v>44991</v>
      </c>
      <c r="S463" t="s">
        <v>634</v>
      </c>
      <c r="T463">
        <v>0</v>
      </c>
      <c r="U463" t="s">
        <v>303</v>
      </c>
      <c r="X463" t="s">
        <v>317</v>
      </c>
      <c r="Y463" s="18">
        <v>32556</v>
      </c>
      <c r="Z463" t="s">
        <v>6849</v>
      </c>
      <c r="AA463">
        <v>1699292292</v>
      </c>
      <c r="AB463" t="s">
        <v>6850</v>
      </c>
      <c r="AC463" s="18">
        <v>46203</v>
      </c>
      <c r="AD463" t="s">
        <v>6851</v>
      </c>
      <c r="AE463" s="18">
        <v>45777</v>
      </c>
      <c r="AF463" t="s">
        <v>6852</v>
      </c>
      <c r="AG463" s="18">
        <v>46563</v>
      </c>
      <c r="AH463" t="s">
        <v>6853</v>
      </c>
      <c r="AI463">
        <v>117492800</v>
      </c>
      <c r="AJ463" t="s">
        <v>338</v>
      </c>
      <c r="AK463" t="s">
        <v>1330</v>
      </c>
      <c r="AL463" t="s">
        <v>1330</v>
      </c>
      <c r="AM463" t="b">
        <v>1</v>
      </c>
      <c r="AN463" t="b">
        <v>1</v>
      </c>
      <c r="AO463">
        <v>4217018</v>
      </c>
      <c r="AP463" t="s">
        <v>322</v>
      </c>
      <c r="AQ463" t="s">
        <v>6840</v>
      </c>
      <c r="AR463" t="s">
        <v>46</v>
      </c>
      <c r="AS463" t="s">
        <v>29</v>
      </c>
      <c r="AT463" t="s">
        <v>1384</v>
      </c>
    </row>
    <row r="464" spans="1:46" x14ac:dyDescent="0.35">
      <c r="A464" t="s">
        <v>6854</v>
      </c>
      <c r="B464" t="s">
        <v>6855</v>
      </c>
      <c r="C464" t="s">
        <v>6856</v>
      </c>
      <c r="D464" t="s">
        <v>6857</v>
      </c>
      <c r="E464" t="s">
        <v>3109</v>
      </c>
      <c r="F464" t="s">
        <v>6844</v>
      </c>
      <c r="G464" t="s">
        <v>4986</v>
      </c>
      <c r="H464" t="s">
        <v>136</v>
      </c>
      <c r="I464" t="s">
        <v>345</v>
      </c>
      <c r="J464" t="s">
        <v>6858</v>
      </c>
      <c r="K464" t="s">
        <v>1937</v>
      </c>
      <c r="L464" t="s">
        <v>53</v>
      </c>
      <c r="M464">
        <v>33413</v>
      </c>
      <c r="N464" t="s">
        <v>6859</v>
      </c>
      <c r="O464" t="s">
        <v>6860</v>
      </c>
      <c r="P464" t="s">
        <v>6861</v>
      </c>
      <c r="Q464" s="18">
        <v>44991</v>
      </c>
      <c r="R464" s="18">
        <v>45265</v>
      </c>
      <c r="S464" t="s">
        <v>708</v>
      </c>
      <c r="T464">
        <v>0</v>
      </c>
      <c r="U464" t="s">
        <v>303</v>
      </c>
      <c r="X464" t="s">
        <v>317</v>
      </c>
      <c r="Y464" s="18">
        <v>32058</v>
      </c>
      <c r="AA464">
        <v>1972131050</v>
      </c>
      <c r="AB464" t="s">
        <v>6862</v>
      </c>
      <c r="AD464" t="s">
        <v>6863</v>
      </c>
      <c r="AE464" s="18">
        <v>45777</v>
      </c>
      <c r="AF464" t="s">
        <v>6864</v>
      </c>
      <c r="AG464" s="18">
        <v>46363</v>
      </c>
      <c r="AH464" t="s">
        <v>6865</v>
      </c>
      <c r="AI464">
        <v>117494100</v>
      </c>
      <c r="AJ464" t="s">
        <v>6866</v>
      </c>
      <c r="AL464" t="s">
        <v>2575</v>
      </c>
      <c r="AM464" t="b">
        <v>1</v>
      </c>
      <c r="AN464" t="b">
        <v>1</v>
      </c>
      <c r="AO464">
        <v>4207052</v>
      </c>
      <c r="AQ464" t="s">
        <v>6855</v>
      </c>
      <c r="AR464" t="s">
        <v>46</v>
      </c>
      <c r="AS464" t="s">
        <v>324</v>
      </c>
      <c r="AT464" t="s">
        <v>1384</v>
      </c>
    </row>
    <row r="465" spans="1:46" x14ac:dyDescent="0.35">
      <c r="A465" t="s">
        <v>6867</v>
      </c>
      <c r="B465" t="s">
        <v>6868</v>
      </c>
      <c r="C465" t="s">
        <v>6869</v>
      </c>
      <c r="D465" t="s">
        <v>6870</v>
      </c>
      <c r="E465" t="s">
        <v>6871</v>
      </c>
      <c r="F465" t="s">
        <v>5003</v>
      </c>
      <c r="G465" t="s">
        <v>462</v>
      </c>
      <c r="H465" t="s">
        <v>191</v>
      </c>
      <c r="I465" t="s">
        <v>557</v>
      </c>
      <c r="J465" t="s">
        <v>6872</v>
      </c>
      <c r="K465" t="s">
        <v>5825</v>
      </c>
      <c r="L465" t="s">
        <v>25</v>
      </c>
      <c r="M465">
        <v>98270</v>
      </c>
      <c r="N465" t="s">
        <v>6873</v>
      </c>
      <c r="O465" t="s">
        <v>6874</v>
      </c>
      <c r="P465" t="s">
        <v>6875</v>
      </c>
      <c r="Q465" s="18">
        <v>44986</v>
      </c>
      <c r="R465" s="18">
        <v>45224</v>
      </c>
      <c r="S465" t="s">
        <v>708</v>
      </c>
      <c r="T465">
        <v>0</v>
      </c>
      <c r="X465" t="s">
        <v>317</v>
      </c>
      <c r="Y465" s="18">
        <v>32217</v>
      </c>
      <c r="Z465" t="s">
        <v>6876</v>
      </c>
      <c r="AA465">
        <v>1821620709</v>
      </c>
      <c r="AB465" t="s">
        <v>6877</v>
      </c>
      <c r="AD465" t="s">
        <v>6878</v>
      </c>
      <c r="AE465" s="18">
        <v>45366</v>
      </c>
      <c r="AH465" t="s">
        <v>6879</v>
      </c>
      <c r="AI465">
        <v>2189438</v>
      </c>
      <c r="AJ465" t="s">
        <v>1962</v>
      </c>
      <c r="AM465" t="b">
        <v>1</v>
      </c>
      <c r="AN465" t="b">
        <v>1</v>
      </c>
      <c r="AO465">
        <v>4199383</v>
      </c>
      <c r="AQ465" t="s">
        <v>6868</v>
      </c>
      <c r="AR465" t="s">
        <v>566</v>
      </c>
      <c r="AS465" t="s">
        <v>324</v>
      </c>
      <c r="AT465" t="s">
        <v>1384</v>
      </c>
    </row>
    <row r="466" spans="1:46" x14ac:dyDescent="0.35">
      <c r="A466" t="s">
        <v>6880</v>
      </c>
      <c r="B466" t="s">
        <v>6881</v>
      </c>
      <c r="C466" t="s">
        <v>6882</v>
      </c>
      <c r="D466" t="s">
        <v>6883</v>
      </c>
      <c r="E466" t="s">
        <v>6884</v>
      </c>
      <c r="F466" t="s">
        <v>3219</v>
      </c>
      <c r="G466" t="s">
        <v>2683</v>
      </c>
      <c r="H466" t="s">
        <v>133</v>
      </c>
      <c r="I466" t="s">
        <v>432</v>
      </c>
      <c r="J466" t="s">
        <v>6885</v>
      </c>
      <c r="K466" t="s">
        <v>6886</v>
      </c>
      <c r="L466" t="s">
        <v>115</v>
      </c>
      <c r="M466">
        <v>62269</v>
      </c>
      <c r="N466" t="s">
        <v>6887</v>
      </c>
      <c r="O466" t="s">
        <v>6888</v>
      </c>
      <c r="P466" t="s">
        <v>6889</v>
      </c>
      <c r="Q466" s="18">
        <v>44986</v>
      </c>
      <c r="S466" t="s">
        <v>634</v>
      </c>
      <c r="T466">
        <v>0</v>
      </c>
      <c r="U466" t="s">
        <v>303</v>
      </c>
      <c r="V466" s="358">
        <v>125000</v>
      </c>
      <c r="X466" t="s">
        <v>317</v>
      </c>
      <c r="Y466" s="18">
        <v>33322</v>
      </c>
      <c r="Z466" t="s">
        <v>6890</v>
      </c>
      <c r="AA466">
        <v>1932742442</v>
      </c>
      <c r="AB466" t="s">
        <v>6891</v>
      </c>
      <c r="AC466" s="18">
        <v>46022</v>
      </c>
      <c r="AD466" t="s">
        <v>6892</v>
      </c>
      <c r="AE466" s="18">
        <v>46106</v>
      </c>
      <c r="AF466" t="s">
        <v>6893</v>
      </c>
      <c r="AG466" s="18">
        <v>47390</v>
      </c>
      <c r="AH466" t="s">
        <v>6894</v>
      </c>
      <c r="AJ466" t="s">
        <v>338</v>
      </c>
      <c r="AK466" t="s">
        <v>70</v>
      </c>
      <c r="AL466" t="s">
        <v>70</v>
      </c>
      <c r="AM466" t="b">
        <v>1</v>
      </c>
      <c r="AN466" t="b">
        <v>1</v>
      </c>
      <c r="AO466">
        <v>4198933</v>
      </c>
      <c r="AP466" t="s">
        <v>322</v>
      </c>
      <c r="AQ466" t="s">
        <v>6881</v>
      </c>
      <c r="AR466" t="s">
        <v>46</v>
      </c>
      <c r="AS466" t="s">
        <v>29</v>
      </c>
      <c r="AT466" t="s">
        <v>1384</v>
      </c>
    </row>
    <row r="467" spans="1:46" x14ac:dyDescent="0.35">
      <c r="A467" t="s">
        <v>6895</v>
      </c>
      <c r="B467" t="s">
        <v>1257</v>
      </c>
      <c r="C467" t="s">
        <v>6896</v>
      </c>
      <c r="D467" t="s">
        <v>6897</v>
      </c>
      <c r="E467" t="s">
        <v>6898</v>
      </c>
      <c r="F467" t="s">
        <v>2549</v>
      </c>
      <c r="G467" t="s">
        <v>462</v>
      </c>
      <c r="H467" t="s">
        <v>28</v>
      </c>
      <c r="I467" t="s">
        <v>310</v>
      </c>
      <c r="J467" t="s">
        <v>6899</v>
      </c>
      <c r="K467" t="s">
        <v>6900</v>
      </c>
      <c r="L467" t="s">
        <v>25</v>
      </c>
      <c r="M467">
        <v>98033</v>
      </c>
      <c r="N467" t="s">
        <v>6901</v>
      </c>
      <c r="O467" t="s">
        <v>6902</v>
      </c>
      <c r="P467" t="s">
        <v>6903</v>
      </c>
      <c r="Q467" s="18">
        <v>44986</v>
      </c>
      <c r="S467" t="s">
        <v>634</v>
      </c>
      <c r="T467">
        <v>5</v>
      </c>
      <c r="U467" t="s">
        <v>6904</v>
      </c>
      <c r="X467" t="s">
        <v>317</v>
      </c>
      <c r="Y467" s="18">
        <v>26874</v>
      </c>
      <c r="Z467" t="s">
        <v>6905</v>
      </c>
      <c r="AA467">
        <v>1114117330</v>
      </c>
      <c r="AB467" t="s">
        <v>6906</v>
      </c>
      <c r="AC467" s="18">
        <v>45626</v>
      </c>
      <c r="AD467" t="s">
        <v>6907</v>
      </c>
      <c r="AE467" s="18">
        <v>45867</v>
      </c>
      <c r="AF467" t="s">
        <v>338</v>
      </c>
      <c r="AH467" t="s">
        <v>6908</v>
      </c>
      <c r="AI467">
        <v>2004098</v>
      </c>
      <c r="AJ467" t="s">
        <v>338</v>
      </c>
      <c r="AK467" t="s">
        <v>792</v>
      </c>
      <c r="AL467" t="s">
        <v>792</v>
      </c>
      <c r="AM467" t="b">
        <v>1</v>
      </c>
      <c r="AN467" t="b">
        <v>1</v>
      </c>
      <c r="AO467">
        <v>4202738</v>
      </c>
      <c r="AP467" t="s">
        <v>322</v>
      </c>
      <c r="AQ467" t="s">
        <v>1257</v>
      </c>
      <c r="AR467" t="s">
        <v>310</v>
      </c>
      <c r="AS467" t="s">
        <v>324</v>
      </c>
      <c r="AT467" t="s">
        <v>1384</v>
      </c>
    </row>
    <row r="468" spans="1:46" x14ac:dyDescent="0.35">
      <c r="A468" t="s">
        <v>6909</v>
      </c>
      <c r="B468" t="s">
        <v>6910</v>
      </c>
      <c r="C468" t="s">
        <v>6911</v>
      </c>
      <c r="D468" t="s">
        <v>401</v>
      </c>
      <c r="E468" t="s">
        <v>6912</v>
      </c>
      <c r="F468" t="s">
        <v>5273</v>
      </c>
      <c r="G468" t="s">
        <v>1509</v>
      </c>
      <c r="H468" t="s">
        <v>136</v>
      </c>
      <c r="I468" t="s">
        <v>345</v>
      </c>
      <c r="K468" t="s">
        <v>6088</v>
      </c>
      <c r="L468" t="s">
        <v>53</v>
      </c>
      <c r="N468" t="s">
        <v>6913</v>
      </c>
      <c r="O468" t="s">
        <v>6914</v>
      </c>
      <c r="P468" t="s">
        <v>6915</v>
      </c>
      <c r="Q468" s="18">
        <v>44984</v>
      </c>
      <c r="R468" s="18">
        <v>45259</v>
      </c>
      <c r="S468" t="s">
        <v>708</v>
      </c>
      <c r="T468">
        <v>0</v>
      </c>
      <c r="U468" t="s">
        <v>6916</v>
      </c>
      <c r="W468">
        <v>520</v>
      </c>
      <c r="X468" t="s">
        <v>317</v>
      </c>
      <c r="Y468" s="18">
        <v>28130</v>
      </c>
      <c r="Z468" t="s">
        <v>6917</v>
      </c>
      <c r="AA468">
        <v>1437622107</v>
      </c>
      <c r="AB468" t="s">
        <v>6918</v>
      </c>
      <c r="AD468" t="s">
        <v>6919</v>
      </c>
      <c r="AE468" s="18">
        <v>45504</v>
      </c>
      <c r="AH468" t="s">
        <v>6920</v>
      </c>
      <c r="AI468">
        <v>117273800</v>
      </c>
      <c r="AM468" t="b">
        <v>1</v>
      </c>
      <c r="AN468" t="b">
        <v>1</v>
      </c>
      <c r="AO468">
        <v>4198937</v>
      </c>
      <c r="AQ468" t="s">
        <v>6910</v>
      </c>
      <c r="AR468" t="s">
        <v>46</v>
      </c>
      <c r="AS468" t="s">
        <v>324</v>
      </c>
      <c r="AT468" t="s">
        <v>1384</v>
      </c>
    </row>
    <row r="469" spans="1:46" x14ac:dyDescent="0.35">
      <c r="A469" t="s">
        <v>6921</v>
      </c>
      <c r="B469" t="s">
        <v>6922</v>
      </c>
      <c r="C469" t="s">
        <v>6923</v>
      </c>
      <c r="D469" t="s">
        <v>2593</v>
      </c>
      <c r="E469" t="s">
        <v>6924</v>
      </c>
      <c r="F469" t="s">
        <v>5003</v>
      </c>
      <c r="G469" t="s">
        <v>309</v>
      </c>
      <c r="H469" t="s">
        <v>133</v>
      </c>
      <c r="I469" t="s">
        <v>432</v>
      </c>
      <c r="J469" t="s">
        <v>6925</v>
      </c>
      <c r="K469" t="s">
        <v>6116</v>
      </c>
      <c r="L469" t="s">
        <v>25</v>
      </c>
      <c r="M469">
        <v>98275</v>
      </c>
      <c r="N469" t="s">
        <v>6926</v>
      </c>
      <c r="O469" t="s">
        <v>6927</v>
      </c>
      <c r="P469" t="s">
        <v>6928</v>
      </c>
      <c r="Q469" s="18">
        <v>44984</v>
      </c>
      <c r="R469" s="18">
        <v>45217</v>
      </c>
      <c r="S469" t="s">
        <v>708</v>
      </c>
      <c r="T469">
        <v>0</v>
      </c>
      <c r="X469" t="s">
        <v>317</v>
      </c>
      <c r="Y469" s="18">
        <v>26403</v>
      </c>
      <c r="Z469" t="s">
        <v>6929</v>
      </c>
      <c r="AA469">
        <v>1255066726</v>
      </c>
      <c r="AB469" t="s">
        <v>6930</v>
      </c>
      <c r="AD469" t="s">
        <v>6931</v>
      </c>
      <c r="AE469" s="18">
        <v>45396</v>
      </c>
      <c r="AF469" t="s">
        <v>6932</v>
      </c>
      <c r="AG469" s="18">
        <v>46743</v>
      </c>
      <c r="AI469">
        <v>2241133</v>
      </c>
      <c r="AJ469" t="s">
        <v>5739</v>
      </c>
      <c r="AM469" t="b">
        <v>1</v>
      </c>
      <c r="AN469" t="b">
        <v>1</v>
      </c>
      <c r="AO469">
        <v>4199753</v>
      </c>
      <c r="AQ469" t="s">
        <v>6922</v>
      </c>
      <c r="AR469" t="s">
        <v>46</v>
      </c>
      <c r="AS469" t="s">
        <v>324</v>
      </c>
      <c r="AT469" t="s">
        <v>1384</v>
      </c>
    </row>
    <row r="470" spans="1:46" x14ac:dyDescent="0.35">
      <c r="A470" t="s">
        <v>6933</v>
      </c>
      <c r="B470" t="s">
        <v>173</v>
      </c>
      <c r="C470" t="s">
        <v>6934</v>
      </c>
      <c r="D470" t="s">
        <v>6935</v>
      </c>
      <c r="E470" t="s">
        <v>6936</v>
      </c>
      <c r="F470" t="s">
        <v>6586</v>
      </c>
      <c r="G470" t="s">
        <v>2683</v>
      </c>
      <c r="H470" t="s">
        <v>191</v>
      </c>
      <c r="I470" t="s">
        <v>557</v>
      </c>
      <c r="J470" t="s">
        <v>6937</v>
      </c>
      <c r="K470" t="s">
        <v>559</v>
      </c>
      <c r="L470" t="s">
        <v>25</v>
      </c>
      <c r="M470">
        <v>98502</v>
      </c>
      <c r="N470" t="s">
        <v>6938</v>
      </c>
      <c r="O470" t="s">
        <v>6939</v>
      </c>
      <c r="P470" t="s">
        <v>6940</v>
      </c>
      <c r="Q470" s="18">
        <v>44984</v>
      </c>
      <c r="S470" t="s">
        <v>634</v>
      </c>
      <c r="T470">
        <v>1</v>
      </c>
      <c r="U470" t="s">
        <v>6941</v>
      </c>
      <c r="W470">
        <v>575</v>
      </c>
      <c r="X470">
        <v>1099</v>
      </c>
      <c r="Y470" s="18">
        <v>30366</v>
      </c>
      <c r="Z470" t="s">
        <v>6942</v>
      </c>
      <c r="AA470">
        <v>1811345762</v>
      </c>
      <c r="AB470" t="s">
        <v>6943</v>
      </c>
      <c r="AC470" s="18">
        <v>46203</v>
      </c>
      <c r="AD470" t="s">
        <v>6944</v>
      </c>
      <c r="AE470" s="18">
        <v>46072</v>
      </c>
      <c r="AF470" t="s">
        <v>6945</v>
      </c>
      <c r="AG470" s="18">
        <v>46022</v>
      </c>
      <c r="AH470" t="s">
        <v>6946</v>
      </c>
      <c r="AI470">
        <v>2109903</v>
      </c>
      <c r="AJ470" t="s">
        <v>70</v>
      </c>
      <c r="AK470" t="s">
        <v>778</v>
      </c>
      <c r="AL470" t="s">
        <v>778</v>
      </c>
      <c r="AM470" t="b">
        <v>1</v>
      </c>
      <c r="AN470" t="b">
        <v>1</v>
      </c>
      <c r="AO470">
        <v>4199302</v>
      </c>
      <c r="AP470" t="s">
        <v>322</v>
      </c>
      <c r="AQ470" t="s">
        <v>173</v>
      </c>
      <c r="AR470" t="s">
        <v>566</v>
      </c>
      <c r="AS470" t="s">
        <v>29</v>
      </c>
      <c r="AT470" t="s">
        <v>1384</v>
      </c>
    </row>
    <row r="471" spans="1:46" x14ac:dyDescent="0.35">
      <c r="A471" t="s">
        <v>6947</v>
      </c>
      <c r="B471" t="s">
        <v>6948</v>
      </c>
      <c r="C471" t="s">
        <v>6949</v>
      </c>
      <c r="D471" t="s">
        <v>4243</v>
      </c>
      <c r="E471" t="s">
        <v>6950</v>
      </c>
      <c r="F471" t="s">
        <v>5003</v>
      </c>
      <c r="G471" t="s">
        <v>659</v>
      </c>
      <c r="H471" t="s">
        <v>133</v>
      </c>
      <c r="I471" t="s">
        <v>432</v>
      </c>
      <c r="J471" t="s">
        <v>6951</v>
      </c>
      <c r="K471" t="s">
        <v>1405</v>
      </c>
      <c r="L471" t="s">
        <v>25</v>
      </c>
      <c r="M471">
        <v>99213</v>
      </c>
      <c r="N471" t="s">
        <v>6952</v>
      </c>
      <c r="O471" t="s">
        <v>6953</v>
      </c>
      <c r="P471" t="s">
        <v>6954</v>
      </c>
      <c r="Q471" s="18">
        <v>44981</v>
      </c>
      <c r="R471" s="18">
        <v>45226</v>
      </c>
      <c r="S471" t="s">
        <v>708</v>
      </c>
      <c r="T471">
        <v>0</v>
      </c>
      <c r="X471" t="s">
        <v>317</v>
      </c>
      <c r="Y471" s="18">
        <v>26456</v>
      </c>
      <c r="Z471" t="s">
        <v>6955</v>
      </c>
      <c r="AA471">
        <v>1750093175</v>
      </c>
      <c r="AB471" t="s">
        <v>6956</v>
      </c>
      <c r="AD471" t="s">
        <v>6957</v>
      </c>
      <c r="AE471" s="18">
        <v>46179</v>
      </c>
      <c r="AF471" t="s">
        <v>6958</v>
      </c>
      <c r="AG471" s="18">
        <v>46783</v>
      </c>
      <c r="AH471" t="s">
        <v>6959</v>
      </c>
      <c r="AI471">
        <v>2241091</v>
      </c>
      <c r="AJ471" t="s">
        <v>5739</v>
      </c>
      <c r="AM471" t="b">
        <v>1</v>
      </c>
      <c r="AN471" t="b">
        <v>1</v>
      </c>
      <c r="AO471">
        <v>4199649</v>
      </c>
      <c r="AQ471" t="s">
        <v>6948</v>
      </c>
      <c r="AR471" t="s">
        <v>46</v>
      </c>
      <c r="AS471" t="s">
        <v>324</v>
      </c>
      <c r="AT471" t="s">
        <v>1384</v>
      </c>
    </row>
    <row r="472" spans="1:46" x14ac:dyDescent="0.35">
      <c r="A472" t="s">
        <v>6960</v>
      </c>
      <c r="B472" t="s">
        <v>6961</v>
      </c>
      <c r="C472" t="s">
        <v>6962</v>
      </c>
      <c r="D472" t="s">
        <v>6963</v>
      </c>
      <c r="E472" t="s">
        <v>6964</v>
      </c>
      <c r="F472" t="s">
        <v>497</v>
      </c>
      <c r="G472" t="s">
        <v>309</v>
      </c>
      <c r="H472" t="s">
        <v>191</v>
      </c>
      <c r="I472" t="s">
        <v>557</v>
      </c>
      <c r="J472" t="s">
        <v>6965</v>
      </c>
      <c r="K472" t="s">
        <v>1953</v>
      </c>
      <c r="L472" t="s">
        <v>25</v>
      </c>
      <c r="M472">
        <v>98106</v>
      </c>
      <c r="N472" t="s">
        <v>6966</v>
      </c>
      <c r="O472" t="s">
        <v>6967</v>
      </c>
      <c r="P472" t="s">
        <v>6968</v>
      </c>
      <c r="Q472" s="18">
        <v>44981</v>
      </c>
      <c r="R472" s="18">
        <v>45530</v>
      </c>
      <c r="S472" t="s">
        <v>708</v>
      </c>
      <c r="T472">
        <v>0</v>
      </c>
      <c r="U472" t="s">
        <v>6969</v>
      </c>
      <c r="X472" t="s">
        <v>317</v>
      </c>
      <c r="Y472" s="18">
        <v>24879</v>
      </c>
      <c r="Z472" t="s">
        <v>6970</v>
      </c>
      <c r="AA472">
        <v>1588363048</v>
      </c>
      <c r="AB472" t="s">
        <v>6971</v>
      </c>
      <c r="AC472" s="18">
        <v>45900</v>
      </c>
      <c r="AD472" t="s">
        <v>6972</v>
      </c>
      <c r="AE472" s="18">
        <v>46064</v>
      </c>
      <c r="AF472" t="s">
        <v>6973</v>
      </c>
      <c r="AG472" s="18">
        <v>45657</v>
      </c>
      <c r="AH472" t="s">
        <v>6974</v>
      </c>
      <c r="AI472">
        <v>2241066</v>
      </c>
      <c r="AJ472" t="s">
        <v>37</v>
      </c>
      <c r="AK472" t="s">
        <v>37</v>
      </c>
      <c r="AL472" t="s">
        <v>778</v>
      </c>
      <c r="AM472" t="b">
        <v>1</v>
      </c>
      <c r="AN472" t="b">
        <v>1</v>
      </c>
      <c r="AO472">
        <v>4217845</v>
      </c>
      <c r="AP472" t="s">
        <v>322</v>
      </c>
      <c r="AQ472" t="s">
        <v>6961</v>
      </c>
      <c r="AR472" t="s">
        <v>566</v>
      </c>
      <c r="AS472" t="s">
        <v>324</v>
      </c>
      <c r="AT472" t="s">
        <v>1384</v>
      </c>
    </row>
    <row r="473" spans="1:46" x14ac:dyDescent="0.35">
      <c r="A473" t="s">
        <v>6975</v>
      </c>
      <c r="B473" t="s">
        <v>6976</v>
      </c>
      <c r="C473" t="s">
        <v>6977</v>
      </c>
      <c r="D473" t="s">
        <v>6978</v>
      </c>
      <c r="E473" t="s">
        <v>6979</v>
      </c>
      <c r="F473" t="s">
        <v>308</v>
      </c>
      <c r="G473" t="s">
        <v>309</v>
      </c>
      <c r="H473" t="s">
        <v>27</v>
      </c>
      <c r="I473" t="s">
        <v>310</v>
      </c>
      <c r="J473" t="s">
        <v>6980</v>
      </c>
      <c r="K473" t="s">
        <v>1953</v>
      </c>
      <c r="L473" t="s">
        <v>25</v>
      </c>
      <c r="M473">
        <v>98144</v>
      </c>
      <c r="N473" t="s">
        <v>6981</v>
      </c>
      <c r="O473" t="s">
        <v>6982</v>
      </c>
      <c r="P473" t="s">
        <v>6983</v>
      </c>
      <c r="Q473" s="18">
        <v>44977</v>
      </c>
      <c r="R473" s="18">
        <v>45271</v>
      </c>
      <c r="S473" t="s">
        <v>708</v>
      </c>
      <c r="T473">
        <v>0</v>
      </c>
      <c r="W473" s="358">
        <v>1100</v>
      </c>
      <c r="X473" t="s">
        <v>317</v>
      </c>
      <c r="Y473" s="18">
        <v>24909</v>
      </c>
      <c r="Z473" t="s">
        <v>6984</v>
      </c>
      <c r="AA473">
        <v>1962428631</v>
      </c>
      <c r="AB473" t="s">
        <v>6985</v>
      </c>
      <c r="AD473" t="s">
        <v>6986</v>
      </c>
      <c r="AE473" s="18">
        <v>45363</v>
      </c>
      <c r="AH473" t="s">
        <v>6987</v>
      </c>
      <c r="AI473">
        <v>1093271</v>
      </c>
      <c r="AJ473" t="s">
        <v>5739</v>
      </c>
      <c r="AM473" t="b">
        <v>1</v>
      </c>
      <c r="AN473" t="b">
        <v>1</v>
      </c>
      <c r="AQ473" t="s">
        <v>6976</v>
      </c>
      <c r="AR473" t="s">
        <v>310</v>
      </c>
      <c r="AS473" t="s">
        <v>324</v>
      </c>
    </row>
    <row r="474" spans="1:46" x14ac:dyDescent="0.35">
      <c r="A474" t="s">
        <v>708</v>
      </c>
      <c r="B474" t="s">
        <v>6988</v>
      </c>
      <c r="C474" t="s">
        <v>6989</v>
      </c>
      <c r="D474" t="s">
        <v>6990</v>
      </c>
      <c r="E474" t="s">
        <v>6991</v>
      </c>
      <c r="F474" t="s">
        <v>6575</v>
      </c>
      <c r="G474" t="s">
        <v>309</v>
      </c>
      <c r="H474" t="s">
        <v>133</v>
      </c>
      <c r="I474" t="s">
        <v>432</v>
      </c>
      <c r="K474" t="s">
        <v>4552</v>
      </c>
      <c r="L474" t="s">
        <v>25</v>
      </c>
      <c r="N474">
        <v>2067025029</v>
      </c>
      <c r="O474" t="s">
        <v>6992</v>
      </c>
      <c r="Q474" s="18">
        <v>44977</v>
      </c>
      <c r="R474" s="18">
        <v>44977</v>
      </c>
      <c r="S474" t="s">
        <v>708</v>
      </c>
      <c r="T474">
        <v>0</v>
      </c>
      <c r="X474" t="s">
        <v>317</v>
      </c>
      <c r="AA474">
        <v>1043788292</v>
      </c>
      <c r="AB474" t="s">
        <v>6993</v>
      </c>
      <c r="AD474" t="s">
        <v>6993</v>
      </c>
      <c r="AE474" s="18">
        <v>45658</v>
      </c>
      <c r="AJ474" t="s">
        <v>320</v>
      </c>
      <c r="AM474" t="b">
        <v>1</v>
      </c>
      <c r="AN474" t="b">
        <v>1</v>
      </c>
      <c r="AQ474" t="s">
        <v>6988</v>
      </c>
      <c r="AR474" t="s">
        <v>46</v>
      </c>
      <c r="AS474" t="s">
        <v>324</v>
      </c>
    </row>
    <row r="475" spans="1:46" x14ac:dyDescent="0.35">
      <c r="A475" t="s">
        <v>6994</v>
      </c>
      <c r="B475" t="s">
        <v>6995</v>
      </c>
      <c r="C475" t="s">
        <v>6996</v>
      </c>
      <c r="D475" t="s">
        <v>3217</v>
      </c>
      <c r="E475" t="s">
        <v>6997</v>
      </c>
      <c r="F475" t="s">
        <v>5003</v>
      </c>
      <c r="G475" t="s">
        <v>462</v>
      </c>
      <c r="H475" t="s">
        <v>133</v>
      </c>
      <c r="I475" t="s">
        <v>432</v>
      </c>
      <c r="J475" t="s">
        <v>6998</v>
      </c>
      <c r="K475" t="s">
        <v>6999</v>
      </c>
      <c r="L475" t="s">
        <v>25</v>
      </c>
      <c r="M475">
        <v>98004</v>
      </c>
      <c r="N475" t="s">
        <v>7000</v>
      </c>
      <c r="O475" t="s">
        <v>7001</v>
      </c>
      <c r="P475" t="s">
        <v>7002</v>
      </c>
      <c r="Q475" s="18">
        <v>44963</v>
      </c>
      <c r="R475" s="18">
        <v>45184</v>
      </c>
      <c r="S475" t="s">
        <v>708</v>
      </c>
      <c r="T475">
        <v>0</v>
      </c>
      <c r="X475" t="s">
        <v>317</v>
      </c>
      <c r="Y475" s="18">
        <v>33619</v>
      </c>
      <c r="Z475" t="s">
        <v>7003</v>
      </c>
      <c r="AA475">
        <v>1639704224</v>
      </c>
      <c r="AB475" t="s">
        <v>7004</v>
      </c>
      <c r="AD475" t="s">
        <v>7005</v>
      </c>
      <c r="AE475" s="18">
        <v>45673</v>
      </c>
      <c r="AF475" t="s">
        <v>7006</v>
      </c>
      <c r="AG475" s="18">
        <v>46533</v>
      </c>
      <c r="AH475" t="s">
        <v>7007</v>
      </c>
      <c r="AI475">
        <v>2241200</v>
      </c>
      <c r="AJ475" t="s">
        <v>1962</v>
      </c>
      <c r="AM475" t="b">
        <v>1</v>
      </c>
      <c r="AN475" t="b">
        <v>1</v>
      </c>
      <c r="AO475">
        <v>4190330</v>
      </c>
      <c r="AQ475" t="s">
        <v>6995</v>
      </c>
      <c r="AR475" t="s">
        <v>46</v>
      </c>
      <c r="AS475" t="s">
        <v>324</v>
      </c>
      <c r="AT475" t="s">
        <v>1384</v>
      </c>
    </row>
    <row r="476" spans="1:46" x14ac:dyDescent="0.35">
      <c r="A476" t="s">
        <v>708</v>
      </c>
      <c r="B476" t="s">
        <v>7008</v>
      </c>
      <c r="C476" t="s">
        <v>7009</v>
      </c>
      <c r="D476" t="s">
        <v>967</v>
      </c>
      <c r="E476" t="s">
        <v>7010</v>
      </c>
      <c r="F476" t="s">
        <v>5003</v>
      </c>
      <c r="H476" t="s">
        <v>191</v>
      </c>
      <c r="I476" t="s">
        <v>557</v>
      </c>
      <c r="K476" t="s">
        <v>1057</v>
      </c>
      <c r="L476" t="s">
        <v>25</v>
      </c>
      <c r="O476" t="s">
        <v>7011</v>
      </c>
      <c r="P476" t="s">
        <v>7012</v>
      </c>
      <c r="Q476" s="18">
        <v>44963</v>
      </c>
      <c r="R476" s="18">
        <v>45097</v>
      </c>
      <c r="S476" t="s">
        <v>708</v>
      </c>
      <c r="T476">
        <v>0</v>
      </c>
      <c r="X476" t="s">
        <v>317</v>
      </c>
      <c r="AA476">
        <v>1437521655</v>
      </c>
      <c r="AB476" t="s">
        <v>6993</v>
      </c>
      <c r="AD476" t="s">
        <v>6993</v>
      </c>
      <c r="AE476" s="18">
        <v>45658</v>
      </c>
      <c r="AI476">
        <v>2050728</v>
      </c>
      <c r="AJ476" t="s">
        <v>320</v>
      </c>
      <c r="AM476" t="b">
        <v>1</v>
      </c>
      <c r="AN476" t="b">
        <v>1</v>
      </c>
      <c r="AO476">
        <v>4199591</v>
      </c>
      <c r="AQ476" t="s">
        <v>7008</v>
      </c>
      <c r="AR476" t="s">
        <v>566</v>
      </c>
      <c r="AS476" t="s">
        <v>324</v>
      </c>
      <c r="AT476" t="s">
        <v>1384</v>
      </c>
    </row>
    <row r="477" spans="1:46" x14ac:dyDescent="0.35">
      <c r="A477" t="s">
        <v>708</v>
      </c>
      <c r="B477" t="s">
        <v>7013</v>
      </c>
      <c r="C477" t="s">
        <v>7014</v>
      </c>
      <c r="D477" t="s">
        <v>7015</v>
      </c>
      <c r="E477" t="s">
        <v>7016</v>
      </c>
      <c r="F477" t="s">
        <v>5017</v>
      </c>
      <c r="G477" t="s">
        <v>659</v>
      </c>
      <c r="H477" t="s">
        <v>27</v>
      </c>
      <c r="I477" t="s">
        <v>310</v>
      </c>
      <c r="K477" t="s">
        <v>1751</v>
      </c>
      <c r="L477" t="s">
        <v>25</v>
      </c>
      <c r="N477">
        <v>3605107067</v>
      </c>
      <c r="O477" t="s">
        <v>7017</v>
      </c>
      <c r="P477" t="s">
        <v>7018</v>
      </c>
      <c r="Q477" s="18">
        <v>44958</v>
      </c>
      <c r="R477" s="18">
        <v>44985</v>
      </c>
      <c r="S477" t="s">
        <v>708</v>
      </c>
      <c r="T477">
        <v>0</v>
      </c>
      <c r="U477" t="s">
        <v>320</v>
      </c>
      <c r="X477">
        <v>1099</v>
      </c>
      <c r="AA477">
        <v>1922008382</v>
      </c>
      <c r="AB477" t="s">
        <v>6993</v>
      </c>
      <c r="AD477" t="s">
        <v>6993</v>
      </c>
      <c r="AE477" s="18">
        <v>45658</v>
      </c>
      <c r="AH477" t="s">
        <v>7019</v>
      </c>
      <c r="AI477">
        <v>2115192</v>
      </c>
      <c r="AJ477" t="s">
        <v>320</v>
      </c>
      <c r="AM477" t="b">
        <v>1</v>
      </c>
      <c r="AN477" t="b">
        <v>1</v>
      </c>
      <c r="AQ477" t="s">
        <v>7013</v>
      </c>
      <c r="AR477" t="s">
        <v>310</v>
      </c>
      <c r="AS477" t="s">
        <v>324</v>
      </c>
    </row>
    <row r="478" spans="1:46" x14ac:dyDescent="0.35">
      <c r="A478" t="s">
        <v>7020</v>
      </c>
      <c r="B478" t="s">
        <v>68</v>
      </c>
      <c r="C478" t="s">
        <v>7021</v>
      </c>
      <c r="D478" t="s">
        <v>7022</v>
      </c>
      <c r="E478" t="s">
        <v>7023</v>
      </c>
      <c r="F478" t="s">
        <v>6532</v>
      </c>
      <c r="H478" t="s">
        <v>27</v>
      </c>
      <c r="I478" t="s">
        <v>310</v>
      </c>
      <c r="K478" t="s">
        <v>6212</v>
      </c>
      <c r="L478" t="s">
        <v>53</v>
      </c>
      <c r="N478" t="s">
        <v>7024</v>
      </c>
      <c r="O478" t="s">
        <v>7025</v>
      </c>
      <c r="P478" t="s">
        <v>7026</v>
      </c>
      <c r="Q478" s="18">
        <v>44944</v>
      </c>
      <c r="R478" s="18">
        <v>45233</v>
      </c>
      <c r="S478" t="s">
        <v>708</v>
      </c>
      <c r="T478">
        <v>0</v>
      </c>
      <c r="U478" t="s">
        <v>7027</v>
      </c>
      <c r="X478">
        <v>1099</v>
      </c>
      <c r="Y478" s="18">
        <v>29089</v>
      </c>
      <c r="Z478" t="s">
        <v>7028</v>
      </c>
      <c r="AA478">
        <v>1750679379</v>
      </c>
      <c r="AB478" t="s">
        <v>7029</v>
      </c>
      <c r="AD478" t="s">
        <v>7030</v>
      </c>
      <c r="AE478" s="18">
        <v>45322</v>
      </c>
      <c r="AH478" t="s">
        <v>7031</v>
      </c>
      <c r="AI478">
        <v>106599700</v>
      </c>
      <c r="AM478" t="b">
        <v>1</v>
      </c>
      <c r="AN478" t="b">
        <v>1</v>
      </c>
      <c r="AQ478" t="s">
        <v>68</v>
      </c>
      <c r="AR478" t="s">
        <v>310</v>
      </c>
      <c r="AS478" t="s">
        <v>324</v>
      </c>
    </row>
    <row r="479" spans="1:46" x14ac:dyDescent="0.35">
      <c r="A479" t="s">
        <v>708</v>
      </c>
      <c r="B479" t="s">
        <v>7032</v>
      </c>
      <c r="C479" t="s">
        <v>7033</v>
      </c>
      <c r="D479" t="s">
        <v>7034</v>
      </c>
      <c r="E479" t="s">
        <v>7035</v>
      </c>
      <c r="F479" t="s">
        <v>6575</v>
      </c>
      <c r="H479" t="s">
        <v>133</v>
      </c>
      <c r="I479" t="s">
        <v>432</v>
      </c>
      <c r="L479" t="s">
        <v>25</v>
      </c>
      <c r="N479" t="s">
        <v>7036</v>
      </c>
      <c r="Q479" s="18">
        <v>44935</v>
      </c>
      <c r="R479" s="18">
        <v>44988</v>
      </c>
      <c r="S479" t="s">
        <v>708</v>
      </c>
      <c r="T479">
        <v>0</v>
      </c>
      <c r="U479" t="s">
        <v>320</v>
      </c>
      <c r="X479" t="s">
        <v>317</v>
      </c>
      <c r="AA479">
        <v>1053991950</v>
      </c>
      <c r="AB479" t="s">
        <v>6993</v>
      </c>
      <c r="AD479" t="s">
        <v>6993</v>
      </c>
      <c r="AE479" s="18">
        <v>45658</v>
      </c>
      <c r="AF479" t="s">
        <v>6993</v>
      </c>
      <c r="AG479" s="18">
        <v>45658</v>
      </c>
      <c r="AI479">
        <v>2232738</v>
      </c>
      <c r="AJ479" t="s">
        <v>320</v>
      </c>
      <c r="AM479" t="b">
        <v>1</v>
      </c>
      <c r="AN479" t="b">
        <v>0</v>
      </c>
      <c r="AO479">
        <v>4182206</v>
      </c>
      <c r="AQ479" t="s">
        <v>7032</v>
      </c>
      <c r="AR479" t="s">
        <v>46</v>
      </c>
      <c r="AS479" t="s">
        <v>324</v>
      </c>
      <c r="AT479" t="s">
        <v>1384</v>
      </c>
    </row>
    <row r="480" spans="1:46" x14ac:dyDescent="0.35">
      <c r="A480" t="s">
        <v>7037</v>
      </c>
      <c r="B480" t="s">
        <v>72</v>
      </c>
      <c r="C480" t="s">
        <v>7038</v>
      </c>
      <c r="D480" t="s">
        <v>7039</v>
      </c>
      <c r="E480" t="s">
        <v>372</v>
      </c>
      <c r="F480" t="s">
        <v>658</v>
      </c>
      <c r="G480" t="s">
        <v>659</v>
      </c>
      <c r="H480" t="s">
        <v>191</v>
      </c>
      <c r="I480" t="s">
        <v>557</v>
      </c>
      <c r="J480" t="s">
        <v>7040</v>
      </c>
      <c r="K480" t="s">
        <v>1969</v>
      </c>
      <c r="L480" t="s">
        <v>25</v>
      </c>
      <c r="M480">
        <v>98230</v>
      </c>
      <c r="N480" t="s">
        <v>7041</v>
      </c>
      <c r="O480" t="s">
        <v>7042</v>
      </c>
      <c r="P480" t="s">
        <v>7043</v>
      </c>
      <c r="Q480" s="18">
        <v>44935</v>
      </c>
      <c r="R480" s="18">
        <v>45567</v>
      </c>
      <c r="S480" t="s">
        <v>708</v>
      </c>
      <c r="T480">
        <v>0</v>
      </c>
      <c r="U480" t="s">
        <v>7044</v>
      </c>
      <c r="W480">
        <v>550</v>
      </c>
      <c r="X480">
        <v>1099</v>
      </c>
      <c r="Y480" s="18">
        <v>33250</v>
      </c>
      <c r="Z480" t="s">
        <v>7045</v>
      </c>
      <c r="AA480">
        <v>1326718701</v>
      </c>
      <c r="AB480" t="s">
        <v>7046</v>
      </c>
      <c r="AC480" s="18">
        <v>45443</v>
      </c>
      <c r="AD480" t="s">
        <v>7047</v>
      </c>
      <c r="AE480" s="18">
        <v>46034</v>
      </c>
      <c r="AF480">
        <v>1176007</v>
      </c>
      <c r="AG480" s="18">
        <v>46022</v>
      </c>
      <c r="AH480" t="s">
        <v>7048</v>
      </c>
      <c r="AI480">
        <v>2189640</v>
      </c>
      <c r="AJ480" t="s">
        <v>70</v>
      </c>
      <c r="AK480" t="s">
        <v>70</v>
      </c>
      <c r="AL480" t="s">
        <v>70</v>
      </c>
      <c r="AM480" t="b">
        <v>1</v>
      </c>
      <c r="AN480" t="b">
        <v>1</v>
      </c>
      <c r="AO480">
        <v>4184601</v>
      </c>
      <c r="AP480" t="s">
        <v>322</v>
      </c>
      <c r="AQ480" t="s">
        <v>72</v>
      </c>
      <c r="AR480" t="s">
        <v>566</v>
      </c>
      <c r="AS480" t="s">
        <v>324</v>
      </c>
      <c r="AT480" t="s">
        <v>1384</v>
      </c>
    </row>
    <row r="481" spans="1:46" x14ac:dyDescent="0.35">
      <c r="A481" t="s">
        <v>7049</v>
      </c>
      <c r="B481" t="s">
        <v>70</v>
      </c>
      <c r="C481" t="s">
        <v>7050</v>
      </c>
      <c r="D481" t="s">
        <v>7051</v>
      </c>
      <c r="E481" t="s">
        <v>2019</v>
      </c>
      <c r="F481" t="s">
        <v>7052</v>
      </c>
      <c r="G481" t="s">
        <v>7053</v>
      </c>
      <c r="H481" t="s">
        <v>27</v>
      </c>
      <c r="I481" t="s">
        <v>310</v>
      </c>
      <c r="J481" t="s">
        <v>7054</v>
      </c>
      <c r="K481" t="s">
        <v>1751</v>
      </c>
      <c r="L481" t="s">
        <v>25</v>
      </c>
      <c r="M481">
        <v>98226</v>
      </c>
      <c r="N481" t="s">
        <v>7055</v>
      </c>
      <c r="O481" t="s">
        <v>7056</v>
      </c>
      <c r="P481" t="s">
        <v>7057</v>
      </c>
      <c r="Q481" s="18">
        <v>44928</v>
      </c>
      <c r="S481" t="s">
        <v>634</v>
      </c>
      <c r="T481">
        <v>3</v>
      </c>
      <c r="U481" t="s">
        <v>7058</v>
      </c>
      <c r="X481" t="s">
        <v>317</v>
      </c>
      <c r="Y481" s="18">
        <v>30675</v>
      </c>
      <c r="Z481" t="s">
        <v>7059</v>
      </c>
      <c r="AA481">
        <v>1477968337</v>
      </c>
      <c r="AB481" t="s">
        <v>7060</v>
      </c>
      <c r="AC481" s="18">
        <v>46203</v>
      </c>
      <c r="AD481" t="s">
        <v>7061</v>
      </c>
      <c r="AE481" s="18">
        <v>46016</v>
      </c>
      <c r="AF481" t="s">
        <v>338</v>
      </c>
      <c r="AH481" t="s">
        <v>7062</v>
      </c>
      <c r="AI481">
        <v>2080929</v>
      </c>
      <c r="AJ481" t="s">
        <v>338</v>
      </c>
      <c r="AK481" t="s">
        <v>1162</v>
      </c>
      <c r="AM481" t="b">
        <v>1</v>
      </c>
      <c r="AN481" t="b">
        <v>1</v>
      </c>
      <c r="AO481">
        <v>4235320</v>
      </c>
      <c r="AP481" t="s">
        <v>322</v>
      </c>
      <c r="AQ481" t="s">
        <v>70</v>
      </c>
      <c r="AR481" t="s">
        <v>310</v>
      </c>
      <c r="AS481" t="s">
        <v>324</v>
      </c>
      <c r="AT481" t="s">
        <v>1384</v>
      </c>
    </row>
    <row r="482" spans="1:46" x14ac:dyDescent="0.35">
      <c r="A482" t="s">
        <v>708</v>
      </c>
      <c r="B482" t="s">
        <v>7063</v>
      </c>
      <c r="C482" t="s">
        <v>7064</v>
      </c>
      <c r="D482" t="s">
        <v>6599</v>
      </c>
      <c r="E482" t="s">
        <v>7065</v>
      </c>
      <c r="G482" t="s">
        <v>1637</v>
      </c>
      <c r="H482" t="s">
        <v>27</v>
      </c>
      <c r="I482" t="s">
        <v>310</v>
      </c>
      <c r="K482" t="s">
        <v>2111</v>
      </c>
      <c r="L482" t="s">
        <v>53</v>
      </c>
      <c r="P482" t="s">
        <v>7066</v>
      </c>
      <c r="Q482" s="18">
        <v>44927</v>
      </c>
      <c r="R482" s="18">
        <v>45030</v>
      </c>
      <c r="S482" t="s">
        <v>708</v>
      </c>
      <c r="T482">
        <v>0</v>
      </c>
      <c r="X482" t="s">
        <v>317</v>
      </c>
      <c r="AA482">
        <v>1861927113</v>
      </c>
      <c r="AH482" t="s">
        <v>7067</v>
      </c>
      <c r="AI482">
        <v>111170300</v>
      </c>
      <c r="AM482" t="b">
        <v>1</v>
      </c>
      <c r="AN482" t="b">
        <v>0</v>
      </c>
      <c r="AO482">
        <v>4189997</v>
      </c>
      <c r="AQ482" t="s">
        <v>7063</v>
      </c>
      <c r="AR482" t="s">
        <v>310</v>
      </c>
      <c r="AS482" t="s">
        <v>324</v>
      </c>
      <c r="AT482" t="s">
        <v>1384</v>
      </c>
    </row>
    <row r="483" spans="1:46" x14ac:dyDescent="0.35">
      <c r="A483" t="s">
        <v>7068</v>
      </c>
      <c r="B483" t="s">
        <v>7069</v>
      </c>
      <c r="C483" t="s">
        <v>7070</v>
      </c>
      <c r="D483" t="s">
        <v>7071</v>
      </c>
      <c r="E483" t="s">
        <v>7072</v>
      </c>
      <c r="F483" t="s">
        <v>461</v>
      </c>
      <c r="G483" t="s">
        <v>462</v>
      </c>
      <c r="H483" t="s">
        <v>133</v>
      </c>
      <c r="I483" t="s">
        <v>432</v>
      </c>
      <c r="J483" t="s">
        <v>7073</v>
      </c>
      <c r="K483" t="s">
        <v>6900</v>
      </c>
      <c r="L483" t="s">
        <v>25</v>
      </c>
      <c r="M483">
        <v>98034</v>
      </c>
      <c r="N483" t="s">
        <v>7074</v>
      </c>
      <c r="O483" t="s">
        <v>7075</v>
      </c>
      <c r="P483" t="s">
        <v>7076</v>
      </c>
      <c r="Q483" s="18">
        <v>44909</v>
      </c>
      <c r="R483" s="18">
        <v>45412</v>
      </c>
      <c r="S483" t="s">
        <v>708</v>
      </c>
      <c r="T483">
        <v>0</v>
      </c>
      <c r="U483" t="s">
        <v>7077</v>
      </c>
      <c r="X483" t="s">
        <v>317</v>
      </c>
      <c r="Y483" s="18">
        <v>29829</v>
      </c>
      <c r="Z483" t="s">
        <v>7078</v>
      </c>
      <c r="AA483">
        <v>1306493341</v>
      </c>
      <c r="AB483" t="s">
        <v>7079</v>
      </c>
      <c r="AD483" t="s">
        <v>7080</v>
      </c>
      <c r="AE483" s="18">
        <v>45900</v>
      </c>
      <c r="AF483">
        <v>2022028099</v>
      </c>
      <c r="AG483" s="18">
        <v>46687</v>
      </c>
      <c r="AH483" t="s">
        <v>7081</v>
      </c>
      <c r="AI483">
        <v>2230984</v>
      </c>
      <c r="AJ483" t="s">
        <v>338</v>
      </c>
      <c r="AK483" t="s">
        <v>7082</v>
      </c>
      <c r="AL483" t="s">
        <v>2665</v>
      </c>
      <c r="AM483" t="b">
        <v>1</v>
      </c>
      <c r="AN483" t="b">
        <v>1</v>
      </c>
      <c r="AO483">
        <v>4174688</v>
      </c>
      <c r="AQ483" t="s">
        <v>7069</v>
      </c>
      <c r="AR483" t="s">
        <v>46</v>
      </c>
      <c r="AS483" t="s">
        <v>324</v>
      </c>
      <c r="AT483" t="s">
        <v>1384</v>
      </c>
    </row>
    <row r="484" spans="1:46" x14ac:dyDescent="0.35">
      <c r="A484" t="s">
        <v>7083</v>
      </c>
      <c r="B484" t="s">
        <v>7084</v>
      </c>
      <c r="C484" t="s">
        <v>7085</v>
      </c>
      <c r="D484" t="s">
        <v>7086</v>
      </c>
      <c r="E484" t="s">
        <v>5739</v>
      </c>
      <c r="F484" t="s">
        <v>308</v>
      </c>
      <c r="G484" t="s">
        <v>309</v>
      </c>
      <c r="H484" t="s">
        <v>27</v>
      </c>
      <c r="I484" t="s">
        <v>310</v>
      </c>
      <c r="J484" t="s">
        <v>7087</v>
      </c>
      <c r="K484" t="s">
        <v>7088</v>
      </c>
      <c r="L484" t="s">
        <v>7089</v>
      </c>
      <c r="M484">
        <v>99507</v>
      </c>
      <c r="N484" t="s">
        <v>7090</v>
      </c>
      <c r="P484" t="s">
        <v>7091</v>
      </c>
      <c r="Q484" s="18">
        <v>44896</v>
      </c>
      <c r="R484" s="18">
        <v>45370</v>
      </c>
      <c r="S484" t="s">
        <v>708</v>
      </c>
      <c r="T484">
        <v>0</v>
      </c>
      <c r="U484" t="s">
        <v>7092</v>
      </c>
      <c r="X484" t="s">
        <v>317</v>
      </c>
      <c r="Y484" s="18">
        <v>24113</v>
      </c>
      <c r="Z484" t="s">
        <v>7093</v>
      </c>
      <c r="AA484">
        <v>1871579847</v>
      </c>
      <c r="AB484" t="s">
        <v>7094</v>
      </c>
      <c r="AD484" t="s">
        <v>7095</v>
      </c>
      <c r="AE484" s="18">
        <v>46028</v>
      </c>
      <c r="AF484" t="s">
        <v>338</v>
      </c>
      <c r="AH484" t="s">
        <v>7096</v>
      </c>
      <c r="AI484">
        <v>2178491</v>
      </c>
      <c r="AJ484" t="s">
        <v>338</v>
      </c>
      <c r="AK484" t="s">
        <v>4519</v>
      </c>
      <c r="AL484" t="s">
        <v>338</v>
      </c>
      <c r="AM484" t="b">
        <v>1</v>
      </c>
      <c r="AN484" t="b">
        <v>0</v>
      </c>
      <c r="AO484">
        <v>4174670</v>
      </c>
      <c r="AQ484" t="s">
        <v>7084</v>
      </c>
      <c r="AR484" t="s">
        <v>310</v>
      </c>
      <c r="AS484" t="s">
        <v>324</v>
      </c>
      <c r="AT484" t="s">
        <v>1384</v>
      </c>
    </row>
    <row r="485" spans="1:46" x14ac:dyDescent="0.35">
      <c r="A485" t="s">
        <v>7097</v>
      </c>
      <c r="B485" t="s">
        <v>7098</v>
      </c>
      <c r="C485" t="s">
        <v>7099</v>
      </c>
      <c r="D485" t="s">
        <v>7100</v>
      </c>
      <c r="E485" t="s">
        <v>7101</v>
      </c>
      <c r="F485" t="s">
        <v>4969</v>
      </c>
      <c r="G485" t="s">
        <v>1637</v>
      </c>
      <c r="H485" t="s">
        <v>136</v>
      </c>
      <c r="I485" t="s">
        <v>345</v>
      </c>
      <c r="J485" t="s">
        <v>7102</v>
      </c>
      <c r="K485" t="s">
        <v>7103</v>
      </c>
      <c r="L485" t="s">
        <v>53</v>
      </c>
      <c r="M485">
        <v>32063</v>
      </c>
      <c r="N485" t="s">
        <v>7104</v>
      </c>
      <c r="O485" t="s">
        <v>7105</v>
      </c>
      <c r="P485" t="s">
        <v>7106</v>
      </c>
      <c r="Q485" s="18">
        <v>44866</v>
      </c>
      <c r="S485" t="s">
        <v>634</v>
      </c>
      <c r="T485">
        <v>5</v>
      </c>
      <c r="U485" t="s">
        <v>7107</v>
      </c>
      <c r="X485" t="s">
        <v>317</v>
      </c>
      <c r="Y485" s="18">
        <v>32485</v>
      </c>
      <c r="Z485" t="s">
        <v>7108</v>
      </c>
      <c r="AA485">
        <v>1417475369</v>
      </c>
      <c r="AB485" t="s">
        <v>7109</v>
      </c>
      <c r="AC485" s="18">
        <v>45838</v>
      </c>
      <c r="AD485" t="s">
        <v>7110</v>
      </c>
      <c r="AE485" s="18">
        <v>45777</v>
      </c>
      <c r="AF485" t="s">
        <v>7111</v>
      </c>
      <c r="AG485" s="18">
        <v>46556</v>
      </c>
      <c r="AH485" t="s">
        <v>7112</v>
      </c>
      <c r="AI485" t="s">
        <v>7113</v>
      </c>
      <c r="AJ485" t="s">
        <v>1677</v>
      </c>
      <c r="AK485" t="s">
        <v>1677</v>
      </c>
      <c r="AL485" t="s">
        <v>61</v>
      </c>
      <c r="AM485" t="b">
        <v>1</v>
      </c>
      <c r="AN485" t="b">
        <v>1</v>
      </c>
      <c r="AO485">
        <v>4174660</v>
      </c>
      <c r="AP485" t="s">
        <v>322</v>
      </c>
      <c r="AQ485" t="s">
        <v>7098</v>
      </c>
      <c r="AR485" t="s">
        <v>46</v>
      </c>
      <c r="AS485" t="s">
        <v>324</v>
      </c>
      <c r="AT485" t="s">
        <v>1384</v>
      </c>
    </row>
    <row r="486" spans="1:46" x14ac:dyDescent="0.35">
      <c r="A486" t="s">
        <v>7114</v>
      </c>
      <c r="B486" t="s">
        <v>7115</v>
      </c>
      <c r="C486" t="s">
        <v>7116</v>
      </c>
      <c r="D486" t="s">
        <v>6346</v>
      </c>
      <c r="E486" t="s">
        <v>7117</v>
      </c>
      <c r="F486" t="s">
        <v>461</v>
      </c>
      <c r="G486" t="s">
        <v>462</v>
      </c>
      <c r="H486" t="s">
        <v>130</v>
      </c>
      <c r="I486" t="s">
        <v>432</v>
      </c>
      <c r="J486" t="s">
        <v>7118</v>
      </c>
      <c r="K486" t="s">
        <v>1953</v>
      </c>
      <c r="L486" t="s">
        <v>25</v>
      </c>
      <c r="M486">
        <v>98109</v>
      </c>
      <c r="N486" t="s">
        <v>7119</v>
      </c>
      <c r="O486" t="s">
        <v>7120</v>
      </c>
      <c r="P486" t="s">
        <v>7121</v>
      </c>
      <c r="Q486" s="18">
        <v>44866</v>
      </c>
      <c r="R486" s="18">
        <v>45502</v>
      </c>
      <c r="S486" t="s">
        <v>708</v>
      </c>
      <c r="T486">
        <v>0</v>
      </c>
      <c r="U486" t="s">
        <v>7122</v>
      </c>
      <c r="X486" t="s">
        <v>317</v>
      </c>
      <c r="Y486" s="18">
        <v>32118</v>
      </c>
      <c r="Z486" t="s">
        <v>7123</v>
      </c>
      <c r="AA486">
        <v>1265015341</v>
      </c>
      <c r="AB486" t="s">
        <v>7124</v>
      </c>
      <c r="AC486" s="18">
        <v>45596</v>
      </c>
      <c r="AD486" t="s">
        <v>7125</v>
      </c>
      <c r="AE486" s="18">
        <v>45998</v>
      </c>
      <c r="AF486" t="s">
        <v>7126</v>
      </c>
      <c r="AG486" s="18">
        <v>46084</v>
      </c>
      <c r="AH486" t="s">
        <v>7127</v>
      </c>
      <c r="AI486">
        <v>2201620</v>
      </c>
      <c r="AJ486" t="s">
        <v>338</v>
      </c>
      <c r="AK486" t="s">
        <v>7082</v>
      </c>
      <c r="AL486" t="s">
        <v>792</v>
      </c>
      <c r="AM486" t="b">
        <v>1</v>
      </c>
      <c r="AN486" t="b">
        <v>1</v>
      </c>
      <c r="AO486">
        <v>4174664</v>
      </c>
      <c r="AP486" t="s">
        <v>322</v>
      </c>
      <c r="AQ486" t="s">
        <v>7115</v>
      </c>
      <c r="AR486" t="s">
        <v>46</v>
      </c>
      <c r="AS486" t="s">
        <v>324</v>
      </c>
      <c r="AT486" t="s">
        <v>1384</v>
      </c>
    </row>
    <row r="487" spans="1:46" x14ac:dyDescent="0.35">
      <c r="A487" t="s">
        <v>7128</v>
      </c>
      <c r="B487" t="s">
        <v>7129</v>
      </c>
      <c r="C487" t="s">
        <v>7130</v>
      </c>
      <c r="D487" t="s">
        <v>7131</v>
      </c>
      <c r="E487" t="s">
        <v>7132</v>
      </c>
      <c r="F487" t="s">
        <v>5003</v>
      </c>
      <c r="G487" t="s">
        <v>659</v>
      </c>
      <c r="H487" t="s">
        <v>191</v>
      </c>
      <c r="I487" t="s">
        <v>557</v>
      </c>
      <c r="J487" t="s">
        <v>7133</v>
      </c>
      <c r="K487" t="s">
        <v>1751</v>
      </c>
      <c r="L487" t="s">
        <v>25</v>
      </c>
      <c r="M487">
        <v>98226</v>
      </c>
      <c r="N487" t="s">
        <v>7134</v>
      </c>
      <c r="O487" t="s">
        <v>7135</v>
      </c>
      <c r="P487" t="s">
        <v>7136</v>
      </c>
      <c r="Q487" s="18">
        <v>44866</v>
      </c>
      <c r="R487" s="18">
        <v>45232</v>
      </c>
      <c r="S487" t="s">
        <v>708</v>
      </c>
      <c r="T487">
        <v>0</v>
      </c>
      <c r="X487" t="s">
        <v>317</v>
      </c>
      <c r="Y487" s="18">
        <v>31666</v>
      </c>
      <c r="Z487" t="s">
        <v>7137</v>
      </c>
      <c r="AA487">
        <v>1164769642</v>
      </c>
      <c r="AB487" t="s">
        <v>7138</v>
      </c>
      <c r="AD487" t="s">
        <v>7139</v>
      </c>
      <c r="AE487" s="18">
        <v>45443</v>
      </c>
      <c r="AF487" t="s">
        <v>7140</v>
      </c>
      <c r="AG487" s="18">
        <v>45657</v>
      </c>
      <c r="AH487" t="s">
        <v>7141</v>
      </c>
      <c r="AI487">
        <v>2086426</v>
      </c>
      <c r="AJ487" t="s">
        <v>2019</v>
      </c>
      <c r="AM487" t="b">
        <v>1</v>
      </c>
      <c r="AN487" t="b">
        <v>1</v>
      </c>
      <c r="AO487">
        <v>4174687</v>
      </c>
      <c r="AQ487" t="s">
        <v>7129</v>
      </c>
      <c r="AR487" t="s">
        <v>566</v>
      </c>
      <c r="AS487" t="s">
        <v>324</v>
      </c>
      <c r="AT487" t="s">
        <v>1384</v>
      </c>
    </row>
    <row r="488" spans="1:46" x14ac:dyDescent="0.35">
      <c r="A488" t="s">
        <v>7142</v>
      </c>
      <c r="B488" t="s">
        <v>7143</v>
      </c>
      <c r="C488" t="s">
        <v>7144</v>
      </c>
      <c r="D488" t="s">
        <v>7145</v>
      </c>
      <c r="E488" t="s">
        <v>7146</v>
      </c>
      <c r="F488" t="s">
        <v>3083</v>
      </c>
      <c r="G488" t="s">
        <v>404</v>
      </c>
      <c r="H488" t="s">
        <v>191</v>
      </c>
      <c r="I488" t="s">
        <v>557</v>
      </c>
      <c r="J488" t="s">
        <v>7147</v>
      </c>
      <c r="K488" t="s">
        <v>7148</v>
      </c>
      <c r="L488" t="s">
        <v>50</v>
      </c>
      <c r="M488">
        <v>91501</v>
      </c>
      <c r="N488" t="s">
        <v>7149</v>
      </c>
      <c r="O488" t="s">
        <v>7150</v>
      </c>
      <c r="P488" t="s">
        <v>7151</v>
      </c>
      <c r="Q488" s="18">
        <v>44866</v>
      </c>
      <c r="S488" t="s">
        <v>634</v>
      </c>
      <c r="T488">
        <v>5</v>
      </c>
      <c r="U488" t="s">
        <v>7152</v>
      </c>
      <c r="X488" t="s">
        <v>317</v>
      </c>
      <c r="Y488" s="18">
        <v>31929</v>
      </c>
      <c r="Z488" t="s">
        <v>7153</v>
      </c>
      <c r="AA488">
        <v>1770251308</v>
      </c>
      <c r="AB488" t="s">
        <v>7154</v>
      </c>
      <c r="AC488" s="18">
        <v>46081</v>
      </c>
      <c r="AD488">
        <v>63408</v>
      </c>
      <c r="AE488" s="18">
        <v>45838</v>
      </c>
      <c r="AF488" t="s">
        <v>7155</v>
      </c>
      <c r="AG488" s="18">
        <v>45657</v>
      </c>
      <c r="AH488" t="s">
        <v>7156</v>
      </c>
      <c r="AI488">
        <v>2231343</v>
      </c>
      <c r="AJ488" t="s">
        <v>1398</v>
      </c>
      <c r="AK488" t="s">
        <v>1398</v>
      </c>
      <c r="AM488" t="b">
        <v>1</v>
      </c>
      <c r="AN488" t="b">
        <v>1</v>
      </c>
      <c r="AO488">
        <v>4174682</v>
      </c>
      <c r="AP488" t="s">
        <v>322</v>
      </c>
      <c r="AQ488" t="s">
        <v>7143</v>
      </c>
      <c r="AR488" t="s">
        <v>566</v>
      </c>
      <c r="AS488" t="s">
        <v>324</v>
      </c>
      <c r="AT488" t="s">
        <v>1384</v>
      </c>
    </row>
    <row r="489" spans="1:46" x14ac:dyDescent="0.35">
      <c r="A489" t="s">
        <v>7157</v>
      </c>
      <c r="B489" t="s">
        <v>7158</v>
      </c>
      <c r="C489" t="s">
        <v>7159</v>
      </c>
      <c r="D489" t="s">
        <v>7160</v>
      </c>
      <c r="E489" t="s">
        <v>7161</v>
      </c>
      <c r="F489" t="s">
        <v>6129</v>
      </c>
      <c r="G489" t="s">
        <v>374</v>
      </c>
      <c r="H489" t="s">
        <v>136</v>
      </c>
      <c r="I489" t="s">
        <v>345</v>
      </c>
      <c r="J489" t="s">
        <v>7162</v>
      </c>
      <c r="K489" t="s">
        <v>7163</v>
      </c>
      <c r="L489" t="s">
        <v>53</v>
      </c>
      <c r="M489">
        <v>33319</v>
      </c>
      <c r="N489" t="s">
        <v>7164</v>
      </c>
      <c r="O489" t="s">
        <v>7165</v>
      </c>
      <c r="P489" t="s">
        <v>7166</v>
      </c>
      <c r="Q489" s="18">
        <v>44866</v>
      </c>
      <c r="R489" s="18">
        <v>45291</v>
      </c>
      <c r="S489" t="s">
        <v>708</v>
      </c>
      <c r="T489">
        <v>0</v>
      </c>
      <c r="U489" t="s">
        <v>6002</v>
      </c>
      <c r="X489" t="s">
        <v>317</v>
      </c>
      <c r="Y489" s="18">
        <v>33116</v>
      </c>
      <c r="Z489" t="s">
        <v>7167</v>
      </c>
      <c r="AA489">
        <v>1700534450</v>
      </c>
      <c r="AB489" t="s">
        <v>7168</v>
      </c>
      <c r="AD489" t="s">
        <v>7169</v>
      </c>
      <c r="AE489" s="18">
        <v>45777</v>
      </c>
      <c r="AH489" t="s">
        <v>7170</v>
      </c>
      <c r="AI489">
        <v>116332000</v>
      </c>
      <c r="AL489" t="s">
        <v>2575</v>
      </c>
      <c r="AM489" t="b">
        <v>1</v>
      </c>
      <c r="AN489" t="b">
        <v>1</v>
      </c>
      <c r="AO489">
        <v>4174686</v>
      </c>
      <c r="AQ489" t="s">
        <v>7158</v>
      </c>
      <c r="AR489" t="s">
        <v>46</v>
      </c>
      <c r="AS489" t="s">
        <v>324</v>
      </c>
      <c r="AT489" t="s">
        <v>1384</v>
      </c>
    </row>
    <row r="490" spans="1:46" x14ac:dyDescent="0.35">
      <c r="A490" t="s">
        <v>7171</v>
      </c>
      <c r="B490" t="s">
        <v>7172</v>
      </c>
      <c r="C490" t="s">
        <v>7173</v>
      </c>
      <c r="D490" t="s">
        <v>7174</v>
      </c>
      <c r="E490" t="s">
        <v>7175</v>
      </c>
      <c r="F490" t="s">
        <v>5273</v>
      </c>
      <c r="G490" t="s">
        <v>1509</v>
      </c>
      <c r="H490" t="s">
        <v>136</v>
      </c>
      <c r="I490" t="s">
        <v>345</v>
      </c>
      <c r="J490" t="s">
        <v>7176</v>
      </c>
      <c r="K490" t="s">
        <v>6212</v>
      </c>
      <c r="L490" t="s">
        <v>53</v>
      </c>
      <c r="M490">
        <v>32837</v>
      </c>
      <c r="N490" t="s">
        <v>7177</v>
      </c>
      <c r="O490" t="s">
        <v>7178</v>
      </c>
      <c r="P490" t="s">
        <v>7179</v>
      </c>
      <c r="Q490" s="18">
        <v>44866</v>
      </c>
      <c r="S490" t="s">
        <v>634</v>
      </c>
      <c r="T490">
        <v>5</v>
      </c>
      <c r="U490" t="s">
        <v>7180</v>
      </c>
      <c r="X490" t="s">
        <v>317</v>
      </c>
      <c r="Y490" s="18">
        <v>31320</v>
      </c>
      <c r="Z490" t="s">
        <v>7181</v>
      </c>
      <c r="AA490">
        <v>1275259830</v>
      </c>
      <c r="AB490" t="s">
        <v>7182</v>
      </c>
      <c r="AC490" s="18">
        <v>45808</v>
      </c>
      <c r="AD490" t="s">
        <v>7183</v>
      </c>
      <c r="AE490" s="18">
        <v>46234</v>
      </c>
      <c r="AF490" t="s">
        <v>7184</v>
      </c>
      <c r="AG490" s="18">
        <v>46637</v>
      </c>
      <c r="AH490" t="s">
        <v>7185</v>
      </c>
      <c r="AI490">
        <v>116403900</v>
      </c>
      <c r="AJ490" t="s">
        <v>57</v>
      </c>
      <c r="AK490" t="s">
        <v>57</v>
      </c>
      <c r="AL490" t="s">
        <v>61</v>
      </c>
      <c r="AM490" t="b">
        <v>1</v>
      </c>
      <c r="AN490" t="b">
        <v>1</v>
      </c>
      <c r="AO490">
        <v>4174684</v>
      </c>
      <c r="AP490" t="s">
        <v>322</v>
      </c>
      <c r="AQ490" t="s">
        <v>7172</v>
      </c>
      <c r="AR490" t="s">
        <v>46</v>
      </c>
      <c r="AS490" t="s">
        <v>324</v>
      </c>
      <c r="AT490" t="s">
        <v>1384</v>
      </c>
    </row>
    <row r="491" spans="1:46" x14ac:dyDescent="0.35">
      <c r="A491" t="s">
        <v>7186</v>
      </c>
      <c r="B491" t="s">
        <v>7187</v>
      </c>
      <c r="C491" t="s">
        <v>7188</v>
      </c>
      <c r="D491" t="s">
        <v>7189</v>
      </c>
      <c r="E491" t="s">
        <v>7190</v>
      </c>
      <c r="F491" t="s">
        <v>5273</v>
      </c>
      <c r="G491" t="s">
        <v>1509</v>
      </c>
      <c r="H491" t="s">
        <v>130</v>
      </c>
      <c r="I491" t="s">
        <v>345</v>
      </c>
      <c r="J491" t="s">
        <v>7191</v>
      </c>
      <c r="K491" t="s">
        <v>7192</v>
      </c>
      <c r="L491" t="s">
        <v>53</v>
      </c>
      <c r="M491">
        <v>32117</v>
      </c>
      <c r="N491" t="s">
        <v>7193</v>
      </c>
      <c r="O491" t="s">
        <v>7194</v>
      </c>
      <c r="P491" t="s">
        <v>7195</v>
      </c>
      <c r="Q491" s="18">
        <v>44866</v>
      </c>
      <c r="S491" t="s">
        <v>634</v>
      </c>
      <c r="T491">
        <v>5</v>
      </c>
      <c r="U491" t="s">
        <v>7196</v>
      </c>
      <c r="X491" t="s">
        <v>317</v>
      </c>
      <c r="Y491" s="18">
        <v>32241</v>
      </c>
      <c r="Z491" t="s">
        <v>7197</v>
      </c>
      <c r="AA491">
        <v>1922724772</v>
      </c>
      <c r="AB491" t="s">
        <v>7198</v>
      </c>
      <c r="AC491" s="18">
        <v>45900</v>
      </c>
      <c r="AD491" t="s">
        <v>7199</v>
      </c>
      <c r="AE491" s="18">
        <v>46234</v>
      </c>
      <c r="AF491" t="s">
        <v>7200</v>
      </c>
      <c r="AG491" s="18">
        <v>46642</v>
      </c>
      <c r="AH491" t="s">
        <v>7201</v>
      </c>
      <c r="AI491">
        <v>116324300</v>
      </c>
      <c r="AJ491" t="s">
        <v>55</v>
      </c>
      <c r="AK491" t="s">
        <v>55</v>
      </c>
      <c r="AL491" t="s">
        <v>1330</v>
      </c>
      <c r="AM491" t="b">
        <v>1</v>
      </c>
      <c r="AN491" t="b">
        <v>1</v>
      </c>
      <c r="AO491">
        <v>4174659</v>
      </c>
      <c r="AP491" t="s">
        <v>322</v>
      </c>
      <c r="AQ491" t="s">
        <v>7187</v>
      </c>
      <c r="AR491" t="s">
        <v>46</v>
      </c>
      <c r="AS491" t="s">
        <v>324</v>
      </c>
      <c r="AT491" t="s">
        <v>1384</v>
      </c>
    </row>
    <row r="492" spans="1:46" x14ac:dyDescent="0.35">
      <c r="A492" t="s">
        <v>7202</v>
      </c>
      <c r="B492" t="s">
        <v>7203</v>
      </c>
      <c r="C492" t="s">
        <v>7204</v>
      </c>
      <c r="D492" t="s">
        <v>1524</v>
      </c>
      <c r="E492" t="s">
        <v>7205</v>
      </c>
      <c r="F492" t="s">
        <v>2682</v>
      </c>
      <c r="G492" t="s">
        <v>659</v>
      </c>
      <c r="H492" t="s">
        <v>7206</v>
      </c>
      <c r="I492" t="s">
        <v>432</v>
      </c>
      <c r="J492" t="s">
        <v>7207</v>
      </c>
      <c r="K492" t="s">
        <v>1751</v>
      </c>
      <c r="L492" t="s">
        <v>25</v>
      </c>
      <c r="M492">
        <v>98229</v>
      </c>
      <c r="N492" t="s">
        <v>7208</v>
      </c>
      <c r="O492" t="s">
        <v>7209</v>
      </c>
      <c r="P492" t="s">
        <v>7210</v>
      </c>
      <c r="Q492" s="18">
        <v>44835</v>
      </c>
      <c r="S492" t="s">
        <v>634</v>
      </c>
      <c r="T492">
        <v>0</v>
      </c>
      <c r="U492" t="s">
        <v>7211</v>
      </c>
      <c r="X492" t="s">
        <v>317</v>
      </c>
      <c r="Y492" s="18">
        <v>29231</v>
      </c>
      <c r="Z492" t="s">
        <v>7212</v>
      </c>
      <c r="AA492">
        <v>1740763994</v>
      </c>
      <c r="AB492" t="s">
        <v>7213</v>
      </c>
      <c r="AC492" s="18">
        <v>45535</v>
      </c>
      <c r="AD492" t="s">
        <v>7214</v>
      </c>
      <c r="AE492" s="18">
        <v>45668</v>
      </c>
      <c r="AF492" t="s">
        <v>7215</v>
      </c>
      <c r="AG492" s="18">
        <v>47019</v>
      </c>
      <c r="AH492" t="s">
        <v>7216</v>
      </c>
      <c r="AI492">
        <v>2111333</v>
      </c>
      <c r="AJ492" t="s">
        <v>368</v>
      </c>
      <c r="AK492" t="s">
        <v>70</v>
      </c>
      <c r="AL492" t="s">
        <v>70</v>
      </c>
      <c r="AM492" t="b">
        <v>1</v>
      </c>
      <c r="AN492" t="b">
        <v>1</v>
      </c>
      <c r="AO492">
        <v>4174652</v>
      </c>
      <c r="AP492" t="s">
        <v>322</v>
      </c>
      <c r="AQ492" t="s">
        <v>7203</v>
      </c>
      <c r="AR492" t="s">
        <v>46</v>
      </c>
      <c r="AS492" t="s">
        <v>324</v>
      </c>
      <c r="AT492" t="s">
        <v>1384</v>
      </c>
    </row>
    <row r="493" spans="1:46" x14ac:dyDescent="0.35">
      <c r="A493" s="359" t="s">
        <v>7217</v>
      </c>
      <c r="B493" t="s">
        <v>76</v>
      </c>
      <c r="C493" t="s">
        <v>7218</v>
      </c>
      <c r="D493" t="s">
        <v>7219</v>
      </c>
      <c r="E493" t="s">
        <v>7220</v>
      </c>
      <c r="F493" t="s">
        <v>497</v>
      </c>
      <c r="G493" t="s">
        <v>309</v>
      </c>
      <c r="H493" t="s">
        <v>133</v>
      </c>
      <c r="I493" t="s">
        <v>432</v>
      </c>
      <c r="J493" t="s">
        <v>7221</v>
      </c>
      <c r="K493" t="s">
        <v>7222</v>
      </c>
      <c r="L493" t="s">
        <v>25</v>
      </c>
      <c r="M493">
        <v>98391</v>
      </c>
      <c r="N493" t="s">
        <v>7223</v>
      </c>
      <c r="O493" t="s">
        <v>7224</v>
      </c>
      <c r="P493" t="s">
        <v>7225</v>
      </c>
      <c r="Q493" s="18">
        <v>44835</v>
      </c>
      <c r="S493" t="s">
        <v>634</v>
      </c>
      <c r="T493">
        <v>3</v>
      </c>
      <c r="U493" t="s">
        <v>7226</v>
      </c>
      <c r="W493">
        <v>575</v>
      </c>
      <c r="X493">
        <v>1099</v>
      </c>
      <c r="Y493" s="18">
        <v>28406</v>
      </c>
      <c r="AA493">
        <v>1609386440</v>
      </c>
      <c r="AB493" t="s">
        <v>7227</v>
      </c>
      <c r="AC493" s="18">
        <v>46387</v>
      </c>
      <c r="AD493" t="s">
        <v>7228</v>
      </c>
      <c r="AE493" s="18">
        <v>45938</v>
      </c>
      <c r="AF493" t="s">
        <v>7229</v>
      </c>
      <c r="AG493" s="18">
        <v>46578</v>
      </c>
      <c r="AH493" t="s">
        <v>7230</v>
      </c>
      <c r="AI493">
        <v>2154386</v>
      </c>
      <c r="AJ493" t="s">
        <v>338</v>
      </c>
      <c r="AK493" t="s">
        <v>37</v>
      </c>
      <c r="AL493" t="s">
        <v>778</v>
      </c>
      <c r="AM493" t="b">
        <v>1</v>
      </c>
      <c r="AN493" t="b">
        <v>1</v>
      </c>
      <c r="AO493">
        <v>4174668</v>
      </c>
      <c r="AP493" t="s">
        <v>322</v>
      </c>
      <c r="AQ493" t="s">
        <v>76</v>
      </c>
      <c r="AR493" t="s">
        <v>46</v>
      </c>
      <c r="AS493" t="s">
        <v>324</v>
      </c>
      <c r="AT493" t="s">
        <v>1384</v>
      </c>
    </row>
    <row r="494" spans="1:46" x14ac:dyDescent="0.35">
      <c r="A494" t="s">
        <v>7231</v>
      </c>
      <c r="B494" t="s">
        <v>7232</v>
      </c>
      <c r="C494" t="s">
        <v>7233</v>
      </c>
      <c r="D494" t="s">
        <v>3217</v>
      </c>
      <c r="E494" t="s">
        <v>5031</v>
      </c>
      <c r="F494" t="s">
        <v>5003</v>
      </c>
      <c r="G494" t="s">
        <v>462</v>
      </c>
      <c r="H494" t="s">
        <v>133</v>
      </c>
      <c r="I494" t="s">
        <v>432</v>
      </c>
      <c r="J494" t="s">
        <v>7234</v>
      </c>
      <c r="K494" t="s">
        <v>7235</v>
      </c>
      <c r="L494" t="s">
        <v>25</v>
      </c>
      <c r="M494">
        <v>98223</v>
      </c>
      <c r="N494" t="s">
        <v>7236</v>
      </c>
      <c r="P494" t="s">
        <v>7237</v>
      </c>
      <c r="Q494" s="18">
        <v>44835</v>
      </c>
      <c r="R494" s="18">
        <v>45133</v>
      </c>
      <c r="S494" t="s">
        <v>708</v>
      </c>
      <c r="T494">
        <v>0</v>
      </c>
      <c r="X494" t="s">
        <v>317</v>
      </c>
      <c r="Y494" s="18">
        <v>23209</v>
      </c>
      <c r="Z494" t="s">
        <v>7238</v>
      </c>
      <c r="AA494">
        <v>1902909435</v>
      </c>
      <c r="AB494" t="s">
        <v>7239</v>
      </c>
      <c r="AD494" t="s">
        <v>7240</v>
      </c>
      <c r="AE494" s="18">
        <v>45490</v>
      </c>
      <c r="AH494" t="s">
        <v>7241</v>
      </c>
      <c r="AI494">
        <v>2006834</v>
      </c>
      <c r="AJ494" t="s">
        <v>1962</v>
      </c>
      <c r="AM494" t="b">
        <v>1</v>
      </c>
      <c r="AN494" t="b">
        <v>1</v>
      </c>
      <c r="AO494">
        <v>4174661</v>
      </c>
      <c r="AQ494" t="s">
        <v>7232</v>
      </c>
      <c r="AR494" t="s">
        <v>46</v>
      </c>
      <c r="AS494" t="s">
        <v>324</v>
      </c>
      <c r="AT494" t="s">
        <v>1384</v>
      </c>
    </row>
    <row r="495" spans="1:46" x14ac:dyDescent="0.35">
      <c r="A495" t="s">
        <v>708</v>
      </c>
      <c r="B495" t="s">
        <v>7242</v>
      </c>
      <c r="C495" t="s">
        <v>7243</v>
      </c>
      <c r="D495" t="s">
        <v>7244</v>
      </c>
      <c r="E495" t="s">
        <v>7245</v>
      </c>
      <c r="G495" t="s">
        <v>1637</v>
      </c>
      <c r="H495" t="s">
        <v>191</v>
      </c>
      <c r="I495" t="s">
        <v>557</v>
      </c>
      <c r="K495" t="s">
        <v>2111</v>
      </c>
      <c r="L495" t="s">
        <v>53</v>
      </c>
      <c r="N495" t="s">
        <v>7246</v>
      </c>
      <c r="Q495" s="18">
        <v>44808</v>
      </c>
      <c r="R495" s="18">
        <v>44932</v>
      </c>
      <c r="S495" t="s">
        <v>708</v>
      </c>
      <c r="T495">
        <v>0</v>
      </c>
      <c r="X495" t="s">
        <v>317</v>
      </c>
      <c r="AD495" t="s">
        <v>7247</v>
      </c>
      <c r="AE495" s="18">
        <v>73051</v>
      </c>
      <c r="AM495" t="b">
        <v>1</v>
      </c>
      <c r="AN495" t="b">
        <v>0</v>
      </c>
      <c r="AQ495" t="s">
        <v>7242</v>
      </c>
      <c r="AR495" t="s">
        <v>566</v>
      </c>
      <c r="AS495" t="s">
        <v>324</v>
      </c>
    </row>
    <row r="496" spans="1:46" x14ac:dyDescent="0.35">
      <c r="A496" t="s">
        <v>7248</v>
      </c>
      <c r="B496" t="s">
        <v>7249</v>
      </c>
      <c r="C496" t="s">
        <v>7250</v>
      </c>
      <c r="D496" t="s">
        <v>7251</v>
      </c>
      <c r="E496" t="s">
        <v>7252</v>
      </c>
      <c r="F496" t="s">
        <v>5003</v>
      </c>
      <c r="G496" t="s">
        <v>309</v>
      </c>
      <c r="H496" t="s">
        <v>133</v>
      </c>
      <c r="I496" t="s">
        <v>432</v>
      </c>
      <c r="K496" t="s">
        <v>7253</v>
      </c>
      <c r="L496" t="s">
        <v>25</v>
      </c>
      <c r="N496" t="s">
        <v>7254</v>
      </c>
      <c r="P496" t="s">
        <v>7255</v>
      </c>
      <c r="Q496" s="18">
        <v>44805</v>
      </c>
      <c r="R496" s="18">
        <v>45135</v>
      </c>
      <c r="S496" t="s">
        <v>708</v>
      </c>
      <c r="T496">
        <v>0</v>
      </c>
      <c r="X496" t="s">
        <v>317</v>
      </c>
      <c r="Y496" s="18">
        <v>22681</v>
      </c>
      <c r="AA496">
        <v>1730770579</v>
      </c>
      <c r="AB496" t="s">
        <v>7256</v>
      </c>
      <c r="AD496" t="s">
        <v>7257</v>
      </c>
      <c r="AE496" s="18">
        <v>45326</v>
      </c>
      <c r="AF496" t="s">
        <v>7258</v>
      </c>
      <c r="AG496" s="18">
        <v>46568</v>
      </c>
      <c r="AH496" t="s">
        <v>7259</v>
      </c>
      <c r="AI496">
        <v>2218456</v>
      </c>
      <c r="AJ496" t="s">
        <v>5739</v>
      </c>
      <c r="AM496" t="b">
        <v>1</v>
      </c>
      <c r="AN496" t="b">
        <v>1</v>
      </c>
      <c r="AO496">
        <v>4174676</v>
      </c>
      <c r="AQ496" t="s">
        <v>7249</v>
      </c>
      <c r="AR496" t="s">
        <v>46</v>
      </c>
      <c r="AS496" t="s">
        <v>324</v>
      </c>
      <c r="AT496" t="s">
        <v>1384</v>
      </c>
    </row>
    <row r="497" spans="1:46" x14ac:dyDescent="0.35">
      <c r="A497" t="s">
        <v>708</v>
      </c>
      <c r="B497" t="s">
        <v>65</v>
      </c>
      <c r="C497" t="s">
        <v>7260</v>
      </c>
      <c r="D497" t="s">
        <v>7261</v>
      </c>
      <c r="E497" t="s">
        <v>7262</v>
      </c>
      <c r="F497" t="s">
        <v>7263</v>
      </c>
      <c r="G497" t="s">
        <v>1637</v>
      </c>
      <c r="H497" t="s">
        <v>136</v>
      </c>
      <c r="I497" t="s">
        <v>345</v>
      </c>
      <c r="K497" t="s">
        <v>6649</v>
      </c>
      <c r="L497" t="s">
        <v>53</v>
      </c>
      <c r="N497" t="s">
        <v>7264</v>
      </c>
      <c r="P497" t="s">
        <v>7265</v>
      </c>
      <c r="Q497" s="18">
        <v>44805</v>
      </c>
      <c r="R497" s="18">
        <v>45037</v>
      </c>
      <c r="S497" t="s">
        <v>708</v>
      </c>
      <c r="T497">
        <v>0</v>
      </c>
      <c r="X497">
        <v>1099</v>
      </c>
      <c r="AA497">
        <v>1063025906</v>
      </c>
      <c r="AB497" t="s">
        <v>7247</v>
      </c>
      <c r="AD497" t="s">
        <v>7247</v>
      </c>
      <c r="AE497" s="18">
        <v>45108</v>
      </c>
      <c r="AF497" t="s">
        <v>7247</v>
      </c>
      <c r="AG497" s="18">
        <v>45108</v>
      </c>
      <c r="AH497" t="s">
        <v>7266</v>
      </c>
      <c r="AI497">
        <v>108813900</v>
      </c>
      <c r="AM497" t="b">
        <v>1</v>
      </c>
      <c r="AN497" t="b">
        <v>1</v>
      </c>
      <c r="AQ497" t="s">
        <v>65</v>
      </c>
      <c r="AR497" t="s">
        <v>46</v>
      </c>
      <c r="AS497" t="s">
        <v>324</v>
      </c>
    </row>
    <row r="498" spans="1:46" x14ac:dyDescent="0.35">
      <c r="A498" t="s">
        <v>7267</v>
      </c>
      <c r="B498" t="s">
        <v>7268</v>
      </c>
      <c r="C498" t="s">
        <v>7269</v>
      </c>
      <c r="D498" t="s">
        <v>1490</v>
      </c>
      <c r="E498" t="s">
        <v>7270</v>
      </c>
      <c r="F498" t="s">
        <v>497</v>
      </c>
      <c r="G498" t="s">
        <v>309</v>
      </c>
      <c r="H498" t="s">
        <v>133</v>
      </c>
      <c r="I498" t="s">
        <v>432</v>
      </c>
      <c r="J498" t="s">
        <v>7271</v>
      </c>
      <c r="K498" t="s">
        <v>6116</v>
      </c>
      <c r="L498" t="s">
        <v>25</v>
      </c>
      <c r="M498">
        <v>98374</v>
      </c>
      <c r="N498" t="s">
        <v>7272</v>
      </c>
      <c r="O498" t="s">
        <v>7273</v>
      </c>
      <c r="P498" t="s">
        <v>7274</v>
      </c>
      <c r="Q498" s="18">
        <v>44805</v>
      </c>
      <c r="S498" t="s">
        <v>634</v>
      </c>
      <c r="T498">
        <v>5</v>
      </c>
      <c r="U498" t="s">
        <v>7275</v>
      </c>
      <c r="X498" t="s">
        <v>317</v>
      </c>
      <c r="Y498" s="18">
        <v>31570</v>
      </c>
      <c r="Z498" t="s">
        <v>7276</v>
      </c>
      <c r="AA498">
        <v>1306565957</v>
      </c>
      <c r="AB498" t="s">
        <v>7277</v>
      </c>
      <c r="AC498" s="18">
        <v>45930</v>
      </c>
      <c r="AD498" t="s">
        <v>7278</v>
      </c>
      <c r="AE498" s="18">
        <v>45815</v>
      </c>
      <c r="AF498" t="s">
        <v>7279</v>
      </c>
      <c r="AG498" s="18">
        <v>46550</v>
      </c>
      <c r="AH498" t="s">
        <v>7280</v>
      </c>
      <c r="AI498">
        <v>2221787</v>
      </c>
      <c r="AJ498" t="s">
        <v>338</v>
      </c>
      <c r="AK498" t="s">
        <v>35</v>
      </c>
      <c r="AL498" t="s">
        <v>778</v>
      </c>
      <c r="AM498" t="b">
        <v>1</v>
      </c>
      <c r="AN498" t="b">
        <v>1</v>
      </c>
      <c r="AO498">
        <v>4174662</v>
      </c>
      <c r="AP498" t="s">
        <v>322</v>
      </c>
      <c r="AQ498" t="s">
        <v>7268</v>
      </c>
      <c r="AR498" t="s">
        <v>46</v>
      </c>
      <c r="AS498" t="s">
        <v>324</v>
      </c>
      <c r="AT498" t="s">
        <v>1384</v>
      </c>
    </row>
    <row r="499" spans="1:46" x14ac:dyDescent="0.35">
      <c r="A499" t="s">
        <v>708</v>
      </c>
      <c r="B499" t="s">
        <v>7281</v>
      </c>
      <c r="C499" t="s">
        <v>7282</v>
      </c>
      <c r="D499" t="s">
        <v>7283</v>
      </c>
      <c r="E499" t="s">
        <v>7284</v>
      </c>
      <c r="F499" t="s">
        <v>6575</v>
      </c>
      <c r="G499" t="s">
        <v>309</v>
      </c>
      <c r="H499" t="s">
        <v>133</v>
      </c>
      <c r="I499" t="s">
        <v>432</v>
      </c>
      <c r="K499" t="s">
        <v>2921</v>
      </c>
      <c r="L499" t="s">
        <v>25</v>
      </c>
      <c r="N499" t="s">
        <v>7285</v>
      </c>
      <c r="Q499" s="18">
        <v>44805</v>
      </c>
      <c r="R499" s="18">
        <v>44985</v>
      </c>
      <c r="S499" t="s">
        <v>708</v>
      </c>
      <c r="T499">
        <v>0</v>
      </c>
      <c r="U499" t="s">
        <v>320</v>
      </c>
      <c r="X499" t="s">
        <v>317</v>
      </c>
      <c r="AA499">
        <v>1588055719</v>
      </c>
      <c r="AB499" t="s">
        <v>7247</v>
      </c>
      <c r="AD499" t="s">
        <v>7247</v>
      </c>
      <c r="AE499" s="18">
        <v>73051</v>
      </c>
      <c r="AF499" t="s">
        <v>7247</v>
      </c>
      <c r="AG499" s="18">
        <v>73051</v>
      </c>
      <c r="AI499">
        <v>2135671</v>
      </c>
      <c r="AM499" t="b">
        <v>1</v>
      </c>
      <c r="AN499" t="b">
        <v>0</v>
      </c>
      <c r="AO499">
        <v>4174665</v>
      </c>
      <c r="AQ499" t="s">
        <v>7281</v>
      </c>
      <c r="AR499" t="s">
        <v>46</v>
      </c>
      <c r="AS499" t="s">
        <v>324</v>
      </c>
      <c r="AT499" t="s">
        <v>1384</v>
      </c>
    </row>
    <row r="500" spans="1:46" x14ac:dyDescent="0.35">
      <c r="A500" t="s">
        <v>7286</v>
      </c>
      <c r="B500" t="s">
        <v>7287</v>
      </c>
      <c r="C500" t="s">
        <v>7288</v>
      </c>
      <c r="D500" t="s">
        <v>7289</v>
      </c>
      <c r="E500" t="s">
        <v>1233</v>
      </c>
      <c r="F500" t="s">
        <v>6601</v>
      </c>
      <c r="G500" t="s">
        <v>1637</v>
      </c>
      <c r="H500" t="s">
        <v>136</v>
      </c>
      <c r="I500" t="s">
        <v>345</v>
      </c>
      <c r="J500" t="s">
        <v>7290</v>
      </c>
      <c r="K500" t="s">
        <v>2111</v>
      </c>
      <c r="L500" t="s">
        <v>53</v>
      </c>
      <c r="M500">
        <v>32258</v>
      </c>
      <c r="N500" t="s">
        <v>7291</v>
      </c>
      <c r="O500" t="s">
        <v>7292</v>
      </c>
      <c r="P500" t="s">
        <v>7293</v>
      </c>
      <c r="Q500" s="18">
        <v>44805</v>
      </c>
      <c r="S500" t="s">
        <v>634</v>
      </c>
      <c r="T500">
        <v>5</v>
      </c>
      <c r="U500" t="s">
        <v>7294</v>
      </c>
      <c r="X500" t="s">
        <v>317</v>
      </c>
      <c r="Y500" s="18">
        <v>32233</v>
      </c>
      <c r="Z500" t="s">
        <v>7295</v>
      </c>
      <c r="AA500">
        <v>1932831765</v>
      </c>
      <c r="AB500" t="s">
        <v>7296</v>
      </c>
      <c r="AC500" s="18">
        <v>46022</v>
      </c>
      <c r="AD500" t="s">
        <v>7297</v>
      </c>
      <c r="AE500" s="18">
        <v>46142</v>
      </c>
      <c r="AF500" t="s">
        <v>7298</v>
      </c>
      <c r="AG500" s="18">
        <v>46550</v>
      </c>
      <c r="AH500" t="s">
        <v>7299</v>
      </c>
      <c r="AI500">
        <v>116368800</v>
      </c>
      <c r="AJ500" t="s">
        <v>1677</v>
      </c>
      <c r="AK500" t="s">
        <v>1677</v>
      </c>
      <c r="AL500" t="s">
        <v>61</v>
      </c>
      <c r="AM500" t="b">
        <v>1</v>
      </c>
      <c r="AN500" t="b">
        <v>1</v>
      </c>
      <c r="AO500">
        <v>4174666</v>
      </c>
      <c r="AP500" t="s">
        <v>322</v>
      </c>
      <c r="AQ500" t="s">
        <v>7287</v>
      </c>
      <c r="AR500" t="s">
        <v>46</v>
      </c>
      <c r="AS500" t="s">
        <v>324</v>
      </c>
      <c r="AT500" t="s">
        <v>1384</v>
      </c>
    </row>
    <row r="501" spans="1:46" x14ac:dyDescent="0.35">
      <c r="A501" t="s">
        <v>7300</v>
      </c>
      <c r="B501" t="s">
        <v>7301</v>
      </c>
      <c r="C501" t="s">
        <v>7302</v>
      </c>
      <c r="D501" t="s">
        <v>7303</v>
      </c>
      <c r="E501" t="s">
        <v>7304</v>
      </c>
      <c r="F501" t="s">
        <v>658</v>
      </c>
      <c r="G501" t="s">
        <v>2683</v>
      </c>
      <c r="H501" t="s">
        <v>133</v>
      </c>
      <c r="I501" t="s">
        <v>432</v>
      </c>
      <c r="J501" t="s">
        <v>7305</v>
      </c>
      <c r="K501" t="s">
        <v>1751</v>
      </c>
      <c r="L501" t="s">
        <v>25</v>
      </c>
      <c r="M501">
        <v>98284</v>
      </c>
      <c r="N501" t="s">
        <v>7306</v>
      </c>
      <c r="O501" t="s">
        <v>7307</v>
      </c>
      <c r="P501" t="s">
        <v>7308</v>
      </c>
      <c r="Q501" s="18">
        <v>44805</v>
      </c>
      <c r="S501" t="s">
        <v>634</v>
      </c>
      <c r="T501">
        <v>4</v>
      </c>
      <c r="U501" t="s">
        <v>7309</v>
      </c>
      <c r="X501" t="s">
        <v>317</v>
      </c>
      <c r="Y501" s="18">
        <v>23603</v>
      </c>
      <c r="Z501" t="s">
        <v>7310</v>
      </c>
      <c r="AA501">
        <v>1669966909</v>
      </c>
      <c r="AB501" t="s">
        <v>7311</v>
      </c>
      <c r="AC501" s="18">
        <v>46446</v>
      </c>
      <c r="AD501" t="s">
        <v>7312</v>
      </c>
      <c r="AE501" s="18">
        <v>46248</v>
      </c>
      <c r="AF501" t="s">
        <v>7313</v>
      </c>
      <c r="AG501" s="18">
        <v>46612</v>
      </c>
      <c r="AH501" t="s">
        <v>7314</v>
      </c>
      <c r="AI501">
        <v>2138411</v>
      </c>
      <c r="AJ501" t="s">
        <v>338</v>
      </c>
      <c r="AK501" t="s">
        <v>70</v>
      </c>
      <c r="AL501" t="s">
        <v>70</v>
      </c>
      <c r="AM501" t="b">
        <v>1</v>
      </c>
      <c r="AN501" t="b">
        <v>1</v>
      </c>
      <c r="AO501">
        <v>4174680</v>
      </c>
      <c r="AP501" t="s">
        <v>322</v>
      </c>
      <c r="AQ501" t="s">
        <v>7301</v>
      </c>
      <c r="AR501" t="s">
        <v>46</v>
      </c>
      <c r="AS501" t="s">
        <v>324</v>
      </c>
      <c r="AT501" t="s">
        <v>1384</v>
      </c>
    </row>
    <row r="502" spans="1:46" x14ac:dyDescent="0.35">
      <c r="A502" t="s">
        <v>708</v>
      </c>
      <c r="B502" t="s">
        <v>7315</v>
      </c>
      <c r="C502" t="s">
        <v>7316</v>
      </c>
      <c r="D502" t="s">
        <v>7317</v>
      </c>
      <c r="E502" t="s">
        <v>7318</v>
      </c>
      <c r="F502" t="s">
        <v>7263</v>
      </c>
      <c r="G502" t="s">
        <v>1637</v>
      </c>
      <c r="H502" t="s">
        <v>136</v>
      </c>
      <c r="I502" t="s">
        <v>345</v>
      </c>
      <c r="K502" t="s">
        <v>7319</v>
      </c>
      <c r="L502" t="s">
        <v>53</v>
      </c>
      <c r="N502" t="s">
        <v>7320</v>
      </c>
      <c r="Q502" s="18">
        <v>44805</v>
      </c>
      <c r="R502" s="18">
        <v>44936</v>
      </c>
      <c r="S502" t="s">
        <v>708</v>
      </c>
      <c r="T502">
        <v>0</v>
      </c>
      <c r="X502" t="s">
        <v>317</v>
      </c>
      <c r="AA502">
        <v>1134694466</v>
      </c>
      <c r="AH502" t="s">
        <v>7321</v>
      </c>
      <c r="AI502" t="s">
        <v>7322</v>
      </c>
      <c r="AM502" t="b">
        <v>1</v>
      </c>
      <c r="AN502" t="b">
        <v>0</v>
      </c>
      <c r="AQ502" t="s">
        <v>7315</v>
      </c>
      <c r="AR502" t="s">
        <v>46</v>
      </c>
      <c r="AS502" t="s">
        <v>324</v>
      </c>
    </row>
    <row r="503" spans="1:46" x14ac:dyDescent="0.35">
      <c r="A503" t="s">
        <v>7323</v>
      </c>
      <c r="B503" t="s">
        <v>7324</v>
      </c>
      <c r="C503" t="s">
        <v>7325</v>
      </c>
      <c r="D503" t="s">
        <v>2146</v>
      </c>
      <c r="E503" t="s">
        <v>7326</v>
      </c>
      <c r="F503" t="s">
        <v>5273</v>
      </c>
      <c r="G503" t="s">
        <v>1509</v>
      </c>
      <c r="H503" t="s">
        <v>136</v>
      </c>
      <c r="I503" t="s">
        <v>345</v>
      </c>
      <c r="J503" t="s">
        <v>7327</v>
      </c>
      <c r="K503" t="s">
        <v>7328</v>
      </c>
      <c r="L503" t="s">
        <v>53</v>
      </c>
      <c r="M503">
        <v>32926</v>
      </c>
      <c r="N503" t="s">
        <v>7329</v>
      </c>
      <c r="O503" t="s">
        <v>7330</v>
      </c>
      <c r="P503" t="s">
        <v>7331</v>
      </c>
      <c r="Q503" s="18">
        <v>44774</v>
      </c>
      <c r="S503" t="s">
        <v>634</v>
      </c>
      <c r="T503">
        <v>5</v>
      </c>
      <c r="U503" t="s">
        <v>7332</v>
      </c>
      <c r="X503" t="s">
        <v>317</v>
      </c>
      <c r="Y503" s="18">
        <v>32932</v>
      </c>
      <c r="Z503" t="s">
        <v>7333</v>
      </c>
      <c r="AA503">
        <v>1205509130</v>
      </c>
      <c r="AB503" t="s">
        <v>7334</v>
      </c>
      <c r="AC503" s="18">
        <v>45688</v>
      </c>
      <c r="AD503" t="s">
        <v>7335</v>
      </c>
      <c r="AE503" s="18">
        <v>45777</v>
      </c>
      <c r="AF503" t="s">
        <v>7336</v>
      </c>
      <c r="AG503" s="18">
        <v>46229</v>
      </c>
      <c r="AH503" t="s">
        <v>7337</v>
      </c>
      <c r="AI503">
        <v>116072000</v>
      </c>
      <c r="AJ503" t="s">
        <v>1330</v>
      </c>
      <c r="AK503" t="s">
        <v>1330</v>
      </c>
      <c r="AL503" t="s">
        <v>1330</v>
      </c>
      <c r="AM503" t="b">
        <v>1</v>
      </c>
      <c r="AN503" t="b">
        <v>1</v>
      </c>
      <c r="AO503">
        <v>4174674</v>
      </c>
      <c r="AP503" t="s">
        <v>322</v>
      </c>
      <c r="AQ503" t="s">
        <v>7324</v>
      </c>
      <c r="AR503" t="s">
        <v>46</v>
      </c>
      <c r="AS503" t="s">
        <v>324</v>
      </c>
      <c r="AT503" t="s">
        <v>1384</v>
      </c>
    </row>
    <row r="504" spans="1:46" x14ac:dyDescent="0.35">
      <c r="A504" t="s">
        <v>7338</v>
      </c>
      <c r="B504" t="s">
        <v>792</v>
      </c>
      <c r="C504" t="s">
        <v>7339</v>
      </c>
      <c r="D504" t="s">
        <v>7340</v>
      </c>
      <c r="E504" t="s">
        <v>1962</v>
      </c>
      <c r="F504" t="s">
        <v>2549</v>
      </c>
      <c r="G504" t="s">
        <v>462</v>
      </c>
      <c r="H504" t="s">
        <v>27</v>
      </c>
      <c r="I504" t="s">
        <v>310</v>
      </c>
      <c r="J504" t="s">
        <v>7341</v>
      </c>
      <c r="K504" t="s">
        <v>7342</v>
      </c>
      <c r="L504" t="s">
        <v>25</v>
      </c>
      <c r="M504">
        <v>98006</v>
      </c>
      <c r="N504" t="s">
        <v>7343</v>
      </c>
      <c r="O504" t="s">
        <v>7344</v>
      </c>
      <c r="P504" t="s">
        <v>7345</v>
      </c>
      <c r="Q504" s="18">
        <v>44774</v>
      </c>
      <c r="S504" t="s">
        <v>634</v>
      </c>
      <c r="T504">
        <v>5</v>
      </c>
      <c r="U504" t="s">
        <v>7346</v>
      </c>
      <c r="X504" t="s">
        <v>317</v>
      </c>
      <c r="Y504" s="18">
        <v>28154</v>
      </c>
      <c r="Z504" t="s">
        <v>7347</v>
      </c>
      <c r="AA504">
        <v>1922268176</v>
      </c>
      <c r="AB504" t="s">
        <v>7348</v>
      </c>
      <c r="AC504" s="18">
        <v>46599</v>
      </c>
      <c r="AD504" t="s">
        <v>7349</v>
      </c>
      <c r="AE504" s="18">
        <v>46051</v>
      </c>
      <c r="AF504" t="s">
        <v>338</v>
      </c>
      <c r="AH504" t="s">
        <v>7230</v>
      </c>
      <c r="AI504">
        <v>2017594</v>
      </c>
      <c r="AJ504" t="s">
        <v>338</v>
      </c>
      <c r="AK504" t="s">
        <v>1162</v>
      </c>
      <c r="AM504" t="b">
        <v>1</v>
      </c>
      <c r="AN504" t="b">
        <v>1</v>
      </c>
      <c r="AO504">
        <v>4174658</v>
      </c>
      <c r="AP504" t="s">
        <v>322</v>
      </c>
      <c r="AQ504" t="s">
        <v>792</v>
      </c>
      <c r="AR504" t="s">
        <v>310</v>
      </c>
      <c r="AS504" t="s">
        <v>324</v>
      </c>
      <c r="AT504" t="s">
        <v>1384</v>
      </c>
    </row>
    <row r="505" spans="1:46" x14ac:dyDescent="0.35">
      <c r="A505" t="s">
        <v>7350</v>
      </c>
      <c r="B505" t="s">
        <v>85</v>
      </c>
      <c r="C505" t="s">
        <v>7351</v>
      </c>
      <c r="D505" t="s">
        <v>7352</v>
      </c>
      <c r="E505" t="s">
        <v>1233</v>
      </c>
      <c r="F505" t="s">
        <v>5273</v>
      </c>
      <c r="G505" t="s">
        <v>1509</v>
      </c>
      <c r="H505" t="s">
        <v>136</v>
      </c>
      <c r="I505" t="s">
        <v>345</v>
      </c>
      <c r="J505" t="s">
        <v>7353</v>
      </c>
      <c r="K505" t="s">
        <v>6212</v>
      </c>
      <c r="L505" t="s">
        <v>53</v>
      </c>
      <c r="M505">
        <v>32932</v>
      </c>
      <c r="N505" t="s">
        <v>7354</v>
      </c>
      <c r="O505" t="s">
        <v>7355</v>
      </c>
      <c r="P505" t="s">
        <v>7356</v>
      </c>
      <c r="Q505" s="18">
        <v>44774</v>
      </c>
      <c r="S505" t="s">
        <v>634</v>
      </c>
      <c r="T505">
        <v>2</v>
      </c>
      <c r="U505" t="s">
        <v>7357</v>
      </c>
      <c r="W505">
        <v>600</v>
      </c>
      <c r="X505">
        <v>1099</v>
      </c>
      <c r="Y505" s="18">
        <v>29584</v>
      </c>
      <c r="Z505" t="s">
        <v>7358</v>
      </c>
      <c r="AA505">
        <v>1538672126</v>
      </c>
      <c r="AB505" t="s">
        <v>7359</v>
      </c>
      <c r="AC505" s="18">
        <v>45657</v>
      </c>
      <c r="AD505" t="s">
        <v>7360</v>
      </c>
      <c r="AE505" s="18">
        <v>45777</v>
      </c>
      <c r="AF505" t="s">
        <v>7361</v>
      </c>
      <c r="AG505" s="18">
        <v>46669</v>
      </c>
      <c r="AH505" t="s">
        <v>7362</v>
      </c>
      <c r="AI505">
        <v>111437300</v>
      </c>
      <c r="AJ505" t="s">
        <v>338</v>
      </c>
      <c r="AK505" t="s">
        <v>1330</v>
      </c>
      <c r="AL505" t="s">
        <v>1330</v>
      </c>
      <c r="AM505" t="b">
        <v>1</v>
      </c>
      <c r="AN505" t="b">
        <v>1</v>
      </c>
      <c r="AO505">
        <v>4174667</v>
      </c>
      <c r="AP505" t="s">
        <v>322</v>
      </c>
      <c r="AQ505" t="s">
        <v>85</v>
      </c>
      <c r="AR505" t="s">
        <v>46</v>
      </c>
      <c r="AS505" t="s">
        <v>324</v>
      </c>
      <c r="AT505" t="s">
        <v>1384</v>
      </c>
    </row>
    <row r="506" spans="1:46" x14ac:dyDescent="0.35">
      <c r="A506" t="s">
        <v>7363</v>
      </c>
      <c r="B506" t="s">
        <v>35</v>
      </c>
      <c r="C506" t="s">
        <v>7364</v>
      </c>
      <c r="D506" t="s">
        <v>7365</v>
      </c>
      <c r="E506" t="s">
        <v>7366</v>
      </c>
      <c r="F506" t="s">
        <v>6494</v>
      </c>
      <c r="G506" t="s">
        <v>431</v>
      </c>
      <c r="H506" t="s">
        <v>28</v>
      </c>
      <c r="I506" t="s">
        <v>310</v>
      </c>
      <c r="J506" t="s">
        <v>7367</v>
      </c>
      <c r="K506" t="s">
        <v>1042</v>
      </c>
      <c r="L506" t="s">
        <v>25</v>
      </c>
      <c r="M506">
        <v>98006</v>
      </c>
      <c r="N506" t="s">
        <v>7368</v>
      </c>
      <c r="O506" t="s">
        <v>7369</v>
      </c>
      <c r="P506" t="s">
        <v>7370</v>
      </c>
      <c r="Q506" s="18">
        <v>44774</v>
      </c>
      <c r="S506" t="s">
        <v>634</v>
      </c>
      <c r="T506">
        <v>4</v>
      </c>
      <c r="U506" t="s">
        <v>7371</v>
      </c>
      <c r="W506" s="358">
        <v>1100</v>
      </c>
      <c r="X506">
        <v>1099</v>
      </c>
      <c r="Y506" s="18">
        <v>31270</v>
      </c>
      <c r="Z506" t="s">
        <v>7372</v>
      </c>
      <c r="AA506">
        <v>1720344617</v>
      </c>
      <c r="AB506" t="s">
        <v>7256</v>
      </c>
      <c r="AC506" s="18">
        <v>45596</v>
      </c>
      <c r="AD506" t="s">
        <v>7373</v>
      </c>
      <c r="AE506" s="18">
        <v>46245</v>
      </c>
      <c r="AF506" t="s">
        <v>338</v>
      </c>
      <c r="AH506" t="s">
        <v>7230</v>
      </c>
      <c r="AI506">
        <v>2139709</v>
      </c>
      <c r="AJ506" t="s">
        <v>338</v>
      </c>
      <c r="AK506" t="s">
        <v>778</v>
      </c>
      <c r="AL506" t="s">
        <v>778</v>
      </c>
      <c r="AM506" t="b">
        <v>1</v>
      </c>
      <c r="AN506" t="b">
        <v>1</v>
      </c>
      <c r="AO506">
        <v>4174675</v>
      </c>
      <c r="AP506" t="s">
        <v>322</v>
      </c>
      <c r="AQ506" t="s">
        <v>35</v>
      </c>
      <c r="AR506" t="s">
        <v>310</v>
      </c>
      <c r="AS506" t="s">
        <v>324</v>
      </c>
      <c r="AT506" t="s">
        <v>1384</v>
      </c>
    </row>
    <row r="507" spans="1:46" x14ac:dyDescent="0.35">
      <c r="A507" t="s">
        <v>7374</v>
      </c>
      <c r="B507" t="s">
        <v>63</v>
      </c>
      <c r="C507" t="s">
        <v>7375</v>
      </c>
      <c r="D507" t="s">
        <v>5382</v>
      </c>
      <c r="E507" t="s">
        <v>6912</v>
      </c>
      <c r="F507" t="s">
        <v>6532</v>
      </c>
      <c r="G507" t="s">
        <v>1637</v>
      </c>
      <c r="H507" t="s">
        <v>28</v>
      </c>
      <c r="I507" t="s">
        <v>310</v>
      </c>
      <c r="J507" t="s">
        <v>7376</v>
      </c>
      <c r="K507" t="s">
        <v>2565</v>
      </c>
      <c r="L507" t="s">
        <v>53</v>
      </c>
      <c r="M507">
        <v>32177</v>
      </c>
      <c r="N507" t="s">
        <v>7377</v>
      </c>
      <c r="O507" t="s">
        <v>7378</v>
      </c>
      <c r="P507" t="s">
        <v>7379</v>
      </c>
      <c r="Q507" s="18">
        <v>44743</v>
      </c>
      <c r="R507" s="18">
        <v>45119</v>
      </c>
      <c r="S507" t="s">
        <v>708</v>
      </c>
      <c r="T507">
        <v>0</v>
      </c>
      <c r="X507">
        <v>1099</v>
      </c>
      <c r="Y507" s="18">
        <v>19313</v>
      </c>
      <c r="Z507" t="s">
        <v>7380</v>
      </c>
      <c r="AA507">
        <v>1902969603</v>
      </c>
      <c r="AB507" t="s">
        <v>7381</v>
      </c>
      <c r="AD507" t="s">
        <v>7382</v>
      </c>
      <c r="AE507" s="18">
        <v>45322</v>
      </c>
      <c r="AH507" t="s">
        <v>7383</v>
      </c>
      <c r="AI507" t="s">
        <v>7384</v>
      </c>
      <c r="AM507" t="b">
        <v>1</v>
      </c>
      <c r="AN507" t="b">
        <v>1</v>
      </c>
      <c r="AQ507" t="s">
        <v>63</v>
      </c>
      <c r="AR507" t="s">
        <v>310</v>
      </c>
      <c r="AS507" t="s">
        <v>324</v>
      </c>
    </row>
    <row r="508" spans="1:46" x14ac:dyDescent="0.35">
      <c r="A508" t="s">
        <v>7385</v>
      </c>
      <c r="B508" t="s">
        <v>7386</v>
      </c>
      <c r="C508" t="s">
        <v>7387</v>
      </c>
      <c r="D508" t="s">
        <v>7388</v>
      </c>
      <c r="E508" t="s">
        <v>6924</v>
      </c>
      <c r="F508" t="s">
        <v>5273</v>
      </c>
      <c r="G508" t="s">
        <v>1509</v>
      </c>
      <c r="H508" t="s">
        <v>136</v>
      </c>
      <c r="I508" t="s">
        <v>345</v>
      </c>
      <c r="J508" t="s">
        <v>7389</v>
      </c>
      <c r="K508" t="s">
        <v>7390</v>
      </c>
      <c r="L508" t="s">
        <v>53</v>
      </c>
      <c r="N508" t="s">
        <v>7391</v>
      </c>
      <c r="P508" t="s">
        <v>7392</v>
      </c>
      <c r="Q508" s="18">
        <v>44743</v>
      </c>
      <c r="R508" s="18">
        <v>45294</v>
      </c>
      <c r="S508" t="s">
        <v>708</v>
      </c>
      <c r="T508">
        <v>0</v>
      </c>
      <c r="U508" t="s">
        <v>7393</v>
      </c>
      <c r="X508" t="s">
        <v>317</v>
      </c>
      <c r="Y508" s="18">
        <v>33491</v>
      </c>
      <c r="AA508">
        <v>1831669126</v>
      </c>
      <c r="AB508" t="s">
        <v>7394</v>
      </c>
      <c r="AD508" t="s">
        <v>7395</v>
      </c>
      <c r="AE508" s="18">
        <v>45504</v>
      </c>
      <c r="AH508" t="s">
        <v>7396</v>
      </c>
      <c r="AI508">
        <v>105829400</v>
      </c>
      <c r="AL508" t="s">
        <v>4546</v>
      </c>
      <c r="AM508" t="b">
        <v>1</v>
      </c>
      <c r="AN508" t="b">
        <v>0</v>
      </c>
      <c r="AO508">
        <v>4174655</v>
      </c>
      <c r="AQ508" t="s">
        <v>7386</v>
      </c>
      <c r="AR508" t="s">
        <v>46</v>
      </c>
      <c r="AS508" t="s">
        <v>324</v>
      </c>
      <c r="AT508" t="s">
        <v>1384</v>
      </c>
    </row>
    <row r="509" spans="1:46" x14ac:dyDescent="0.35">
      <c r="A509" t="s">
        <v>708</v>
      </c>
      <c r="B509" t="s">
        <v>7397</v>
      </c>
      <c r="C509" t="s">
        <v>7398</v>
      </c>
      <c r="D509" t="s">
        <v>7399</v>
      </c>
      <c r="E509" t="s">
        <v>7400</v>
      </c>
      <c r="F509" t="s">
        <v>6086</v>
      </c>
      <c r="G509" t="s">
        <v>1509</v>
      </c>
      <c r="H509" t="s">
        <v>136</v>
      </c>
      <c r="I509" t="s">
        <v>345</v>
      </c>
      <c r="K509" t="s">
        <v>6916</v>
      </c>
      <c r="L509" t="s">
        <v>53</v>
      </c>
      <c r="N509" t="s">
        <v>7401</v>
      </c>
      <c r="Q509" s="18">
        <v>44743</v>
      </c>
      <c r="R509" s="18">
        <v>44967</v>
      </c>
      <c r="S509" t="s">
        <v>708</v>
      </c>
      <c r="T509">
        <v>0</v>
      </c>
      <c r="X509" t="s">
        <v>317</v>
      </c>
      <c r="AA509">
        <v>1053910778</v>
      </c>
      <c r="AH509" t="s">
        <v>7402</v>
      </c>
      <c r="AI509">
        <v>114902800</v>
      </c>
      <c r="AM509" t="b">
        <v>1</v>
      </c>
      <c r="AN509" t="b">
        <v>0</v>
      </c>
      <c r="AQ509" t="s">
        <v>7397</v>
      </c>
      <c r="AR509" t="s">
        <v>46</v>
      </c>
      <c r="AS509" t="s">
        <v>324</v>
      </c>
    </row>
    <row r="510" spans="1:46" x14ac:dyDescent="0.35">
      <c r="A510" s="359" t="s">
        <v>7403</v>
      </c>
      <c r="B510" t="s">
        <v>7404</v>
      </c>
      <c r="C510" t="s">
        <v>7405</v>
      </c>
      <c r="D510" t="s">
        <v>7406</v>
      </c>
      <c r="E510" t="s">
        <v>7407</v>
      </c>
      <c r="F510" t="s">
        <v>5273</v>
      </c>
      <c r="G510" t="s">
        <v>1509</v>
      </c>
      <c r="H510" t="s">
        <v>136</v>
      </c>
      <c r="I510" t="s">
        <v>345</v>
      </c>
      <c r="J510" t="s">
        <v>7408</v>
      </c>
      <c r="K510" t="s">
        <v>6212</v>
      </c>
      <c r="L510" t="s">
        <v>53</v>
      </c>
      <c r="M510">
        <v>32824</v>
      </c>
      <c r="N510" t="s">
        <v>7409</v>
      </c>
      <c r="O510" t="s">
        <v>7410</v>
      </c>
      <c r="P510" t="s">
        <v>7411</v>
      </c>
      <c r="Q510" s="18">
        <v>44743</v>
      </c>
      <c r="S510" t="s">
        <v>634</v>
      </c>
      <c r="T510">
        <v>5</v>
      </c>
      <c r="U510" t="s">
        <v>7412</v>
      </c>
      <c r="X510" t="s">
        <v>317</v>
      </c>
      <c r="Y510" s="18">
        <v>30242</v>
      </c>
      <c r="Z510" t="s">
        <v>7413</v>
      </c>
      <c r="AA510">
        <v>1790458735</v>
      </c>
      <c r="AB510" t="s">
        <v>7414</v>
      </c>
      <c r="AC510" s="18">
        <v>45747</v>
      </c>
      <c r="AD510" t="s">
        <v>7415</v>
      </c>
      <c r="AE510" s="18">
        <v>45777</v>
      </c>
      <c r="AF510" t="s">
        <v>7416</v>
      </c>
      <c r="AG510" s="18">
        <v>46148</v>
      </c>
      <c r="AH510" t="s">
        <v>7417</v>
      </c>
      <c r="AI510">
        <v>115093400</v>
      </c>
      <c r="AJ510" t="s">
        <v>57</v>
      </c>
      <c r="AK510" t="s">
        <v>57</v>
      </c>
      <c r="AL510" t="s">
        <v>1330</v>
      </c>
      <c r="AM510" t="b">
        <v>1</v>
      </c>
      <c r="AN510" t="b">
        <v>1</v>
      </c>
      <c r="AO510">
        <v>4174673</v>
      </c>
      <c r="AP510" t="s">
        <v>322</v>
      </c>
      <c r="AQ510" t="s">
        <v>7404</v>
      </c>
      <c r="AR510" t="s">
        <v>46</v>
      </c>
      <c r="AS510" t="s">
        <v>324</v>
      </c>
      <c r="AT510" t="s">
        <v>1384</v>
      </c>
    </row>
    <row r="511" spans="1:46" x14ac:dyDescent="0.35">
      <c r="A511" t="s">
        <v>7418</v>
      </c>
      <c r="B511" t="s">
        <v>1330</v>
      </c>
      <c r="C511" t="s">
        <v>4546</v>
      </c>
      <c r="D511" t="s">
        <v>554</v>
      </c>
      <c r="E511" t="s">
        <v>1648</v>
      </c>
      <c r="F511" t="s">
        <v>6532</v>
      </c>
      <c r="G511" t="s">
        <v>4986</v>
      </c>
      <c r="H511" t="s">
        <v>7419</v>
      </c>
      <c r="I511" t="s">
        <v>310</v>
      </c>
      <c r="J511" t="s">
        <v>7420</v>
      </c>
      <c r="K511" t="s">
        <v>7421</v>
      </c>
      <c r="L511" t="s">
        <v>53</v>
      </c>
      <c r="M511">
        <v>32779</v>
      </c>
      <c r="N511" t="s">
        <v>7422</v>
      </c>
      <c r="O511" t="s">
        <v>7423</v>
      </c>
      <c r="P511" t="s">
        <v>7424</v>
      </c>
      <c r="Q511" s="18">
        <v>44743</v>
      </c>
      <c r="S511" t="s">
        <v>634</v>
      </c>
      <c r="T511">
        <v>3</v>
      </c>
      <c r="U511" t="s">
        <v>7425</v>
      </c>
      <c r="X511" t="s">
        <v>317</v>
      </c>
      <c r="Y511" s="18">
        <v>30209</v>
      </c>
      <c r="Z511" t="s">
        <v>7426</v>
      </c>
      <c r="AA511">
        <v>1841502333</v>
      </c>
      <c r="AB511" t="s">
        <v>7427</v>
      </c>
      <c r="AC511" s="18">
        <v>45869</v>
      </c>
      <c r="AD511" t="s">
        <v>7428</v>
      </c>
      <c r="AE511" s="18">
        <v>45688</v>
      </c>
      <c r="AF511" t="s">
        <v>338</v>
      </c>
      <c r="AH511" t="s">
        <v>7429</v>
      </c>
      <c r="AI511">
        <v>13474100</v>
      </c>
      <c r="AJ511" t="s">
        <v>338</v>
      </c>
      <c r="AK511" t="s">
        <v>1162</v>
      </c>
      <c r="AM511" t="b">
        <v>1</v>
      </c>
      <c r="AN511" t="b">
        <v>1</v>
      </c>
      <c r="AO511">
        <v>4174657</v>
      </c>
      <c r="AP511" t="s">
        <v>322</v>
      </c>
      <c r="AQ511" t="s">
        <v>1330</v>
      </c>
      <c r="AR511" t="s">
        <v>310</v>
      </c>
      <c r="AS511" t="s">
        <v>324</v>
      </c>
      <c r="AT511" t="s">
        <v>1384</v>
      </c>
    </row>
    <row r="512" spans="1:46" x14ac:dyDescent="0.35">
      <c r="A512" t="s">
        <v>708</v>
      </c>
      <c r="B512" t="s">
        <v>7430</v>
      </c>
      <c r="C512" t="s">
        <v>7431</v>
      </c>
      <c r="D512" t="s">
        <v>7432</v>
      </c>
      <c r="E512" t="s">
        <v>7433</v>
      </c>
      <c r="F512" t="s">
        <v>6844</v>
      </c>
      <c r="G512" t="s">
        <v>7434</v>
      </c>
      <c r="H512" t="s">
        <v>136</v>
      </c>
      <c r="I512" t="s">
        <v>345</v>
      </c>
      <c r="K512" t="s">
        <v>7435</v>
      </c>
      <c r="L512" t="s">
        <v>53</v>
      </c>
      <c r="N512" t="s">
        <v>7436</v>
      </c>
      <c r="P512" t="s">
        <v>7437</v>
      </c>
      <c r="Q512" s="18">
        <v>44743</v>
      </c>
      <c r="R512" s="18">
        <v>45121</v>
      </c>
      <c r="S512" t="s">
        <v>708</v>
      </c>
      <c r="T512">
        <v>0</v>
      </c>
      <c r="X512" t="s">
        <v>317</v>
      </c>
      <c r="Y512" s="18">
        <v>25503</v>
      </c>
      <c r="AA512">
        <v>1689331738</v>
      </c>
      <c r="AB512" t="s">
        <v>7438</v>
      </c>
      <c r="AD512" t="s">
        <v>7439</v>
      </c>
      <c r="AE512" s="18">
        <v>45777</v>
      </c>
      <c r="AH512" t="s">
        <v>7440</v>
      </c>
      <c r="AI512">
        <v>113225600</v>
      </c>
      <c r="AM512" t="b">
        <v>1</v>
      </c>
      <c r="AN512" t="b">
        <v>0</v>
      </c>
      <c r="AO512">
        <v>4174681</v>
      </c>
      <c r="AQ512" t="s">
        <v>7430</v>
      </c>
      <c r="AR512" t="s">
        <v>46</v>
      </c>
      <c r="AS512" t="s">
        <v>324</v>
      </c>
      <c r="AT512" t="s">
        <v>1384</v>
      </c>
    </row>
    <row r="513" spans="1:46" x14ac:dyDescent="0.35">
      <c r="A513" t="s">
        <v>7441</v>
      </c>
      <c r="B513" t="s">
        <v>1162</v>
      </c>
      <c r="C513" t="s">
        <v>7442</v>
      </c>
      <c r="D513" t="s">
        <v>7443</v>
      </c>
      <c r="E513" t="s">
        <v>4923</v>
      </c>
      <c r="F513" t="s">
        <v>7444</v>
      </c>
      <c r="H513" t="s">
        <v>27</v>
      </c>
      <c r="I513" t="s">
        <v>310</v>
      </c>
      <c r="K513" t="s">
        <v>1751</v>
      </c>
      <c r="L513" t="s">
        <v>25</v>
      </c>
      <c r="N513" t="s">
        <v>7445</v>
      </c>
      <c r="P513" t="s">
        <v>7446</v>
      </c>
      <c r="Q513" s="18">
        <v>44712</v>
      </c>
      <c r="S513" t="s">
        <v>634</v>
      </c>
      <c r="T513">
        <v>0</v>
      </c>
      <c r="U513" t="s">
        <v>7447</v>
      </c>
      <c r="X513" t="s">
        <v>317</v>
      </c>
      <c r="AA513">
        <v>1972816718</v>
      </c>
      <c r="AB513" t="s">
        <v>7448</v>
      </c>
      <c r="AC513" s="18">
        <v>45716</v>
      </c>
      <c r="AD513" t="s">
        <v>7449</v>
      </c>
      <c r="AE513" s="18">
        <v>46087</v>
      </c>
      <c r="AF513" t="s">
        <v>338</v>
      </c>
      <c r="AH513" t="s">
        <v>7450</v>
      </c>
      <c r="AI513">
        <v>179861690001</v>
      </c>
      <c r="AJ513" t="s">
        <v>338</v>
      </c>
      <c r="AM513" t="b">
        <v>1</v>
      </c>
      <c r="AN513" t="b">
        <v>1</v>
      </c>
      <c r="AP513" t="s">
        <v>322</v>
      </c>
      <c r="AQ513" t="s">
        <v>1162</v>
      </c>
      <c r="AR513" t="s">
        <v>310</v>
      </c>
      <c r="AS513" t="s">
        <v>324</v>
      </c>
    </row>
    <row r="514" spans="1:46" x14ac:dyDescent="0.35">
      <c r="A514" t="s">
        <v>7451</v>
      </c>
      <c r="B514" t="s">
        <v>7452</v>
      </c>
      <c r="C514" t="s">
        <v>7453</v>
      </c>
      <c r="D514" t="s">
        <v>7454</v>
      </c>
      <c r="E514" t="s">
        <v>7455</v>
      </c>
      <c r="F514" t="s">
        <v>497</v>
      </c>
      <c r="G514" t="s">
        <v>309</v>
      </c>
      <c r="H514" t="s">
        <v>133</v>
      </c>
      <c r="I514" t="s">
        <v>432</v>
      </c>
      <c r="J514" t="s">
        <v>7456</v>
      </c>
      <c r="K514" t="s">
        <v>7457</v>
      </c>
      <c r="L514" t="s">
        <v>25</v>
      </c>
      <c r="M514">
        <v>98391</v>
      </c>
      <c r="N514" t="s">
        <v>7458</v>
      </c>
      <c r="O514" t="s">
        <v>7459</v>
      </c>
      <c r="P514" t="s">
        <v>7460</v>
      </c>
      <c r="Q514" s="18">
        <v>44652</v>
      </c>
      <c r="R514" s="18">
        <v>45387</v>
      </c>
      <c r="S514" t="s">
        <v>708</v>
      </c>
      <c r="T514">
        <v>0</v>
      </c>
      <c r="U514" t="s">
        <v>2921</v>
      </c>
      <c r="X514" t="s">
        <v>317</v>
      </c>
      <c r="Y514" s="18">
        <v>25069</v>
      </c>
      <c r="AA514">
        <v>1396251518</v>
      </c>
      <c r="AB514" t="s">
        <v>7461</v>
      </c>
      <c r="AD514" t="s">
        <v>7462</v>
      </c>
      <c r="AE514" s="18">
        <v>45888</v>
      </c>
      <c r="AF514" t="s">
        <v>7463</v>
      </c>
      <c r="AG514" s="18">
        <v>46620</v>
      </c>
      <c r="AH514" t="s">
        <v>7464</v>
      </c>
      <c r="AI514">
        <v>2174528</v>
      </c>
      <c r="AJ514" t="s">
        <v>338</v>
      </c>
      <c r="AK514" t="s">
        <v>3156</v>
      </c>
      <c r="AL514" t="s">
        <v>3156</v>
      </c>
      <c r="AM514" t="b">
        <v>1</v>
      </c>
      <c r="AN514" t="b">
        <v>1</v>
      </c>
      <c r="AO514">
        <v>4174656</v>
      </c>
      <c r="AQ514" t="s">
        <v>7452</v>
      </c>
      <c r="AR514" t="s">
        <v>46</v>
      </c>
      <c r="AS514" t="s">
        <v>324</v>
      </c>
      <c r="AT514" t="s">
        <v>1384</v>
      </c>
    </row>
    <row r="515" spans="1:46" x14ac:dyDescent="0.35">
      <c r="A515" t="s">
        <v>7465</v>
      </c>
      <c r="B515" t="s">
        <v>7466</v>
      </c>
      <c r="C515" t="s">
        <v>7467</v>
      </c>
      <c r="D515" t="s">
        <v>7468</v>
      </c>
      <c r="E515" t="s">
        <v>7469</v>
      </c>
      <c r="F515" t="s">
        <v>497</v>
      </c>
      <c r="G515" t="s">
        <v>309</v>
      </c>
      <c r="H515" t="s">
        <v>133</v>
      </c>
      <c r="I515" t="s">
        <v>432</v>
      </c>
      <c r="J515" t="s">
        <v>7470</v>
      </c>
      <c r="K515" t="s">
        <v>1057</v>
      </c>
      <c r="L515" t="s">
        <v>25</v>
      </c>
      <c r="M515">
        <v>98445</v>
      </c>
      <c r="N515" t="s">
        <v>7471</v>
      </c>
      <c r="O515" t="s">
        <v>7472</v>
      </c>
      <c r="P515" t="s">
        <v>7473</v>
      </c>
      <c r="Q515" s="18">
        <v>44627</v>
      </c>
      <c r="S515" t="s">
        <v>634</v>
      </c>
      <c r="T515">
        <v>3</v>
      </c>
      <c r="U515" t="s">
        <v>7474</v>
      </c>
      <c r="W515">
        <v>600</v>
      </c>
      <c r="X515" t="s">
        <v>317</v>
      </c>
      <c r="Y515" s="18">
        <v>32427</v>
      </c>
      <c r="Z515" t="s">
        <v>7475</v>
      </c>
      <c r="AA515">
        <v>1659036572</v>
      </c>
      <c r="AB515" t="s">
        <v>7476</v>
      </c>
      <c r="AC515" s="18">
        <v>45596</v>
      </c>
      <c r="AD515" t="s">
        <v>7477</v>
      </c>
      <c r="AE515" s="18">
        <v>45941</v>
      </c>
      <c r="AF515" t="s">
        <v>7478</v>
      </c>
      <c r="AG515" s="18">
        <v>46195</v>
      </c>
      <c r="AH515" t="s">
        <v>7479</v>
      </c>
      <c r="AI515">
        <v>2205400</v>
      </c>
      <c r="AJ515" t="s">
        <v>338</v>
      </c>
      <c r="AK515" t="s">
        <v>778</v>
      </c>
      <c r="AL515" t="s">
        <v>778</v>
      </c>
      <c r="AM515" t="b">
        <v>1</v>
      </c>
      <c r="AN515" t="b">
        <v>1</v>
      </c>
      <c r="AO515">
        <v>4174677</v>
      </c>
      <c r="AP515" t="s">
        <v>322</v>
      </c>
      <c r="AQ515" t="s">
        <v>7466</v>
      </c>
      <c r="AR515" t="s">
        <v>46</v>
      </c>
      <c r="AS515" t="s">
        <v>324</v>
      </c>
      <c r="AT515" t="s">
        <v>1384</v>
      </c>
    </row>
    <row r="516" spans="1:46" x14ac:dyDescent="0.35">
      <c r="A516" t="s">
        <v>708</v>
      </c>
      <c r="B516" t="s">
        <v>7480</v>
      </c>
      <c r="C516" t="s">
        <v>7481</v>
      </c>
      <c r="D516" t="s">
        <v>7482</v>
      </c>
      <c r="E516" t="s">
        <v>7483</v>
      </c>
      <c r="F516" t="s">
        <v>6086</v>
      </c>
      <c r="G516" t="s">
        <v>1509</v>
      </c>
      <c r="H516" t="s">
        <v>130</v>
      </c>
      <c r="I516" t="s">
        <v>345</v>
      </c>
      <c r="L516" t="s">
        <v>53</v>
      </c>
      <c r="N516" t="s">
        <v>7484</v>
      </c>
      <c r="Q516" s="18">
        <v>44562</v>
      </c>
      <c r="R516" s="18">
        <v>44935</v>
      </c>
      <c r="S516" t="s">
        <v>708</v>
      </c>
      <c r="T516">
        <v>0</v>
      </c>
      <c r="X516" t="s">
        <v>317</v>
      </c>
      <c r="AA516">
        <v>1831348333</v>
      </c>
      <c r="AH516" t="s">
        <v>7485</v>
      </c>
      <c r="AI516">
        <v>1547201</v>
      </c>
      <c r="AM516" t="b">
        <v>1</v>
      </c>
      <c r="AN516" t="b">
        <v>0</v>
      </c>
      <c r="AQ516" t="s">
        <v>7480</v>
      </c>
      <c r="AR516" t="s">
        <v>46</v>
      </c>
      <c r="AS516" t="s">
        <v>324</v>
      </c>
    </row>
    <row r="517" spans="1:46" x14ac:dyDescent="0.35">
      <c r="A517" t="s">
        <v>7486</v>
      </c>
      <c r="B517" t="s">
        <v>7487</v>
      </c>
      <c r="C517" t="s">
        <v>7488</v>
      </c>
      <c r="D517" t="s">
        <v>7489</v>
      </c>
      <c r="E517" t="s">
        <v>7490</v>
      </c>
      <c r="F517" t="s">
        <v>7491</v>
      </c>
      <c r="G517" t="s">
        <v>431</v>
      </c>
      <c r="H517" t="s">
        <v>133</v>
      </c>
      <c r="I517" t="s">
        <v>432</v>
      </c>
      <c r="J517" t="s">
        <v>7492</v>
      </c>
      <c r="K517" t="s">
        <v>6116</v>
      </c>
      <c r="L517" t="s">
        <v>25</v>
      </c>
      <c r="M517">
        <v>98371</v>
      </c>
      <c r="N517" t="s">
        <v>7493</v>
      </c>
      <c r="O517" t="s">
        <v>7494</v>
      </c>
      <c r="P517" t="s">
        <v>7495</v>
      </c>
      <c r="Q517" s="18">
        <v>44470</v>
      </c>
      <c r="S517" t="s">
        <v>634</v>
      </c>
      <c r="T517">
        <v>4</v>
      </c>
      <c r="U517" t="s">
        <v>7496</v>
      </c>
      <c r="X517" t="s">
        <v>317</v>
      </c>
      <c r="Y517" s="18">
        <v>33727</v>
      </c>
      <c r="Z517" t="s">
        <v>7497</v>
      </c>
      <c r="AA517">
        <v>1538723507</v>
      </c>
      <c r="AB517" t="s">
        <v>7498</v>
      </c>
      <c r="AC517" s="18">
        <v>45869</v>
      </c>
      <c r="AD517" t="s">
        <v>7499</v>
      </c>
      <c r="AE517" s="18">
        <v>46145</v>
      </c>
      <c r="AF517" t="s">
        <v>7500</v>
      </c>
      <c r="AG517" s="18">
        <v>47167</v>
      </c>
      <c r="AH517" t="s">
        <v>7501</v>
      </c>
      <c r="AI517">
        <v>2128620</v>
      </c>
      <c r="AJ517" t="s">
        <v>338</v>
      </c>
      <c r="AK517" t="s">
        <v>35</v>
      </c>
      <c r="AL517" t="s">
        <v>778</v>
      </c>
      <c r="AM517" t="b">
        <v>1</v>
      </c>
      <c r="AN517" t="b">
        <v>1</v>
      </c>
      <c r="AO517">
        <v>4174653</v>
      </c>
      <c r="AP517" t="s">
        <v>322</v>
      </c>
      <c r="AQ517" t="s">
        <v>7487</v>
      </c>
      <c r="AR517" t="s">
        <v>46</v>
      </c>
      <c r="AS517" t="s">
        <v>324</v>
      </c>
      <c r="AT517" t="s">
        <v>1384</v>
      </c>
    </row>
    <row r="518" spans="1:46" x14ac:dyDescent="0.35">
      <c r="A518" t="s">
        <v>7502</v>
      </c>
      <c r="B518" t="s">
        <v>159</v>
      </c>
      <c r="C518" t="s">
        <v>7503</v>
      </c>
      <c r="D518" t="s">
        <v>7504</v>
      </c>
      <c r="E518" t="s">
        <v>7505</v>
      </c>
      <c r="F518" t="s">
        <v>658</v>
      </c>
      <c r="G518" t="s">
        <v>659</v>
      </c>
      <c r="H518" t="s">
        <v>133</v>
      </c>
      <c r="I518" t="s">
        <v>432</v>
      </c>
      <c r="J518" t="s">
        <v>7506</v>
      </c>
      <c r="K518" t="s">
        <v>1057</v>
      </c>
      <c r="L518" t="s">
        <v>25</v>
      </c>
      <c r="M518">
        <v>98198</v>
      </c>
      <c r="N518" t="s">
        <v>7507</v>
      </c>
      <c r="P518" t="s">
        <v>7508</v>
      </c>
      <c r="Q518" s="18">
        <v>44470</v>
      </c>
      <c r="S518" t="s">
        <v>634</v>
      </c>
      <c r="T518">
        <v>3</v>
      </c>
      <c r="U518" t="s">
        <v>7509</v>
      </c>
      <c r="W518">
        <v>577</v>
      </c>
      <c r="X518">
        <v>1099</v>
      </c>
      <c r="Y518" s="18">
        <v>32671</v>
      </c>
      <c r="Z518" t="s">
        <v>7510</v>
      </c>
      <c r="AA518">
        <v>1942845052</v>
      </c>
      <c r="AB518" t="s">
        <v>7511</v>
      </c>
      <c r="AC518" s="18">
        <v>46387</v>
      </c>
      <c r="AD518" t="s">
        <v>7512</v>
      </c>
      <c r="AE518" s="18">
        <v>46185</v>
      </c>
      <c r="AF518" t="s">
        <v>7513</v>
      </c>
      <c r="AG518" s="18">
        <v>46160</v>
      </c>
      <c r="AH518" t="s">
        <v>7514</v>
      </c>
      <c r="AI518">
        <v>2191085</v>
      </c>
      <c r="AJ518" t="s">
        <v>338</v>
      </c>
      <c r="AK518" t="s">
        <v>70</v>
      </c>
      <c r="AL518" t="s">
        <v>70</v>
      </c>
      <c r="AM518" t="b">
        <v>1</v>
      </c>
      <c r="AN518" t="b">
        <v>1</v>
      </c>
      <c r="AO518">
        <v>4174678</v>
      </c>
      <c r="AP518" t="s">
        <v>322</v>
      </c>
      <c r="AQ518" t="s">
        <v>159</v>
      </c>
      <c r="AR518" t="s">
        <v>46</v>
      </c>
      <c r="AS518" t="s">
        <v>324</v>
      </c>
      <c r="AT518" t="s">
        <v>1384</v>
      </c>
    </row>
    <row r="519" spans="1:46" x14ac:dyDescent="0.35">
      <c r="A519" t="s">
        <v>7515</v>
      </c>
      <c r="B519" t="s">
        <v>7516</v>
      </c>
      <c r="C519" t="s">
        <v>7517</v>
      </c>
      <c r="D519" t="s">
        <v>7518</v>
      </c>
      <c r="E519" t="s">
        <v>460</v>
      </c>
      <c r="F519" t="s">
        <v>7444</v>
      </c>
      <c r="G519" t="s">
        <v>309</v>
      </c>
      <c r="H519" t="s">
        <v>27</v>
      </c>
      <c r="I519" t="s">
        <v>310</v>
      </c>
      <c r="K519" t="s">
        <v>1953</v>
      </c>
      <c r="L519" t="s">
        <v>25</v>
      </c>
      <c r="N519" t="s">
        <v>7519</v>
      </c>
      <c r="O519" t="s">
        <v>7520</v>
      </c>
      <c r="P519" t="s">
        <v>7521</v>
      </c>
      <c r="Q519" s="18">
        <v>44409</v>
      </c>
      <c r="R519" s="18">
        <v>45229</v>
      </c>
      <c r="S519" t="s">
        <v>708</v>
      </c>
      <c r="T519">
        <v>0</v>
      </c>
      <c r="X519" t="s">
        <v>317</v>
      </c>
      <c r="Y519" s="18">
        <v>23568</v>
      </c>
      <c r="AA519">
        <v>1689671893</v>
      </c>
      <c r="AB519" t="s">
        <v>7522</v>
      </c>
      <c r="AD519" t="s">
        <v>7523</v>
      </c>
      <c r="AE519" s="18">
        <v>45848</v>
      </c>
      <c r="AH519" t="s">
        <v>7524</v>
      </c>
      <c r="AI519">
        <v>2170627</v>
      </c>
      <c r="AJ519" t="s">
        <v>5739</v>
      </c>
      <c r="AM519" t="b">
        <v>1</v>
      </c>
      <c r="AN519" t="b">
        <v>1</v>
      </c>
      <c r="AO519">
        <v>4174685</v>
      </c>
      <c r="AQ519" t="s">
        <v>7516</v>
      </c>
      <c r="AR519" t="s">
        <v>310</v>
      </c>
      <c r="AS519" t="s">
        <v>324</v>
      </c>
      <c r="AT519" t="s">
        <v>1384</v>
      </c>
    </row>
    <row r="520" spans="1:46" x14ac:dyDescent="0.35">
      <c r="A520" t="s">
        <v>7525</v>
      </c>
      <c r="B520" t="s">
        <v>37</v>
      </c>
      <c r="C520" t="s">
        <v>7526</v>
      </c>
      <c r="D520" t="s">
        <v>7527</v>
      </c>
      <c r="E520" t="s">
        <v>7528</v>
      </c>
      <c r="F520" t="s">
        <v>308</v>
      </c>
      <c r="G520" t="s">
        <v>309</v>
      </c>
      <c r="H520" t="s">
        <v>28</v>
      </c>
      <c r="I520" t="s">
        <v>310</v>
      </c>
      <c r="J520" t="s">
        <v>7529</v>
      </c>
      <c r="K520" t="s">
        <v>4592</v>
      </c>
      <c r="L520" t="s">
        <v>25</v>
      </c>
      <c r="M520">
        <v>98023</v>
      </c>
      <c r="N520" t="s">
        <v>7530</v>
      </c>
      <c r="P520" t="s">
        <v>7531</v>
      </c>
      <c r="Q520" s="18">
        <v>44197</v>
      </c>
      <c r="S520" t="s">
        <v>634</v>
      </c>
      <c r="T520">
        <v>2</v>
      </c>
      <c r="U520" t="s">
        <v>7532</v>
      </c>
      <c r="X520">
        <v>1099</v>
      </c>
      <c r="Y520" s="18">
        <v>18676</v>
      </c>
      <c r="AA520">
        <v>1063496958</v>
      </c>
      <c r="AB520" t="s">
        <v>7533</v>
      </c>
      <c r="AC520" s="18">
        <v>46112</v>
      </c>
      <c r="AD520" t="s">
        <v>7534</v>
      </c>
      <c r="AE520" s="18">
        <v>45705</v>
      </c>
      <c r="AF520" t="s">
        <v>338</v>
      </c>
      <c r="AH520" t="s">
        <v>7535</v>
      </c>
      <c r="AI520">
        <v>1001561</v>
      </c>
      <c r="AJ520" t="s">
        <v>338</v>
      </c>
      <c r="AK520" t="s">
        <v>778</v>
      </c>
      <c r="AL520" t="s">
        <v>778</v>
      </c>
      <c r="AM520" t="b">
        <v>1</v>
      </c>
      <c r="AN520" t="b">
        <v>1</v>
      </c>
      <c r="AO520">
        <v>4174679</v>
      </c>
      <c r="AP520" t="s">
        <v>322</v>
      </c>
      <c r="AQ520" t="s">
        <v>37</v>
      </c>
      <c r="AR520" t="s">
        <v>310</v>
      </c>
      <c r="AS520" t="s">
        <v>324</v>
      </c>
      <c r="AT520" t="s">
        <v>1384</v>
      </c>
    </row>
    <row r="521" spans="1:46" x14ac:dyDescent="0.35">
      <c r="A521" t="s">
        <v>7536</v>
      </c>
      <c r="B521" t="s">
        <v>24</v>
      </c>
      <c r="C521" t="s">
        <v>7537</v>
      </c>
      <c r="D521" t="s">
        <v>7538</v>
      </c>
      <c r="E521" t="s">
        <v>7539</v>
      </c>
      <c r="F521" t="s">
        <v>308</v>
      </c>
      <c r="G521" t="s">
        <v>309</v>
      </c>
      <c r="H521" t="s">
        <v>28</v>
      </c>
      <c r="I521" t="s">
        <v>310</v>
      </c>
      <c r="J521" t="s">
        <v>7540</v>
      </c>
      <c r="K521" t="s">
        <v>1057</v>
      </c>
      <c r="L521" t="s">
        <v>25</v>
      </c>
      <c r="M521">
        <v>98406</v>
      </c>
      <c r="N521" t="s">
        <v>7541</v>
      </c>
      <c r="O521" t="s">
        <v>7542</v>
      </c>
      <c r="P521" t="s">
        <v>7543</v>
      </c>
      <c r="Q521" s="18">
        <v>43922</v>
      </c>
      <c r="S521" t="s">
        <v>634</v>
      </c>
      <c r="T521">
        <v>4</v>
      </c>
      <c r="U521" t="s">
        <v>7544</v>
      </c>
      <c r="W521" s="358">
        <v>1100</v>
      </c>
      <c r="X521" t="s">
        <v>317</v>
      </c>
      <c r="Y521" s="18">
        <v>22910</v>
      </c>
      <c r="Z521" t="s">
        <v>7545</v>
      </c>
      <c r="AA521">
        <v>1063522126</v>
      </c>
      <c r="AB521" t="s">
        <v>7546</v>
      </c>
      <c r="AC521" s="18">
        <v>46568</v>
      </c>
      <c r="AD521" t="s">
        <v>7547</v>
      </c>
      <c r="AE521" s="18">
        <v>46286</v>
      </c>
      <c r="AF521" t="s">
        <v>338</v>
      </c>
      <c r="AH521" t="s">
        <v>7548</v>
      </c>
      <c r="AI521">
        <v>1042713</v>
      </c>
      <c r="AJ521" t="s">
        <v>338</v>
      </c>
      <c r="AK521" t="s">
        <v>778</v>
      </c>
      <c r="AL521" t="s">
        <v>778</v>
      </c>
      <c r="AM521" t="b">
        <v>1</v>
      </c>
      <c r="AN521" t="b">
        <v>1</v>
      </c>
      <c r="AO521">
        <v>4174651</v>
      </c>
      <c r="AP521" t="s">
        <v>322</v>
      </c>
      <c r="AQ521" t="s">
        <v>24</v>
      </c>
      <c r="AR521" t="s">
        <v>310</v>
      </c>
      <c r="AS521" t="s">
        <v>324</v>
      </c>
      <c r="AT521" t="s">
        <v>1384</v>
      </c>
    </row>
    <row r="522" spans="1:46" x14ac:dyDescent="0.35">
      <c r="A522" t="s">
        <v>355</v>
      </c>
      <c r="B522" t="s">
        <v>7549</v>
      </c>
      <c r="C522" t="s">
        <v>7550</v>
      </c>
      <c r="D522" t="s">
        <v>7551</v>
      </c>
      <c r="E522" t="s">
        <v>7552</v>
      </c>
      <c r="F522" t="s">
        <v>514</v>
      </c>
      <c r="G522" t="s">
        <v>515</v>
      </c>
      <c r="H522" t="s">
        <v>133</v>
      </c>
      <c r="I522" t="s">
        <v>345</v>
      </c>
      <c r="J522" t="s">
        <v>7553</v>
      </c>
      <c r="K522" t="s">
        <v>7554</v>
      </c>
      <c r="L522" t="s">
        <v>115</v>
      </c>
      <c r="M522">
        <v>60417</v>
      </c>
      <c r="N522" t="s">
        <v>7555</v>
      </c>
      <c r="O522" t="s">
        <v>7556</v>
      </c>
      <c r="P522" t="s">
        <v>7557</v>
      </c>
      <c r="R522" s="18">
        <v>45401</v>
      </c>
      <c r="S522" t="s">
        <v>708</v>
      </c>
      <c r="T522">
        <v>0</v>
      </c>
      <c r="U522" t="s">
        <v>7558</v>
      </c>
      <c r="X522">
        <v>1099</v>
      </c>
      <c r="Y522" s="18">
        <v>18751</v>
      </c>
      <c r="Z522" t="s">
        <v>7559</v>
      </c>
      <c r="AA522">
        <v>1407977838</v>
      </c>
      <c r="AB522" t="s">
        <v>7560</v>
      </c>
      <c r="AD522">
        <v>209000296</v>
      </c>
      <c r="AE522" s="18">
        <v>46173</v>
      </c>
      <c r="AF522" t="s">
        <v>7561</v>
      </c>
      <c r="AG522" s="18">
        <v>46387</v>
      </c>
      <c r="AH522" t="s">
        <v>355</v>
      </c>
      <c r="AI522" t="s">
        <v>355</v>
      </c>
      <c r="AJ522" t="s">
        <v>368</v>
      </c>
      <c r="AK522" t="s">
        <v>320</v>
      </c>
      <c r="AM522" t="b">
        <v>0</v>
      </c>
      <c r="AN522" t="b">
        <v>1</v>
      </c>
      <c r="AQ522" t="s">
        <v>7549</v>
      </c>
      <c r="AR522" t="s">
        <v>46</v>
      </c>
      <c r="AS522" t="s">
        <v>324</v>
      </c>
    </row>
    <row r="523" spans="1:46" x14ac:dyDescent="0.35">
      <c r="C523" t="s">
        <v>7562</v>
      </c>
      <c r="D523" t="s">
        <v>1694</v>
      </c>
      <c r="E523" t="s">
        <v>4049</v>
      </c>
      <c r="F523" t="s">
        <v>1289</v>
      </c>
      <c r="G523" t="s">
        <v>751</v>
      </c>
      <c r="H523" t="s">
        <v>7563</v>
      </c>
      <c r="J523" t="s">
        <v>7564</v>
      </c>
      <c r="K523" t="s">
        <v>7565</v>
      </c>
      <c r="L523" t="s">
        <v>566</v>
      </c>
      <c r="M523">
        <v>15052</v>
      </c>
      <c r="N523" t="s">
        <v>7566</v>
      </c>
      <c r="P523" t="s">
        <v>7567</v>
      </c>
      <c r="R523" s="18">
        <v>45536</v>
      </c>
      <c r="S523" t="s">
        <v>708</v>
      </c>
      <c r="Y523" s="18">
        <v>26320</v>
      </c>
      <c r="AB523" t="s">
        <v>338</v>
      </c>
      <c r="AD523" t="s">
        <v>355</v>
      </c>
      <c r="AF523" t="s">
        <v>355</v>
      </c>
      <c r="AM523" t="b">
        <v>0</v>
      </c>
      <c r="AN523" t="b">
        <v>0</v>
      </c>
      <c r="AP523" t="s">
        <v>492</v>
      </c>
      <c r="AQ523" t="s">
        <v>255</v>
      </c>
      <c r="AR523" t="s">
        <v>46</v>
      </c>
      <c r="AS523" t="s">
        <v>324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B1:AL32"/>
  <sheetViews>
    <sheetView topLeftCell="M1" workbookViewId="0">
      <selection activeCell="AA1" sqref="AA1:AB1"/>
    </sheetView>
  </sheetViews>
  <sheetFormatPr defaultRowHeight="14.5" x14ac:dyDescent="0.35"/>
  <cols>
    <col min="2" max="2" width="14.7265625" customWidth="1"/>
    <col min="3" max="3" width="11.7265625" bestFit="1" customWidth="1"/>
    <col min="4" max="4" width="11.26953125" style="81" bestFit="1" customWidth="1"/>
    <col min="5" max="5" width="11.7265625" bestFit="1" customWidth="1"/>
    <col min="6" max="6" width="10.453125" customWidth="1"/>
    <col min="7" max="7" width="11.7265625" style="81" bestFit="1" customWidth="1"/>
    <col min="8" max="8" width="10.54296875" bestFit="1" customWidth="1"/>
    <col min="9" max="9" width="11.7265625" bestFit="1" customWidth="1"/>
    <col min="10" max="10" width="11.26953125" bestFit="1" customWidth="1"/>
    <col min="11" max="11" width="11.7265625" bestFit="1" customWidth="1"/>
    <col min="12" max="12" width="11.26953125" bestFit="1" customWidth="1"/>
    <col min="13" max="13" width="11.7265625" bestFit="1" customWidth="1"/>
    <col min="14" max="14" width="11.26953125" bestFit="1" customWidth="1"/>
    <col min="15" max="17" width="12.54296875" bestFit="1" customWidth="1"/>
    <col min="18" max="18" width="13.453125" customWidth="1"/>
    <col min="19" max="20" width="12.54296875" customWidth="1"/>
    <col min="21" max="21" width="12.54296875" bestFit="1" customWidth="1"/>
    <col min="22" max="22" width="11.54296875" bestFit="1" customWidth="1"/>
    <col min="23" max="23" width="12.54296875" bestFit="1" customWidth="1"/>
    <col min="24" max="24" width="11.7265625" customWidth="1"/>
    <col min="25" max="25" width="12.54296875" bestFit="1" customWidth="1"/>
    <col min="26" max="26" width="11.54296875" bestFit="1" customWidth="1"/>
    <col min="27" max="27" width="12.54296875" bestFit="1" customWidth="1"/>
    <col min="28" max="28" width="12.7265625" customWidth="1"/>
  </cols>
  <sheetData>
    <row r="1" spans="2:38" x14ac:dyDescent="0.35">
      <c r="B1" s="419" t="s">
        <v>7573</v>
      </c>
      <c r="C1" s="418">
        <v>44927</v>
      </c>
      <c r="D1" s="418"/>
      <c r="E1" s="418">
        <v>44958</v>
      </c>
      <c r="F1" s="418"/>
      <c r="G1" s="418">
        <v>44986</v>
      </c>
      <c r="H1" s="418"/>
      <c r="I1" s="418">
        <v>45017</v>
      </c>
      <c r="J1" s="418"/>
      <c r="K1" s="418">
        <v>45047</v>
      </c>
      <c r="L1" s="418"/>
      <c r="M1" s="418">
        <v>45078</v>
      </c>
      <c r="N1" s="418"/>
      <c r="O1" s="418">
        <v>45108</v>
      </c>
      <c r="P1" s="418"/>
      <c r="Q1" s="418">
        <v>45139</v>
      </c>
      <c r="R1" s="418"/>
      <c r="S1" s="418">
        <v>45170</v>
      </c>
      <c r="T1" s="418"/>
      <c r="U1" s="418">
        <v>45200</v>
      </c>
      <c r="V1" s="418"/>
      <c r="W1" s="418">
        <v>45231</v>
      </c>
      <c r="X1" s="418"/>
      <c r="Y1" s="418">
        <v>45261</v>
      </c>
      <c r="Z1" s="418"/>
      <c r="AA1" s="329">
        <v>45292</v>
      </c>
      <c r="AB1" s="329"/>
    </row>
    <row r="2" spans="2:38" x14ac:dyDescent="0.35">
      <c r="B2" s="419"/>
      <c r="C2" s="76" t="s">
        <v>7574</v>
      </c>
      <c r="D2" s="83" t="s">
        <v>7575</v>
      </c>
      <c r="E2" s="76" t="s">
        <v>7574</v>
      </c>
      <c r="F2" s="83" t="s">
        <v>7575</v>
      </c>
      <c r="G2" s="83" t="s">
        <v>7574</v>
      </c>
      <c r="H2" s="83" t="s">
        <v>7575</v>
      </c>
      <c r="I2" s="83" t="s">
        <v>7574</v>
      </c>
      <c r="J2" s="83" t="s">
        <v>7575</v>
      </c>
      <c r="K2" s="83" t="s">
        <v>7574</v>
      </c>
      <c r="L2" s="83" t="s">
        <v>7575</v>
      </c>
      <c r="M2" s="83" t="s">
        <v>7574</v>
      </c>
      <c r="N2" s="83" t="s">
        <v>7575</v>
      </c>
      <c r="O2" s="83" t="s">
        <v>7574</v>
      </c>
      <c r="P2" s="83" t="s">
        <v>7575</v>
      </c>
      <c r="Q2" s="83" t="s">
        <v>7574</v>
      </c>
      <c r="R2" s="83" t="s">
        <v>7575</v>
      </c>
      <c r="S2" s="83" t="s">
        <v>7574</v>
      </c>
      <c r="T2" s="83" t="s">
        <v>7575</v>
      </c>
      <c r="U2" s="83" t="s">
        <v>7574</v>
      </c>
      <c r="V2" s="83" t="s">
        <v>7575</v>
      </c>
      <c r="W2" s="83" t="s">
        <v>7574</v>
      </c>
      <c r="X2" s="83" t="s">
        <v>7575</v>
      </c>
      <c r="Y2" s="83" t="s">
        <v>7574</v>
      </c>
      <c r="Z2" s="83" t="s">
        <v>7575</v>
      </c>
      <c r="AA2" s="83" t="s">
        <v>7574</v>
      </c>
      <c r="AB2" s="83" t="s">
        <v>7575</v>
      </c>
    </row>
    <row r="3" spans="2:38" x14ac:dyDescent="0.35">
      <c r="B3" s="9" t="s">
        <v>7065</v>
      </c>
      <c r="C3" s="84">
        <v>0</v>
      </c>
      <c r="D3" s="84">
        <v>0</v>
      </c>
      <c r="E3" s="84">
        <v>0</v>
      </c>
      <c r="F3" s="84">
        <v>0</v>
      </c>
      <c r="G3" s="84">
        <v>6000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  <c r="P3" s="84">
        <v>0</v>
      </c>
      <c r="Q3" s="84">
        <v>0</v>
      </c>
      <c r="R3" s="84">
        <v>0</v>
      </c>
      <c r="S3" s="84">
        <v>0</v>
      </c>
      <c r="T3" s="84">
        <v>0</v>
      </c>
      <c r="U3" s="84">
        <v>0</v>
      </c>
      <c r="V3" s="84">
        <v>0</v>
      </c>
      <c r="W3" s="84">
        <v>0</v>
      </c>
      <c r="X3" s="84">
        <v>0</v>
      </c>
      <c r="Y3" s="84">
        <v>0</v>
      </c>
      <c r="Z3" s="326">
        <v>0</v>
      </c>
      <c r="AA3" s="284">
        <v>0</v>
      </c>
      <c r="AB3" s="284">
        <v>0</v>
      </c>
      <c r="AK3" t="s">
        <v>7065</v>
      </c>
      <c r="AL3" t="b">
        <f>B3=AK3</f>
        <v>1</v>
      </c>
    </row>
    <row r="4" spans="2:38" x14ac:dyDescent="0.35">
      <c r="B4" s="9" t="s">
        <v>7576</v>
      </c>
      <c r="C4" s="84">
        <v>0</v>
      </c>
      <c r="D4" s="84">
        <v>0</v>
      </c>
      <c r="E4" s="84">
        <v>0</v>
      </c>
      <c r="F4" s="84"/>
      <c r="G4" s="84"/>
      <c r="H4" s="84"/>
      <c r="I4" s="84"/>
      <c r="J4" s="84"/>
      <c r="K4" s="84"/>
      <c r="L4" s="84"/>
      <c r="M4" s="84">
        <v>0</v>
      </c>
      <c r="N4" s="84">
        <v>0</v>
      </c>
      <c r="O4" s="84">
        <v>0</v>
      </c>
      <c r="P4" s="84">
        <v>0</v>
      </c>
      <c r="Q4" s="84">
        <v>0</v>
      </c>
      <c r="R4" s="84">
        <v>0</v>
      </c>
      <c r="S4" s="84">
        <v>4600</v>
      </c>
      <c r="T4" s="84">
        <v>0</v>
      </c>
      <c r="U4" s="84">
        <v>6600</v>
      </c>
      <c r="V4" s="84">
        <v>0</v>
      </c>
      <c r="W4" s="84">
        <v>4800</v>
      </c>
      <c r="X4" s="84">
        <v>0</v>
      </c>
      <c r="Y4" s="84">
        <v>4800</v>
      </c>
      <c r="Z4" s="326">
        <v>0</v>
      </c>
      <c r="AA4" s="284">
        <v>4800</v>
      </c>
      <c r="AB4" s="284">
        <v>0</v>
      </c>
      <c r="AK4" t="s">
        <v>7576</v>
      </c>
      <c r="AL4" t="b">
        <f t="shared" ref="AL4:AL23" si="0">B4=AK4</f>
        <v>1</v>
      </c>
    </row>
    <row r="5" spans="2:38" x14ac:dyDescent="0.35">
      <c r="B5" s="9" t="s">
        <v>6100</v>
      </c>
      <c r="C5" s="84">
        <v>0</v>
      </c>
      <c r="D5" s="84">
        <v>0</v>
      </c>
      <c r="E5" s="84"/>
      <c r="F5" s="84"/>
      <c r="G5" s="84"/>
      <c r="H5" s="84"/>
      <c r="I5" s="84"/>
      <c r="J5" s="84"/>
      <c r="K5" s="84"/>
      <c r="L5" s="84"/>
      <c r="M5" s="84">
        <v>0</v>
      </c>
      <c r="N5" s="84">
        <v>0</v>
      </c>
      <c r="O5" s="84">
        <v>0</v>
      </c>
      <c r="P5" s="84">
        <v>0</v>
      </c>
      <c r="Q5" s="84">
        <v>2200</v>
      </c>
      <c r="R5" s="84">
        <v>0</v>
      </c>
      <c r="S5" s="84">
        <v>2200</v>
      </c>
      <c r="T5" s="84">
        <v>0</v>
      </c>
      <c r="U5" s="84">
        <v>2200</v>
      </c>
      <c r="V5" s="84">
        <v>0</v>
      </c>
      <c r="W5" s="84">
        <v>2200</v>
      </c>
      <c r="X5" s="84">
        <v>0</v>
      </c>
      <c r="Y5" s="84">
        <v>2200</v>
      </c>
      <c r="Z5" s="326">
        <v>0</v>
      </c>
      <c r="AA5" s="284">
        <v>2200</v>
      </c>
      <c r="AB5" s="284">
        <v>0</v>
      </c>
      <c r="AK5" t="s">
        <v>6100</v>
      </c>
      <c r="AL5" t="b">
        <f t="shared" si="0"/>
        <v>1</v>
      </c>
    </row>
    <row r="6" spans="2:38" x14ac:dyDescent="0.35">
      <c r="B6" s="9" t="s">
        <v>6209</v>
      </c>
      <c r="C6" s="84">
        <v>0</v>
      </c>
      <c r="D6" s="84">
        <v>0</v>
      </c>
      <c r="E6" s="84"/>
      <c r="F6" s="84"/>
      <c r="G6" s="84"/>
      <c r="H6" s="84"/>
      <c r="I6" s="84"/>
      <c r="J6" s="84"/>
      <c r="K6" s="84"/>
      <c r="L6" s="84"/>
      <c r="M6" s="84">
        <v>0</v>
      </c>
      <c r="N6" s="84">
        <v>0</v>
      </c>
      <c r="O6" s="84">
        <v>0</v>
      </c>
      <c r="P6" s="84">
        <v>0</v>
      </c>
      <c r="Q6" s="84">
        <v>2400</v>
      </c>
      <c r="R6" s="84">
        <v>0</v>
      </c>
      <c r="S6" s="84">
        <v>2400</v>
      </c>
      <c r="T6" s="84">
        <v>0</v>
      </c>
      <c r="U6" s="84">
        <v>3400</v>
      </c>
      <c r="V6" s="84">
        <v>0</v>
      </c>
      <c r="W6" s="84">
        <v>3400</v>
      </c>
      <c r="X6" s="84">
        <v>0</v>
      </c>
      <c r="Y6" s="84">
        <v>3400</v>
      </c>
      <c r="Z6" s="326">
        <v>0</v>
      </c>
      <c r="AA6" s="284">
        <v>3400</v>
      </c>
      <c r="AB6" s="284">
        <v>0</v>
      </c>
      <c r="AK6" t="s">
        <v>6209</v>
      </c>
      <c r="AL6" t="b">
        <f t="shared" si="0"/>
        <v>1</v>
      </c>
    </row>
    <row r="7" spans="2:38" x14ac:dyDescent="0.35">
      <c r="B7" s="9" t="s">
        <v>7539</v>
      </c>
      <c r="C7" s="84">
        <v>3000</v>
      </c>
      <c r="D7" s="84">
        <v>0</v>
      </c>
      <c r="E7" s="84">
        <v>3000</v>
      </c>
      <c r="F7" s="84">
        <v>0</v>
      </c>
      <c r="G7" s="84">
        <v>3000</v>
      </c>
      <c r="H7" s="84">
        <v>0</v>
      </c>
      <c r="I7" s="84">
        <v>3000</v>
      </c>
      <c r="J7" s="84">
        <v>0</v>
      </c>
      <c r="K7" s="84">
        <v>3000</v>
      </c>
      <c r="L7" s="84">
        <v>0</v>
      </c>
      <c r="M7" s="84">
        <v>3000</v>
      </c>
      <c r="N7" s="84">
        <v>0</v>
      </c>
      <c r="O7" s="84">
        <v>3000</v>
      </c>
      <c r="P7" s="84">
        <v>0</v>
      </c>
      <c r="Q7" s="84">
        <v>3000</v>
      </c>
      <c r="R7" s="84">
        <v>0</v>
      </c>
      <c r="S7" s="84">
        <v>3000</v>
      </c>
      <c r="T7" s="84">
        <v>0</v>
      </c>
      <c r="U7" s="84">
        <v>0</v>
      </c>
      <c r="V7" s="84">
        <v>0</v>
      </c>
      <c r="W7" s="84">
        <v>0</v>
      </c>
      <c r="X7" s="84">
        <v>0</v>
      </c>
      <c r="Y7" s="84">
        <v>0</v>
      </c>
      <c r="Z7" s="326">
        <v>0</v>
      </c>
      <c r="AA7" s="284">
        <v>800</v>
      </c>
      <c r="AB7" s="284">
        <v>0</v>
      </c>
      <c r="AK7" t="s">
        <v>7539</v>
      </c>
      <c r="AL7" t="b">
        <f t="shared" si="0"/>
        <v>1</v>
      </c>
    </row>
    <row r="8" spans="2:38" x14ac:dyDescent="0.35">
      <c r="B8" s="9" t="s">
        <v>1648</v>
      </c>
      <c r="C8" s="84">
        <v>10800</v>
      </c>
      <c r="D8" s="84">
        <v>2500</v>
      </c>
      <c r="E8" s="84">
        <v>10800</v>
      </c>
      <c r="F8" s="84">
        <v>2500</v>
      </c>
      <c r="G8" s="84">
        <v>10800</v>
      </c>
      <c r="H8" s="84">
        <v>2500</v>
      </c>
      <c r="I8" s="84">
        <v>18900</v>
      </c>
      <c r="J8" s="84">
        <v>5500</v>
      </c>
      <c r="K8" s="84">
        <v>11325</v>
      </c>
      <c r="L8" s="84">
        <v>5500</v>
      </c>
      <c r="M8" s="85">
        <v>15000</v>
      </c>
      <c r="N8" s="85">
        <v>8000</v>
      </c>
      <c r="O8" s="85">
        <v>15400</v>
      </c>
      <c r="P8" s="85">
        <v>8000</v>
      </c>
      <c r="Q8" s="85">
        <v>13800</v>
      </c>
      <c r="R8" s="85">
        <v>7500</v>
      </c>
      <c r="S8" s="85">
        <v>10550</v>
      </c>
      <c r="T8" s="85">
        <v>6500</v>
      </c>
      <c r="U8" s="85">
        <v>11000</v>
      </c>
      <c r="V8" s="85">
        <v>9000</v>
      </c>
      <c r="W8" s="85">
        <v>7900</v>
      </c>
      <c r="X8" s="85">
        <v>8500</v>
      </c>
      <c r="Y8" s="84">
        <v>9200</v>
      </c>
      <c r="Z8" s="326">
        <v>8500</v>
      </c>
      <c r="AA8" s="284">
        <v>8600</v>
      </c>
      <c r="AB8" s="284">
        <v>8500</v>
      </c>
      <c r="AK8" t="s">
        <v>1648</v>
      </c>
      <c r="AL8" t="b">
        <f t="shared" si="0"/>
        <v>1</v>
      </c>
    </row>
    <row r="9" spans="2:38" x14ac:dyDescent="0.35">
      <c r="B9" s="9" t="s">
        <v>1962</v>
      </c>
      <c r="C9" s="84">
        <v>9000</v>
      </c>
      <c r="D9" s="84">
        <v>400</v>
      </c>
      <c r="E9" s="84">
        <v>8600</v>
      </c>
      <c r="F9" s="84">
        <v>600</v>
      </c>
      <c r="G9" s="84">
        <v>8700</v>
      </c>
      <c r="H9" s="84">
        <v>600</v>
      </c>
      <c r="I9" s="84">
        <v>14125</v>
      </c>
      <c r="J9" s="84">
        <v>1500</v>
      </c>
      <c r="K9" s="84">
        <v>14125</v>
      </c>
      <c r="L9" s="84">
        <v>2000</v>
      </c>
      <c r="M9" s="85">
        <v>14125</v>
      </c>
      <c r="N9" s="85">
        <v>2000</v>
      </c>
      <c r="O9" s="85">
        <v>14125</v>
      </c>
      <c r="P9" s="85">
        <v>2500</v>
      </c>
      <c r="Q9" s="85">
        <v>14125</v>
      </c>
      <c r="R9" s="85">
        <v>3000</v>
      </c>
      <c r="S9" s="85">
        <v>14125</v>
      </c>
      <c r="T9" s="85">
        <v>3000</v>
      </c>
      <c r="U9" s="85">
        <v>14125</v>
      </c>
      <c r="V9" s="85">
        <v>3000</v>
      </c>
      <c r="W9" s="85">
        <v>15750</v>
      </c>
      <c r="X9" s="85">
        <v>3000</v>
      </c>
      <c r="Y9" s="84">
        <v>14125</v>
      </c>
      <c r="Z9" s="326">
        <v>4500</v>
      </c>
      <c r="AA9" s="284">
        <v>14125</v>
      </c>
      <c r="AB9" s="284">
        <v>5000</v>
      </c>
      <c r="AK9" t="s">
        <v>1962</v>
      </c>
      <c r="AL9" t="b">
        <f t="shared" si="0"/>
        <v>1</v>
      </c>
    </row>
    <row r="10" spans="2:38" x14ac:dyDescent="0.35">
      <c r="B10" s="9" t="s">
        <v>5738</v>
      </c>
      <c r="C10" s="84">
        <v>0</v>
      </c>
      <c r="D10" s="84">
        <v>0</v>
      </c>
      <c r="E10" s="84">
        <v>0</v>
      </c>
      <c r="F10" s="84">
        <v>0</v>
      </c>
      <c r="G10" s="84">
        <v>0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  <c r="P10" s="84">
        <v>0</v>
      </c>
      <c r="Q10" s="84">
        <v>4200</v>
      </c>
      <c r="R10" s="84">
        <v>0</v>
      </c>
      <c r="S10" s="84">
        <v>2600</v>
      </c>
      <c r="T10" s="84">
        <v>0</v>
      </c>
      <c r="U10" s="84">
        <v>4000</v>
      </c>
      <c r="V10" s="84">
        <v>0</v>
      </c>
      <c r="W10" s="84">
        <v>4200</v>
      </c>
      <c r="X10" s="84">
        <v>0</v>
      </c>
      <c r="Y10" s="84">
        <v>6200</v>
      </c>
      <c r="Z10" s="326">
        <v>0</v>
      </c>
      <c r="AA10" s="284">
        <v>6200</v>
      </c>
      <c r="AB10" s="284">
        <v>0</v>
      </c>
      <c r="AK10" t="s">
        <v>5738</v>
      </c>
      <c r="AL10" t="b">
        <f t="shared" si="0"/>
        <v>1</v>
      </c>
    </row>
    <row r="11" spans="2:38" x14ac:dyDescent="0.35">
      <c r="B11" s="9" t="s">
        <v>2019</v>
      </c>
      <c r="C11" s="84">
        <v>0</v>
      </c>
      <c r="D11" s="84">
        <v>0</v>
      </c>
      <c r="E11" s="84">
        <v>0</v>
      </c>
      <c r="F11" s="84">
        <v>0</v>
      </c>
      <c r="G11" s="84">
        <v>16500</v>
      </c>
      <c r="H11" s="84">
        <v>0</v>
      </c>
      <c r="I11" s="84">
        <v>16500</v>
      </c>
      <c r="J11" s="86">
        <v>0</v>
      </c>
      <c r="K11" s="84">
        <v>18125</v>
      </c>
      <c r="L11" s="84">
        <v>0</v>
      </c>
      <c r="M11" s="84">
        <v>18125</v>
      </c>
      <c r="N11" s="84">
        <v>100</v>
      </c>
      <c r="O11" s="85">
        <v>18325</v>
      </c>
      <c r="P11" s="87">
        <v>200</v>
      </c>
      <c r="Q11" s="85">
        <v>18125</v>
      </c>
      <c r="R11" s="85">
        <v>600</v>
      </c>
      <c r="S11" s="85">
        <v>16824.999999999996</v>
      </c>
      <c r="T11" s="85">
        <v>700</v>
      </c>
      <c r="U11" s="85">
        <v>18125</v>
      </c>
      <c r="V11" s="85">
        <v>800</v>
      </c>
      <c r="W11" s="88">
        <v>18125</v>
      </c>
      <c r="X11" s="88">
        <v>800</v>
      </c>
      <c r="Y11" s="84">
        <v>17875</v>
      </c>
      <c r="Z11" s="326">
        <v>800</v>
      </c>
      <c r="AA11" s="284">
        <v>18125</v>
      </c>
      <c r="AB11" s="284">
        <v>800</v>
      </c>
      <c r="AK11" t="s">
        <v>2019</v>
      </c>
      <c r="AL11" t="b">
        <f t="shared" si="0"/>
        <v>1</v>
      </c>
    </row>
    <row r="12" spans="2:38" x14ac:dyDescent="0.35">
      <c r="B12" s="9" t="s">
        <v>6912</v>
      </c>
      <c r="C12" s="84">
        <v>6000</v>
      </c>
      <c r="D12" s="84">
        <v>0</v>
      </c>
      <c r="E12" s="84">
        <v>0</v>
      </c>
      <c r="F12" s="84">
        <v>0</v>
      </c>
      <c r="G12" s="84">
        <v>0</v>
      </c>
      <c r="H12" s="84">
        <v>0</v>
      </c>
      <c r="I12" s="84">
        <v>2400</v>
      </c>
      <c r="J12" s="84">
        <v>0</v>
      </c>
      <c r="K12" s="84">
        <v>2400</v>
      </c>
      <c r="L12" s="84">
        <v>0</v>
      </c>
      <c r="M12" s="84">
        <v>2400</v>
      </c>
      <c r="N12" s="84">
        <v>0</v>
      </c>
      <c r="O12" s="84">
        <v>2400</v>
      </c>
      <c r="P12" s="84">
        <v>0</v>
      </c>
      <c r="Q12" s="84">
        <v>0</v>
      </c>
      <c r="R12" s="84">
        <v>0</v>
      </c>
      <c r="S12" s="84">
        <v>0</v>
      </c>
      <c r="T12" s="84">
        <v>0</v>
      </c>
      <c r="U12" s="84">
        <v>0</v>
      </c>
      <c r="V12" s="84">
        <v>0</v>
      </c>
      <c r="W12" s="88">
        <v>0</v>
      </c>
      <c r="X12" s="88">
        <v>0</v>
      </c>
      <c r="Y12" s="84">
        <v>0</v>
      </c>
      <c r="Z12" s="326">
        <v>0</v>
      </c>
      <c r="AA12" s="284">
        <v>0</v>
      </c>
      <c r="AB12" s="284">
        <v>0</v>
      </c>
      <c r="AK12" t="s">
        <v>6912</v>
      </c>
      <c r="AL12" t="b">
        <f t="shared" si="0"/>
        <v>1</v>
      </c>
    </row>
    <row r="13" spans="2:38" x14ac:dyDescent="0.35">
      <c r="B13" s="9" t="s">
        <v>6435</v>
      </c>
      <c r="C13" s="84">
        <v>0</v>
      </c>
      <c r="D13" s="84">
        <v>0</v>
      </c>
      <c r="E13" s="84"/>
      <c r="F13" s="84"/>
      <c r="G13" s="84"/>
      <c r="H13" s="84"/>
      <c r="I13" s="84"/>
      <c r="J13" s="84"/>
      <c r="K13" s="84"/>
      <c r="L13" s="84"/>
      <c r="M13" s="84">
        <v>1400</v>
      </c>
      <c r="N13" s="84">
        <v>0</v>
      </c>
      <c r="O13" s="84">
        <v>2800</v>
      </c>
      <c r="P13" s="84">
        <v>0</v>
      </c>
      <c r="Q13" s="84">
        <v>6000</v>
      </c>
      <c r="R13" s="84">
        <v>0</v>
      </c>
      <c r="S13" s="84">
        <v>4600</v>
      </c>
      <c r="T13" s="84">
        <v>0</v>
      </c>
      <c r="U13" s="84">
        <v>8800</v>
      </c>
      <c r="V13" s="84">
        <v>0</v>
      </c>
      <c r="W13" s="84">
        <v>8800</v>
      </c>
      <c r="X13" s="84">
        <v>0</v>
      </c>
      <c r="Y13" s="84">
        <v>7400</v>
      </c>
      <c r="Z13" s="326">
        <v>0</v>
      </c>
      <c r="AA13" s="284">
        <v>7400</v>
      </c>
      <c r="AB13" s="284">
        <v>0</v>
      </c>
      <c r="AK13" t="s">
        <v>6435</v>
      </c>
      <c r="AL13" t="b">
        <f t="shared" si="0"/>
        <v>1</v>
      </c>
    </row>
    <row r="14" spans="2:38" x14ac:dyDescent="0.35">
      <c r="B14" s="9" t="s">
        <v>6979</v>
      </c>
      <c r="C14" s="84">
        <v>0</v>
      </c>
      <c r="D14" s="84">
        <v>0</v>
      </c>
      <c r="E14" s="84">
        <v>0</v>
      </c>
      <c r="F14" s="84">
        <v>0</v>
      </c>
      <c r="G14" s="84">
        <v>2400</v>
      </c>
      <c r="H14" s="84">
        <v>0</v>
      </c>
      <c r="I14" s="84">
        <v>2400</v>
      </c>
      <c r="J14" s="84">
        <v>0</v>
      </c>
      <c r="K14" s="84">
        <v>2400</v>
      </c>
      <c r="L14" s="84">
        <v>0</v>
      </c>
      <c r="M14" s="84">
        <v>2400</v>
      </c>
      <c r="N14" s="84">
        <v>0</v>
      </c>
      <c r="O14" s="84">
        <v>2400</v>
      </c>
      <c r="P14" s="84">
        <v>0</v>
      </c>
      <c r="Q14" s="84">
        <v>2400</v>
      </c>
      <c r="R14" s="84">
        <v>0</v>
      </c>
      <c r="S14" s="84">
        <v>2400</v>
      </c>
      <c r="T14" s="84">
        <v>0</v>
      </c>
      <c r="U14" s="84">
        <v>2900</v>
      </c>
      <c r="V14" s="84">
        <v>0</v>
      </c>
      <c r="W14" s="84">
        <v>1600</v>
      </c>
      <c r="X14" s="84">
        <v>0</v>
      </c>
      <c r="Y14" s="84">
        <v>0</v>
      </c>
      <c r="Z14" s="326">
        <v>0</v>
      </c>
      <c r="AA14" s="284">
        <v>0</v>
      </c>
      <c r="AB14" s="284">
        <v>0</v>
      </c>
      <c r="AK14" t="s">
        <v>6979</v>
      </c>
      <c r="AL14" t="b">
        <f t="shared" si="0"/>
        <v>1</v>
      </c>
    </row>
    <row r="15" spans="2:38" x14ac:dyDescent="0.35">
      <c r="B15" s="9" t="s">
        <v>5739</v>
      </c>
      <c r="C15" s="84">
        <v>0</v>
      </c>
      <c r="D15" s="84">
        <v>2000</v>
      </c>
      <c r="E15" s="84">
        <v>2000</v>
      </c>
      <c r="F15" s="84">
        <v>1600</v>
      </c>
      <c r="G15" s="84">
        <v>2000</v>
      </c>
      <c r="H15" s="84">
        <v>2200</v>
      </c>
      <c r="I15" s="84">
        <v>6000</v>
      </c>
      <c r="J15" s="84">
        <v>1800</v>
      </c>
      <c r="K15" s="84">
        <v>6000</v>
      </c>
      <c r="L15" s="84">
        <v>1800</v>
      </c>
      <c r="M15" s="84">
        <v>9000</v>
      </c>
      <c r="N15" s="84">
        <v>1800</v>
      </c>
      <c r="O15" s="84">
        <v>11000</v>
      </c>
      <c r="P15" s="84">
        <v>1800</v>
      </c>
      <c r="Q15" s="84">
        <v>8625</v>
      </c>
      <c r="R15" s="84">
        <v>2400</v>
      </c>
      <c r="S15" s="84">
        <v>8875</v>
      </c>
      <c r="T15" s="84">
        <v>2600</v>
      </c>
      <c r="U15" s="84">
        <v>8875</v>
      </c>
      <c r="V15" s="84">
        <v>2400</v>
      </c>
      <c r="W15" s="84">
        <v>10500</v>
      </c>
      <c r="X15" s="84">
        <v>2200</v>
      </c>
      <c r="Y15" s="84">
        <v>12100</v>
      </c>
      <c r="Z15" s="326">
        <v>1800</v>
      </c>
      <c r="AA15" s="284">
        <v>12500</v>
      </c>
      <c r="AB15" s="284">
        <v>2000</v>
      </c>
      <c r="AK15" t="s">
        <v>5739</v>
      </c>
      <c r="AL15" t="b">
        <f t="shared" si="0"/>
        <v>1</v>
      </c>
    </row>
    <row r="16" spans="2:38" s="79" customFormat="1" x14ac:dyDescent="0.35">
      <c r="B16" s="78" t="s">
        <v>6531</v>
      </c>
      <c r="C16" s="89">
        <v>0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89">
        <v>0</v>
      </c>
      <c r="K16" s="89">
        <v>6000</v>
      </c>
      <c r="L16" s="89">
        <v>0</v>
      </c>
      <c r="M16" s="89">
        <v>6000</v>
      </c>
      <c r="N16" s="89">
        <v>0</v>
      </c>
      <c r="O16" s="89">
        <v>6000</v>
      </c>
      <c r="P16" s="89">
        <v>0</v>
      </c>
      <c r="Q16" s="89">
        <v>6000</v>
      </c>
      <c r="R16" s="89">
        <v>0</v>
      </c>
      <c r="S16" s="89">
        <v>3600</v>
      </c>
      <c r="T16" s="89">
        <v>0</v>
      </c>
      <c r="U16" s="89">
        <v>2400</v>
      </c>
      <c r="V16" s="89">
        <v>0</v>
      </c>
      <c r="W16" s="89">
        <v>0</v>
      </c>
      <c r="X16" s="89">
        <v>0</v>
      </c>
      <c r="Y16" s="89">
        <v>0</v>
      </c>
      <c r="Z16" s="327">
        <v>0</v>
      </c>
      <c r="AA16" s="328">
        <v>0</v>
      </c>
      <c r="AB16" s="284">
        <v>0</v>
      </c>
      <c r="AK16" s="79" t="s">
        <v>6531</v>
      </c>
      <c r="AL16" t="b">
        <f t="shared" si="0"/>
        <v>1</v>
      </c>
    </row>
    <row r="17" spans="2:38" x14ac:dyDescent="0.35">
      <c r="B17" s="9" t="s">
        <v>7366</v>
      </c>
      <c r="C17" s="84">
        <v>9120</v>
      </c>
      <c r="D17" s="84">
        <v>0</v>
      </c>
      <c r="E17" s="84">
        <v>9120</v>
      </c>
      <c r="F17" s="84">
        <v>0</v>
      </c>
      <c r="G17" s="84">
        <v>8320</v>
      </c>
      <c r="H17" s="84">
        <v>0</v>
      </c>
      <c r="I17" s="84">
        <v>5120</v>
      </c>
      <c r="J17" s="84">
        <v>0</v>
      </c>
      <c r="K17" s="84">
        <v>5120</v>
      </c>
      <c r="L17" s="84">
        <v>0</v>
      </c>
      <c r="M17" s="84">
        <v>5120</v>
      </c>
      <c r="N17" s="84">
        <v>0</v>
      </c>
      <c r="O17" s="84">
        <v>5120</v>
      </c>
      <c r="P17" s="84">
        <v>0</v>
      </c>
      <c r="Q17" s="84">
        <v>5120</v>
      </c>
      <c r="R17" s="84">
        <v>0</v>
      </c>
      <c r="S17" s="84">
        <v>5120</v>
      </c>
      <c r="T17" s="84">
        <v>0</v>
      </c>
      <c r="U17" s="84">
        <v>5120</v>
      </c>
      <c r="V17" s="84">
        <v>0</v>
      </c>
      <c r="W17" s="84">
        <v>5120</v>
      </c>
      <c r="X17" s="84">
        <v>0</v>
      </c>
      <c r="Y17" s="84">
        <v>5120</v>
      </c>
      <c r="Z17" s="326">
        <v>0</v>
      </c>
      <c r="AA17" s="284">
        <v>5120</v>
      </c>
      <c r="AB17" s="284">
        <v>0</v>
      </c>
      <c r="AK17" t="s">
        <v>7366</v>
      </c>
      <c r="AL17" t="b">
        <f t="shared" si="0"/>
        <v>1</v>
      </c>
    </row>
    <row r="18" spans="2:38" x14ac:dyDescent="0.35">
      <c r="B18" s="9" t="s">
        <v>7528</v>
      </c>
      <c r="C18" s="84">
        <v>8000</v>
      </c>
      <c r="D18" s="84">
        <v>0</v>
      </c>
      <c r="E18" s="84">
        <v>4000</v>
      </c>
      <c r="F18" s="84">
        <v>0</v>
      </c>
      <c r="G18" s="84">
        <v>4000</v>
      </c>
      <c r="H18" s="84">
        <v>0</v>
      </c>
      <c r="I18" s="84">
        <v>4000</v>
      </c>
      <c r="J18" s="84">
        <v>0</v>
      </c>
      <c r="K18" s="84">
        <v>4000</v>
      </c>
      <c r="L18" s="84">
        <v>0</v>
      </c>
      <c r="M18" s="84">
        <v>4000</v>
      </c>
      <c r="N18" s="84">
        <v>0</v>
      </c>
      <c r="O18" s="84">
        <v>4000</v>
      </c>
      <c r="P18" s="84">
        <v>0</v>
      </c>
      <c r="Q18" s="84">
        <v>4000</v>
      </c>
      <c r="R18" s="84">
        <v>0</v>
      </c>
      <c r="S18" s="84">
        <v>4000</v>
      </c>
      <c r="T18" s="84">
        <v>0</v>
      </c>
      <c r="U18" s="84">
        <v>4000</v>
      </c>
      <c r="V18" s="84">
        <v>0</v>
      </c>
      <c r="W18" s="84">
        <v>4000</v>
      </c>
      <c r="X18" s="84">
        <v>0</v>
      </c>
      <c r="Y18" s="84">
        <v>4000</v>
      </c>
      <c r="Z18" s="326">
        <v>0</v>
      </c>
      <c r="AA18" s="284">
        <v>4000</v>
      </c>
      <c r="AB18" s="284">
        <v>0</v>
      </c>
      <c r="AK18" t="s">
        <v>7528</v>
      </c>
      <c r="AL18" t="b">
        <f t="shared" si="0"/>
        <v>1</v>
      </c>
    </row>
    <row r="19" spans="2:38" x14ac:dyDescent="0.35">
      <c r="B19" s="9" t="s">
        <v>4923</v>
      </c>
      <c r="C19" s="84">
        <v>9500</v>
      </c>
      <c r="D19" s="84">
        <v>0</v>
      </c>
      <c r="E19" s="84">
        <v>16300</v>
      </c>
      <c r="F19" s="84">
        <v>0</v>
      </c>
      <c r="G19" s="84">
        <v>0</v>
      </c>
      <c r="H19" s="84">
        <v>0</v>
      </c>
      <c r="I19" s="84">
        <v>4800</v>
      </c>
      <c r="J19" s="84">
        <v>0</v>
      </c>
      <c r="K19" s="84">
        <v>0</v>
      </c>
      <c r="L19" s="84">
        <v>0</v>
      </c>
      <c r="M19" s="84">
        <v>3600</v>
      </c>
      <c r="N19" s="84">
        <v>0</v>
      </c>
      <c r="O19" s="84">
        <v>5200</v>
      </c>
      <c r="P19" s="84">
        <v>0</v>
      </c>
      <c r="Q19" s="84">
        <v>4800</v>
      </c>
      <c r="R19" s="84">
        <v>0</v>
      </c>
      <c r="S19" s="84">
        <v>0</v>
      </c>
      <c r="T19" s="84">
        <v>400</v>
      </c>
      <c r="U19" s="84">
        <v>0</v>
      </c>
      <c r="V19" s="84">
        <v>400</v>
      </c>
      <c r="W19" s="84">
        <v>2000</v>
      </c>
      <c r="X19" s="84">
        <v>400</v>
      </c>
      <c r="Y19" s="84">
        <v>4800</v>
      </c>
      <c r="Z19" s="326">
        <v>400</v>
      </c>
      <c r="AA19" s="284">
        <v>0</v>
      </c>
      <c r="AB19" s="284">
        <v>400</v>
      </c>
      <c r="AK19" t="s">
        <v>4923</v>
      </c>
      <c r="AL19" t="b">
        <f t="shared" si="0"/>
        <v>1</v>
      </c>
    </row>
    <row r="20" spans="2:38" x14ac:dyDescent="0.35">
      <c r="B20" s="9" t="s">
        <v>5713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0</v>
      </c>
      <c r="I20" s="84">
        <v>0</v>
      </c>
      <c r="J20" s="84">
        <v>0</v>
      </c>
      <c r="K20" s="84">
        <v>0</v>
      </c>
      <c r="L20" s="84">
        <v>0</v>
      </c>
      <c r="M20" s="84">
        <v>0</v>
      </c>
      <c r="N20" s="84">
        <v>0</v>
      </c>
      <c r="O20" s="84">
        <v>1200</v>
      </c>
      <c r="P20" s="84">
        <v>0</v>
      </c>
      <c r="Q20" s="84">
        <v>2400</v>
      </c>
      <c r="R20" s="84">
        <v>0</v>
      </c>
      <c r="S20" s="84">
        <v>2400</v>
      </c>
      <c r="T20" s="84">
        <v>0</v>
      </c>
      <c r="U20" s="84">
        <v>6000</v>
      </c>
      <c r="V20" s="84">
        <v>0</v>
      </c>
      <c r="W20" s="84">
        <v>4800</v>
      </c>
      <c r="X20" s="84">
        <v>0</v>
      </c>
      <c r="Y20" s="84">
        <v>0</v>
      </c>
      <c r="Z20" s="326">
        <v>0</v>
      </c>
      <c r="AA20" s="284">
        <v>0</v>
      </c>
      <c r="AB20" s="284">
        <v>0</v>
      </c>
      <c r="AK20" t="s">
        <v>5713</v>
      </c>
      <c r="AL20" t="b">
        <f t="shared" si="0"/>
        <v>1</v>
      </c>
    </row>
    <row r="21" spans="2:38" x14ac:dyDescent="0.35">
      <c r="B21" s="9" t="s">
        <v>6898</v>
      </c>
      <c r="C21" s="84">
        <v>0</v>
      </c>
      <c r="D21" s="84">
        <v>0</v>
      </c>
      <c r="E21" s="84">
        <v>0</v>
      </c>
      <c r="F21" s="84">
        <v>0</v>
      </c>
      <c r="G21" s="84">
        <v>2800</v>
      </c>
      <c r="H21" s="84">
        <v>0</v>
      </c>
      <c r="I21" s="84">
        <v>3600</v>
      </c>
      <c r="J21" s="84">
        <v>0</v>
      </c>
      <c r="K21" s="84">
        <v>4200</v>
      </c>
      <c r="L21" s="84">
        <v>0</v>
      </c>
      <c r="M21" s="84">
        <v>4200</v>
      </c>
      <c r="N21" s="84">
        <v>0</v>
      </c>
      <c r="O21" s="84">
        <v>5500</v>
      </c>
      <c r="P21" s="84">
        <v>0</v>
      </c>
      <c r="Q21" s="84">
        <v>4700</v>
      </c>
      <c r="R21" s="84">
        <v>0</v>
      </c>
      <c r="S21" s="84">
        <v>4700</v>
      </c>
      <c r="T21" s="84">
        <v>0</v>
      </c>
      <c r="U21" s="84">
        <v>4700</v>
      </c>
      <c r="V21" s="84">
        <v>0</v>
      </c>
      <c r="W21" s="84">
        <v>4700</v>
      </c>
      <c r="X21" s="84">
        <v>0</v>
      </c>
      <c r="Y21" s="84">
        <v>6000</v>
      </c>
      <c r="Z21" s="326">
        <v>0</v>
      </c>
      <c r="AA21" s="284">
        <v>6000</v>
      </c>
      <c r="AB21" s="284">
        <v>0</v>
      </c>
      <c r="AK21" t="s">
        <v>6898</v>
      </c>
      <c r="AL21" t="b">
        <f t="shared" si="0"/>
        <v>1</v>
      </c>
    </row>
    <row r="22" spans="2:38" x14ac:dyDescent="0.35">
      <c r="B22" s="9" t="s">
        <v>1520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0</v>
      </c>
      <c r="I22" s="84">
        <v>0</v>
      </c>
      <c r="J22" s="84">
        <v>0</v>
      </c>
      <c r="K22" s="84">
        <v>0</v>
      </c>
      <c r="L22" s="84">
        <v>0</v>
      </c>
      <c r="M22" s="84">
        <v>2400</v>
      </c>
      <c r="N22" s="84">
        <v>0</v>
      </c>
      <c r="O22" s="84">
        <v>2400</v>
      </c>
      <c r="P22" s="84">
        <v>0</v>
      </c>
      <c r="Q22" s="84">
        <v>2400</v>
      </c>
      <c r="R22" s="84">
        <v>0</v>
      </c>
      <c r="S22" s="84">
        <v>2400</v>
      </c>
      <c r="T22" s="84">
        <v>0</v>
      </c>
      <c r="U22" s="84">
        <v>4400</v>
      </c>
      <c r="V22" s="84">
        <v>0</v>
      </c>
      <c r="W22" s="84">
        <v>6800</v>
      </c>
      <c r="X22" s="84">
        <v>0</v>
      </c>
      <c r="Y22" s="84">
        <v>6800</v>
      </c>
      <c r="Z22" s="326">
        <v>0</v>
      </c>
      <c r="AA22" s="284">
        <v>6800</v>
      </c>
      <c r="AB22" s="284">
        <v>0</v>
      </c>
      <c r="AK22" t="s">
        <v>1520</v>
      </c>
      <c r="AL22" t="b">
        <f t="shared" si="0"/>
        <v>1</v>
      </c>
    </row>
    <row r="23" spans="2:38" x14ac:dyDescent="0.35">
      <c r="B23" s="9" t="s">
        <v>846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0</v>
      </c>
      <c r="I23" s="84">
        <v>0</v>
      </c>
      <c r="J23" s="84">
        <v>0</v>
      </c>
      <c r="K23" s="84">
        <v>4000</v>
      </c>
      <c r="L23" s="84">
        <v>0</v>
      </c>
      <c r="M23" s="84">
        <v>4800</v>
      </c>
      <c r="N23" s="84">
        <v>0</v>
      </c>
      <c r="O23" s="84">
        <v>4800</v>
      </c>
      <c r="P23" s="84">
        <v>0</v>
      </c>
      <c r="Q23" s="84">
        <v>4500</v>
      </c>
      <c r="R23" s="84">
        <v>0</v>
      </c>
      <c r="S23" s="84">
        <v>4800</v>
      </c>
      <c r="T23" s="84">
        <v>0</v>
      </c>
      <c r="U23" s="84">
        <v>4600</v>
      </c>
      <c r="V23" s="84">
        <v>0</v>
      </c>
      <c r="W23" s="84">
        <v>4600</v>
      </c>
      <c r="X23" s="84">
        <v>0</v>
      </c>
      <c r="Y23" s="84">
        <v>4600</v>
      </c>
      <c r="Z23" s="326">
        <v>0</v>
      </c>
      <c r="AA23" s="284">
        <v>4400</v>
      </c>
      <c r="AB23" s="284">
        <v>0</v>
      </c>
      <c r="AK23" t="s">
        <v>846</v>
      </c>
      <c r="AL23" t="b">
        <f t="shared" si="0"/>
        <v>1</v>
      </c>
    </row>
    <row r="24" spans="2:38" x14ac:dyDescent="0.35">
      <c r="B24" s="9" t="s">
        <v>4787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0</v>
      </c>
      <c r="I24" s="84">
        <v>0</v>
      </c>
      <c r="J24" s="84">
        <v>0</v>
      </c>
      <c r="K24" s="84">
        <v>0</v>
      </c>
      <c r="L24" s="84">
        <v>0</v>
      </c>
      <c r="M24" s="84">
        <v>0</v>
      </c>
      <c r="N24" s="84">
        <v>0</v>
      </c>
      <c r="O24" s="84">
        <v>0</v>
      </c>
      <c r="P24" s="84">
        <v>0</v>
      </c>
      <c r="Q24" s="84">
        <v>0</v>
      </c>
      <c r="R24" s="84">
        <v>0</v>
      </c>
      <c r="S24" s="84">
        <v>0</v>
      </c>
      <c r="T24" s="84">
        <v>0</v>
      </c>
      <c r="U24" s="84">
        <v>0</v>
      </c>
      <c r="V24" s="84">
        <v>0</v>
      </c>
      <c r="W24" s="84">
        <v>0</v>
      </c>
      <c r="X24" s="84">
        <v>0</v>
      </c>
      <c r="Y24" s="84">
        <v>800</v>
      </c>
      <c r="Z24" s="326">
        <v>0</v>
      </c>
      <c r="AA24" s="284">
        <v>1600</v>
      </c>
      <c r="AB24" s="284">
        <v>0</v>
      </c>
      <c r="AK24" t="s">
        <v>4787</v>
      </c>
    </row>
    <row r="25" spans="2:38" x14ac:dyDescent="0.35">
      <c r="B25" s="9" t="s">
        <v>965</v>
      </c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326"/>
      <c r="AA25" s="284">
        <v>3600</v>
      </c>
      <c r="AB25" s="284">
        <v>0</v>
      </c>
    </row>
    <row r="26" spans="2:38" ht="15" thickBot="1" x14ac:dyDescent="0.4">
      <c r="C26" s="80">
        <v>55420</v>
      </c>
      <c r="D26" s="80">
        <v>4900</v>
      </c>
      <c r="E26" s="80">
        <v>53820</v>
      </c>
      <c r="F26" s="80">
        <v>4700</v>
      </c>
      <c r="G26" s="283">
        <v>64520</v>
      </c>
      <c r="H26" s="80">
        <v>5300</v>
      </c>
      <c r="I26" s="80">
        <v>80845</v>
      </c>
      <c r="J26" s="80">
        <v>8800</v>
      </c>
      <c r="K26" s="80">
        <v>80695</v>
      </c>
      <c r="L26" s="80">
        <v>9300</v>
      </c>
      <c r="M26" s="80">
        <v>95570</v>
      </c>
      <c r="N26" s="80">
        <v>11900</v>
      </c>
      <c r="O26" s="80">
        <v>103670</v>
      </c>
      <c r="P26" s="80">
        <v>12500</v>
      </c>
      <c r="Q26" s="80">
        <v>108795</v>
      </c>
      <c r="R26" s="80">
        <v>13500</v>
      </c>
      <c r="S26" s="80">
        <v>99195</v>
      </c>
      <c r="T26" s="80">
        <v>13200</v>
      </c>
      <c r="U26" s="80">
        <v>111245</v>
      </c>
      <c r="V26" s="80">
        <v>15600</v>
      </c>
      <c r="W26" s="80">
        <v>109295</v>
      </c>
      <c r="X26" s="80">
        <v>14900</v>
      </c>
      <c r="Y26" s="80">
        <v>109420</v>
      </c>
      <c r="Z26" s="80">
        <v>16000</v>
      </c>
      <c r="AA26" s="80">
        <f>SUM(AA3:AA25)</f>
        <v>109670</v>
      </c>
      <c r="AB26" s="80">
        <f>SUM(AB3:AB25)</f>
        <v>16700</v>
      </c>
      <c r="AL26" t="b">
        <f>B26=AK24</f>
        <v>0</v>
      </c>
    </row>
    <row r="27" spans="2:38" ht="15" thickTop="1" x14ac:dyDescent="0.35">
      <c r="D27" s="90"/>
      <c r="G27" s="90"/>
    </row>
    <row r="28" spans="2:38" x14ac:dyDescent="0.35">
      <c r="C28" s="82">
        <v>0</v>
      </c>
      <c r="D28" s="90">
        <v>0</v>
      </c>
      <c r="E28" s="82">
        <v>0</v>
      </c>
      <c r="F28" s="82">
        <v>0</v>
      </c>
      <c r="G28" s="90">
        <v>0</v>
      </c>
      <c r="H28" s="82">
        <v>0</v>
      </c>
      <c r="I28" s="82">
        <v>0</v>
      </c>
      <c r="J28" s="82">
        <v>0</v>
      </c>
      <c r="K28" s="82">
        <v>0</v>
      </c>
      <c r="L28" s="82">
        <v>0</v>
      </c>
      <c r="M28" s="82">
        <v>0</v>
      </c>
      <c r="N28" s="82">
        <v>0</v>
      </c>
      <c r="O28" s="82">
        <v>0</v>
      </c>
      <c r="P28" s="82">
        <v>0</v>
      </c>
      <c r="Q28" s="82">
        <v>0</v>
      </c>
      <c r="R28" s="82">
        <v>0</v>
      </c>
      <c r="S28" s="82">
        <v>0</v>
      </c>
      <c r="T28" s="82">
        <v>0</v>
      </c>
      <c r="U28" s="82">
        <v>0</v>
      </c>
      <c r="V28" s="82">
        <v>0</v>
      </c>
      <c r="W28" s="82">
        <v>0</v>
      </c>
      <c r="X28" s="82">
        <v>0</v>
      </c>
      <c r="Y28" s="82">
        <v>0</v>
      </c>
      <c r="Z28" s="82">
        <v>0</v>
      </c>
    </row>
    <row r="30" spans="2:38" x14ac:dyDescent="0.35"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2" spans="2:38" x14ac:dyDescent="0.35"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</row>
  </sheetData>
  <mergeCells count="13">
    <mergeCell ref="K1:L1"/>
    <mergeCell ref="B1:B2"/>
    <mergeCell ref="C1:D1"/>
    <mergeCell ref="E1:F1"/>
    <mergeCell ref="G1:H1"/>
    <mergeCell ref="I1:J1"/>
    <mergeCell ref="Y1:Z1"/>
    <mergeCell ref="M1:N1"/>
    <mergeCell ref="O1:P1"/>
    <mergeCell ref="Q1:R1"/>
    <mergeCell ref="S1:T1"/>
    <mergeCell ref="U1:V1"/>
    <mergeCell ref="W1:X1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tabColor rgb="FFFF0000"/>
  </sheetPr>
  <dimension ref="A3:N42"/>
  <sheetViews>
    <sheetView workbookViewId="0">
      <selection activeCell="H31" sqref="H31"/>
    </sheetView>
  </sheetViews>
  <sheetFormatPr defaultRowHeight="14.5" x14ac:dyDescent="0.35"/>
  <cols>
    <col min="1" max="1" width="10.7265625" bestFit="1" customWidth="1"/>
    <col min="2" max="2" width="9.54296875" customWidth="1"/>
    <col min="3" max="3" width="21.453125" bestFit="1" customWidth="1"/>
    <col min="4" max="4" width="18.1796875" bestFit="1" customWidth="1"/>
    <col min="5" max="5" width="10.453125" customWidth="1"/>
    <col min="6" max="6" width="13.54296875" customWidth="1"/>
    <col min="7" max="7" width="17.54296875" bestFit="1" customWidth="1"/>
    <col min="8" max="8" width="22.54296875" bestFit="1" customWidth="1"/>
    <col min="9" max="9" width="55.1796875" customWidth="1"/>
    <col min="10" max="10" width="19.453125" bestFit="1" customWidth="1"/>
    <col min="11" max="11" width="32" bestFit="1" customWidth="1"/>
    <col min="12" max="12" width="22.1796875" bestFit="1" customWidth="1"/>
    <col min="13" max="13" width="13.54296875" bestFit="1" customWidth="1"/>
    <col min="14" max="14" width="9.26953125" bestFit="1" customWidth="1"/>
  </cols>
  <sheetData>
    <row r="3" spans="2:9" x14ac:dyDescent="0.35">
      <c r="E3" s="5"/>
    </row>
    <row r="4" spans="2:9" ht="15" thickBot="1" x14ac:dyDescent="0.4">
      <c r="E4" s="420" t="s">
        <v>7577</v>
      </c>
      <c r="F4" s="420"/>
      <c r="G4" s="420"/>
      <c r="H4" s="420"/>
    </row>
    <row r="5" spans="2:9" x14ac:dyDescent="0.35">
      <c r="E5" s="196" t="s">
        <v>7578</v>
      </c>
      <c r="F5" s="205" t="s">
        <v>7579</v>
      </c>
      <c r="G5" s="204" t="s">
        <v>7580</v>
      </c>
      <c r="H5" s="197" t="s">
        <v>7581</v>
      </c>
    </row>
    <row r="6" spans="2:9" x14ac:dyDescent="0.35">
      <c r="E6" s="198" t="s">
        <v>7582</v>
      </c>
      <c r="F6" s="12">
        <v>45251</v>
      </c>
      <c r="G6" s="77">
        <v>2500</v>
      </c>
      <c r="H6" s="199" t="s">
        <v>7583</v>
      </c>
    </row>
    <row r="7" spans="2:9" x14ac:dyDescent="0.35">
      <c r="E7" s="198" t="s">
        <v>7584</v>
      </c>
      <c r="F7" s="12">
        <v>45268</v>
      </c>
      <c r="G7" s="77">
        <v>4375</v>
      </c>
      <c r="H7" s="199" t="s">
        <v>7583</v>
      </c>
    </row>
    <row r="8" spans="2:9" ht="15" thickBot="1" x14ac:dyDescent="0.4">
      <c r="E8" s="200"/>
      <c r="F8" s="201" t="s">
        <v>21</v>
      </c>
      <c r="G8" s="202">
        <f>SUM(G6:G7)</f>
        <v>6875</v>
      </c>
      <c r="H8" s="203"/>
    </row>
    <row r="13" spans="2:9" x14ac:dyDescent="0.35">
      <c r="B13" s="5" t="s">
        <v>7585</v>
      </c>
    </row>
    <row r="15" spans="2:9" x14ac:dyDescent="0.35">
      <c r="B15" s="419" t="s">
        <v>7578</v>
      </c>
      <c r="C15" s="421" t="s">
        <v>7586</v>
      </c>
      <c r="D15" s="421" t="s">
        <v>7587</v>
      </c>
      <c r="E15" s="423" t="s">
        <v>7588</v>
      </c>
      <c r="F15" s="424"/>
      <c r="G15" s="425"/>
      <c r="H15" s="421" t="s">
        <v>7589</v>
      </c>
      <c r="I15" s="419" t="s">
        <v>7590</v>
      </c>
    </row>
    <row r="16" spans="2:9" x14ac:dyDescent="0.35">
      <c r="B16" s="421"/>
      <c r="C16" s="422"/>
      <c r="D16" s="422"/>
      <c r="E16" s="7" t="s">
        <v>7579</v>
      </c>
      <c r="F16" s="7" t="s">
        <v>7591</v>
      </c>
      <c r="G16" s="8" t="s">
        <v>7581</v>
      </c>
      <c r="H16" s="422"/>
      <c r="I16" s="419"/>
    </row>
    <row r="17" spans="1:14" x14ac:dyDescent="0.35">
      <c r="B17" s="9" t="s">
        <v>7582</v>
      </c>
      <c r="C17" s="10" t="s">
        <v>7592</v>
      </c>
      <c r="D17" s="71"/>
      <c r="E17" s="12">
        <v>45251</v>
      </c>
      <c r="F17" s="193">
        <v>2500</v>
      </c>
      <c r="G17" s="14" t="s">
        <v>7593</v>
      </c>
      <c r="H17" s="11">
        <f>D17-F17</f>
        <v>-2500</v>
      </c>
      <c r="I17" s="9" t="s">
        <v>7594</v>
      </c>
    </row>
    <row r="18" spans="1:14" x14ac:dyDescent="0.35">
      <c r="B18" s="9" t="s">
        <v>7584</v>
      </c>
      <c r="C18" s="10" t="s">
        <v>7592</v>
      </c>
      <c r="D18" s="11">
        <f>G40</f>
        <v>4375</v>
      </c>
      <c r="E18" s="12">
        <v>45268</v>
      </c>
      <c r="F18" s="193">
        <v>4375</v>
      </c>
      <c r="G18" s="14" t="s">
        <v>7593</v>
      </c>
      <c r="H18" s="11">
        <f>D18-F18</f>
        <v>0</v>
      </c>
      <c r="I18" s="9"/>
    </row>
    <row r="19" spans="1:14" x14ac:dyDescent="0.35">
      <c r="B19" s="9" t="s">
        <v>7595</v>
      </c>
      <c r="C19" s="10" t="s">
        <v>7592</v>
      </c>
      <c r="D19" s="11">
        <f>G41</f>
        <v>1250</v>
      </c>
      <c r="E19" s="12">
        <v>45300</v>
      </c>
      <c r="F19" s="13">
        <v>1250</v>
      </c>
      <c r="G19" s="14" t="s">
        <v>7593</v>
      </c>
      <c r="H19" s="11">
        <f>D19-F19</f>
        <v>0</v>
      </c>
      <c r="I19" s="9"/>
    </row>
    <row r="20" spans="1:14" x14ac:dyDescent="0.35">
      <c r="B20" s="9" t="s">
        <v>7596</v>
      </c>
      <c r="C20" s="10" t="s">
        <v>7592</v>
      </c>
      <c r="D20" s="11">
        <f>G42</f>
        <v>2500</v>
      </c>
      <c r="E20" s="12">
        <v>45331</v>
      </c>
      <c r="F20" s="13">
        <v>1770.83</v>
      </c>
      <c r="G20" s="14" t="s">
        <v>7593</v>
      </c>
      <c r="H20" s="11">
        <f>D20-F20</f>
        <v>729.17000000000007</v>
      </c>
      <c r="I20" s="9" t="s">
        <v>7597</v>
      </c>
    </row>
    <row r="22" spans="1:14" x14ac:dyDescent="0.35">
      <c r="E22" t="s">
        <v>7598</v>
      </c>
      <c r="F22" s="194">
        <f>+F17+F18</f>
        <v>6875</v>
      </c>
    </row>
    <row r="25" spans="1:14" x14ac:dyDescent="0.35">
      <c r="C25" s="15" t="s">
        <v>7599</v>
      </c>
    </row>
    <row r="27" spans="1:14" ht="15" thickBot="1" x14ac:dyDescent="0.4"/>
    <row r="28" spans="1:14" ht="15" thickBot="1" x14ac:dyDescent="0.4">
      <c r="A28" s="16" t="s">
        <v>7600</v>
      </c>
      <c r="B28" s="17" t="s">
        <v>7601</v>
      </c>
      <c r="C28" s="17" t="s">
        <v>7602</v>
      </c>
      <c r="D28" s="17" t="s">
        <v>7603</v>
      </c>
      <c r="E28" s="17" t="s">
        <v>7604</v>
      </c>
      <c r="F28" s="17" t="s">
        <v>277</v>
      </c>
      <c r="G28" s="17" t="s">
        <v>7605</v>
      </c>
      <c r="H28" s="17" t="s">
        <v>7591</v>
      </c>
      <c r="I28" s="17" t="s">
        <v>7606</v>
      </c>
      <c r="J28" s="17" t="s">
        <v>7607</v>
      </c>
      <c r="K28" s="17" t="s">
        <v>7608</v>
      </c>
      <c r="L28" s="17" t="s">
        <v>7609</v>
      </c>
      <c r="M28" s="17" t="s">
        <v>7610</v>
      </c>
      <c r="N28" s="17" t="s">
        <v>7611</v>
      </c>
    </row>
    <row r="29" spans="1:14" x14ac:dyDescent="0.35">
      <c r="A29" s="18">
        <v>45331</v>
      </c>
      <c r="B29">
        <v>64003962</v>
      </c>
      <c r="C29">
        <v>340006999</v>
      </c>
      <c r="D29" t="s">
        <v>7612</v>
      </c>
      <c r="E29" t="s">
        <v>7613</v>
      </c>
      <c r="F29" t="s">
        <v>7614</v>
      </c>
      <c r="G29" t="s">
        <v>7615</v>
      </c>
      <c r="H29" s="19">
        <v>-1770.83</v>
      </c>
      <c r="I29" t="s">
        <v>7616</v>
      </c>
      <c r="J29" t="s">
        <v>7617</v>
      </c>
      <c r="K29" s="20" t="s">
        <v>7618</v>
      </c>
      <c r="M29">
        <v>495</v>
      </c>
      <c r="N29" t="s">
        <v>7619</v>
      </c>
    </row>
    <row r="30" spans="1:14" x14ac:dyDescent="0.35">
      <c r="A30" s="21">
        <v>45300</v>
      </c>
      <c r="B30" s="20">
        <v>64003962</v>
      </c>
      <c r="C30" s="20">
        <v>340006999</v>
      </c>
      <c r="D30" s="20" t="s">
        <v>7612</v>
      </c>
      <c r="E30" s="20" t="s">
        <v>7613</v>
      </c>
      <c r="F30" s="20" t="s">
        <v>7614</v>
      </c>
      <c r="G30" s="20" t="s">
        <v>7615</v>
      </c>
      <c r="H30" s="22">
        <v>-1250</v>
      </c>
      <c r="I30" s="20" t="s">
        <v>7620</v>
      </c>
      <c r="J30" t="s">
        <v>7617</v>
      </c>
      <c r="K30" s="20" t="s">
        <v>7618</v>
      </c>
      <c r="L30" s="20"/>
      <c r="M30" s="20">
        <v>495</v>
      </c>
      <c r="N30" s="20" t="s">
        <v>7619</v>
      </c>
    </row>
    <row r="31" spans="1:14" x14ac:dyDescent="0.35">
      <c r="A31" s="18">
        <v>45268</v>
      </c>
      <c r="B31">
        <v>64003962</v>
      </c>
      <c r="C31">
        <v>340006999</v>
      </c>
      <c r="D31" t="s">
        <v>7612</v>
      </c>
      <c r="E31" t="s">
        <v>7613</v>
      </c>
      <c r="F31" t="s">
        <v>7614</v>
      </c>
      <c r="G31" t="s">
        <v>7615</v>
      </c>
      <c r="H31" s="19">
        <v>-4375</v>
      </c>
      <c r="I31" t="s">
        <v>7621</v>
      </c>
      <c r="J31" s="23" t="s">
        <v>7617</v>
      </c>
      <c r="K31" s="20" t="s">
        <v>7618</v>
      </c>
      <c r="L31" s="24"/>
      <c r="M31">
        <v>495</v>
      </c>
      <c r="N31" t="s">
        <v>7619</v>
      </c>
    </row>
    <row r="32" spans="1:14" x14ac:dyDescent="0.35">
      <c r="A32" s="25">
        <v>45251</v>
      </c>
      <c r="B32" s="26">
        <v>64003962</v>
      </c>
      <c r="C32" s="26">
        <v>340006999</v>
      </c>
      <c r="D32" s="26" t="s">
        <v>7612</v>
      </c>
      <c r="E32" s="26" t="s">
        <v>7613</v>
      </c>
      <c r="F32" s="26" t="s">
        <v>7614</v>
      </c>
      <c r="G32" s="26" t="s">
        <v>7615</v>
      </c>
      <c r="H32" s="27">
        <v>-2500</v>
      </c>
      <c r="I32" s="26" t="s">
        <v>7622</v>
      </c>
      <c r="J32" s="23" t="s">
        <v>7617</v>
      </c>
      <c r="K32" s="20" t="s">
        <v>7618</v>
      </c>
      <c r="L32" s="24"/>
      <c r="M32" s="26">
        <v>495</v>
      </c>
      <c r="N32" s="26" t="s">
        <v>7619</v>
      </c>
    </row>
    <row r="36" spans="2:7" x14ac:dyDescent="0.35">
      <c r="C36" s="15" t="s">
        <v>7623</v>
      </c>
    </row>
    <row r="38" spans="2:7" ht="15" thickBot="1" x14ac:dyDescent="0.4"/>
    <row r="39" spans="2:7" x14ac:dyDescent="0.35">
      <c r="B39" s="28" t="s">
        <v>7578</v>
      </c>
      <c r="C39" s="28" t="s">
        <v>0</v>
      </c>
      <c r="D39" s="29" t="s">
        <v>4</v>
      </c>
      <c r="E39" s="28" t="s">
        <v>7624</v>
      </c>
      <c r="F39" s="28" t="s">
        <v>7625</v>
      </c>
      <c r="G39" s="28" t="s">
        <v>7626</v>
      </c>
    </row>
    <row r="40" spans="2:7" x14ac:dyDescent="0.35">
      <c r="B40" s="30" t="s">
        <v>7627</v>
      </c>
      <c r="C40" s="3" t="s">
        <v>44</v>
      </c>
      <c r="D40" s="12">
        <v>45194</v>
      </c>
      <c r="E40" s="10">
        <v>7</v>
      </c>
      <c r="F40" s="31">
        <v>625</v>
      </c>
      <c r="G40" s="31">
        <f t="shared" ref="G40" si="0">F40*E40</f>
        <v>4375</v>
      </c>
    </row>
    <row r="41" spans="2:7" x14ac:dyDescent="0.35">
      <c r="B41" s="30" t="s">
        <v>7628</v>
      </c>
      <c r="C41" s="3" t="s">
        <v>44</v>
      </c>
      <c r="D41" s="12">
        <v>45194</v>
      </c>
      <c r="E41" s="10">
        <v>2</v>
      </c>
      <c r="F41" s="31">
        <v>625</v>
      </c>
      <c r="G41" s="31">
        <f>F41*E41</f>
        <v>1250</v>
      </c>
    </row>
    <row r="42" spans="2:7" x14ac:dyDescent="0.35">
      <c r="B42" s="30" t="s">
        <v>7629</v>
      </c>
      <c r="C42" s="3" t="s">
        <v>44</v>
      </c>
      <c r="D42" s="12">
        <v>45194</v>
      </c>
      <c r="E42" s="10">
        <v>4</v>
      </c>
      <c r="F42" s="31">
        <v>625</v>
      </c>
      <c r="G42" s="31">
        <f>F42*E42</f>
        <v>2500</v>
      </c>
    </row>
  </sheetData>
  <mergeCells count="7">
    <mergeCell ref="E4:H4"/>
    <mergeCell ref="I15:I16"/>
    <mergeCell ref="B15:B16"/>
    <mergeCell ref="C15:C16"/>
    <mergeCell ref="D15:D16"/>
    <mergeCell ref="E15:G15"/>
    <mergeCell ref="H15:H16"/>
  </mergeCells>
  <conditionalFormatting sqref="B40:B42">
    <cfRule type="duplicateValues" dxfId="90" priority="24"/>
  </conditionalFormatting>
  <conditionalFormatting sqref="C40">
    <cfRule type="duplicateValues" dxfId="89" priority="3"/>
  </conditionalFormatting>
  <conditionalFormatting sqref="C41">
    <cfRule type="duplicateValues" dxfId="88" priority="2"/>
  </conditionalFormatting>
  <conditionalFormatting sqref="C42">
    <cfRule type="duplicateValues" dxfId="87" priority="1"/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tabColor rgb="FFFF0000"/>
  </sheetPr>
  <dimension ref="A3:S72"/>
  <sheetViews>
    <sheetView topLeftCell="A12" zoomScale="85" zoomScaleNormal="85" workbookViewId="0">
      <selection activeCell="F17" sqref="F17"/>
    </sheetView>
  </sheetViews>
  <sheetFormatPr defaultRowHeight="14.5" x14ac:dyDescent="0.35"/>
  <cols>
    <col min="1" max="1" width="28.1796875" bestFit="1" customWidth="1"/>
    <col min="2" max="2" width="32.7265625" bestFit="1" customWidth="1"/>
    <col min="3" max="3" width="14.1796875" customWidth="1"/>
    <col min="4" max="4" width="8.81640625" customWidth="1"/>
    <col min="5" max="6" width="13.81640625" bestFit="1" customWidth="1"/>
    <col min="7" max="7" width="28.7265625" customWidth="1"/>
    <col min="8" max="8" width="20.1796875" bestFit="1" customWidth="1"/>
    <col min="9" max="9" width="9.54296875" bestFit="1" customWidth="1"/>
    <col min="10" max="10" width="18.54296875" bestFit="1" customWidth="1"/>
    <col min="11" max="11" width="20.7265625" bestFit="1" customWidth="1"/>
    <col min="13" max="13" width="27.453125" bestFit="1" customWidth="1"/>
    <col min="14" max="14" width="32" bestFit="1" customWidth="1"/>
    <col min="16" max="16" width="24.81640625" bestFit="1" customWidth="1"/>
  </cols>
  <sheetData>
    <row r="3" spans="2:10" ht="15" thickBot="1" x14ac:dyDescent="0.4">
      <c r="D3" s="420" t="s">
        <v>7577</v>
      </c>
      <c r="E3" s="420"/>
      <c r="F3" s="420"/>
      <c r="G3" s="420"/>
    </row>
    <row r="4" spans="2:10" x14ac:dyDescent="0.35">
      <c r="D4" s="196" t="s">
        <v>7578</v>
      </c>
      <c r="E4" s="205" t="s">
        <v>7579</v>
      </c>
      <c r="F4" s="204" t="s">
        <v>7580</v>
      </c>
      <c r="G4" s="197" t="s">
        <v>7581</v>
      </c>
    </row>
    <row r="5" spans="2:10" x14ac:dyDescent="0.35">
      <c r="D5" s="198" t="s">
        <v>7630</v>
      </c>
      <c r="E5" s="32">
        <v>45135</v>
      </c>
      <c r="F5" s="33">
        <v>3600</v>
      </c>
      <c r="G5" s="199" t="s">
        <v>7631</v>
      </c>
    </row>
    <row r="6" spans="2:10" x14ac:dyDescent="0.35">
      <c r="D6" s="198" t="s">
        <v>7632</v>
      </c>
      <c r="E6" s="32">
        <v>45149</v>
      </c>
      <c r="F6" s="33">
        <v>5400</v>
      </c>
      <c r="G6" s="199" t="s">
        <v>7631</v>
      </c>
    </row>
    <row r="7" spans="2:10" x14ac:dyDescent="0.35">
      <c r="D7" s="198" t="s">
        <v>7633</v>
      </c>
      <c r="E7" s="32">
        <v>45181</v>
      </c>
      <c r="F7" s="33">
        <v>4200</v>
      </c>
      <c r="G7" s="199" t="s">
        <v>7634</v>
      </c>
    </row>
    <row r="8" spans="2:10" ht="15" thickBot="1" x14ac:dyDescent="0.4">
      <c r="D8" s="200"/>
      <c r="E8" s="211" t="s">
        <v>21</v>
      </c>
      <c r="F8" s="202">
        <f>SUM(F5:F7)</f>
        <v>13200</v>
      </c>
      <c r="G8" s="203"/>
    </row>
    <row r="10" spans="2:10" x14ac:dyDescent="0.35">
      <c r="J10" s="15" t="s">
        <v>7635</v>
      </c>
    </row>
    <row r="11" spans="2:10" x14ac:dyDescent="0.35">
      <c r="B11" s="5" t="s">
        <v>7636</v>
      </c>
    </row>
    <row r="13" spans="2:10" x14ac:dyDescent="0.35">
      <c r="B13" s="419" t="s">
        <v>7578</v>
      </c>
      <c r="C13" s="419" t="s">
        <v>7586</v>
      </c>
      <c r="D13" s="419" t="s">
        <v>7587</v>
      </c>
      <c r="E13" s="419" t="s">
        <v>7588</v>
      </c>
      <c r="F13" s="419"/>
      <c r="G13" s="423"/>
      <c r="H13" s="419" t="s">
        <v>7589</v>
      </c>
    </row>
    <row r="14" spans="2:10" x14ac:dyDescent="0.35">
      <c r="B14" s="421"/>
      <c r="C14" s="421"/>
      <c r="D14" s="421"/>
      <c r="E14" s="7" t="s">
        <v>7579</v>
      </c>
      <c r="F14" s="7" t="s">
        <v>7591</v>
      </c>
      <c r="G14" s="6" t="s">
        <v>7581</v>
      </c>
      <c r="H14" s="419"/>
    </row>
    <row r="15" spans="2:10" x14ac:dyDescent="0.35">
      <c r="B15" s="9" t="s">
        <v>7630</v>
      </c>
      <c r="C15" s="9" t="s">
        <v>7637</v>
      </c>
      <c r="D15" s="11"/>
      <c r="E15" s="32">
        <f>B54</f>
        <v>45135</v>
      </c>
      <c r="F15" s="33">
        <f>-E54</f>
        <v>3600</v>
      </c>
      <c r="G15" s="9" t="s">
        <v>7638</v>
      </c>
      <c r="H15" s="11">
        <f t="shared" ref="H15:H17" si="0">D15-F15</f>
        <v>-3600</v>
      </c>
      <c r="J15" s="34"/>
    </row>
    <row r="16" spans="2:10" x14ac:dyDescent="0.35">
      <c r="B16" s="9" t="s">
        <v>7632</v>
      </c>
      <c r="C16" s="9" t="s">
        <v>7637</v>
      </c>
      <c r="D16" s="11"/>
      <c r="E16" s="32">
        <f>B53</f>
        <v>45149</v>
      </c>
      <c r="F16" s="33">
        <f>-E53</f>
        <v>5400</v>
      </c>
      <c r="G16" s="9" t="s">
        <v>7638</v>
      </c>
      <c r="H16" s="11">
        <f t="shared" si="0"/>
        <v>-5400</v>
      </c>
      <c r="J16" s="34"/>
    </row>
    <row r="17" spans="2:10" x14ac:dyDescent="0.35">
      <c r="B17" s="9" t="s">
        <v>7633</v>
      </c>
      <c r="C17" s="9" t="s">
        <v>7637</v>
      </c>
      <c r="D17" s="11"/>
      <c r="E17" s="32">
        <f>B48</f>
        <v>45181</v>
      </c>
      <c r="F17" s="33">
        <f>I48</f>
        <v>4200</v>
      </c>
      <c r="G17" s="9" t="s">
        <v>7639</v>
      </c>
      <c r="H17" s="11">
        <f t="shared" si="0"/>
        <v>-4200</v>
      </c>
      <c r="J17" s="34"/>
    </row>
    <row r="18" spans="2:10" ht="15" thickBot="1" x14ac:dyDescent="0.4">
      <c r="F18" s="58">
        <f>SUM(F15:F17)</f>
        <v>13200</v>
      </c>
    </row>
    <row r="19" spans="2:10" ht="15" thickTop="1" x14ac:dyDescent="0.35"/>
    <row r="21" spans="2:10" x14ac:dyDescent="0.35">
      <c r="B21" s="5" t="s">
        <v>7640</v>
      </c>
    </row>
    <row r="24" spans="2:10" x14ac:dyDescent="0.35">
      <c r="B24" s="419" t="s">
        <v>7641</v>
      </c>
      <c r="C24" s="419" t="s">
        <v>7586</v>
      </c>
      <c r="D24" s="419" t="s">
        <v>7587</v>
      </c>
      <c r="E24" s="419" t="s">
        <v>7588</v>
      </c>
      <c r="F24" s="419"/>
      <c r="G24" s="423"/>
      <c r="H24" s="419" t="s">
        <v>7589</v>
      </c>
      <c r="J24" s="15" t="s">
        <v>7642</v>
      </c>
    </row>
    <row r="25" spans="2:10" x14ac:dyDescent="0.35">
      <c r="B25" s="421"/>
      <c r="C25" s="421"/>
      <c r="D25" s="421"/>
      <c r="E25" s="7" t="s">
        <v>7579</v>
      </c>
      <c r="F25" s="7" t="s">
        <v>7591</v>
      </c>
      <c r="G25" s="8" t="s">
        <v>7581</v>
      </c>
      <c r="H25" s="419"/>
    </row>
    <row r="26" spans="2:10" x14ac:dyDescent="0.35">
      <c r="B26" s="9" t="s">
        <v>7643</v>
      </c>
      <c r="C26" s="9" t="s">
        <v>7644</v>
      </c>
      <c r="D26" s="11">
        <v>5192.3100000000004</v>
      </c>
      <c r="E26" s="12">
        <v>45191</v>
      </c>
      <c r="F26" s="35">
        <v>5192.3100000000004</v>
      </c>
      <c r="G26" s="14" t="s">
        <v>7645</v>
      </c>
      <c r="H26" s="11">
        <f t="shared" ref="H26:H34" si="1">D26-F26</f>
        <v>0</v>
      </c>
    </row>
    <row r="27" spans="2:10" x14ac:dyDescent="0.35">
      <c r="B27" s="9" t="s">
        <v>7646</v>
      </c>
      <c r="C27" s="9" t="s">
        <v>7644</v>
      </c>
      <c r="D27" s="11">
        <v>5192.3100000000004</v>
      </c>
      <c r="E27" s="12">
        <v>45205</v>
      </c>
      <c r="F27" s="35">
        <v>5192.3100000000004</v>
      </c>
      <c r="G27" s="14" t="s">
        <v>7645</v>
      </c>
      <c r="H27" s="11">
        <f t="shared" si="1"/>
        <v>0</v>
      </c>
    </row>
    <row r="28" spans="2:10" x14ac:dyDescent="0.35">
      <c r="B28" s="9" t="s">
        <v>7647</v>
      </c>
      <c r="C28" s="9" t="s">
        <v>7644</v>
      </c>
      <c r="D28" s="11">
        <v>5192.3100000000004</v>
      </c>
      <c r="E28" s="12">
        <v>45219</v>
      </c>
      <c r="F28" s="35">
        <v>5192.3100000000004</v>
      </c>
      <c r="G28" s="14" t="s">
        <v>7645</v>
      </c>
      <c r="H28" s="11">
        <f t="shared" si="1"/>
        <v>0</v>
      </c>
    </row>
    <row r="29" spans="2:10" x14ac:dyDescent="0.35">
      <c r="B29" s="9" t="s">
        <v>7648</v>
      </c>
      <c r="C29" s="9" t="s">
        <v>7644</v>
      </c>
      <c r="D29" s="11">
        <v>5192.3100000000004</v>
      </c>
      <c r="E29" s="12">
        <v>45233</v>
      </c>
      <c r="F29" s="35">
        <v>5192.3100000000004</v>
      </c>
      <c r="G29" s="14" t="s">
        <v>7645</v>
      </c>
      <c r="H29" s="11">
        <f t="shared" si="1"/>
        <v>0</v>
      </c>
    </row>
    <row r="30" spans="2:10" x14ac:dyDescent="0.35">
      <c r="B30" s="9" t="s">
        <v>7649</v>
      </c>
      <c r="C30" s="9" t="s">
        <v>7644</v>
      </c>
      <c r="D30" s="11">
        <v>5192.3100000000004</v>
      </c>
      <c r="E30" s="12">
        <v>45247</v>
      </c>
      <c r="F30" s="35">
        <v>5192.3100000000004</v>
      </c>
      <c r="G30" s="14" t="s">
        <v>7645</v>
      </c>
      <c r="H30" s="11">
        <f t="shared" si="1"/>
        <v>0</v>
      </c>
    </row>
    <row r="31" spans="2:10" x14ac:dyDescent="0.35">
      <c r="B31" s="9" t="s">
        <v>7650</v>
      </c>
      <c r="C31" s="9" t="s">
        <v>7644</v>
      </c>
      <c r="D31" s="11">
        <v>5192.3100000000004</v>
      </c>
      <c r="E31" s="12">
        <v>45261</v>
      </c>
      <c r="F31" s="35">
        <v>5192.3100000000004</v>
      </c>
      <c r="G31" s="14" t="s">
        <v>7645</v>
      </c>
      <c r="H31" s="11">
        <f t="shared" si="1"/>
        <v>0</v>
      </c>
    </row>
    <row r="32" spans="2:10" x14ac:dyDescent="0.35">
      <c r="B32" s="9" t="s">
        <v>7651</v>
      </c>
      <c r="C32" s="9" t="s">
        <v>7644</v>
      </c>
      <c r="D32" s="11">
        <v>5192.3100000000004</v>
      </c>
      <c r="E32" s="12">
        <v>45275</v>
      </c>
      <c r="F32" s="35">
        <v>5192.3100000000004</v>
      </c>
      <c r="G32" s="14" t="s">
        <v>7645</v>
      </c>
      <c r="H32" s="11">
        <f t="shared" si="1"/>
        <v>0</v>
      </c>
    </row>
    <row r="33" spans="1:19" x14ac:dyDescent="0.35">
      <c r="B33" s="9" t="s">
        <v>7652</v>
      </c>
      <c r="C33" s="9" t="s">
        <v>7644</v>
      </c>
      <c r="D33" s="11">
        <v>5192.3100000000004</v>
      </c>
      <c r="E33" s="12">
        <v>45289</v>
      </c>
      <c r="F33" s="35">
        <v>5192.3100000000004</v>
      </c>
      <c r="G33" s="14" t="s">
        <v>7645</v>
      </c>
      <c r="H33" s="11">
        <f t="shared" si="1"/>
        <v>0</v>
      </c>
    </row>
    <row r="34" spans="1:19" x14ac:dyDescent="0.35">
      <c r="B34" s="9" t="s">
        <v>7653</v>
      </c>
      <c r="C34" s="9" t="s">
        <v>7644</v>
      </c>
      <c r="D34" s="11">
        <v>5192.3100000000004</v>
      </c>
      <c r="E34" s="12">
        <v>45303</v>
      </c>
      <c r="F34" s="35">
        <v>5192.3100000000004</v>
      </c>
      <c r="G34" s="14" t="s">
        <v>7645</v>
      </c>
      <c r="H34" s="11">
        <f t="shared" si="1"/>
        <v>0</v>
      </c>
    </row>
    <row r="37" spans="1:19" x14ac:dyDescent="0.35">
      <c r="A37" s="15" t="s">
        <v>7654</v>
      </c>
    </row>
    <row r="40" spans="1:19" x14ac:dyDescent="0.35">
      <c r="A40" t="s">
        <v>7655</v>
      </c>
      <c r="B40" s="24" t="s">
        <v>198</v>
      </c>
      <c r="C40" s="24" t="s">
        <v>277</v>
      </c>
      <c r="D40" s="24" t="s">
        <v>7656</v>
      </c>
      <c r="E40" s="36" t="s">
        <v>7657</v>
      </c>
      <c r="F40" s="37" t="s">
        <v>7658</v>
      </c>
      <c r="G40" s="24" t="s">
        <v>7659</v>
      </c>
      <c r="H40" s="24" t="s">
        <v>7660</v>
      </c>
      <c r="I40" s="24" t="s">
        <v>7661</v>
      </c>
      <c r="J40" s="24" t="s">
        <v>7662</v>
      </c>
      <c r="K40" s="24" t="s">
        <v>7663</v>
      </c>
      <c r="L40" s="38" t="s">
        <v>7664</v>
      </c>
      <c r="M40" s="24" t="s">
        <v>7665</v>
      </c>
      <c r="N40" s="24" t="s">
        <v>7666</v>
      </c>
      <c r="O40" s="24" t="s">
        <v>7667</v>
      </c>
      <c r="P40" s="24" t="s">
        <v>7668</v>
      </c>
    </row>
    <row r="41" spans="1:19" x14ac:dyDescent="0.35">
      <c r="A41" t="s">
        <v>7669</v>
      </c>
      <c r="B41" s="26" t="s">
        <v>7670</v>
      </c>
      <c r="C41" s="26" t="s">
        <v>7671</v>
      </c>
      <c r="D41" s="26" t="s">
        <v>7672</v>
      </c>
      <c r="E41" s="39">
        <v>45237.052777777775</v>
      </c>
      <c r="F41" s="39">
        <v>45237.053472222222</v>
      </c>
      <c r="G41" s="26">
        <v>0.39</v>
      </c>
      <c r="H41" s="26" t="s">
        <v>7619</v>
      </c>
      <c r="I41" s="26"/>
      <c r="J41" s="26"/>
      <c r="K41" s="26" t="s">
        <v>7673</v>
      </c>
      <c r="L41" s="40">
        <v>888</v>
      </c>
      <c r="M41" s="26">
        <v>888.39</v>
      </c>
      <c r="N41" s="26" t="s">
        <v>7619</v>
      </c>
      <c r="O41" s="26" t="s">
        <v>7674</v>
      </c>
      <c r="P41" s="26">
        <v>888</v>
      </c>
    </row>
    <row r="42" spans="1:19" x14ac:dyDescent="0.35">
      <c r="A42" t="s">
        <v>7669</v>
      </c>
      <c r="B42" t="s">
        <v>7675</v>
      </c>
      <c r="C42" t="s">
        <v>7671</v>
      </c>
      <c r="D42" t="s">
        <v>7672</v>
      </c>
      <c r="E42" s="41">
        <v>45183.738113425927</v>
      </c>
      <c r="F42" s="18">
        <v>45183.738877314812</v>
      </c>
      <c r="G42">
        <v>0.39</v>
      </c>
      <c r="H42" t="s">
        <v>7619</v>
      </c>
      <c r="K42" t="s">
        <v>7673</v>
      </c>
      <c r="L42" s="42">
        <v>30</v>
      </c>
      <c r="M42" s="43">
        <v>30.39</v>
      </c>
      <c r="N42" t="s">
        <v>7619</v>
      </c>
      <c r="O42" t="s">
        <v>7674</v>
      </c>
      <c r="P42">
        <v>30</v>
      </c>
    </row>
    <row r="46" spans="1:19" x14ac:dyDescent="0.35">
      <c r="A46" t="s">
        <v>7655</v>
      </c>
      <c r="B46" s="24" t="s">
        <v>7600</v>
      </c>
      <c r="C46" s="24" t="s">
        <v>7601</v>
      </c>
      <c r="D46" s="24" t="s">
        <v>7602</v>
      </c>
      <c r="E46" s="24" t="s">
        <v>7603</v>
      </c>
      <c r="F46" s="24" t="s">
        <v>7604</v>
      </c>
      <c r="G46" s="24" t="s">
        <v>277</v>
      </c>
      <c r="H46" s="24" t="s">
        <v>7605</v>
      </c>
      <c r="I46" s="24" t="s">
        <v>7591</v>
      </c>
      <c r="J46" s="44" t="s">
        <v>7676</v>
      </c>
      <c r="K46" s="24" t="s">
        <v>7677</v>
      </c>
      <c r="L46" s="24" t="s">
        <v>7606</v>
      </c>
      <c r="M46" s="24" t="s">
        <v>7607</v>
      </c>
      <c r="N46" s="24" t="s">
        <v>7608</v>
      </c>
      <c r="O46" s="24" t="s">
        <v>7609</v>
      </c>
      <c r="P46" s="24" t="s">
        <v>7610</v>
      </c>
      <c r="Q46" s="24" t="s">
        <v>7611</v>
      </c>
      <c r="R46" s="24" t="s">
        <v>7678</v>
      </c>
      <c r="S46" s="24" t="s">
        <v>7679</v>
      </c>
    </row>
    <row r="47" spans="1:19" x14ac:dyDescent="0.35">
      <c r="A47" t="s">
        <v>7639</v>
      </c>
      <c r="B47" s="18">
        <v>45181</v>
      </c>
      <c r="C47">
        <v>64003962</v>
      </c>
      <c r="D47">
        <v>340007014</v>
      </c>
      <c r="E47" t="s">
        <v>7680</v>
      </c>
      <c r="F47" t="s">
        <v>7613</v>
      </c>
      <c r="G47" t="s">
        <v>7614</v>
      </c>
      <c r="H47" t="s">
        <v>7615</v>
      </c>
      <c r="I47" s="42">
        <v>5307.91</v>
      </c>
      <c r="J47" s="44">
        <v>23255018715421</v>
      </c>
      <c r="K47" s="44">
        <v>2023091200002550</v>
      </c>
      <c r="L47" t="s">
        <v>7681</v>
      </c>
      <c r="M47" s="45" t="s">
        <v>7682</v>
      </c>
      <c r="N47" s="20" t="s">
        <v>7618</v>
      </c>
      <c r="P47">
        <v>495</v>
      </c>
      <c r="Q47" t="s">
        <v>7619</v>
      </c>
    </row>
    <row r="48" spans="1:19" x14ac:dyDescent="0.35">
      <c r="A48" t="s">
        <v>7639</v>
      </c>
      <c r="B48" s="18">
        <v>45181</v>
      </c>
      <c r="C48">
        <v>64003962</v>
      </c>
      <c r="D48">
        <v>340007014</v>
      </c>
      <c r="E48" t="s">
        <v>7680</v>
      </c>
      <c r="F48" t="s">
        <v>7613</v>
      </c>
      <c r="G48" t="s">
        <v>7614</v>
      </c>
      <c r="H48" t="s">
        <v>7615</v>
      </c>
      <c r="I48" s="46">
        <v>4200</v>
      </c>
      <c r="J48" s="44">
        <v>23255018715403</v>
      </c>
      <c r="K48" s="44">
        <v>2023091200002520</v>
      </c>
      <c r="L48" t="s">
        <v>7683</v>
      </c>
      <c r="M48" s="45" t="s">
        <v>7682</v>
      </c>
      <c r="N48" s="20" t="s">
        <v>7618</v>
      </c>
      <c r="P48">
        <v>495</v>
      </c>
      <c r="Q48" t="s">
        <v>7619</v>
      </c>
    </row>
    <row r="50" spans="1:18" x14ac:dyDescent="0.35">
      <c r="I50" s="34"/>
    </row>
    <row r="52" spans="1:18" x14ac:dyDescent="0.35">
      <c r="A52" t="s">
        <v>7655</v>
      </c>
      <c r="B52" t="s">
        <v>7684</v>
      </c>
      <c r="C52" t="s">
        <v>7685</v>
      </c>
      <c r="D52" t="s">
        <v>7686</v>
      </c>
      <c r="E52" s="19" t="s">
        <v>7591</v>
      </c>
      <c r="F52" t="s">
        <v>7687</v>
      </c>
      <c r="G52" s="47" t="s">
        <v>7688</v>
      </c>
      <c r="H52" s="47" t="s">
        <v>7689</v>
      </c>
      <c r="I52" t="s">
        <v>7690</v>
      </c>
      <c r="J52" t="s">
        <v>7691</v>
      </c>
      <c r="K52" t="s">
        <v>7692</v>
      </c>
    </row>
    <row r="53" spans="1:18" x14ac:dyDescent="0.35">
      <c r="A53" t="s">
        <v>7638</v>
      </c>
      <c r="B53" s="18">
        <v>45149</v>
      </c>
      <c r="C53" t="s">
        <v>7693</v>
      </c>
      <c r="D53" t="s">
        <v>7694</v>
      </c>
      <c r="E53" s="46">
        <v>-5400</v>
      </c>
      <c r="G53" t="s">
        <v>7695</v>
      </c>
      <c r="H53" t="s">
        <v>7696</v>
      </c>
      <c r="I53" t="s">
        <v>7697</v>
      </c>
      <c r="J53">
        <v>46402.38</v>
      </c>
    </row>
    <row r="54" spans="1:18" x14ac:dyDescent="0.35">
      <c r="A54" t="s">
        <v>7638</v>
      </c>
      <c r="B54" s="18">
        <v>45135</v>
      </c>
      <c r="C54" t="s">
        <v>7693</v>
      </c>
      <c r="D54" t="s">
        <v>7698</v>
      </c>
      <c r="E54" s="46">
        <v>-3600</v>
      </c>
      <c r="G54" t="s">
        <v>7695</v>
      </c>
      <c r="H54" t="s">
        <v>7696</v>
      </c>
      <c r="I54" t="s">
        <v>7697</v>
      </c>
      <c r="J54">
        <v>49325.919999999998</v>
      </c>
    </row>
    <row r="56" spans="1:18" x14ac:dyDescent="0.35">
      <c r="C56" s="48"/>
      <c r="D56" s="48"/>
      <c r="E56" s="48"/>
      <c r="F56" s="48"/>
      <c r="G56" s="48"/>
      <c r="H56" s="49" t="s">
        <v>7699</v>
      </c>
      <c r="I56" s="48"/>
      <c r="J56" s="48"/>
      <c r="K56" s="48"/>
      <c r="L56" s="49" t="s">
        <v>7700</v>
      </c>
      <c r="M56" s="48"/>
      <c r="N56" s="49" t="s">
        <v>7701</v>
      </c>
      <c r="O56" s="49" t="s">
        <v>7702</v>
      </c>
      <c r="P56" s="49" t="s">
        <v>7703</v>
      </c>
      <c r="Q56" s="48"/>
      <c r="R56" s="48"/>
    </row>
    <row r="57" spans="1:18" x14ac:dyDescent="0.35">
      <c r="C57" s="48"/>
      <c r="D57" s="48"/>
      <c r="E57" s="48"/>
      <c r="F57" s="48"/>
      <c r="G57" s="48"/>
      <c r="H57" s="49"/>
      <c r="I57" s="48"/>
      <c r="J57" s="48"/>
      <c r="K57" s="48"/>
      <c r="L57" s="49"/>
      <c r="M57" s="48"/>
      <c r="N57" s="49"/>
      <c r="O57" s="49"/>
      <c r="P57" s="49"/>
      <c r="Q57" s="48"/>
      <c r="R57" s="48"/>
    </row>
    <row r="58" spans="1:18" x14ac:dyDescent="0.35">
      <c r="C58" s="48"/>
      <c r="D58" s="48"/>
      <c r="E58" s="48"/>
      <c r="F58" s="48"/>
      <c r="G58" s="48"/>
      <c r="H58" s="49"/>
      <c r="I58" s="48"/>
      <c r="J58" s="48"/>
      <c r="K58" s="48"/>
      <c r="L58" s="49"/>
      <c r="M58" s="48"/>
      <c r="N58" s="49"/>
      <c r="O58" s="49"/>
      <c r="P58" s="49"/>
      <c r="Q58" s="48"/>
      <c r="R58" s="48"/>
    </row>
    <row r="59" spans="1:18" x14ac:dyDescent="0.35">
      <c r="A59" s="15" t="s">
        <v>7704</v>
      </c>
      <c r="C59" s="48"/>
      <c r="D59" s="48"/>
      <c r="E59" s="48"/>
      <c r="F59" s="48"/>
      <c r="G59" s="48"/>
      <c r="H59" s="49"/>
      <c r="I59" s="48"/>
      <c r="J59" s="48"/>
      <c r="K59" s="48"/>
      <c r="L59" s="49"/>
      <c r="M59" s="48"/>
      <c r="N59" s="49"/>
      <c r="O59" s="49"/>
      <c r="P59" s="49"/>
      <c r="Q59" s="48"/>
      <c r="R59" s="48"/>
    </row>
    <row r="60" spans="1:18" x14ac:dyDescent="0.35">
      <c r="C60" s="48"/>
      <c r="D60" s="48"/>
      <c r="E60" s="48"/>
      <c r="F60" s="48"/>
      <c r="G60" s="48"/>
      <c r="H60" s="49"/>
      <c r="I60" s="48"/>
      <c r="J60" s="48"/>
      <c r="K60" s="48"/>
      <c r="L60" s="49"/>
      <c r="M60" s="48"/>
      <c r="N60" s="49"/>
      <c r="O60" s="49"/>
      <c r="P60" s="49"/>
      <c r="Q60" s="48"/>
      <c r="R60" s="48"/>
    </row>
    <row r="61" spans="1:18" x14ac:dyDescent="0.35">
      <c r="C61" s="48"/>
      <c r="D61" s="48"/>
      <c r="E61" s="49" t="s">
        <v>7705</v>
      </c>
      <c r="F61" s="49" t="s">
        <v>7705</v>
      </c>
      <c r="G61" s="49" t="s">
        <v>7706</v>
      </c>
      <c r="H61" s="49" t="s">
        <v>7707</v>
      </c>
      <c r="I61" s="48"/>
      <c r="J61" s="49" t="s">
        <v>7708</v>
      </c>
      <c r="K61" s="49" t="s">
        <v>7700</v>
      </c>
      <c r="L61" s="49" t="s">
        <v>7709</v>
      </c>
      <c r="M61" s="49" t="s">
        <v>7700</v>
      </c>
      <c r="N61" s="49" t="s">
        <v>7710</v>
      </c>
      <c r="O61" s="49" t="s">
        <v>7711</v>
      </c>
      <c r="P61" s="49" t="s">
        <v>7712</v>
      </c>
      <c r="Q61" s="49" t="s">
        <v>7713</v>
      </c>
      <c r="R61" s="48"/>
    </row>
    <row r="62" spans="1:18" x14ac:dyDescent="0.35">
      <c r="A62" t="s">
        <v>7714</v>
      </c>
      <c r="B62" t="s">
        <v>7715</v>
      </c>
      <c r="C62" s="50" t="s">
        <v>7716</v>
      </c>
      <c r="D62" s="50" t="s">
        <v>7717</v>
      </c>
      <c r="E62" s="49" t="s">
        <v>7718</v>
      </c>
      <c r="F62" s="49" t="s">
        <v>7719</v>
      </c>
      <c r="G62" s="49" t="s">
        <v>7720</v>
      </c>
      <c r="H62" s="49" t="s">
        <v>7721</v>
      </c>
      <c r="I62" s="50" t="s">
        <v>7722</v>
      </c>
      <c r="J62" s="49" t="s">
        <v>7719</v>
      </c>
      <c r="K62" s="49" t="s">
        <v>7723</v>
      </c>
      <c r="L62" s="48"/>
      <c r="M62" s="49" t="s">
        <v>7724</v>
      </c>
      <c r="N62" s="49" t="s">
        <v>7725</v>
      </c>
      <c r="O62" s="48"/>
      <c r="P62" s="49" t="s">
        <v>7726</v>
      </c>
      <c r="Q62" s="49" t="s">
        <v>7727</v>
      </c>
      <c r="R62" s="48"/>
    </row>
    <row r="63" spans="1:18" x14ac:dyDescent="0.35">
      <c r="C63" s="51" t="s">
        <v>7728</v>
      </c>
      <c r="D63" s="51" t="s">
        <v>7728</v>
      </c>
      <c r="E63" s="51" t="s">
        <v>7728</v>
      </c>
      <c r="F63" s="51" t="s">
        <v>7729</v>
      </c>
      <c r="G63" s="51" t="s">
        <v>7730</v>
      </c>
      <c r="H63" s="51" t="s">
        <v>7728</v>
      </c>
      <c r="I63" s="51" t="s">
        <v>7728</v>
      </c>
      <c r="J63" s="51" t="s">
        <v>7728</v>
      </c>
      <c r="K63" s="51" t="s">
        <v>7728</v>
      </c>
      <c r="L63" s="51" t="s">
        <v>7728</v>
      </c>
      <c r="M63" s="51" t="s">
        <v>7728</v>
      </c>
      <c r="N63" s="51" t="s">
        <v>7728</v>
      </c>
      <c r="O63" s="51" t="s">
        <v>7728</v>
      </c>
      <c r="P63" s="51" t="s">
        <v>7728</v>
      </c>
      <c r="Q63" s="51" t="s">
        <v>7728</v>
      </c>
      <c r="R63" s="51"/>
    </row>
    <row r="64" spans="1:18" x14ac:dyDescent="0.35">
      <c r="A64" s="26" t="s">
        <v>7643</v>
      </c>
      <c r="B64" s="52">
        <v>45191</v>
      </c>
      <c r="C64" s="53" t="s">
        <v>7731</v>
      </c>
      <c r="D64" s="54">
        <v>5192.3100000000004</v>
      </c>
      <c r="E64" s="54">
        <v>545.19000000000005</v>
      </c>
      <c r="F64" s="54">
        <v>9.94</v>
      </c>
      <c r="G64" s="54">
        <v>29.21</v>
      </c>
      <c r="H64" s="54">
        <v>3.08</v>
      </c>
      <c r="I64" s="54">
        <v>33.020000000000003</v>
      </c>
      <c r="J64" s="54">
        <v>4.4800000000000004</v>
      </c>
      <c r="K64" s="54">
        <v>11.06</v>
      </c>
      <c r="L64" s="54">
        <v>12.32</v>
      </c>
      <c r="M64" s="54">
        <v>12.04</v>
      </c>
      <c r="N64" s="54">
        <v>19.32</v>
      </c>
      <c r="O64" s="54">
        <v>30.1</v>
      </c>
      <c r="P64" s="54">
        <v>709.76</v>
      </c>
      <c r="Q64" s="55">
        <v>0.13669999999999999</v>
      </c>
    </row>
    <row r="65" spans="1:18" x14ac:dyDescent="0.35">
      <c r="A65" t="s">
        <v>7646</v>
      </c>
      <c r="B65" s="52">
        <v>45205</v>
      </c>
      <c r="C65" s="53" t="s">
        <v>7731</v>
      </c>
      <c r="D65" s="54">
        <v>5192.3100000000004</v>
      </c>
      <c r="E65" s="54">
        <v>524.89</v>
      </c>
      <c r="F65" s="54">
        <v>9.94</v>
      </c>
      <c r="G65" s="54">
        <v>29.21</v>
      </c>
      <c r="H65" s="54">
        <v>3.08</v>
      </c>
      <c r="I65" s="54">
        <v>204.26</v>
      </c>
      <c r="J65" s="54">
        <v>4.4800000000000004</v>
      </c>
      <c r="K65" s="54">
        <v>11.06</v>
      </c>
      <c r="L65" s="54">
        <v>12.32</v>
      </c>
      <c r="M65" s="54">
        <v>12.04</v>
      </c>
      <c r="N65" s="54">
        <v>19.32</v>
      </c>
      <c r="O65" s="54">
        <v>30.1</v>
      </c>
      <c r="P65" s="54">
        <v>860.7</v>
      </c>
      <c r="Q65" s="55">
        <v>0.1658</v>
      </c>
      <c r="R65" s="48"/>
    </row>
    <row r="66" spans="1:18" x14ac:dyDescent="0.35">
      <c r="A66" s="26" t="s">
        <v>7647</v>
      </c>
      <c r="B66" s="52">
        <v>45219</v>
      </c>
      <c r="C66" s="53" t="s">
        <v>7731</v>
      </c>
      <c r="D66" s="54">
        <v>5192.3100000000004</v>
      </c>
      <c r="E66" s="54">
        <v>514.04</v>
      </c>
      <c r="F66" s="54">
        <v>9.94</v>
      </c>
      <c r="G66" s="54">
        <v>29.21</v>
      </c>
      <c r="H66" s="54">
        <v>3.08</v>
      </c>
      <c r="I66" s="54">
        <v>204.26</v>
      </c>
      <c r="J66" s="54">
        <v>4.4800000000000004</v>
      </c>
      <c r="K66" s="54">
        <v>11.06</v>
      </c>
      <c r="L66" s="54">
        <v>12.32</v>
      </c>
      <c r="M66" s="54">
        <v>12.04</v>
      </c>
      <c r="N66" s="54">
        <v>19.32</v>
      </c>
      <c r="O66" s="54">
        <v>30.1</v>
      </c>
      <c r="P66" s="54">
        <v>849.85</v>
      </c>
      <c r="Q66" s="55">
        <v>0.16370000000000001</v>
      </c>
    </row>
    <row r="67" spans="1:18" x14ac:dyDescent="0.35">
      <c r="A67" t="s">
        <v>7648</v>
      </c>
      <c r="B67" s="52">
        <v>45233</v>
      </c>
      <c r="C67" s="53" t="s">
        <v>7731</v>
      </c>
      <c r="D67" s="54">
        <v>5192.3100000000004</v>
      </c>
      <c r="E67" s="54">
        <v>514.04</v>
      </c>
      <c r="F67" s="54">
        <v>9.94</v>
      </c>
      <c r="G67" s="54">
        <v>29.21</v>
      </c>
      <c r="H67" s="54">
        <v>3.08</v>
      </c>
      <c r="I67" s="54">
        <v>204.26</v>
      </c>
      <c r="J67" s="54">
        <v>4.4800000000000004</v>
      </c>
      <c r="K67" s="54">
        <v>11.06</v>
      </c>
      <c r="L67" s="54">
        <v>12.32</v>
      </c>
      <c r="M67" s="54">
        <v>12.04</v>
      </c>
      <c r="N67" s="54">
        <v>19.32</v>
      </c>
      <c r="O67" s="54">
        <v>30.1</v>
      </c>
      <c r="P67" s="54">
        <v>849.85</v>
      </c>
      <c r="Q67" s="55">
        <v>0.16370000000000001</v>
      </c>
    </row>
    <row r="68" spans="1:18" x14ac:dyDescent="0.35">
      <c r="A68" s="26" t="s">
        <v>7649</v>
      </c>
      <c r="B68" s="52">
        <v>45247</v>
      </c>
      <c r="C68" s="53" t="s">
        <v>7731</v>
      </c>
      <c r="D68" s="54">
        <v>5192.3100000000004</v>
      </c>
      <c r="E68" s="54">
        <v>514.04</v>
      </c>
      <c r="F68" s="54">
        <v>9.94</v>
      </c>
      <c r="G68" s="54">
        <v>29.21</v>
      </c>
      <c r="H68" s="54">
        <v>3.08</v>
      </c>
      <c r="I68" s="54">
        <v>204.26</v>
      </c>
      <c r="J68" s="54">
        <v>4.4800000000000004</v>
      </c>
      <c r="K68" s="54">
        <v>11.06</v>
      </c>
      <c r="L68" s="54">
        <v>12.32</v>
      </c>
      <c r="M68" s="54">
        <v>12.04</v>
      </c>
      <c r="N68" s="54">
        <v>19.32</v>
      </c>
      <c r="O68" s="54">
        <v>30.1</v>
      </c>
      <c r="P68" s="54">
        <v>849.85</v>
      </c>
      <c r="Q68" s="55">
        <v>0.16370000000000001</v>
      </c>
    </row>
    <row r="69" spans="1:18" x14ac:dyDescent="0.35">
      <c r="A69" t="s">
        <v>7650</v>
      </c>
      <c r="B69" s="52">
        <v>45261</v>
      </c>
      <c r="C69" s="53" t="s">
        <v>7731</v>
      </c>
      <c r="D69" s="54">
        <v>5192.3100000000004</v>
      </c>
      <c r="E69" s="54">
        <v>514.04</v>
      </c>
      <c r="F69" s="54">
        <v>9.94</v>
      </c>
      <c r="G69" s="54">
        <v>29.21</v>
      </c>
      <c r="H69" s="54">
        <v>3.08</v>
      </c>
      <c r="I69" s="54">
        <v>204.26</v>
      </c>
      <c r="J69" s="54">
        <v>4.4800000000000004</v>
      </c>
      <c r="K69" s="54">
        <v>11.06</v>
      </c>
      <c r="L69" s="54">
        <v>12.32</v>
      </c>
      <c r="M69" s="54">
        <v>12.04</v>
      </c>
      <c r="N69" s="54">
        <v>19.32</v>
      </c>
      <c r="O69" s="54">
        <v>30.1</v>
      </c>
      <c r="P69" s="54">
        <v>849.85</v>
      </c>
      <c r="Q69" s="55">
        <v>0.16370000000000001</v>
      </c>
    </row>
    <row r="70" spans="1:18" x14ac:dyDescent="0.35">
      <c r="A70" s="26" t="s">
        <v>7651</v>
      </c>
      <c r="B70" s="52">
        <v>45275</v>
      </c>
      <c r="C70" s="53" t="s">
        <v>7731</v>
      </c>
      <c r="D70" s="54">
        <v>5192.3100000000004</v>
      </c>
      <c r="E70" s="54">
        <v>514.04</v>
      </c>
      <c r="F70" s="54">
        <v>9.94</v>
      </c>
      <c r="G70" s="54">
        <v>29.21</v>
      </c>
      <c r="H70" s="54">
        <v>3.08</v>
      </c>
      <c r="I70" s="54">
        <v>204.26</v>
      </c>
      <c r="J70" s="54">
        <v>4.4800000000000004</v>
      </c>
      <c r="K70" s="54">
        <v>11.06</v>
      </c>
      <c r="L70" s="54">
        <v>12.32</v>
      </c>
      <c r="M70" s="54">
        <v>12.04</v>
      </c>
      <c r="N70" s="54">
        <v>19.32</v>
      </c>
      <c r="O70" s="54">
        <v>30.1</v>
      </c>
      <c r="P70" s="54">
        <v>849.85</v>
      </c>
      <c r="Q70" s="55">
        <v>0.16370000000000001</v>
      </c>
    </row>
    <row r="71" spans="1:18" x14ac:dyDescent="0.35">
      <c r="A71" t="s">
        <v>7652</v>
      </c>
      <c r="B71" s="52">
        <v>45289</v>
      </c>
      <c r="C71" s="53" t="s">
        <v>7731</v>
      </c>
      <c r="D71" s="54">
        <v>5192.3100000000004</v>
      </c>
      <c r="E71" s="54">
        <v>514.04</v>
      </c>
      <c r="F71" s="54">
        <v>9.94</v>
      </c>
      <c r="G71" s="54">
        <v>29.21</v>
      </c>
      <c r="H71" s="54">
        <v>3.08</v>
      </c>
      <c r="I71" s="54">
        <v>204.26</v>
      </c>
      <c r="J71" s="54">
        <v>4.4800000000000004</v>
      </c>
      <c r="K71" s="54">
        <v>11.06</v>
      </c>
      <c r="L71" s="54">
        <v>12.32</v>
      </c>
      <c r="M71" s="54">
        <v>12.04</v>
      </c>
      <c r="N71" s="54">
        <v>19.32</v>
      </c>
      <c r="O71" s="54">
        <v>30.1</v>
      </c>
      <c r="P71" s="54">
        <v>849.85</v>
      </c>
      <c r="Q71" s="55">
        <v>0.16370000000000001</v>
      </c>
    </row>
    <row r="72" spans="1:18" x14ac:dyDescent="0.35">
      <c r="A72" s="26" t="s">
        <v>7653</v>
      </c>
      <c r="B72" s="52">
        <v>45303</v>
      </c>
      <c r="C72" s="53" t="s">
        <v>7731</v>
      </c>
      <c r="D72" s="54">
        <v>5192.3100000000004</v>
      </c>
      <c r="E72" s="54">
        <v>545.19000000000005</v>
      </c>
      <c r="F72" s="54">
        <v>9.94</v>
      </c>
      <c r="G72" s="54">
        <v>29.21</v>
      </c>
      <c r="H72" s="54">
        <v>3.08</v>
      </c>
      <c r="I72" s="54">
        <v>204.26</v>
      </c>
      <c r="J72" s="54">
        <v>4.4800000000000004</v>
      </c>
      <c r="K72" s="54">
        <v>11.06</v>
      </c>
      <c r="L72" s="54">
        <v>12.32</v>
      </c>
      <c r="M72" s="54">
        <v>12.04</v>
      </c>
      <c r="N72" s="54">
        <v>19.32</v>
      </c>
      <c r="O72" s="54">
        <v>30.1</v>
      </c>
      <c r="P72" s="54">
        <v>881</v>
      </c>
      <c r="Q72" s="55">
        <v>0.16969999999999999</v>
      </c>
    </row>
  </sheetData>
  <mergeCells count="11">
    <mergeCell ref="H13:H14"/>
    <mergeCell ref="B24:B25"/>
    <mergeCell ref="C24:C25"/>
    <mergeCell ref="D24:D25"/>
    <mergeCell ref="E24:G24"/>
    <mergeCell ref="H24:H25"/>
    <mergeCell ref="D3:G3"/>
    <mergeCell ref="B13:B14"/>
    <mergeCell ref="C13:C14"/>
    <mergeCell ref="D13:D14"/>
    <mergeCell ref="E13:G13"/>
  </mergeCells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>
    <tabColor rgb="FFFF0000"/>
  </sheetPr>
  <dimension ref="A2:V161"/>
  <sheetViews>
    <sheetView topLeftCell="A6" zoomScale="85" zoomScaleNormal="85" workbookViewId="0">
      <selection activeCell="D29" sqref="D28:D29"/>
    </sheetView>
  </sheetViews>
  <sheetFormatPr defaultRowHeight="14.5" x14ac:dyDescent="0.35"/>
  <cols>
    <col min="1" max="1" width="29.81640625" bestFit="1" customWidth="1"/>
    <col min="2" max="2" width="31.7265625" bestFit="1" customWidth="1"/>
    <col min="3" max="3" width="12.453125" bestFit="1" customWidth="1"/>
    <col min="4" max="4" width="16.1796875" bestFit="1" customWidth="1"/>
    <col min="5" max="6" width="26.453125" bestFit="1" customWidth="1"/>
    <col min="7" max="7" width="20.7265625" bestFit="1" customWidth="1"/>
    <col min="8" max="8" width="24.81640625" bestFit="1" customWidth="1"/>
    <col min="9" max="9" width="15.7265625" bestFit="1" customWidth="1"/>
    <col min="10" max="10" width="18.54296875" bestFit="1" customWidth="1"/>
  </cols>
  <sheetData>
    <row r="2" spans="2:12" ht="15" thickBot="1" x14ac:dyDescent="0.4">
      <c r="B2" s="420" t="s">
        <v>7577</v>
      </c>
      <c r="C2" s="420"/>
      <c r="D2" s="420"/>
      <c r="E2" s="420"/>
    </row>
    <row r="3" spans="2:12" x14ac:dyDescent="0.35">
      <c r="B3" s="196" t="s">
        <v>7578</v>
      </c>
      <c r="C3" s="205" t="s">
        <v>7579</v>
      </c>
      <c r="D3" s="204" t="s">
        <v>7580</v>
      </c>
      <c r="E3" s="197" t="s">
        <v>7581</v>
      </c>
    </row>
    <row r="4" spans="2:12" x14ac:dyDescent="0.35">
      <c r="B4" s="198" t="s">
        <v>7584</v>
      </c>
      <c r="C4" s="32">
        <v>45268</v>
      </c>
      <c r="D4" s="33">
        <v>16720</v>
      </c>
      <c r="E4" s="199" t="s">
        <v>7732</v>
      </c>
    </row>
    <row r="5" spans="2:12" ht="15" thickBot="1" x14ac:dyDescent="0.4">
      <c r="B5" s="200"/>
      <c r="C5" s="201" t="s">
        <v>21</v>
      </c>
      <c r="D5" s="202">
        <f>SUM(D4:D4)</f>
        <v>16720</v>
      </c>
      <c r="E5" s="203"/>
    </row>
    <row r="9" spans="2:12" x14ac:dyDescent="0.35">
      <c r="L9" s="15" t="s">
        <v>7635</v>
      </c>
    </row>
    <row r="10" spans="2:12" x14ac:dyDescent="0.35">
      <c r="B10" s="5" t="s">
        <v>7733</v>
      </c>
    </row>
    <row r="12" spans="2:12" x14ac:dyDescent="0.35">
      <c r="B12" s="419" t="s">
        <v>7578</v>
      </c>
      <c r="C12" s="419" t="s">
        <v>7586</v>
      </c>
      <c r="D12" s="419" t="s">
        <v>7587</v>
      </c>
      <c r="E12" s="419"/>
      <c r="F12" s="423" t="s">
        <v>7588</v>
      </c>
      <c r="G12" s="424"/>
      <c r="H12" s="425"/>
      <c r="I12" s="419" t="s">
        <v>7589</v>
      </c>
    </row>
    <row r="13" spans="2:12" x14ac:dyDescent="0.35">
      <c r="B13" s="421"/>
      <c r="C13" s="421"/>
      <c r="D13" s="6" t="s">
        <v>7734</v>
      </c>
      <c r="E13" s="130"/>
      <c r="F13" s="7" t="s">
        <v>7579</v>
      </c>
      <c r="G13" s="7" t="s">
        <v>7591</v>
      </c>
      <c r="H13" s="6" t="s">
        <v>7581</v>
      </c>
      <c r="I13" s="419"/>
    </row>
    <row r="14" spans="2:12" x14ac:dyDescent="0.35">
      <c r="B14" s="9" t="s">
        <v>7584</v>
      </c>
      <c r="C14" s="9" t="s">
        <v>7637</v>
      </c>
      <c r="D14" s="9"/>
      <c r="E14" s="11">
        <f>F118</f>
        <v>16720</v>
      </c>
      <c r="F14" s="60">
        <f>B67</f>
        <v>45268</v>
      </c>
      <c r="G14" s="33">
        <f>-I67</f>
        <v>16720</v>
      </c>
      <c r="H14" s="9" t="s">
        <v>7639</v>
      </c>
      <c r="I14" s="11">
        <f>(D14+E14)-G14</f>
        <v>0</v>
      </c>
    </row>
    <row r="15" spans="2:12" x14ac:dyDescent="0.35">
      <c r="B15" s="9" t="s">
        <v>7595</v>
      </c>
      <c r="C15" s="9" t="s">
        <v>7637</v>
      </c>
      <c r="D15" s="9"/>
      <c r="E15" s="11">
        <f>F119</f>
        <v>14712.5</v>
      </c>
      <c r="F15" s="32">
        <f>B66</f>
        <v>45307</v>
      </c>
      <c r="G15" s="33">
        <f>-I66</f>
        <v>14712.5</v>
      </c>
      <c r="H15" s="9" t="s">
        <v>7639</v>
      </c>
      <c r="I15" s="11">
        <f>(D15+E15)-G15</f>
        <v>0</v>
      </c>
    </row>
    <row r="16" spans="2:12" x14ac:dyDescent="0.35">
      <c r="B16" s="332" t="s">
        <v>7596</v>
      </c>
      <c r="C16" s="9" t="s">
        <v>7637</v>
      </c>
      <c r="D16" s="33">
        <f>'MD Fee Working'!AA7</f>
        <v>800</v>
      </c>
      <c r="E16" s="11">
        <f>F120</f>
        <v>19387.5</v>
      </c>
      <c r="F16" s="32">
        <v>45330</v>
      </c>
      <c r="G16" s="33">
        <v>20187.5</v>
      </c>
      <c r="H16" s="9" t="s">
        <v>7735</v>
      </c>
      <c r="I16" s="11">
        <f>(D16+E16)-G16</f>
        <v>0</v>
      </c>
    </row>
    <row r="17" spans="2:12" x14ac:dyDescent="0.35">
      <c r="B17" s="332" t="s">
        <v>7736</v>
      </c>
      <c r="C17" s="9" t="s">
        <v>7637</v>
      </c>
      <c r="D17" s="9"/>
      <c r="E17" s="11"/>
      <c r="F17" s="32"/>
      <c r="G17" s="33"/>
      <c r="H17" s="9"/>
      <c r="I17" s="11"/>
    </row>
    <row r="18" spans="2:12" x14ac:dyDescent="0.35">
      <c r="B18" s="332" t="s">
        <v>7737</v>
      </c>
      <c r="C18" s="9" t="s">
        <v>7637</v>
      </c>
      <c r="D18" s="9"/>
      <c r="E18" s="11"/>
      <c r="F18" s="32"/>
      <c r="G18" s="33"/>
      <c r="H18" s="9"/>
      <c r="I18" s="11"/>
    </row>
    <row r="19" spans="2:12" ht="15" thickBot="1" x14ac:dyDescent="0.4">
      <c r="F19" s="331">
        <f>SUM(G14:G15)</f>
        <v>31432.5</v>
      </c>
    </row>
    <row r="20" spans="2:12" ht="15" thickTop="1" x14ac:dyDescent="0.35"/>
    <row r="21" spans="2:12" x14ac:dyDescent="0.35">
      <c r="E21" s="24" t="s">
        <v>7598</v>
      </c>
      <c r="F21" s="195">
        <f>+G14</f>
        <v>16720</v>
      </c>
    </row>
    <row r="22" spans="2:12" x14ac:dyDescent="0.35">
      <c r="B22" s="5" t="s">
        <v>7738</v>
      </c>
    </row>
    <row r="25" spans="2:12" x14ac:dyDescent="0.35">
      <c r="B25" s="419" t="s">
        <v>7641</v>
      </c>
      <c r="C25" s="419" t="s">
        <v>7586</v>
      </c>
      <c r="D25" s="419" t="s">
        <v>7587</v>
      </c>
      <c r="E25" s="419" t="s">
        <v>7588</v>
      </c>
      <c r="F25" s="419"/>
      <c r="G25" s="423"/>
      <c r="H25" s="419" t="s">
        <v>7589</v>
      </c>
      <c r="L25" s="15" t="s">
        <v>7642</v>
      </c>
    </row>
    <row r="26" spans="2:12" x14ac:dyDescent="0.35">
      <c r="B26" s="421"/>
      <c r="C26" s="421"/>
      <c r="D26" s="421"/>
      <c r="E26" s="7" t="s">
        <v>7579</v>
      </c>
      <c r="F26" s="7" t="s">
        <v>7591</v>
      </c>
      <c r="G26" s="6" t="s">
        <v>7581</v>
      </c>
      <c r="H26" s="419"/>
    </row>
    <row r="27" spans="2:12" x14ac:dyDescent="0.35">
      <c r="B27" s="9" t="s">
        <v>7739</v>
      </c>
      <c r="C27" s="9" t="s">
        <v>7644</v>
      </c>
      <c r="D27" s="71"/>
      <c r="E27" s="12">
        <f>B73</f>
        <v>44943</v>
      </c>
      <c r="F27" s="75">
        <f>-I73</f>
        <v>21327.68</v>
      </c>
      <c r="G27" t="s">
        <v>7740</v>
      </c>
      <c r="H27" s="71">
        <f t="shared" ref="H27:H35" si="0">D27-F27</f>
        <v>-21327.68</v>
      </c>
    </row>
    <row r="28" spans="2:12" x14ac:dyDescent="0.35">
      <c r="B28" s="9" t="s">
        <v>7741</v>
      </c>
      <c r="C28" s="9" t="s">
        <v>7644</v>
      </c>
      <c r="D28" s="71"/>
      <c r="E28" s="12">
        <f>F78</f>
        <v>44978.515717592592</v>
      </c>
      <c r="F28" s="75">
        <f>L78</f>
        <v>20238.07</v>
      </c>
      <c r="G28" t="s">
        <v>7742</v>
      </c>
      <c r="H28" s="71">
        <f t="shared" si="0"/>
        <v>-20238.07</v>
      </c>
    </row>
    <row r="29" spans="2:12" x14ac:dyDescent="0.35">
      <c r="B29" s="9" t="s">
        <v>7743</v>
      </c>
      <c r="C29" s="9" t="s">
        <v>7644</v>
      </c>
      <c r="D29" s="35">
        <f>D86</f>
        <v>27500</v>
      </c>
      <c r="E29" s="12">
        <f>F77</f>
        <v>44993.514374999999</v>
      </c>
      <c r="F29" s="75">
        <f>L77</f>
        <v>16759.73</v>
      </c>
      <c r="G29" t="s">
        <v>7742</v>
      </c>
      <c r="H29" s="73">
        <f t="shared" si="0"/>
        <v>10740.27</v>
      </c>
      <c r="I29" t="s">
        <v>7744</v>
      </c>
    </row>
    <row r="30" spans="2:12" x14ac:dyDescent="0.35">
      <c r="B30" s="9" t="s">
        <v>7745</v>
      </c>
      <c r="C30" s="9" t="s">
        <v>7644</v>
      </c>
      <c r="D30" s="35">
        <f>D87</f>
        <v>27500</v>
      </c>
      <c r="E30" s="12">
        <f>B87</f>
        <v>45016</v>
      </c>
      <c r="F30" s="35">
        <f>D30</f>
        <v>27500</v>
      </c>
      <c r="G30" s="14" t="s">
        <v>7645</v>
      </c>
      <c r="H30" s="11">
        <f t="shared" si="0"/>
        <v>0</v>
      </c>
    </row>
    <row r="31" spans="2:12" x14ac:dyDescent="0.35">
      <c r="B31" s="9" t="s">
        <v>7746</v>
      </c>
      <c r="C31" s="9" t="s">
        <v>7644</v>
      </c>
      <c r="D31" s="35">
        <f>D88</f>
        <v>12692.8</v>
      </c>
      <c r="E31" s="12">
        <f>B88</f>
        <v>45037</v>
      </c>
      <c r="F31" s="35">
        <f>D31</f>
        <v>12692.8</v>
      </c>
      <c r="G31" s="14" t="s">
        <v>7645</v>
      </c>
      <c r="H31" s="11">
        <f t="shared" si="0"/>
        <v>0</v>
      </c>
    </row>
    <row r="32" spans="2:12" x14ac:dyDescent="0.35">
      <c r="B32" s="9" t="s">
        <v>7747</v>
      </c>
      <c r="C32" s="9" t="s">
        <v>7644</v>
      </c>
      <c r="D32" s="35">
        <f>D89</f>
        <v>12692.31</v>
      </c>
      <c r="E32" s="12">
        <f>B89</f>
        <v>45051</v>
      </c>
      <c r="F32" s="35">
        <f>D32</f>
        <v>12692.31</v>
      </c>
      <c r="G32" s="14" t="s">
        <v>7645</v>
      </c>
      <c r="H32" s="11">
        <f t="shared" si="0"/>
        <v>0</v>
      </c>
    </row>
    <row r="33" spans="2:8" x14ac:dyDescent="0.35">
      <c r="B33" s="9" t="s">
        <v>7748</v>
      </c>
      <c r="C33" s="9" t="s">
        <v>7644</v>
      </c>
      <c r="D33" s="35">
        <f t="shared" ref="D33:D44" si="1">D91</f>
        <v>12692.31</v>
      </c>
      <c r="E33" s="12">
        <f t="shared" ref="E33:E44" si="2">B91</f>
        <v>45065</v>
      </c>
      <c r="F33" s="35">
        <f t="shared" ref="F33:F44" si="3">D33</f>
        <v>12692.31</v>
      </c>
      <c r="G33" s="14" t="s">
        <v>7645</v>
      </c>
      <c r="H33" s="11">
        <f t="shared" si="0"/>
        <v>0</v>
      </c>
    </row>
    <row r="34" spans="2:8" x14ac:dyDescent="0.35">
      <c r="B34" s="9" t="s">
        <v>7749</v>
      </c>
      <c r="C34" s="9" t="s">
        <v>7644</v>
      </c>
      <c r="D34" s="35">
        <f t="shared" si="1"/>
        <v>12692.31</v>
      </c>
      <c r="E34" s="12">
        <f t="shared" si="2"/>
        <v>45079</v>
      </c>
      <c r="F34" s="35">
        <f t="shared" si="3"/>
        <v>12692.31</v>
      </c>
      <c r="G34" s="14" t="s">
        <v>7645</v>
      </c>
      <c r="H34" s="11">
        <f t="shared" si="0"/>
        <v>0</v>
      </c>
    </row>
    <row r="35" spans="2:8" x14ac:dyDescent="0.35">
      <c r="B35" s="9" t="s">
        <v>7750</v>
      </c>
      <c r="C35" s="9" t="s">
        <v>7644</v>
      </c>
      <c r="D35" s="35">
        <f t="shared" si="1"/>
        <v>12692.31</v>
      </c>
      <c r="E35" s="12">
        <f t="shared" si="2"/>
        <v>45093</v>
      </c>
      <c r="F35" s="35">
        <f t="shared" si="3"/>
        <v>12692.31</v>
      </c>
      <c r="G35" s="14" t="s">
        <v>7645</v>
      </c>
      <c r="H35" s="11">
        <f t="shared" si="0"/>
        <v>0</v>
      </c>
    </row>
    <row r="36" spans="2:8" x14ac:dyDescent="0.35">
      <c r="B36" s="9" t="s">
        <v>7751</v>
      </c>
      <c r="C36" s="9" t="s">
        <v>7644</v>
      </c>
      <c r="D36" s="35">
        <f t="shared" si="1"/>
        <v>12692.31</v>
      </c>
      <c r="E36" s="12">
        <f t="shared" si="2"/>
        <v>45107</v>
      </c>
      <c r="F36" s="35">
        <f t="shared" si="3"/>
        <v>12692.31</v>
      </c>
      <c r="G36" s="14" t="s">
        <v>7645</v>
      </c>
      <c r="H36" s="11">
        <f t="shared" ref="H36:H44" si="4">D36-F36</f>
        <v>0</v>
      </c>
    </row>
    <row r="37" spans="2:8" x14ac:dyDescent="0.35">
      <c r="B37" s="9" t="s">
        <v>7752</v>
      </c>
      <c r="C37" s="9" t="s">
        <v>7644</v>
      </c>
      <c r="D37" s="35">
        <f t="shared" si="1"/>
        <v>12692.31</v>
      </c>
      <c r="E37" s="12">
        <f t="shared" si="2"/>
        <v>45121</v>
      </c>
      <c r="F37" s="35">
        <f t="shared" si="3"/>
        <v>12692.31</v>
      </c>
      <c r="G37" s="14" t="s">
        <v>7645</v>
      </c>
      <c r="H37" s="11">
        <f t="shared" si="4"/>
        <v>0</v>
      </c>
    </row>
    <row r="38" spans="2:8" x14ac:dyDescent="0.35">
      <c r="B38" s="9" t="s">
        <v>7753</v>
      </c>
      <c r="C38" s="9" t="s">
        <v>7644</v>
      </c>
      <c r="D38" s="35">
        <f t="shared" si="1"/>
        <v>12692.31</v>
      </c>
      <c r="E38" s="12">
        <f t="shared" si="2"/>
        <v>45135</v>
      </c>
      <c r="F38" s="35">
        <f t="shared" si="3"/>
        <v>12692.31</v>
      </c>
      <c r="G38" s="14" t="s">
        <v>7645</v>
      </c>
      <c r="H38" s="11">
        <f t="shared" si="4"/>
        <v>0</v>
      </c>
    </row>
    <row r="39" spans="2:8" x14ac:dyDescent="0.35">
      <c r="B39" s="9" t="s">
        <v>7754</v>
      </c>
      <c r="C39" s="9" t="s">
        <v>7644</v>
      </c>
      <c r="D39" s="35">
        <f t="shared" si="1"/>
        <v>12692.31</v>
      </c>
      <c r="E39" s="12">
        <f t="shared" si="2"/>
        <v>45149</v>
      </c>
      <c r="F39" s="35">
        <f t="shared" si="3"/>
        <v>12692.31</v>
      </c>
      <c r="G39" s="14" t="s">
        <v>7645</v>
      </c>
      <c r="H39" s="11">
        <f t="shared" si="4"/>
        <v>0</v>
      </c>
    </row>
    <row r="40" spans="2:8" x14ac:dyDescent="0.35">
      <c r="B40" s="9" t="s">
        <v>7755</v>
      </c>
      <c r="C40" s="9" t="s">
        <v>7644</v>
      </c>
      <c r="D40" s="35">
        <f t="shared" si="1"/>
        <v>12692.31</v>
      </c>
      <c r="E40" s="12">
        <f t="shared" si="2"/>
        <v>45177</v>
      </c>
      <c r="F40" s="35">
        <f t="shared" si="3"/>
        <v>12692.31</v>
      </c>
      <c r="G40" s="14" t="s">
        <v>7645</v>
      </c>
      <c r="H40" s="11">
        <f t="shared" si="4"/>
        <v>0</v>
      </c>
    </row>
    <row r="41" spans="2:8" x14ac:dyDescent="0.35">
      <c r="B41" s="9" t="s">
        <v>7643</v>
      </c>
      <c r="C41" s="9" t="s">
        <v>7644</v>
      </c>
      <c r="D41" s="35">
        <f t="shared" si="1"/>
        <v>12692.31</v>
      </c>
      <c r="E41" s="12">
        <f t="shared" si="2"/>
        <v>45191</v>
      </c>
      <c r="F41" s="35">
        <f t="shared" si="3"/>
        <v>12692.31</v>
      </c>
      <c r="G41" s="14" t="s">
        <v>7645</v>
      </c>
      <c r="H41" s="11">
        <f t="shared" si="4"/>
        <v>0</v>
      </c>
    </row>
    <row r="42" spans="2:8" x14ac:dyDescent="0.35">
      <c r="B42" s="9" t="s">
        <v>7646</v>
      </c>
      <c r="C42" s="9" t="s">
        <v>7644</v>
      </c>
      <c r="D42" s="35">
        <f t="shared" si="1"/>
        <v>12692.31</v>
      </c>
      <c r="E42" s="12">
        <f t="shared" si="2"/>
        <v>45205</v>
      </c>
      <c r="F42" s="35">
        <f t="shared" si="3"/>
        <v>12692.31</v>
      </c>
      <c r="G42" s="14" t="s">
        <v>7645</v>
      </c>
      <c r="H42" s="11">
        <f t="shared" si="4"/>
        <v>0</v>
      </c>
    </row>
    <row r="43" spans="2:8" x14ac:dyDescent="0.35">
      <c r="B43" s="9" t="s">
        <v>7647</v>
      </c>
      <c r="C43" s="9" t="s">
        <v>7644</v>
      </c>
      <c r="D43" s="35">
        <f t="shared" si="1"/>
        <v>12692.31</v>
      </c>
      <c r="E43" s="12">
        <f t="shared" si="2"/>
        <v>45219</v>
      </c>
      <c r="F43" s="35">
        <f t="shared" si="3"/>
        <v>12692.31</v>
      </c>
      <c r="G43" s="14" t="s">
        <v>7645</v>
      </c>
      <c r="H43" s="11">
        <f t="shared" si="4"/>
        <v>0</v>
      </c>
    </row>
    <row r="44" spans="2:8" x14ac:dyDescent="0.35">
      <c r="B44" s="9" t="s">
        <v>7756</v>
      </c>
      <c r="C44" s="9" t="s">
        <v>7644</v>
      </c>
      <c r="D44" s="35">
        <f t="shared" si="1"/>
        <v>12692.31</v>
      </c>
      <c r="E44" s="12">
        <f t="shared" si="2"/>
        <v>45233</v>
      </c>
      <c r="F44" s="35">
        <f t="shared" si="3"/>
        <v>12692.31</v>
      </c>
      <c r="G44" s="14" t="s">
        <v>7645</v>
      </c>
      <c r="H44" s="11">
        <f t="shared" si="4"/>
        <v>0</v>
      </c>
    </row>
    <row r="47" spans="2:8" x14ac:dyDescent="0.35">
      <c r="B47" s="5" t="s">
        <v>7757</v>
      </c>
    </row>
    <row r="49" spans="2:8" x14ac:dyDescent="0.35">
      <c r="B49" s="419" t="s">
        <v>7578</v>
      </c>
      <c r="C49" s="419" t="s">
        <v>7586</v>
      </c>
      <c r="D49" s="419" t="s">
        <v>7587</v>
      </c>
      <c r="E49" s="419" t="s">
        <v>7588</v>
      </c>
      <c r="F49" s="419"/>
      <c r="G49" s="423"/>
      <c r="H49" s="419" t="s">
        <v>7589</v>
      </c>
    </row>
    <row r="50" spans="2:8" x14ac:dyDescent="0.35">
      <c r="B50" s="421"/>
      <c r="C50" s="421"/>
      <c r="D50" s="421"/>
      <c r="E50" s="7" t="s">
        <v>7579</v>
      </c>
      <c r="F50" s="7" t="s">
        <v>7591</v>
      </c>
      <c r="G50" s="8" t="s">
        <v>7581</v>
      </c>
      <c r="H50" s="419"/>
    </row>
    <row r="51" spans="2:8" x14ac:dyDescent="0.35">
      <c r="B51" s="9" t="s">
        <v>7758</v>
      </c>
      <c r="C51" s="9" t="s">
        <v>7734</v>
      </c>
      <c r="D51" s="11">
        <f>'MD Fee Working'!C7</f>
        <v>3000</v>
      </c>
      <c r="E51" s="281">
        <f>E28</f>
        <v>44978.515717592592</v>
      </c>
      <c r="F51" s="280">
        <v>3000</v>
      </c>
      <c r="G51" s="14" t="str">
        <f>G28</f>
        <v>Wise - PAM</v>
      </c>
      <c r="H51" s="11">
        <f>D51-F51</f>
        <v>0</v>
      </c>
    </row>
    <row r="52" spans="2:8" x14ac:dyDescent="0.35">
      <c r="B52" s="9" t="s">
        <v>7759</v>
      </c>
      <c r="C52" s="9" t="s">
        <v>7734</v>
      </c>
      <c r="D52" s="11">
        <f>'MD Fee Working'!E7</f>
        <v>3000</v>
      </c>
      <c r="E52" s="281">
        <f>E29</f>
        <v>44993.514374999999</v>
      </c>
      <c r="F52" s="280">
        <v>3000</v>
      </c>
      <c r="G52" s="14" t="str">
        <f>G29</f>
        <v>Wise - PAM</v>
      </c>
      <c r="H52" s="11">
        <f t="shared" ref="H52:H56" si="5">D52-F52</f>
        <v>0</v>
      </c>
    </row>
    <row r="53" spans="2:8" x14ac:dyDescent="0.35">
      <c r="B53" s="9" t="s">
        <v>7760</v>
      </c>
      <c r="C53" s="9" t="s">
        <v>7734</v>
      </c>
      <c r="D53" s="11">
        <f>'MD Fee Working'!G7</f>
        <v>3000</v>
      </c>
      <c r="E53" s="32">
        <f>E30</f>
        <v>45016</v>
      </c>
      <c r="F53" s="280">
        <v>3000</v>
      </c>
      <c r="G53" s="14" t="str">
        <f>G30</f>
        <v>Insperity</v>
      </c>
      <c r="H53" s="11">
        <f t="shared" si="5"/>
        <v>0</v>
      </c>
    </row>
    <row r="54" spans="2:8" x14ac:dyDescent="0.35">
      <c r="B54" s="9" t="s">
        <v>7761</v>
      </c>
      <c r="C54" s="9" t="s">
        <v>7734</v>
      </c>
      <c r="D54" s="11">
        <f>'MD Fee Working'!I7</f>
        <v>3000</v>
      </c>
      <c r="E54" s="18">
        <f>B90</f>
        <v>45057</v>
      </c>
      <c r="F54" s="35">
        <f>D90</f>
        <v>3000</v>
      </c>
      <c r="G54" s="14" t="s">
        <v>7645</v>
      </c>
      <c r="H54" s="11">
        <f t="shared" si="5"/>
        <v>0</v>
      </c>
    </row>
    <row r="55" spans="2:8" x14ac:dyDescent="0.35">
      <c r="B55" s="9" t="s">
        <v>7762</v>
      </c>
      <c r="C55" s="9" t="s">
        <v>7734</v>
      </c>
      <c r="D55" s="11">
        <f>'MD Fee Working'!K7</f>
        <v>3000</v>
      </c>
      <c r="E55" s="18">
        <f>E35</f>
        <v>45093</v>
      </c>
      <c r="F55" s="282">
        <v>3000</v>
      </c>
      <c r="G55" s="14" t="s">
        <v>7645</v>
      </c>
      <c r="H55" s="11">
        <f t="shared" si="5"/>
        <v>0</v>
      </c>
    </row>
    <row r="56" spans="2:8" x14ac:dyDescent="0.35">
      <c r="B56" s="9" t="s">
        <v>7630</v>
      </c>
      <c r="C56" s="9" t="s">
        <v>7734</v>
      </c>
      <c r="D56" s="11">
        <f>'MD Fee Working'!M7</f>
        <v>3000</v>
      </c>
      <c r="E56" s="32">
        <f>B108</f>
        <v>45131</v>
      </c>
      <c r="F56" s="35">
        <f>D108</f>
        <v>3000</v>
      </c>
      <c r="G56" s="14" t="s">
        <v>7645</v>
      </c>
      <c r="H56" s="11">
        <f t="shared" si="5"/>
        <v>0</v>
      </c>
    </row>
    <row r="57" spans="2:8" x14ac:dyDescent="0.35">
      <c r="B57" s="9" t="s">
        <v>7632</v>
      </c>
      <c r="C57" s="9" t="s">
        <v>7734</v>
      </c>
      <c r="D57" s="11">
        <f>'MD Fee Working'!O7</f>
        <v>3000</v>
      </c>
      <c r="E57" s="32">
        <f>B109</f>
        <v>45167</v>
      </c>
      <c r="F57" s="35">
        <f>D109</f>
        <v>3000</v>
      </c>
      <c r="G57" s="14" t="s">
        <v>7645</v>
      </c>
      <c r="H57" s="11">
        <f t="shared" ref="H57" si="6">D57-F57</f>
        <v>0</v>
      </c>
    </row>
    <row r="58" spans="2:8" x14ac:dyDescent="0.35">
      <c r="B58" s="9" t="s">
        <v>7633</v>
      </c>
      <c r="C58" s="9" t="s">
        <v>7734</v>
      </c>
      <c r="D58" s="11">
        <f>'MD Fee Working'!Q7</f>
        <v>3000</v>
      </c>
      <c r="E58" s="32">
        <f>E41</f>
        <v>45191</v>
      </c>
      <c r="F58" s="282">
        <v>3000</v>
      </c>
      <c r="G58" s="14" t="s">
        <v>7645</v>
      </c>
      <c r="H58" s="11">
        <f t="shared" ref="H58:H59" si="7">D58-F58</f>
        <v>0</v>
      </c>
    </row>
    <row r="59" spans="2:8" x14ac:dyDescent="0.35">
      <c r="B59" s="9" t="s">
        <v>7763</v>
      </c>
      <c r="C59" s="9" t="s">
        <v>7734</v>
      </c>
      <c r="D59" s="11">
        <f>'MD Fee Working'!S7</f>
        <v>3000</v>
      </c>
      <c r="E59" s="32">
        <f>B110</f>
        <v>45211</v>
      </c>
      <c r="F59" s="35">
        <f>D110</f>
        <v>3000</v>
      </c>
      <c r="G59" s="14" t="s">
        <v>7645</v>
      </c>
      <c r="H59" s="11">
        <f t="shared" si="7"/>
        <v>0</v>
      </c>
    </row>
    <row r="62" spans="2:8" x14ac:dyDescent="0.35">
      <c r="B62" s="15" t="s">
        <v>7654</v>
      </c>
    </row>
    <row r="65" spans="1:22" x14ac:dyDescent="0.35">
      <c r="A65" t="s">
        <v>7655</v>
      </c>
      <c r="B65" s="24" t="s">
        <v>7600</v>
      </c>
      <c r="C65" s="24" t="s">
        <v>7601</v>
      </c>
      <c r="D65" s="24" t="s">
        <v>7602</v>
      </c>
      <c r="E65" s="24" t="s">
        <v>7603</v>
      </c>
      <c r="F65" s="24" t="s">
        <v>7604</v>
      </c>
      <c r="G65" s="24" t="s">
        <v>277</v>
      </c>
      <c r="H65" s="24" t="s">
        <v>7605</v>
      </c>
      <c r="I65" s="24" t="s">
        <v>7591</v>
      </c>
      <c r="J65" s="44" t="s">
        <v>7676</v>
      </c>
      <c r="K65" s="24" t="s">
        <v>7677</v>
      </c>
      <c r="L65" s="24" t="s">
        <v>7606</v>
      </c>
      <c r="M65" s="24" t="s">
        <v>7607</v>
      </c>
      <c r="N65" s="24" t="s">
        <v>7608</v>
      </c>
      <c r="O65" s="24" t="s">
        <v>7609</v>
      </c>
      <c r="P65" s="24" t="s">
        <v>7610</v>
      </c>
      <c r="Q65" s="24" t="s">
        <v>7611</v>
      </c>
      <c r="R65" s="24" t="s">
        <v>7678</v>
      </c>
      <c r="S65" s="24" t="s">
        <v>7679</v>
      </c>
    </row>
    <row r="66" spans="1:22" x14ac:dyDescent="0.35">
      <c r="A66" t="s">
        <v>7639</v>
      </c>
      <c r="B66" s="21">
        <v>45307</v>
      </c>
      <c r="C66" s="20">
        <v>64003962</v>
      </c>
      <c r="D66" s="20">
        <v>340007014</v>
      </c>
      <c r="E66" s="20" t="s">
        <v>7680</v>
      </c>
      <c r="F66" s="20" t="s">
        <v>7764</v>
      </c>
      <c r="G66" s="20" t="s">
        <v>7614</v>
      </c>
      <c r="H66" s="20" t="s">
        <v>7615</v>
      </c>
      <c r="I66" s="69">
        <v>-14712.5</v>
      </c>
      <c r="J66" s="56">
        <v>24016100000000</v>
      </c>
      <c r="K66" s="20"/>
      <c r="L66" s="20" t="s">
        <v>7765</v>
      </c>
      <c r="M66" t="s">
        <v>7766</v>
      </c>
      <c r="N66" s="20" t="s">
        <v>7618</v>
      </c>
      <c r="O66" s="20"/>
      <c r="P66" s="20">
        <v>455</v>
      </c>
      <c r="Q66" s="20" t="s">
        <v>7619</v>
      </c>
    </row>
    <row r="67" spans="1:22" x14ac:dyDescent="0.35">
      <c r="A67" t="s">
        <v>7639</v>
      </c>
      <c r="B67" s="18">
        <v>45268</v>
      </c>
      <c r="C67">
        <v>64003962</v>
      </c>
      <c r="D67">
        <v>340007014</v>
      </c>
      <c r="E67" t="s">
        <v>7680</v>
      </c>
      <c r="F67" t="s">
        <v>7764</v>
      </c>
      <c r="G67" t="s">
        <v>7614</v>
      </c>
      <c r="H67" t="s">
        <v>7615</v>
      </c>
      <c r="I67" s="70">
        <v>-16720</v>
      </c>
      <c r="J67" s="44">
        <v>23342016037649</v>
      </c>
      <c r="L67" t="s">
        <v>7765</v>
      </c>
      <c r="M67" t="s">
        <v>7766</v>
      </c>
      <c r="N67" s="20" t="s">
        <v>7618</v>
      </c>
      <c r="O67" s="24"/>
      <c r="P67">
        <v>455</v>
      </c>
      <c r="Q67" t="s">
        <v>7619</v>
      </c>
      <c r="R67" s="24"/>
      <c r="S67" s="24"/>
    </row>
    <row r="71" spans="1:22" x14ac:dyDescent="0.35">
      <c r="A71" t="s">
        <v>7655</v>
      </c>
      <c r="B71" s="24" t="s">
        <v>7600</v>
      </c>
      <c r="C71" s="24" t="s">
        <v>7601</v>
      </c>
      <c r="D71" s="24" t="s">
        <v>7602</v>
      </c>
      <c r="E71" s="24" t="s">
        <v>7603</v>
      </c>
      <c r="F71" s="24" t="s">
        <v>7604</v>
      </c>
      <c r="G71" s="24" t="s">
        <v>277</v>
      </c>
      <c r="H71" s="24" t="s">
        <v>7605</v>
      </c>
      <c r="I71" s="24" t="s">
        <v>7591</v>
      </c>
      <c r="J71" s="24" t="s">
        <v>7676</v>
      </c>
      <c r="K71" s="24" t="s">
        <v>7677</v>
      </c>
      <c r="L71" s="24" t="s">
        <v>7606</v>
      </c>
      <c r="M71" s="24" t="s">
        <v>7610</v>
      </c>
      <c r="N71" s="24" t="s">
        <v>7690</v>
      </c>
      <c r="O71" s="24" t="s">
        <v>7611</v>
      </c>
      <c r="P71" s="24" t="s">
        <v>7678</v>
      </c>
      <c r="Q71" s="24" t="s">
        <v>7679</v>
      </c>
    </row>
    <row r="72" spans="1:22" x14ac:dyDescent="0.35">
      <c r="A72" t="s">
        <v>7740</v>
      </c>
      <c r="B72" s="18">
        <v>44943</v>
      </c>
      <c r="C72">
        <v>325170835</v>
      </c>
      <c r="D72">
        <v>101666454</v>
      </c>
      <c r="E72" t="s">
        <v>7767</v>
      </c>
      <c r="F72" t="s">
        <v>7768</v>
      </c>
      <c r="G72" t="s">
        <v>7614</v>
      </c>
      <c r="H72" t="s">
        <v>7615</v>
      </c>
      <c r="I72">
        <v>-25</v>
      </c>
      <c r="J72" s="44"/>
      <c r="L72" t="s">
        <v>7769</v>
      </c>
      <c r="M72">
        <v>698</v>
      </c>
      <c r="N72" t="s">
        <v>7770</v>
      </c>
      <c r="O72" t="s">
        <v>7619</v>
      </c>
    </row>
    <row r="73" spans="1:22" x14ac:dyDescent="0.35">
      <c r="A73" t="s">
        <v>7740</v>
      </c>
      <c r="B73" s="18">
        <v>44943</v>
      </c>
      <c r="C73">
        <v>325170835</v>
      </c>
      <c r="D73">
        <v>101666454</v>
      </c>
      <c r="E73" t="s">
        <v>7767</v>
      </c>
      <c r="F73" t="s">
        <v>7771</v>
      </c>
      <c r="G73" t="s">
        <v>7614</v>
      </c>
      <c r="H73" t="s">
        <v>7615</v>
      </c>
      <c r="I73" s="72">
        <v>-21327.68</v>
      </c>
      <c r="J73" s="44"/>
      <c r="L73" t="s">
        <v>7772</v>
      </c>
      <c r="M73">
        <v>409</v>
      </c>
      <c r="N73" t="s">
        <v>7773</v>
      </c>
      <c r="O73" t="s">
        <v>7619</v>
      </c>
    </row>
    <row r="76" spans="1:22" x14ac:dyDescent="0.35">
      <c r="A76" t="s">
        <v>7655</v>
      </c>
      <c r="B76" s="24" t="s">
        <v>198</v>
      </c>
      <c r="C76" s="24" t="s">
        <v>277</v>
      </c>
      <c r="D76" s="24" t="s">
        <v>7656</v>
      </c>
      <c r="E76" s="36" t="s">
        <v>7657</v>
      </c>
      <c r="F76" s="37" t="s">
        <v>7658</v>
      </c>
      <c r="G76" s="24" t="s">
        <v>7659</v>
      </c>
      <c r="H76" s="24" t="s">
        <v>7660</v>
      </c>
      <c r="I76" s="24" t="s">
        <v>7661</v>
      </c>
      <c r="J76" s="24" t="s">
        <v>7662</v>
      </c>
      <c r="K76" s="24" t="s">
        <v>7663</v>
      </c>
      <c r="L76" s="38" t="s">
        <v>7664</v>
      </c>
      <c r="M76" s="24" t="s">
        <v>7665</v>
      </c>
      <c r="N76" s="24" t="s">
        <v>7666</v>
      </c>
      <c r="O76" s="24" t="s">
        <v>7667</v>
      </c>
      <c r="P76" s="24" t="s">
        <v>7668</v>
      </c>
      <c r="Q76" s="24" t="s">
        <v>7774</v>
      </c>
      <c r="R76" s="24" t="s">
        <v>7775</v>
      </c>
      <c r="S76" s="24" t="s">
        <v>7776</v>
      </c>
      <c r="T76" s="24" t="s">
        <v>7777</v>
      </c>
      <c r="U76" s="24" t="s">
        <v>7778</v>
      </c>
      <c r="V76" s="24" t="s">
        <v>7689</v>
      </c>
    </row>
    <row r="77" spans="1:22" x14ac:dyDescent="0.35">
      <c r="A77" t="s">
        <v>7742</v>
      </c>
      <c r="B77" t="s">
        <v>7779</v>
      </c>
      <c r="C77" t="s">
        <v>7671</v>
      </c>
      <c r="D77" t="s">
        <v>7672</v>
      </c>
      <c r="E77" s="41">
        <v>44993.236724537041</v>
      </c>
      <c r="F77" s="18">
        <v>44993.514374999999</v>
      </c>
      <c r="G77">
        <v>0.39</v>
      </c>
      <c r="H77" t="s">
        <v>7619</v>
      </c>
      <c r="K77" t="s">
        <v>7673</v>
      </c>
      <c r="L77" s="74">
        <v>16759.73</v>
      </c>
      <c r="M77" s="43">
        <v>16760.12</v>
      </c>
      <c r="N77" t="s">
        <v>7619</v>
      </c>
      <c r="O77" t="s">
        <v>7766</v>
      </c>
      <c r="P77">
        <v>16759.73</v>
      </c>
      <c r="Q77" t="s">
        <v>7619</v>
      </c>
      <c r="R77">
        <v>1</v>
      </c>
      <c r="V77" t="s">
        <v>7696</v>
      </c>
    </row>
    <row r="78" spans="1:22" x14ac:dyDescent="0.35">
      <c r="A78" t="s">
        <v>7742</v>
      </c>
      <c r="B78" t="s">
        <v>7780</v>
      </c>
      <c r="C78" t="s">
        <v>7671</v>
      </c>
      <c r="D78" t="s">
        <v>7672</v>
      </c>
      <c r="E78" s="41">
        <v>44974.940057870372</v>
      </c>
      <c r="F78" s="18">
        <v>44978.515717592592</v>
      </c>
      <c r="G78">
        <v>0.39</v>
      </c>
      <c r="H78" t="s">
        <v>7619</v>
      </c>
      <c r="K78" t="s">
        <v>7673</v>
      </c>
      <c r="L78" s="72">
        <v>20238.07</v>
      </c>
      <c r="M78" s="43">
        <v>20238.46</v>
      </c>
      <c r="N78" t="s">
        <v>7619</v>
      </c>
      <c r="O78" t="s">
        <v>7766</v>
      </c>
      <c r="P78">
        <v>20238.07</v>
      </c>
      <c r="Q78" t="s">
        <v>7619</v>
      </c>
      <c r="R78">
        <v>1</v>
      </c>
      <c r="V78" t="s">
        <v>7696</v>
      </c>
    </row>
    <row r="79" spans="1:22" x14ac:dyDescent="0.35">
      <c r="D79" s="41"/>
      <c r="E79" s="18"/>
      <c r="L79" s="43"/>
    </row>
    <row r="80" spans="1:22" x14ac:dyDescent="0.35">
      <c r="D80" s="41"/>
      <c r="E80" s="18"/>
      <c r="L80" s="43"/>
    </row>
    <row r="81" spans="1:18" x14ac:dyDescent="0.35">
      <c r="D81" s="41"/>
      <c r="E81" s="18"/>
      <c r="L81" s="43"/>
    </row>
    <row r="82" spans="1:18" x14ac:dyDescent="0.35">
      <c r="B82" s="15" t="s">
        <v>7704</v>
      </c>
      <c r="D82" s="41"/>
      <c r="E82" s="18"/>
      <c r="L82" s="43"/>
    </row>
    <row r="83" spans="1:18" x14ac:dyDescent="0.35">
      <c r="C83" s="48"/>
      <c r="D83" s="48"/>
      <c r="E83" s="49" t="s">
        <v>7705</v>
      </c>
      <c r="F83" s="49" t="s">
        <v>7705</v>
      </c>
      <c r="G83" s="49" t="s">
        <v>7706</v>
      </c>
      <c r="H83" s="49" t="s">
        <v>7707</v>
      </c>
      <c r="I83" s="48"/>
      <c r="J83" s="49" t="s">
        <v>7708</v>
      </c>
      <c r="K83" s="49" t="s">
        <v>7700</v>
      </c>
      <c r="L83" s="49" t="s">
        <v>7709</v>
      </c>
      <c r="M83" s="49" t="s">
        <v>7700</v>
      </c>
      <c r="N83" s="49" t="s">
        <v>7710</v>
      </c>
      <c r="O83" s="49" t="s">
        <v>7711</v>
      </c>
      <c r="P83" s="49" t="s">
        <v>7712</v>
      </c>
      <c r="Q83" s="49" t="s">
        <v>7713</v>
      </c>
      <c r="R83" s="48"/>
    </row>
    <row r="84" spans="1:18" x14ac:dyDescent="0.35">
      <c r="A84" t="s">
        <v>7714</v>
      </c>
      <c r="B84" t="s">
        <v>7715</v>
      </c>
      <c r="C84" s="50" t="s">
        <v>7716</v>
      </c>
      <c r="D84" s="50" t="s">
        <v>7717</v>
      </c>
      <c r="E84" s="49" t="s">
        <v>7718</v>
      </c>
      <c r="F84" s="49" t="s">
        <v>7719</v>
      </c>
      <c r="G84" s="49" t="s">
        <v>7720</v>
      </c>
      <c r="H84" s="49" t="s">
        <v>7721</v>
      </c>
      <c r="I84" s="50" t="s">
        <v>7722</v>
      </c>
      <c r="J84" s="49" t="s">
        <v>7719</v>
      </c>
      <c r="K84" s="49" t="s">
        <v>7723</v>
      </c>
      <c r="L84" s="48"/>
      <c r="M84" s="49" t="s">
        <v>7724</v>
      </c>
      <c r="N84" s="49" t="s">
        <v>7725</v>
      </c>
      <c r="O84" s="48"/>
      <c r="P84" s="49" t="s">
        <v>7726</v>
      </c>
      <c r="Q84" s="49" t="s">
        <v>7727</v>
      </c>
      <c r="R84" s="48"/>
    </row>
    <row r="85" spans="1:18" x14ac:dyDescent="0.35">
      <c r="C85" s="51" t="s">
        <v>7728</v>
      </c>
      <c r="D85" s="51" t="s">
        <v>7728</v>
      </c>
      <c r="E85" s="51" t="s">
        <v>7728</v>
      </c>
      <c r="F85" s="51" t="s">
        <v>7729</v>
      </c>
      <c r="G85" s="51" t="s">
        <v>7730</v>
      </c>
      <c r="H85" s="51" t="s">
        <v>7728</v>
      </c>
      <c r="I85" s="51" t="s">
        <v>7728</v>
      </c>
      <c r="J85" s="51" t="s">
        <v>7728</v>
      </c>
      <c r="K85" s="51" t="s">
        <v>7728</v>
      </c>
      <c r="L85" s="51" t="s">
        <v>7728</v>
      </c>
      <c r="M85" s="51" t="s">
        <v>7728</v>
      </c>
      <c r="N85" s="51" t="s">
        <v>7728</v>
      </c>
      <c r="O85" s="51" t="s">
        <v>7728</v>
      </c>
      <c r="P85" s="51" t="s">
        <v>7728</v>
      </c>
      <c r="Q85" s="51" t="s">
        <v>7728</v>
      </c>
      <c r="R85" s="51"/>
    </row>
    <row r="86" spans="1:18" x14ac:dyDescent="0.35">
      <c r="A86" t="s">
        <v>7743</v>
      </c>
      <c r="B86" s="52">
        <v>44998</v>
      </c>
      <c r="C86" s="53" t="s">
        <v>7781</v>
      </c>
      <c r="D86" s="54">
        <v>27500</v>
      </c>
      <c r="E86" s="54">
        <v>2764.5</v>
      </c>
      <c r="F86" s="54">
        <v>19.88</v>
      </c>
      <c r="G86" s="54">
        <v>62.51</v>
      </c>
      <c r="H86" s="54">
        <v>6.16</v>
      </c>
      <c r="I86" s="54">
        <v>433.72</v>
      </c>
      <c r="J86" s="54">
        <v>8.9600000000000009</v>
      </c>
      <c r="K86" s="54">
        <v>22.12</v>
      </c>
      <c r="L86" s="54">
        <v>24.64</v>
      </c>
      <c r="M86" s="54">
        <v>24.08</v>
      </c>
      <c r="N86" s="54">
        <v>38.64</v>
      </c>
      <c r="O86" s="54">
        <v>60.2</v>
      </c>
      <c r="P86" s="54">
        <v>3465.41</v>
      </c>
      <c r="Q86" s="55">
        <v>0.126</v>
      </c>
      <c r="R86" s="48"/>
    </row>
    <row r="87" spans="1:18" x14ac:dyDescent="0.35">
      <c r="A87" t="s">
        <v>7745</v>
      </c>
      <c r="B87" s="52">
        <v>45016</v>
      </c>
      <c r="C87" s="53" t="s">
        <v>7781</v>
      </c>
      <c r="D87" s="54">
        <v>27500</v>
      </c>
      <c r="E87" s="54">
        <v>2722.5</v>
      </c>
      <c r="F87" s="54">
        <v>22.01</v>
      </c>
      <c r="G87" s="54">
        <v>63.5</v>
      </c>
      <c r="H87" s="54">
        <v>6.82</v>
      </c>
      <c r="I87" s="54">
        <v>480.19</v>
      </c>
      <c r="J87" s="54">
        <v>9.92</v>
      </c>
      <c r="K87" s="54">
        <v>24.49</v>
      </c>
      <c r="L87" s="54">
        <v>27.28</v>
      </c>
      <c r="M87" s="54">
        <v>26.66</v>
      </c>
      <c r="N87" s="54">
        <v>42.78</v>
      </c>
      <c r="O87" s="54">
        <v>66.650000000000006</v>
      </c>
      <c r="P87" s="54">
        <v>3492.8</v>
      </c>
      <c r="Q87" s="55">
        <v>0.127</v>
      </c>
    </row>
    <row r="88" spans="1:18" x14ac:dyDescent="0.35">
      <c r="A88" t="s">
        <v>7746</v>
      </c>
      <c r="B88" s="52">
        <v>45037</v>
      </c>
      <c r="C88" s="53" t="s">
        <v>7781</v>
      </c>
      <c r="D88" s="54">
        <v>12692.8</v>
      </c>
      <c r="E88" s="54">
        <v>1254.5</v>
      </c>
      <c r="F88" s="54">
        <v>9.94</v>
      </c>
      <c r="G88" s="54">
        <v>29.21</v>
      </c>
      <c r="H88" s="54">
        <v>3.08</v>
      </c>
      <c r="I88" s="54">
        <v>216.86</v>
      </c>
      <c r="J88" s="54">
        <v>4.4800000000000004</v>
      </c>
      <c r="K88" s="54">
        <v>11.06</v>
      </c>
      <c r="L88" s="54">
        <v>12.32</v>
      </c>
      <c r="M88" s="54">
        <v>12.04</v>
      </c>
      <c r="N88" s="54">
        <v>19.32</v>
      </c>
      <c r="O88" s="54">
        <v>30.1</v>
      </c>
      <c r="P88" s="54">
        <v>1602.91</v>
      </c>
      <c r="Q88" s="55">
        <v>0.1263</v>
      </c>
      <c r="R88" s="48"/>
    </row>
    <row r="89" spans="1:18" x14ac:dyDescent="0.35">
      <c r="A89" t="s">
        <v>7747</v>
      </c>
      <c r="B89" s="52">
        <v>45051</v>
      </c>
      <c r="C89" s="53" t="s">
        <v>7781</v>
      </c>
      <c r="D89" s="54">
        <v>12692.31</v>
      </c>
      <c r="E89" s="54">
        <v>970.96</v>
      </c>
      <c r="F89" s="54">
        <v>9.94</v>
      </c>
      <c r="G89" s="54">
        <v>29.21</v>
      </c>
      <c r="H89" s="54">
        <v>3.08</v>
      </c>
      <c r="I89" s="54">
        <v>216.86</v>
      </c>
      <c r="J89" s="54">
        <v>4.4800000000000004</v>
      </c>
      <c r="K89" s="54">
        <v>11.06</v>
      </c>
      <c r="L89" s="54">
        <v>12.32</v>
      </c>
      <c r="M89" s="54">
        <v>12.04</v>
      </c>
      <c r="N89" s="54">
        <v>19.32</v>
      </c>
      <c r="O89" s="54">
        <v>30.1</v>
      </c>
      <c r="P89" s="54">
        <v>1319.37</v>
      </c>
      <c r="Q89" s="55">
        <v>0.104</v>
      </c>
    </row>
    <row r="90" spans="1:18" x14ac:dyDescent="0.35">
      <c r="A90" s="74" t="s">
        <v>7747</v>
      </c>
      <c r="B90" s="252">
        <v>45057</v>
      </c>
      <c r="C90" s="253" t="s">
        <v>7781</v>
      </c>
      <c r="D90" s="147">
        <v>3000</v>
      </c>
      <c r="E90" s="147">
        <v>229.5</v>
      </c>
      <c r="F90" s="147">
        <v>22.5</v>
      </c>
      <c r="G90" s="147">
        <v>24.59</v>
      </c>
      <c r="H90" s="147">
        <v>0</v>
      </c>
      <c r="I90" s="147">
        <v>0</v>
      </c>
      <c r="J90" s="147">
        <v>0</v>
      </c>
      <c r="K90" s="147">
        <v>0</v>
      </c>
      <c r="L90" s="147">
        <v>0</v>
      </c>
      <c r="M90" s="147">
        <v>0</v>
      </c>
      <c r="N90" s="147">
        <v>0</v>
      </c>
      <c r="O90" s="147">
        <v>0</v>
      </c>
      <c r="P90" s="147">
        <v>276.58999999999997</v>
      </c>
      <c r="Q90" s="254">
        <v>9.2200000000000004E-2</v>
      </c>
    </row>
    <row r="91" spans="1:18" x14ac:dyDescent="0.35">
      <c r="A91" t="s">
        <v>7748</v>
      </c>
      <c r="B91" s="52">
        <v>45065</v>
      </c>
      <c r="C91" s="53" t="s">
        <v>7781</v>
      </c>
      <c r="D91" s="54">
        <v>12692.31</v>
      </c>
      <c r="E91" s="54">
        <v>970.96</v>
      </c>
      <c r="F91" s="54">
        <v>9.94</v>
      </c>
      <c r="G91" s="54">
        <v>29.21</v>
      </c>
      <c r="H91" s="54">
        <v>3.08</v>
      </c>
      <c r="I91" s="54">
        <v>216.86</v>
      </c>
      <c r="J91" s="54">
        <v>4.4800000000000004</v>
      </c>
      <c r="K91" s="54">
        <v>11.06</v>
      </c>
      <c r="L91" s="54">
        <v>12.32</v>
      </c>
      <c r="M91" s="54">
        <v>12.04</v>
      </c>
      <c r="N91" s="54">
        <v>19.32</v>
      </c>
      <c r="O91" s="54">
        <v>30.1</v>
      </c>
      <c r="P91" s="54">
        <v>1319.37</v>
      </c>
      <c r="Q91" s="55">
        <v>0.104</v>
      </c>
    </row>
    <row r="92" spans="1:18" x14ac:dyDescent="0.35">
      <c r="A92" t="s">
        <v>7749</v>
      </c>
      <c r="B92" s="52">
        <v>45079</v>
      </c>
      <c r="C92" s="53" t="s">
        <v>7781</v>
      </c>
      <c r="D92" s="54">
        <v>12692.31</v>
      </c>
      <c r="E92" s="54">
        <v>970.96</v>
      </c>
      <c r="F92" s="54">
        <v>9.94</v>
      </c>
      <c r="G92" s="54">
        <v>29.21</v>
      </c>
      <c r="H92" s="54">
        <v>3.08</v>
      </c>
      <c r="I92" s="54">
        <v>216.86</v>
      </c>
      <c r="J92" s="54">
        <v>4.4800000000000004</v>
      </c>
      <c r="K92" s="54">
        <v>11.06</v>
      </c>
      <c r="L92" s="54">
        <v>12.32</v>
      </c>
      <c r="M92" s="54">
        <v>12.04</v>
      </c>
      <c r="N92" s="54">
        <v>19.32</v>
      </c>
      <c r="O92" s="54">
        <v>30.1</v>
      </c>
      <c r="P92" s="54">
        <v>1319.37</v>
      </c>
      <c r="Q92" s="55">
        <v>0.104</v>
      </c>
    </row>
    <row r="93" spans="1:18" x14ac:dyDescent="0.35">
      <c r="A93" t="s">
        <v>7750</v>
      </c>
      <c r="B93" s="52">
        <v>45093</v>
      </c>
      <c r="C93" s="53" t="s">
        <v>7781</v>
      </c>
      <c r="D93" s="54">
        <v>12692.31</v>
      </c>
      <c r="E93" s="54">
        <v>970.96</v>
      </c>
      <c r="F93" s="54">
        <v>9.94</v>
      </c>
      <c r="G93" s="54">
        <v>29.21</v>
      </c>
      <c r="H93" s="54">
        <v>3.08</v>
      </c>
      <c r="I93" s="54">
        <v>216.86</v>
      </c>
      <c r="J93" s="54">
        <v>4.4800000000000004</v>
      </c>
      <c r="K93" s="54">
        <v>11.06</v>
      </c>
      <c r="L93" s="54">
        <v>12.32</v>
      </c>
      <c r="M93" s="54">
        <v>12.04</v>
      </c>
      <c r="N93" s="54">
        <v>19.32</v>
      </c>
      <c r="O93" s="54">
        <v>30.1</v>
      </c>
      <c r="P93" s="54">
        <v>1319.37</v>
      </c>
      <c r="Q93" s="55">
        <v>0.104</v>
      </c>
    </row>
    <row r="94" spans="1:18" x14ac:dyDescent="0.35">
      <c r="A94" t="s">
        <v>7751</v>
      </c>
      <c r="B94" s="52">
        <v>45107</v>
      </c>
      <c r="C94" s="53" t="s">
        <v>7781</v>
      </c>
      <c r="D94" s="54">
        <v>12692.31</v>
      </c>
      <c r="E94" s="54">
        <v>970.96</v>
      </c>
      <c r="F94" s="54">
        <v>9.94</v>
      </c>
      <c r="G94" s="54">
        <v>29.21</v>
      </c>
      <c r="H94" s="54">
        <v>3.08</v>
      </c>
      <c r="I94" s="54">
        <v>216.86</v>
      </c>
      <c r="J94" s="54">
        <v>4.4800000000000004</v>
      </c>
      <c r="K94" s="54">
        <v>11.06</v>
      </c>
      <c r="L94" s="54">
        <v>12.32</v>
      </c>
      <c r="M94" s="54">
        <v>12.04</v>
      </c>
      <c r="N94" s="54">
        <v>19.32</v>
      </c>
      <c r="O94" s="54">
        <v>30.1</v>
      </c>
      <c r="P94" s="54">
        <v>1319.37</v>
      </c>
      <c r="Q94" s="55">
        <v>0.104</v>
      </c>
    </row>
    <row r="95" spans="1:18" x14ac:dyDescent="0.35">
      <c r="A95" t="s">
        <v>7752</v>
      </c>
      <c r="B95" s="52">
        <v>45121</v>
      </c>
      <c r="C95" s="53" t="s">
        <v>7781</v>
      </c>
      <c r="D95" s="54">
        <v>12692.31</v>
      </c>
      <c r="E95" s="54">
        <v>970.96</v>
      </c>
      <c r="F95" s="54">
        <v>9.94</v>
      </c>
      <c r="G95" s="54">
        <v>29.21</v>
      </c>
      <c r="H95" s="54">
        <v>3.08</v>
      </c>
      <c r="I95" s="54">
        <v>216.86</v>
      </c>
      <c r="J95" s="54">
        <v>4.4800000000000004</v>
      </c>
      <c r="K95" s="54">
        <v>11.06</v>
      </c>
      <c r="L95" s="54">
        <v>12.32</v>
      </c>
      <c r="M95" s="54">
        <v>12.04</v>
      </c>
      <c r="N95" s="54">
        <v>19.32</v>
      </c>
      <c r="O95" s="54">
        <v>30.1</v>
      </c>
      <c r="P95" s="54">
        <v>1319.37</v>
      </c>
      <c r="Q95" s="55">
        <v>0.104</v>
      </c>
    </row>
    <row r="96" spans="1:18" x14ac:dyDescent="0.35">
      <c r="A96" t="s">
        <v>7753</v>
      </c>
      <c r="B96" s="52">
        <v>45135</v>
      </c>
      <c r="C96" s="53" t="s">
        <v>7781</v>
      </c>
      <c r="D96" s="54">
        <v>12692.31</v>
      </c>
      <c r="E96" s="54">
        <v>825.95</v>
      </c>
      <c r="F96" s="54">
        <v>9.94</v>
      </c>
      <c r="G96" s="54">
        <v>29.21</v>
      </c>
      <c r="H96" s="54">
        <v>3.08</v>
      </c>
      <c r="I96" s="54">
        <v>216.86</v>
      </c>
      <c r="J96" s="54">
        <v>4.4800000000000004</v>
      </c>
      <c r="K96" s="54">
        <v>11.06</v>
      </c>
      <c r="L96" s="54">
        <v>12.32</v>
      </c>
      <c r="M96" s="54">
        <v>12.04</v>
      </c>
      <c r="N96" s="54">
        <v>19.32</v>
      </c>
      <c r="O96" s="54">
        <v>30.1</v>
      </c>
      <c r="P96" s="54">
        <v>1174.3599999999999</v>
      </c>
      <c r="Q96" s="55">
        <v>9.2499999999999999E-2</v>
      </c>
    </row>
    <row r="97" spans="1:18" x14ac:dyDescent="0.35">
      <c r="A97" t="s">
        <v>7754</v>
      </c>
      <c r="B97" s="52">
        <v>45149</v>
      </c>
      <c r="C97" s="53" t="s">
        <v>7781</v>
      </c>
      <c r="D97" s="54">
        <v>12692.31</v>
      </c>
      <c r="E97" s="54">
        <v>184.04</v>
      </c>
      <c r="F97" s="54">
        <v>9.94</v>
      </c>
      <c r="G97" s="54">
        <v>29.21</v>
      </c>
      <c r="H97" s="54">
        <v>3.08</v>
      </c>
      <c r="I97" s="54">
        <v>216.86</v>
      </c>
      <c r="J97" s="54">
        <v>4.4800000000000004</v>
      </c>
      <c r="K97" s="54">
        <v>11.06</v>
      </c>
      <c r="L97" s="54">
        <v>12.32</v>
      </c>
      <c r="M97" s="54">
        <v>12.04</v>
      </c>
      <c r="N97" s="54">
        <v>19.32</v>
      </c>
      <c r="O97" s="54">
        <v>30.1</v>
      </c>
      <c r="P97" s="54">
        <v>532.45000000000005</v>
      </c>
      <c r="Q97" s="55">
        <v>4.2000000000000003E-2</v>
      </c>
    </row>
    <row r="98" spans="1:18" x14ac:dyDescent="0.35">
      <c r="A98" s="26" t="s">
        <v>7755</v>
      </c>
      <c r="B98" s="52">
        <v>45177</v>
      </c>
      <c r="C98" s="53" t="s">
        <v>7781</v>
      </c>
      <c r="D98" s="54">
        <v>12692.31</v>
      </c>
      <c r="E98" s="54">
        <v>184.04</v>
      </c>
      <c r="F98" s="54">
        <v>9.94</v>
      </c>
      <c r="G98" s="54">
        <v>29.21</v>
      </c>
      <c r="H98" s="54">
        <v>3.08</v>
      </c>
      <c r="I98" s="54">
        <v>216.86</v>
      </c>
      <c r="J98" s="54">
        <v>4.4800000000000004</v>
      </c>
      <c r="K98" s="54">
        <v>11.06</v>
      </c>
      <c r="L98" s="54">
        <v>12.32</v>
      </c>
      <c r="M98" s="54">
        <v>12.04</v>
      </c>
      <c r="N98" s="54">
        <v>19.32</v>
      </c>
      <c r="O98" s="54">
        <v>30.1</v>
      </c>
      <c r="P98" s="54">
        <v>532.45000000000005</v>
      </c>
      <c r="Q98" s="55">
        <v>4.2000000000000003E-2</v>
      </c>
    </row>
    <row r="99" spans="1:18" x14ac:dyDescent="0.35">
      <c r="A99" s="26" t="s">
        <v>7643</v>
      </c>
      <c r="B99" s="52">
        <v>45191</v>
      </c>
      <c r="C99" s="53" t="s">
        <v>7781</v>
      </c>
      <c r="D99" s="54">
        <v>12692.31</v>
      </c>
      <c r="E99" s="54">
        <v>184.04</v>
      </c>
      <c r="F99" s="54">
        <v>9.94</v>
      </c>
      <c r="G99" s="54">
        <v>29.21</v>
      </c>
      <c r="H99" s="54">
        <v>3.08</v>
      </c>
      <c r="I99" s="54">
        <v>216.86</v>
      </c>
      <c r="J99" s="54">
        <v>4.4800000000000004</v>
      </c>
      <c r="K99" s="54">
        <v>11.06</v>
      </c>
      <c r="L99" s="54">
        <v>12.32</v>
      </c>
      <c r="M99" s="54">
        <v>12.04</v>
      </c>
      <c r="N99" s="54">
        <v>19.32</v>
      </c>
      <c r="O99" s="54">
        <v>30.1</v>
      </c>
      <c r="P99" s="54">
        <v>532.45000000000005</v>
      </c>
      <c r="Q99" s="55">
        <v>4.2000000000000003E-2</v>
      </c>
    </row>
    <row r="100" spans="1:18" x14ac:dyDescent="0.35">
      <c r="A100" s="26" t="s">
        <v>7646</v>
      </c>
      <c r="B100" s="52">
        <v>45205</v>
      </c>
      <c r="C100" s="53" t="s">
        <v>7781</v>
      </c>
      <c r="D100" s="54">
        <v>12692.31</v>
      </c>
      <c r="E100" s="54">
        <v>184.04</v>
      </c>
      <c r="F100" s="54">
        <v>9.94</v>
      </c>
      <c r="G100" s="54">
        <v>29.21</v>
      </c>
      <c r="H100" s="54">
        <v>3.08</v>
      </c>
      <c r="I100" s="54">
        <v>216.86</v>
      </c>
      <c r="J100" s="54">
        <v>4.4800000000000004</v>
      </c>
      <c r="K100" s="54">
        <v>11.06</v>
      </c>
      <c r="L100" s="54">
        <v>12.32</v>
      </c>
      <c r="M100" s="54">
        <v>12.04</v>
      </c>
      <c r="N100" s="54">
        <v>19.32</v>
      </c>
      <c r="O100" s="54">
        <v>30.1</v>
      </c>
      <c r="P100" s="54">
        <v>532.45000000000005</v>
      </c>
      <c r="Q100" s="55">
        <v>4.2000000000000003E-2</v>
      </c>
    </row>
    <row r="101" spans="1:18" x14ac:dyDescent="0.35">
      <c r="A101" s="26" t="s">
        <v>7647</v>
      </c>
      <c r="B101" s="52">
        <v>45219</v>
      </c>
      <c r="C101" s="53" t="s">
        <v>7781</v>
      </c>
      <c r="D101" s="54">
        <v>12692.31</v>
      </c>
      <c r="E101" s="54">
        <v>184.04</v>
      </c>
      <c r="F101" s="54">
        <v>9.94</v>
      </c>
      <c r="G101" s="54">
        <v>29.21</v>
      </c>
      <c r="H101" s="54">
        <v>3.08</v>
      </c>
      <c r="I101" s="54">
        <v>216.86</v>
      </c>
      <c r="J101" s="54">
        <v>4.4800000000000004</v>
      </c>
      <c r="K101" s="54">
        <v>11.06</v>
      </c>
      <c r="L101" s="54">
        <v>12.32</v>
      </c>
      <c r="M101" s="54">
        <v>12.04</v>
      </c>
      <c r="N101" s="54">
        <v>19.32</v>
      </c>
      <c r="O101" s="54">
        <v>30.1</v>
      </c>
      <c r="P101" s="54">
        <v>532.45000000000005</v>
      </c>
      <c r="Q101" s="55">
        <v>4.2000000000000003E-2</v>
      </c>
    </row>
    <row r="102" spans="1:18" x14ac:dyDescent="0.35">
      <c r="A102" s="26" t="s">
        <v>7756</v>
      </c>
      <c r="B102" s="52">
        <v>45233</v>
      </c>
      <c r="C102" s="53" t="s">
        <v>7781</v>
      </c>
      <c r="D102" s="54">
        <v>12692.31</v>
      </c>
      <c r="E102" s="54">
        <v>184.04</v>
      </c>
      <c r="F102" s="54">
        <v>9.94</v>
      </c>
      <c r="G102" s="54">
        <v>29.21</v>
      </c>
      <c r="H102" s="54">
        <v>3.08</v>
      </c>
      <c r="I102" s="54">
        <v>216.86</v>
      </c>
      <c r="J102" s="54">
        <v>4.4800000000000004</v>
      </c>
      <c r="K102" s="54">
        <v>11.06</v>
      </c>
      <c r="L102" s="54">
        <v>12.32</v>
      </c>
      <c r="M102" s="54">
        <v>12.04</v>
      </c>
      <c r="N102" s="54">
        <v>19.32</v>
      </c>
      <c r="O102" s="54">
        <v>30.1</v>
      </c>
      <c r="P102" s="54">
        <v>532.45000000000005</v>
      </c>
      <c r="Q102" s="55">
        <v>4.2000000000000003E-2</v>
      </c>
    </row>
    <row r="104" spans="1:18" x14ac:dyDescent="0.35">
      <c r="C104" s="48"/>
      <c r="D104" s="48"/>
      <c r="E104" s="48"/>
      <c r="F104" s="48"/>
      <c r="G104" s="48"/>
      <c r="H104" s="49" t="s">
        <v>7699</v>
      </c>
      <c r="I104" s="48"/>
      <c r="J104" s="48"/>
      <c r="K104" s="48"/>
      <c r="L104" s="49" t="s">
        <v>7700</v>
      </c>
      <c r="M104" s="48"/>
      <c r="N104" s="49" t="s">
        <v>7701</v>
      </c>
      <c r="O104" s="49" t="s">
        <v>7702</v>
      </c>
      <c r="P104" s="49" t="s">
        <v>7703</v>
      </c>
      <c r="Q104" s="48"/>
      <c r="R104" s="48"/>
    </row>
    <row r="105" spans="1:18" x14ac:dyDescent="0.35">
      <c r="C105" s="48"/>
      <c r="D105" s="48"/>
      <c r="E105" s="49" t="s">
        <v>7705</v>
      </c>
      <c r="F105" s="49" t="s">
        <v>7705</v>
      </c>
      <c r="G105" s="49" t="s">
        <v>7706</v>
      </c>
      <c r="H105" s="49" t="s">
        <v>7707</v>
      </c>
      <c r="I105" s="48"/>
      <c r="J105" s="49" t="s">
        <v>7708</v>
      </c>
      <c r="K105" s="49" t="s">
        <v>7700</v>
      </c>
      <c r="L105" s="49" t="s">
        <v>7709</v>
      </c>
      <c r="M105" s="49" t="s">
        <v>7700</v>
      </c>
      <c r="N105" s="49" t="s">
        <v>7710</v>
      </c>
      <c r="O105" s="49" t="s">
        <v>7711</v>
      </c>
      <c r="P105" s="49" t="s">
        <v>7712</v>
      </c>
      <c r="Q105" s="49" t="s">
        <v>7713</v>
      </c>
      <c r="R105" s="48"/>
    </row>
    <row r="106" spans="1:18" x14ac:dyDescent="0.35">
      <c r="A106" t="s">
        <v>7714</v>
      </c>
      <c r="B106" t="s">
        <v>7715</v>
      </c>
      <c r="C106" s="50" t="s">
        <v>7716</v>
      </c>
      <c r="D106" s="50" t="s">
        <v>7717</v>
      </c>
      <c r="E106" s="49" t="s">
        <v>7718</v>
      </c>
      <c r="F106" s="49" t="s">
        <v>7719</v>
      </c>
      <c r="G106" s="49" t="s">
        <v>7720</v>
      </c>
      <c r="H106" s="49" t="s">
        <v>7721</v>
      </c>
      <c r="I106" s="50" t="s">
        <v>7722</v>
      </c>
      <c r="J106" s="49" t="s">
        <v>7719</v>
      </c>
      <c r="K106" s="49" t="s">
        <v>7723</v>
      </c>
      <c r="L106" s="48"/>
      <c r="M106" s="49" t="s">
        <v>7724</v>
      </c>
      <c r="N106" s="49" t="s">
        <v>7725</v>
      </c>
      <c r="O106" s="48"/>
      <c r="P106" s="49" t="s">
        <v>7726</v>
      </c>
      <c r="Q106" s="49" t="s">
        <v>7727</v>
      </c>
      <c r="R106" s="48"/>
    </row>
    <row r="107" spans="1:18" x14ac:dyDescent="0.35">
      <c r="C107" s="51" t="s">
        <v>7728</v>
      </c>
      <c r="D107" s="51" t="s">
        <v>7728</v>
      </c>
      <c r="E107" s="51" t="s">
        <v>7728</v>
      </c>
      <c r="F107" s="51" t="s">
        <v>7729</v>
      </c>
      <c r="G107" s="51" t="s">
        <v>7730</v>
      </c>
      <c r="H107" s="51" t="s">
        <v>7728</v>
      </c>
      <c r="I107" s="51" t="s">
        <v>7728</v>
      </c>
      <c r="J107" s="51" t="s">
        <v>7728</v>
      </c>
      <c r="K107" s="51" t="s">
        <v>7728</v>
      </c>
      <c r="L107" s="51" t="s">
        <v>7728</v>
      </c>
      <c r="M107" s="51" t="s">
        <v>7728</v>
      </c>
      <c r="N107" s="51" t="s">
        <v>7728</v>
      </c>
      <c r="O107" s="51" t="s">
        <v>7728</v>
      </c>
      <c r="P107" s="51" t="s">
        <v>7728</v>
      </c>
      <c r="Q107" s="51" t="s">
        <v>7728</v>
      </c>
      <c r="R107" s="51"/>
    </row>
    <row r="108" spans="1:18" x14ac:dyDescent="0.35">
      <c r="A108" s="26" t="s">
        <v>7782</v>
      </c>
      <c r="B108" s="52">
        <v>45131</v>
      </c>
      <c r="C108" s="53" t="s">
        <v>7781</v>
      </c>
      <c r="D108" s="54">
        <v>3000</v>
      </c>
      <c r="E108" s="54">
        <v>229.5</v>
      </c>
      <c r="F108" s="54">
        <v>22.5</v>
      </c>
      <c r="G108" s="54">
        <v>24.59</v>
      </c>
      <c r="H108" s="54">
        <v>0</v>
      </c>
      <c r="I108" s="54">
        <v>0</v>
      </c>
      <c r="J108" s="54">
        <v>0</v>
      </c>
      <c r="K108" s="54">
        <v>0</v>
      </c>
      <c r="L108" s="54">
        <v>0</v>
      </c>
      <c r="M108" s="54">
        <v>0</v>
      </c>
      <c r="N108" s="54">
        <v>0</v>
      </c>
      <c r="O108" s="54">
        <v>0</v>
      </c>
      <c r="P108" s="54">
        <v>276.58999999999997</v>
      </c>
      <c r="Q108" s="55">
        <v>9.2200000000000004E-2</v>
      </c>
      <c r="R108" s="48"/>
    </row>
    <row r="109" spans="1:18" x14ac:dyDescent="0.35">
      <c r="A109" s="26" t="s">
        <v>7783</v>
      </c>
      <c r="B109" s="52">
        <v>45167</v>
      </c>
      <c r="C109" s="53" t="s">
        <v>7781</v>
      </c>
      <c r="D109" s="54">
        <v>3000</v>
      </c>
      <c r="E109" s="54">
        <v>43.5</v>
      </c>
      <c r="F109" s="54">
        <v>22.5</v>
      </c>
      <c r="G109" s="54">
        <v>24.59</v>
      </c>
      <c r="H109" s="54">
        <v>0</v>
      </c>
      <c r="I109" s="54">
        <v>0</v>
      </c>
      <c r="J109" s="54">
        <v>0</v>
      </c>
      <c r="K109" s="54">
        <v>0</v>
      </c>
      <c r="L109" s="54">
        <v>0</v>
      </c>
      <c r="M109" s="54">
        <v>0</v>
      </c>
      <c r="N109" s="54">
        <v>0</v>
      </c>
      <c r="O109" s="54">
        <v>0</v>
      </c>
      <c r="P109" s="54">
        <v>90.59</v>
      </c>
      <c r="Q109" s="55">
        <v>3.0200000000000001E-2</v>
      </c>
    </row>
    <row r="110" spans="1:18" x14ac:dyDescent="0.35">
      <c r="A110" s="26" t="s">
        <v>7784</v>
      </c>
      <c r="B110" s="52">
        <v>45211</v>
      </c>
      <c r="C110" s="53" t="s">
        <v>7781</v>
      </c>
      <c r="D110" s="54">
        <v>3000</v>
      </c>
      <c r="E110" s="54">
        <v>43.5</v>
      </c>
      <c r="F110" s="54">
        <v>22.5</v>
      </c>
      <c r="G110" s="54">
        <v>24.59</v>
      </c>
      <c r="H110" s="54">
        <v>0</v>
      </c>
      <c r="I110" s="54">
        <v>0</v>
      </c>
      <c r="J110" s="54">
        <v>0</v>
      </c>
      <c r="K110" s="54">
        <v>0</v>
      </c>
      <c r="L110" s="54">
        <v>0</v>
      </c>
      <c r="M110" s="54">
        <v>0</v>
      </c>
      <c r="N110" s="54">
        <v>0</v>
      </c>
      <c r="O110" s="54">
        <v>0</v>
      </c>
      <c r="P110" s="54">
        <v>90.59</v>
      </c>
      <c r="Q110" s="55">
        <v>3.0200000000000001E-2</v>
      </c>
    </row>
    <row r="115" spans="1:14" x14ac:dyDescent="0.35">
      <c r="B115" s="15" t="s">
        <v>7623</v>
      </c>
    </row>
    <row r="116" spans="1:14" ht="15" thickBot="1" x14ac:dyDescent="0.4"/>
    <row r="117" spans="1:14" x14ac:dyDescent="0.35">
      <c r="A117" s="28" t="s">
        <v>7578</v>
      </c>
      <c r="B117" s="28" t="s">
        <v>0</v>
      </c>
      <c r="C117" s="29" t="s">
        <v>4</v>
      </c>
      <c r="D117" s="28" t="s">
        <v>7624</v>
      </c>
      <c r="E117" s="28" t="s">
        <v>7625</v>
      </c>
      <c r="F117" s="28" t="s">
        <v>7626</v>
      </c>
    </row>
    <row r="118" spans="1:14" x14ac:dyDescent="0.35">
      <c r="A118" s="30" t="s">
        <v>7627</v>
      </c>
      <c r="B118" s="3" t="s">
        <v>23</v>
      </c>
      <c r="C118" s="4">
        <v>45231</v>
      </c>
      <c r="D118" s="57">
        <v>15.2</v>
      </c>
      <c r="E118" s="31">
        <v>1100</v>
      </c>
      <c r="F118" s="31">
        <v>16720</v>
      </c>
    </row>
    <row r="119" spans="1:14" x14ac:dyDescent="0.35">
      <c r="A119" s="30" t="s">
        <v>7628</v>
      </c>
      <c r="B119" s="3" t="s">
        <v>23</v>
      </c>
      <c r="C119" s="4">
        <v>45231</v>
      </c>
      <c r="D119" s="57">
        <v>13.375</v>
      </c>
      <c r="E119" s="31">
        <v>1100</v>
      </c>
      <c r="F119" s="31">
        <f>D119*E119</f>
        <v>14712.5</v>
      </c>
    </row>
    <row r="120" spans="1:14" x14ac:dyDescent="0.35">
      <c r="A120" s="330">
        <v>1</v>
      </c>
      <c r="B120" s="3" t="s">
        <v>23</v>
      </c>
      <c r="C120" s="4">
        <v>45231</v>
      </c>
      <c r="D120" s="333">
        <v>17.625</v>
      </c>
      <c r="E120" s="31">
        <v>1100</v>
      </c>
      <c r="F120" s="31">
        <v>19387.5</v>
      </c>
    </row>
    <row r="126" spans="1:14" x14ac:dyDescent="0.35">
      <c r="B126" s="15" t="s">
        <v>7785</v>
      </c>
    </row>
    <row r="128" spans="1:14" ht="42" x14ac:dyDescent="0.35">
      <c r="B128" s="61" t="s">
        <v>7786</v>
      </c>
      <c r="C128" s="62" t="s">
        <v>7787</v>
      </c>
      <c r="D128" s="62" t="s">
        <v>7788</v>
      </c>
      <c r="E128" s="62" t="s">
        <v>2</v>
      </c>
      <c r="F128" s="62" t="s">
        <v>7789</v>
      </c>
      <c r="G128" s="62" t="s">
        <v>7790</v>
      </c>
      <c r="H128" s="62" t="s">
        <v>7791</v>
      </c>
      <c r="I128" s="62" t="s">
        <v>7792</v>
      </c>
      <c r="J128" s="62" t="s">
        <v>7793</v>
      </c>
      <c r="K128" s="62" t="s">
        <v>7794</v>
      </c>
      <c r="L128" s="67" t="s">
        <v>7795</v>
      </c>
      <c r="M128" s="67" t="s">
        <v>7796</v>
      </c>
      <c r="N128" s="67" t="s">
        <v>7797</v>
      </c>
    </row>
    <row r="129" spans="2:14" x14ac:dyDescent="0.35">
      <c r="B129" s="63">
        <v>44957</v>
      </c>
      <c r="C129" s="64" t="s">
        <v>7798</v>
      </c>
      <c r="D129" s="65" t="s">
        <v>7799</v>
      </c>
      <c r="E129" s="65" t="s">
        <v>25</v>
      </c>
      <c r="F129" s="66">
        <v>7500</v>
      </c>
      <c r="G129" s="65" t="s">
        <v>7539</v>
      </c>
      <c r="H129" s="66">
        <v>3000</v>
      </c>
      <c r="I129" s="65" t="s">
        <v>5739</v>
      </c>
      <c r="J129" s="66">
        <v>200</v>
      </c>
      <c r="K129" s="65" t="s">
        <v>634</v>
      </c>
      <c r="L129" s="65" t="s">
        <v>29</v>
      </c>
      <c r="M129" s="65" t="s">
        <v>7800</v>
      </c>
      <c r="N129" s="65"/>
    </row>
    <row r="132" spans="2:14" ht="42" x14ac:dyDescent="0.35">
      <c r="B132" s="61" t="s">
        <v>7786</v>
      </c>
      <c r="C132" s="62" t="s">
        <v>7787</v>
      </c>
      <c r="D132" s="62" t="s">
        <v>7788</v>
      </c>
      <c r="E132" s="62" t="s">
        <v>2</v>
      </c>
      <c r="F132" s="62" t="s">
        <v>7789</v>
      </c>
      <c r="G132" s="62" t="s">
        <v>7790</v>
      </c>
      <c r="H132" s="62" t="s">
        <v>7791</v>
      </c>
      <c r="I132" s="62" t="s">
        <v>7792</v>
      </c>
      <c r="J132" s="62" t="s">
        <v>7793</v>
      </c>
      <c r="K132" s="62" t="s">
        <v>7794</v>
      </c>
      <c r="L132" s="67" t="s">
        <v>7795</v>
      </c>
      <c r="M132" s="67" t="s">
        <v>7796</v>
      </c>
      <c r="N132" s="67" t="s">
        <v>7797</v>
      </c>
    </row>
    <row r="133" spans="2:14" x14ac:dyDescent="0.35">
      <c r="B133" s="63">
        <v>44985</v>
      </c>
      <c r="C133" s="64" t="s">
        <v>7801</v>
      </c>
      <c r="D133" s="65" t="s">
        <v>7799</v>
      </c>
      <c r="E133" s="65" t="s">
        <v>25</v>
      </c>
      <c r="F133" s="66">
        <v>7500</v>
      </c>
      <c r="G133" s="65" t="s">
        <v>7539</v>
      </c>
      <c r="H133" s="66">
        <v>3000</v>
      </c>
      <c r="I133" s="65" t="s">
        <v>5739</v>
      </c>
      <c r="J133" s="66">
        <v>200</v>
      </c>
      <c r="K133" s="65" t="s">
        <v>634</v>
      </c>
      <c r="L133" s="65" t="s">
        <v>29</v>
      </c>
      <c r="M133" s="65" t="s">
        <v>7800</v>
      </c>
      <c r="N133" s="65"/>
    </row>
    <row r="136" spans="2:14" ht="42" x14ac:dyDescent="0.35">
      <c r="B136" s="61" t="s">
        <v>7786</v>
      </c>
      <c r="C136" s="62" t="s">
        <v>7787</v>
      </c>
      <c r="D136" s="62" t="s">
        <v>7788</v>
      </c>
      <c r="E136" s="62" t="s">
        <v>2</v>
      </c>
      <c r="F136" s="62" t="s">
        <v>7789</v>
      </c>
      <c r="G136" s="62" t="s">
        <v>7790</v>
      </c>
      <c r="H136" s="62" t="s">
        <v>7791</v>
      </c>
      <c r="I136" s="62" t="s">
        <v>7792</v>
      </c>
      <c r="J136" s="62" t="s">
        <v>7793</v>
      </c>
      <c r="K136" s="62" t="s">
        <v>7794</v>
      </c>
      <c r="L136" s="67" t="s">
        <v>7795</v>
      </c>
      <c r="M136" s="67" t="s">
        <v>7796</v>
      </c>
      <c r="N136" s="67" t="s">
        <v>7797</v>
      </c>
    </row>
    <row r="137" spans="2:14" x14ac:dyDescent="0.35">
      <c r="B137" s="63">
        <v>45016</v>
      </c>
      <c r="C137" s="64" t="s">
        <v>7802</v>
      </c>
      <c r="D137" s="65" t="s">
        <v>7799</v>
      </c>
      <c r="E137" s="65" t="s">
        <v>25</v>
      </c>
      <c r="F137" s="66">
        <v>7500</v>
      </c>
      <c r="G137" s="65" t="s">
        <v>7539</v>
      </c>
      <c r="H137" s="66">
        <v>3000</v>
      </c>
      <c r="I137" s="65" t="s">
        <v>5739</v>
      </c>
      <c r="J137" s="66">
        <v>200</v>
      </c>
      <c r="K137" s="65" t="s">
        <v>634</v>
      </c>
      <c r="L137" s="65" t="s">
        <v>29</v>
      </c>
      <c r="M137" s="65" t="s">
        <v>7800</v>
      </c>
      <c r="N137" s="65"/>
    </row>
    <row r="140" spans="2:14" ht="42" x14ac:dyDescent="0.35">
      <c r="B140" s="61" t="s">
        <v>7786</v>
      </c>
      <c r="C140" s="62" t="s">
        <v>7787</v>
      </c>
      <c r="D140" s="62" t="s">
        <v>7788</v>
      </c>
      <c r="E140" s="62" t="s">
        <v>2</v>
      </c>
      <c r="F140" s="62" t="s">
        <v>7789</v>
      </c>
      <c r="G140" s="62" t="s">
        <v>7790</v>
      </c>
      <c r="H140" s="62" t="s">
        <v>7791</v>
      </c>
      <c r="I140" s="62" t="s">
        <v>7792</v>
      </c>
      <c r="J140" s="62" t="s">
        <v>7793</v>
      </c>
      <c r="K140" s="62" t="s">
        <v>7794</v>
      </c>
      <c r="L140" s="67" t="s">
        <v>7795</v>
      </c>
      <c r="M140" s="67" t="s">
        <v>7796</v>
      </c>
      <c r="N140" s="67" t="s">
        <v>7797</v>
      </c>
    </row>
    <row r="141" spans="2:14" x14ac:dyDescent="0.35">
      <c r="B141" s="63">
        <v>45046</v>
      </c>
      <c r="C141" s="64" t="s">
        <v>7803</v>
      </c>
      <c r="D141" s="65" t="s">
        <v>7799</v>
      </c>
      <c r="E141" s="65" t="s">
        <v>25</v>
      </c>
      <c r="F141" s="66">
        <v>7500</v>
      </c>
      <c r="G141" s="65" t="s">
        <v>7539</v>
      </c>
      <c r="H141" s="66">
        <v>3000</v>
      </c>
      <c r="I141" s="65" t="s">
        <v>5739</v>
      </c>
      <c r="J141" s="66">
        <v>200</v>
      </c>
      <c r="K141" s="65" t="s">
        <v>634</v>
      </c>
      <c r="L141" s="65" t="s">
        <v>29</v>
      </c>
      <c r="M141" s="65" t="s">
        <v>7800</v>
      </c>
      <c r="N141" s="65"/>
    </row>
    <row r="144" spans="2:14" ht="42" x14ac:dyDescent="0.35">
      <c r="B144" s="61" t="s">
        <v>7786</v>
      </c>
      <c r="C144" s="62" t="s">
        <v>7787</v>
      </c>
      <c r="D144" s="62" t="s">
        <v>7788</v>
      </c>
      <c r="E144" s="62" t="s">
        <v>2</v>
      </c>
      <c r="F144" s="62" t="s">
        <v>7789</v>
      </c>
      <c r="G144" s="62" t="s">
        <v>7790</v>
      </c>
      <c r="H144" s="62" t="s">
        <v>7791</v>
      </c>
      <c r="I144" s="62" t="s">
        <v>7792</v>
      </c>
      <c r="J144" s="62" t="s">
        <v>7793</v>
      </c>
      <c r="K144" s="62" t="s">
        <v>7794</v>
      </c>
      <c r="L144" s="67" t="s">
        <v>7795</v>
      </c>
      <c r="M144" s="67" t="s">
        <v>7796</v>
      </c>
      <c r="N144" s="67" t="s">
        <v>7797</v>
      </c>
    </row>
    <row r="145" spans="2:14" x14ac:dyDescent="0.35">
      <c r="B145" s="68">
        <v>45077</v>
      </c>
      <c r="C145" s="64" t="s">
        <v>7804</v>
      </c>
      <c r="D145" s="65" t="s">
        <v>7799</v>
      </c>
      <c r="E145" s="65" t="s">
        <v>25</v>
      </c>
      <c r="F145" s="66">
        <v>7500</v>
      </c>
      <c r="G145" s="65" t="s">
        <v>7539</v>
      </c>
      <c r="H145" s="66">
        <v>3000</v>
      </c>
      <c r="I145" s="65" t="s">
        <v>5739</v>
      </c>
      <c r="J145" s="66">
        <v>200</v>
      </c>
      <c r="K145" s="65" t="s">
        <v>634</v>
      </c>
      <c r="L145" s="65" t="s">
        <v>29</v>
      </c>
      <c r="M145" s="65" t="s">
        <v>7800</v>
      </c>
      <c r="N145" s="65"/>
    </row>
    <row r="148" spans="2:14" ht="42" x14ac:dyDescent="0.35">
      <c r="B148" s="61" t="s">
        <v>7786</v>
      </c>
      <c r="C148" s="62" t="s">
        <v>7787</v>
      </c>
      <c r="D148" s="62" t="s">
        <v>7788</v>
      </c>
      <c r="E148" s="62" t="s">
        <v>2</v>
      </c>
      <c r="F148" s="62" t="s">
        <v>7789</v>
      </c>
      <c r="G148" s="62" t="s">
        <v>7790</v>
      </c>
      <c r="H148" s="62" t="s">
        <v>7791</v>
      </c>
      <c r="I148" s="62" t="s">
        <v>7792</v>
      </c>
      <c r="J148" s="62" t="s">
        <v>7793</v>
      </c>
      <c r="K148" s="62" t="s">
        <v>7794</v>
      </c>
      <c r="L148" s="67" t="s">
        <v>7795</v>
      </c>
      <c r="M148" s="67" t="s">
        <v>7796</v>
      </c>
      <c r="N148" s="67" t="s">
        <v>7797</v>
      </c>
    </row>
    <row r="149" spans="2:14" x14ac:dyDescent="0.35">
      <c r="B149" s="63">
        <v>45107</v>
      </c>
      <c r="C149" s="64" t="s">
        <v>7805</v>
      </c>
      <c r="D149" s="65" t="s">
        <v>7799</v>
      </c>
      <c r="E149" s="65" t="s">
        <v>25</v>
      </c>
      <c r="F149" s="66">
        <v>7500</v>
      </c>
      <c r="G149" s="65" t="s">
        <v>7539</v>
      </c>
      <c r="H149" s="66">
        <v>3000</v>
      </c>
      <c r="I149" s="65" t="s">
        <v>5739</v>
      </c>
      <c r="J149" s="66">
        <v>200</v>
      </c>
      <c r="K149" s="65" t="s">
        <v>634</v>
      </c>
      <c r="L149" s="65" t="s">
        <v>29</v>
      </c>
      <c r="M149" s="65" t="s">
        <v>7800</v>
      </c>
      <c r="N149" s="65"/>
    </row>
    <row r="152" spans="2:14" ht="42" x14ac:dyDescent="0.35">
      <c r="B152" s="61" t="s">
        <v>7786</v>
      </c>
      <c r="C152" s="62" t="s">
        <v>7787</v>
      </c>
      <c r="D152" s="62" t="s">
        <v>7788</v>
      </c>
      <c r="E152" s="62" t="s">
        <v>2</v>
      </c>
      <c r="F152" s="62" t="s">
        <v>7789</v>
      </c>
      <c r="G152" s="62" t="s">
        <v>7790</v>
      </c>
      <c r="H152" s="62" t="s">
        <v>7791</v>
      </c>
      <c r="I152" s="62" t="s">
        <v>7792</v>
      </c>
      <c r="J152" s="62" t="s">
        <v>7793</v>
      </c>
      <c r="K152" s="62" t="s">
        <v>7794</v>
      </c>
      <c r="L152" s="67" t="s">
        <v>7795</v>
      </c>
      <c r="M152" s="67" t="s">
        <v>7796</v>
      </c>
      <c r="N152" s="67" t="s">
        <v>7797</v>
      </c>
    </row>
    <row r="153" spans="2:14" x14ac:dyDescent="0.35">
      <c r="B153" s="63">
        <v>45138</v>
      </c>
      <c r="C153" s="64" t="s">
        <v>7806</v>
      </c>
      <c r="D153" s="65" t="s">
        <v>7799</v>
      </c>
      <c r="E153" s="65" t="s">
        <v>25</v>
      </c>
      <c r="F153" s="66">
        <v>7500</v>
      </c>
      <c r="G153" s="65" t="s">
        <v>7539</v>
      </c>
      <c r="H153" s="66">
        <v>3000</v>
      </c>
      <c r="I153" s="65" t="s">
        <v>5739</v>
      </c>
      <c r="J153" s="66">
        <v>200</v>
      </c>
      <c r="K153" s="65" t="s">
        <v>634</v>
      </c>
      <c r="L153" s="65" t="s">
        <v>29</v>
      </c>
      <c r="M153" s="65" t="s">
        <v>7800</v>
      </c>
      <c r="N153" s="65"/>
    </row>
    <row r="156" spans="2:14" ht="42" x14ac:dyDescent="0.35">
      <c r="B156" s="61" t="s">
        <v>7786</v>
      </c>
      <c r="C156" s="62" t="s">
        <v>7787</v>
      </c>
      <c r="D156" s="62" t="s">
        <v>7788</v>
      </c>
      <c r="E156" s="62" t="s">
        <v>2</v>
      </c>
      <c r="F156" s="62" t="s">
        <v>7789</v>
      </c>
      <c r="G156" s="62" t="s">
        <v>7790</v>
      </c>
      <c r="H156" s="62" t="s">
        <v>7791</v>
      </c>
      <c r="I156" s="62" t="s">
        <v>7792</v>
      </c>
      <c r="J156" s="62" t="s">
        <v>7793</v>
      </c>
      <c r="K156" s="62" t="s">
        <v>7794</v>
      </c>
      <c r="L156" s="67" t="s">
        <v>7795</v>
      </c>
      <c r="M156" s="67" t="s">
        <v>7796</v>
      </c>
      <c r="N156" s="67" t="s">
        <v>7797</v>
      </c>
    </row>
    <row r="157" spans="2:14" x14ac:dyDescent="0.35">
      <c r="B157" s="63">
        <v>45169</v>
      </c>
      <c r="C157" s="64" t="s">
        <v>7807</v>
      </c>
      <c r="D157" s="91" t="s">
        <v>7799</v>
      </c>
      <c r="E157" s="65" t="s">
        <v>25</v>
      </c>
      <c r="F157" s="92">
        <v>7500</v>
      </c>
      <c r="G157" s="91" t="s">
        <v>7539</v>
      </c>
      <c r="H157" s="66">
        <v>3000</v>
      </c>
      <c r="I157" s="91" t="s">
        <v>5739</v>
      </c>
      <c r="J157" s="93">
        <v>200</v>
      </c>
      <c r="K157" s="65" t="s">
        <v>634</v>
      </c>
      <c r="L157" s="65" t="s">
        <v>29</v>
      </c>
      <c r="M157" s="65" t="s">
        <v>7800</v>
      </c>
      <c r="N157" s="65"/>
    </row>
    <row r="160" spans="2:14" ht="42" x14ac:dyDescent="0.35">
      <c r="B160" s="61" t="s">
        <v>7786</v>
      </c>
      <c r="C160" s="62" t="s">
        <v>7787</v>
      </c>
      <c r="D160" s="62" t="s">
        <v>7788</v>
      </c>
      <c r="E160" s="62" t="s">
        <v>2</v>
      </c>
      <c r="F160" s="62" t="s">
        <v>7789</v>
      </c>
      <c r="G160" s="62" t="s">
        <v>7790</v>
      </c>
      <c r="H160" s="62" t="s">
        <v>7791</v>
      </c>
      <c r="I160" s="62" t="s">
        <v>7792</v>
      </c>
      <c r="J160" s="62" t="s">
        <v>7793</v>
      </c>
      <c r="K160" s="62" t="s">
        <v>7794</v>
      </c>
      <c r="L160" s="67" t="s">
        <v>7795</v>
      </c>
      <c r="M160" s="67" t="s">
        <v>7796</v>
      </c>
      <c r="N160" s="67" t="s">
        <v>7797</v>
      </c>
    </row>
    <row r="161" spans="2:14" x14ac:dyDescent="0.35">
      <c r="B161" s="63">
        <v>45199</v>
      </c>
      <c r="C161" s="64" t="s">
        <v>7808</v>
      </c>
      <c r="D161" s="65" t="s">
        <v>7799</v>
      </c>
      <c r="E161" s="65" t="s">
        <v>25</v>
      </c>
      <c r="F161" s="94">
        <v>7500</v>
      </c>
      <c r="G161" s="65" t="s">
        <v>7539</v>
      </c>
      <c r="H161" s="66">
        <v>3000</v>
      </c>
      <c r="I161" s="65" t="s">
        <v>5739</v>
      </c>
      <c r="J161" s="66">
        <v>200</v>
      </c>
      <c r="K161" s="65" t="s">
        <v>634</v>
      </c>
      <c r="L161" s="65" t="s">
        <v>29</v>
      </c>
      <c r="M161" s="65" t="s">
        <v>7809</v>
      </c>
      <c r="N161" s="65"/>
    </row>
  </sheetData>
  <mergeCells count="16">
    <mergeCell ref="H49:H50"/>
    <mergeCell ref="B12:B13"/>
    <mergeCell ref="C12:C13"/>
    <mergeCell ref="I12:I13"/>
    <mergeCell ref="B25:B26"/>
    <mergeCell ref="C25:C26"/>
    <mergeCell ref="D25:D26"/>
    <mergeCell ref="E25:G25"/>
    <mergeCell ref="H25:H26"/>
    <mergeCell ref="D12:E12"/>
    <mergeCell ref="F12:H12"/>
    <mergeCell ref="B2:E2"/>
    <mergeCell ref="B49:B50"/>
    <mergeCell ref="C49:C50"/>
    <mergeCell ref="D49:D50"/>
    <mergeCell ref="E49:G49"/>
  </mergeCells>
  <conditionalFormatting sqref="A118:A119">
    <cfRule type="duplicateValues" dxfId="86" priority="11"/>
  </conditionalFormatting>
  <conditionalFormatting sqref="A120">
    <cfRule type="duplicateValues" dxfId="85" priority="3"/>
  </conditionalFormatting>
  <conditionalFormatting sqref="B118">
    <cfRule type="duplicateValues" dxfId="84" priority="12"/>
  </conditionalFormatting>
  <conditionalFormatting sqref="B119">
    <cfRule type="duplicateValues" dxfId="83" priority="16"/>
  </conditionalFormatting>
  <conditionalFormatting sqref="B120">
    <cfRule type="duplicateValues" dxfId="82" priority="2"/>
  </conditionalFormatting>
  <conditionalFormatting sqref="B149:E149">
    <cfRule type="timePeriod" dxfId="81" priority="5" timePeriod="lastWeek">
      <formula>AND(TODAY()-ROUNDDOWN(B149,0)&gt;=(WEEKDAY(TODAY())),TODAY()-ROUNDDOWN(B149,0)&lt;(WEEKDAY(TODAY())+7))</formula>
    </cfRule>
  </conditionalFormatting>
  <conditionalFormatting sqref="B129:F129">
    <cfRule type="timePeriod" dxfId="80" priority="10" timePeriod="lastWeek">
      <formula>AND(TODAY()-ROUNDDOWN(B129,0)&gt;=(WEEKDAY(TODAY())),TODAY()-ROUNDDOWN(B129,0)&lt;(WEEKDAY(TODAY())+7))</formula>
    </cfRule>
  </conditionalFormatting>
  <conditionalFormatting sqref="B133:F133">
    <cfRule type="timePeriod" dxfId="79" priority="9" timePeriod="lastWeek">
      <formula>AND(TODAY()-ROUNDDOWN(B133,0)&gt;=(WEEKDAY(TODAY())),TODAY()-ROUNDDOWN(B133,0)&lt;(WEEKDAY(TODAY())+7))</formula>
    </cfRule>
  </conditionalFormatting>
  <conditionalFormatting sqref="B137:F137">
    <cfRule type="timePeriod" dxfId="78" priority="8" timePeriod="lastWeek">
      <formula>AND(TODAY()-ROUNDDOWN(B137,0)&gt;=(WEEKDAY(TODAY())),TODAY()-ROUNDDOWN(B137,0)&lt;(WEEKDAY(TODAY())+7))</formula>
    </cfRule>
  </conditionalFormatting>
  <conditionalFormatting sqref="B141:F141">
    <cfRule type="timePeriod" dxfId="77" priority="7" timePeriod="lastWeek">
      <formula>AND(TODAY()-ROUNDDOWN(B141,0)&gt;=(WEEKDAY(TODAY())),TODAY()-ROUNDDOWN(B141,0)&lt;(WEEKDAY(TODAY())+7))</formula>
    </cfRule>
  </conditionalFormatting>
  <conditionalFormatting sqref="B145:F145">
    <cfRule type="timePeriod" dxfId="76" priority="6" timePeriod="lastWeek">
      <formula>AND(TODAY()-ROUNDDOWN(B145,0)&gt;=(WEEKDAY(TODAY())),TODAY()-ROUNDDOWN(B145,0)&lt;(WEEKDAY(TODAY())+7))</formula>
    </cfRule>
  </conditionalFormatting>
  <conditionalFormatting sqref="B153:F153">
    <cfRule type="timePeriod" dxfId="75" priority="4" timePeriod="lastWeek">
      <formula>AND(TODAY()-ROUNDDOWN(B153,0)&gt;=(WEEKDAY(TODAY())),TODAY()-ROUNDDOWN(B153,0)&lt;(WEEKDAY(TODAY())+7))</formula>
    </cfRule>
  </conditionalFormatting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2641BB4F75B734B9DB1FF6C31DDB255" ma:contentTypeVersion="15" ma:contentTypeDescription="Create a new document." ma:contentTypeScope="" ma:versionID="7df60b8bad90ab68f43d3524a6e7f1e3">
  <xsd:schema xmlns:xsd="http://www.w3.org/2001/XMLSchema" xmlns:xs="http://www.w3.org/2001/XMLSchema" xmlns:p="http://schemas.microsoft.com/office/2006/metadata/properties" xmlns:ns2="fae5b8f4-4dc6-4043-b860-33c400ef732b" xmlns:ns3="da46b39e-5edc-4674-aff8-e353dc46710d" targetNamespace="http://schemas.microsoft.com/office/2006/metadata/properties" ma:root="true" ma:fieldsID="e393479df816722b633c3fc1c860fc28" ns2:_="" ns3:_="">
    <xsd:import namespace="fae5b8f4-4dc6-4043-b860-33c400ef732b"/>
    <xsd:import namespace="da46b39e-5edc-4674-aff8-e353dc46710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e5b8f4-4dc6-4043-b860-33c400ef732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d8acc1c4-9794-4605-a775-7483de86fb3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46b39e-5edc-4674-aff8-e353dc46710d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0232adb-9dd0-4823-8ed0-c4fc24fd2faf}" ma:internalName="TaxCatchAll" ma:showField="CatchAllData" ma:web="da46b39e-5edc-4674-aff8-e353dc4671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ae5b8f4-4dc6-4043-b860-33c400ef732b">
      <Terms xmlns="http://schemas.microsoft.com/office/infopath/2007/PartnerControls"/>
    </lcf76f155ced4ddcb4097134ff3c332f>
    <TaxCatchAll xmlns="da46b39e-5edc-4674-aff8-e353dc46710d" xsi:nil="true"/>
    <SharedWithUsers xmlns="da46b39e-5edc-4674-aff8-e353dc46710d">
      <UserInfo>
        <DisplayName>Dinesh Kumar Pahuja</DisplayName>
        <AccountId>27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1F89FE9-5B08-40FA-8CA3-A59154FF17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ae5b8f4-4dc6-4043-b860-33c400ef732b"/>
    <ds:schemaRef ds:uri="da46b39e-5edc-4674-aff8-e353dc4671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2BA4FAE-14C7-4037-BD72-0563151C7C37}">
  <ds:schemaRefs>
    <ds:schemaRef ds:uri="http://www.w3.org/XML/1998/namespace"/>
    <ds:schemaRef ds:uri="fae5b8f4-4dc6-4043-b860-33c400ef732b"/>
    <ds:schemaRef ds:uri="da46b39e-5edc-4674-aff8-e353dc46710d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1A1C5AC2-7340-4315-9EAE-EB25C93C725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1099 Payroll Accrual Summary</vt:lpstr>
      <vt:lpstr>1099 RVU Bonus Summary</vt:lpstr>
      <vt:lpstr>Sheet1</vt:lpstr>
      <vt:lpstr>1099 Accrual Summary - PAC</vt:lpstr>
      <vt:lpstr>Sheet2</vt:lpstr>
      <vt:lpstr>MD Fee Working</vt:lpstr>
      <vt:lpstr>WILTERMUTH, BRANDY</vt:lpstr>
      <vt:lpstr>ANN ALLEN</vt:lpstr>
      <vt:lpstr>AREF, AMIR</vt:lpstr>
      <vt:lpstr>GOODMAN, NICHOLAS</vt:lpstr>
      <vt:lpstr>JOHNSON, ALLEN</vt:lpstr>
      <vt:lpstr>NGUYEN, DON</vt:lpstr>
      <vt:lpstr>SHARMA, AISHWARYA</vt:lpstr>
      <vt:lpstr>ALBORS, MELANIE</vt:lpstr>
      <vt:lpstr>PANLASIGUI, LEONICO</vt:lpstr>
      <vt:lpstr>TROEH, TIM</vt:lpstr>
      <vt:lpstr>WAMBUZI , SELEMANI</vt:lpstr>
      <vt:lpstr>SHARMA, SUNNY</vt:lpstr>
      <vt:lpstr>PETIOTE, FREDELY</vt:lpstr>
      <vt:lpstr>DANIEL, THORNGREN</vt:lpstr>
      <vt:lpstr>Angel Garcia</vt:lpstr>
      <vt:lpstr>Fabiola Baptiste-1099</vt:lpstr>
      <vt:lpstr>Belmar Irizarry-1099</vt:lpstr>
      <vt:lpstr>Gary Gularte</vt:lpstr>
      <vt:lpstr>NAVDEEP DHALIWAL  </vt:lpstr>
      <vt:lpstr>Phuc Tran-W2</vt:lpstr>
      <vt:lpstr>Michelle Garcia W2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Oshada Vimukthi</dc:creator>
  <cp:keywords/>
  <dc:description/>
  <cp:lastModifiedBy>Masnun Ahmed Wasi</cp:lastModifiedBy>
  <cp:revision/>
  <cp:lastPrinted>2024-11-25T19:30:51Z</cp:lastPrinted>
  <dcterms:created xsi:type="dcterms:W3CDTF">2024-02-19T05:09:52Z</dcterms:created>
  <dcterms:modified xsi:type="dcterms:W3CDTF">2024-11-25T22:07:18Z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0x010100F2641BB4F75B734B9DB1FF6C31DDB255</vt:lpwstr>
  </property>
  <property fmtid="{D5CDD505-2E9C-101B-9397-08002B2CF9AE}" pid="3" name="MediaServiceImageTags">
    <vt:lpwstr/>
  </property>
</Properties>
</file>