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1ec9286ea8034/ドキュメント/"/>
    </mc:Choice>
  </mc:AlternateContent>
  <xr:revisionPtr revIDLastSave="518" documentId="13_ncr:1_{5EDAD4EF-0F8F-4747-B17C-C50D93B7EB00}" xr6:coauthVersionLast="47" xr6:coauthVersionMax="47" xr10:uidLastSave="{0325398F-EB2E-4006-A6D5-6050DB261E6E}"/>
  <bookViews>
    <workbookView xWindow="9510" yWindow="0" windowWidth="9780" windowHeight="10170" firstSheet="1" activeTab="2" xr2:uid="{700D6BB2-FAF2-42A0-8DE4-51C26BE68EC7}"/>
  </bookViews>
  <sheets>
    <sheet name="1.抵抗値測定" sheetId="1" r:id="rId1"/>
    <sheet name="Sheet1" sheetId="3" r:id="rId2"/>
    <sheet name="3.電力測定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3" l="1"/>
  <c r="I22" i="3"/>
  <c r="I23" i="3"/>
  <c r="I20" i="3"/>
  <c r="H21" i="3"/>
  <c r="H22" i="3"/>
  <c r="H23" i="3"/>
  <c r="H20" i="3"/>
  <c r="F20" i="3"/>
  <c r="G20" i="3"/>
  <c r="F21" i="3"/>
  <c r="G21" i="3"/>
  <c r="F22" i="3"/>
  <c r="G22" i="3"/>
  <c r="F23" i="3"/>
  <c r="G23" i="3"/>
  <c r="R23" i="1" a="1"/>
  <c r="R23" i="1" s="1"/>
  <c r="R4" i="1" a="1"/>
  <c r="R4" i="1" s="1"/>
  <c r="G24" i="1"/>
  <c r="G25" i="1"/>
  <c r="G26" i="1"/>
  <c r="G27" i="1"/>
  <c r="G28" i="1"/>
  <c r="G29" i="1"/>
  <c r="G30" i="1"/>
  <c r="G31" i="1"/>
  <c r="G32" i="1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5" i="2"/>
  <c r="I6" i="2"/>
  <c r="I7" i="2"/>
  <c r="I8" i="2"/>
  <c r="I9" i="2"/>
  <c r="I10" i="2"/>
  <c r="I11" i="2"/>
  <c r="I12" i="2"/>
  <c r="I13" i="2"/>
  <c r="I4" i="2"/>
  <c r="H5" i="2"/>
  <c r="H6" i="2"/>
  <c r="H7" i="2"/>
  <c r="H8" i="2"/>
  <c r="H9" i="2"/>
  <c r="H10" i="2"/>
  <c r="H11" i="2"/>
  <c r="H12" i="2"/>
  <c r="H13" i="2"/>
  <c r="H4" i="2"/>
  <c r="G23" i="1"/>
  <c r="G5" i="1"/>
  <c r="G6" i="1"/>
  <c r="G7" i="1"/>
  <c r="G8" i="1"/>
  <c r="G9" i="1"/>
  <c r="G10" i="1"/>
  <c r="G11" i="1"/>
  <c r="G12" i="1"/>
  <c r="G13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<sst xmlns="http://schemas.openxmlformats.org/spreadsheetml/2006/main" count="106" uniqueCount="34">
  <si>
    <t>コイル1個</t>
    <rPh sb="4" eb="5">
      <t>コ</t>
    </rPh>
    <phoneticPr fontId="1"/>
  </si>
  <si>
    <t>91.5mH</t>
    <phoneticPr fontId="1"/>
  </si>
  <si>
    <t>コイル2個</t>
    <rPh sb="4" eb="5">
      <t>コ</t>
    </rPh>
    <phoneticPr fontId="1"/>
  </si>
  <si>
    <t>コイル3個</t>
    <rPh sb="4" eb="5">
      <t>コ</t>
    </rPh>
    <phoneticPr fontId="1"/>
  </si>
  <si>
    <t>136mH</t>
    <phoneticPr fontId="1"/>
  </si>
  <si>
    <t>コイル0個</t>
    <rPh sb="4" eb="5">
      <t>コ</t>
    </rPh>
    <phoneticPr fontId="1"/>
  </si>
  <si>
    <t>電源電圧[V]</t>
    <rPh sb="0" eb="2">
      <t>デンゲン</t>
    </rPh>
    <rPh sb="2" eb="4">
      <t>デンアツ</t>
    </rPh>
    <phoneticPr fontId="1"/>
  </si>
  <si>
    <t>電流[A]</t>
    <rPh sb="0" eb="2">
      <t>デンリュウ</t>
    </rPh>
    <phoneticPr fontId="1"/>
  </si>
  <si>
    <t>負荷端子電圧[V]</t>
    <rPh sb="0" eb="2">
      <t>フカ</t>
    </rPh>
    <rPh sb="2" eb="4">
      <t>タンシ</t>
    </rPh>
    <rPh sb="4" eb="6">
      <t>デンアツ</t>
    </rPh>
    <phoneticPr fontId="1"/>
  </si>
  <si>
    <t>負荷の有効電力[W]</t>
    <rPh sb="0" eb="2">
      <t>フカ</t>
    </rPh>
    <rPh sb="3" eb="5">
      <t>ユウコウ</t>
    </rPh>
    <rPh sb="5" eb="7">
      <t>デンリョク</t>
    </rPh>
    <phoneticPr fontId="1"/>
  </si>
  <si>
    <t>線路抵抗値[Ω]【予想】</t>
    <rPh sb="0" eb="2">
      <t>センロ</t>
    </rPh>
    <rPh sb="2" eb="4">
      <t>テイコウ</t>
    </rPh>
    <rPh sb="4" eb="5">
      <t>チ</t>
    </rPh>
    <rPh sb="9" eb="11">
      <t>ヨソウ</t>
    </rPh>
    <phoneticPr fontId="1"/>
  </si>
  <si>
    <t>負荷抵抗値[Ω]【予想】</t>
    <rPh sb="0" eb="2">
      <t>フカ</t>
    </rPh>
    <rPh sb="2" eb="4">
      <t>テイコウ</t>
    </rPh>
    <rPh sb="4" eb="5">
      <t>チ</t>
    </rPh>
    <rPh sb="9" eb="11">
      <t>ヨソウ</t>
    </rPh>
    <phoneticPr fontId="1"/>
  </si>
  <si>
    <t>負荷端子電圧 [V]</t>
    <rPh sb="0" eb="2">
      <t>フカ</t>
    </rPh>
    <rPh sb="2" eb="4">
      <t>タンシ</t>
    </rPh>
    <rPh sb="4" eb="6">
      <t>デンアツ</t>
    </rPh>
    <phoneticPr fontId="1"/>
  </si>
  <si>
    <t>負荷電流 [A]</t>
    <rPh sb="0" eb="2">
      <t>フカ</t>
    </rPh>
    <rPh sb="2" eb="4">
      <t>デンリュウ</t>
    </rPh>
    <phoneticPr fontId="1"/>
  </si>
  <si>
    <t>力率[%]（三電圧計法）</t>
    <rPh sb="0" eb="2">
      <t>リキリツ</t>
    </rPh>
    <rPh sb="6" eb="7">
      <t>サン</t>
    </rPh>
    <rPh sb="7" eb="9">
      <t>デンアツ</t>
    </rPh>
    <rPh sb="9" eb="10">
      <t>ケイ</t>
    </rPh>
    <rPh sb="10" eb="11">
      <t>ホウ</t>
    </rPh>
    <phoneticPr fontId="1"/>
  </si>
  <si>
    <t>実験測定値</t>
    <rPh sb="0" eb="2">
      <t>ジッケン</t>
    </rPh>
    <rPh sb="2" eb="5">
      <t>ソクテイチ</t>
    </rPh>
    <phoneticPr fontId="1"/>
  </si>
  <si>
    <t>計算値</t>
    <rPh sb="0" eb="3">
      <t>ケイサンチ</t>
    </rPh>
    <phoneticPr fontId="1"/>
  </si>
  <si>
    <t>46ｍH</t>
    <phoneticPr fontId="1"/>
  </si>
  <si>
    <t>0mH</t>
    <phoneticPr fontId="1"/>
  </si>
  <si>
    <t>実験計測値</t>
    <rPh sb="0" eb="2">
      <t>ジッケン</t>
    </rPh>
    <rPh sb="2" eb="5">
      <t>ケイソクチ</t>
    </rPh>
    <phoneticPr fontId="1"/>
  </si>
  <si>
    <t>計算値</t>
    <rPh sb="0" eb="2">
      <t>ケイサン</t>
    </rPh>
    <rPh sb="2" eb="3">
      <t>チ</t>
    </rPh>
    <phoneticPr fontId="1"/>
  </si>
  <si>
    <t>負荷の有効電力 [W]</t>
    <rPh sb="0" eb="2">
      <t>フカ</t>
    </rPh>
    <rPh sb="3" eb="5">
      <t>ユウコウ</t>
    </rPh>
    <rPh sb="5" eb="7">
      <t>デンリョク</t>
    </rPh>
    <phoneticPr fontId="1"/>
  </si>
  <si>
    <t>線路端子電圧[V]</t>
    <rPh sb="0" eb="2">
      <t>センロ</t>
    </rPh>
    <rPh sb="2" eb="4">
      <t>タンシ</t>
    </rPh>
    <rPh sb="4" eb="6">
      <t>デンアツ</t>
    </rPh>
    <phoneticPr fontId="1"/>
  </si>
  <si>
    <t>線路の有効電力[W]</t>
    <rPh sb="0" eb="2">
      <t>センロ</t>
    </rPh>
    <rPh sb="3" eb="5">
      <t>ユウコウ</t>
    </rPh>
    <rPh sb="5" eb="7">
      <t>デンリョク</t>
    </rPh>
    <phoneticPr fontId="1"/>
  </si>
  <si>
    <t>力率[%]（皮相電力）</t>
    <rPh sb="0" eb="2">
      <t>リキリツ</t>
    </rPh>
    <rPh sb="6" eb="8">
      <t>ヒソウ</t>
    </rPh>
    <rPh sb="8" eb="10">
      <t>デンリョク</t>
    </rPh>
    <phoneticPr fontId="1"/>
  </si>
  <si>
    <t>線路端子電圧VR [V]</t>
    <rPh sb="0" eb="2">
      <t>センロ</t>
    </rPh>
    <rPh sb="2" eb="4">
      <t>タンシ</t>
    </rPh>
    <rPh sb="4" eb="6">
      <t>デンアツ</t>
    </rPh>
    <phoneticPr fontId="1"/>
  </si>
  <si>
    <t>力率[%] (理論)</t>
    <rPh sb="7" eb="9">
      <t>リロン</t>
    </rPh>
    <phoneticPr fontId="1"/>
  </si>
  <si>
    <t>表〇　実験①の抵抗１の測定値</t>
    <rPh sb="0" eb="1">
      <t>ヒョウ</t>
    </rPh>
    <rPh sb="3" eb="5">
      <t>ジッケン</t>
    </rPh>
    <rPh sb="7" eb="9">
      <t>テイコウ</t>
    </rPh>
    <rPh sb="11" eb="14">
      <t>ソクテイチ</t>
    </rPh>
    <phoneticPr fontId="1"/>
  </si>
  <si>
    <t>表〇　実験①の抵抗２の測定値</t>
    <rPh sb="0" eb="1">
      <t>ヒョウ</t>
    </rPh>
    <rPh sb="3" eb="5">
      <t>ジッケン</t>
    </rPh>
    <rPh sb="7" eb="9">
      <t>テイコウ</t>
    </rPh>
    <rPh sb="11" eb="14">
      <t>ソクテイチ</t>
    </rPh>
    <phoneticPr fontId="1"/>
  </si>
  <si>
    <t>インダクタンス</t>
    <phoneticPr fontId="1"/>
  </si>
  <si>
    <t>三電圧</t>
    <rPh sb="0" eb="1">
      <t>サン</t>
    </rPh>
    <rPh sb="1" eb="3">
      <t>デンアツ</t>
    </rPh>
    <phoneticPr fontId="1"/>
  </si>
  <si>
    <t>Ｐ＝</t>
    <phoneticPr fontId="1"/>
  </si>
  <si>
    <t>波形観測</t>
    <rPh sb="0" eb="2">
      <t>ハケイ</t>
    </rPh>
    <rPh sb="2" eb="4">
      <t>カンソク</t>
    </rPh>
    <phoneticPr fontId="1"/>
  </si>
  <si>
    <t>理論</t>
    <rPh sb="0" eb="2">
      <t>リロン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</si>
</sst>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/>
    </xf>
    <xf numFmtId="2" fontId="0" fillId="0" borderId="2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3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4596575537824"/>
          <c:y val="8.3749999999999991E-2"/>
          <c:w val="0.80677653698885887"/>
          <c:h val="0.71162839020122481"/>
        </c:manualLayout>
      </c:layout>
      <c:scatterChart>
        <c:scatterStyle val="lineMarker"/>
        <c:varyColors val="0"/>
        <c:ser>
          <c:idx val="0"/>
          <c:order val="0"/>
          <c:tx>
            <c:v>線路端子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'1.抵抗値測定'!$D$4:$D$14</c:f>
              <c:numCache>
                <c:formatCode>General</c:formatCode>
                <c:ptCount val="11"/>
                <c:pt idx="0">
                  <c:v>0.28499999999999998</c:v>
                </c:pt>
                <c:pt idx="1">
                  <c:v>0.35899999999999999</c:v>
                </c:pt>
                <c:pt idx="2">
                  <c:v>0.42799999999999999</c:v>
                </c:pt>
                <c:pt idx="3">
                  <c:v>0.497</c:v>
                </c:pt>
                <c:pt idx="4">
                  <c:v>0.56499999999999995</c:v>
                </c:pt>
                <c:pt idx="5">
                  <c:v>0.63300000000000001</c:v>
                </c:pt>
                <c:pt idx="6">
                  <c:v>0.71499999999999997</c:v>
                </c:pt>
                <c:pt idx="7">
                  <c:v>0.79</c:v>
                </c:pt>
                <c:pt idx="8">
                  <c:v>0.85299999999999998</c:v>
                </c:pt>
                <c:pt idx="9">
                  <c:v>0.93899999999999995</c:v>
                </c:pt>
              </c:numCache>
            </c:numRef>
          </c:xVal>
          <c:yVal>
            <c:numRef>
              <c:f>'1.抵抗値測定'!$E$4:$E$14</c:f>
              <c:numCache>
                <c:formatCode>0.00</c:formatCode>
                <c:ptCount val="11"/>
                <c:pt idx="0">
                  <c:v>7.8</c:v>
                </c:pt>
                <c:pt idx="1">
                  <c:v>9.7799999999999994</c:v>
                </c:pt>
                <c:pt idx="2">
                  <c:v>11.7</c:v>
                </c:pt>
                <c:pt idx="3">
                  <c:v>13.65</c:v>
                </c:pt>
                <c:pt idx="4">
                  <c:v>15.6</c:v>
                </c:pt>
                <c:pt idx="5">
                  <c:v>17.46</c:v>
                </c:pt>
                <c:pt idx="6">
                  <c:v>19.670000000000002</c:v>
                </c:pt>
                <c:pt idx="7">
                  <c:v>21.65</c:v>
                </c:pt>
                <c:pt idx="8">
                  <c:v>23.38</c:v>
                </c:pt>
                <c:pt idx="9">
                  <c:v>25.82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9-4D3D-AA58-4D7BFCCDCE3A}"/>
            </c:ext>
          </c:extLst>
        </c:ser>
        <c:ser>
          <c:idx val="1"/>
          <c:order val="1"/>
          <c:tx>
            <c:v>負荷端子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'1.抵抗値測定'!$D$23:$D$32</c:f>
              <c:numCache>
                <c:formatCode>General</c:formatCode>
                <c:ptCount val="10"/>
                <c:pt idx="0">
                  <c:v>0.182</c:v>
                </c:pt>
                <c:pt idx="1">
                  <c:v>0.26500000000000001</c:v>
                </c:pt>
                <c:pt idx="2">
                  <c:v>0.35099999999999998</c:v>
                </c:pt>
                <c:pt idx="3">
                  <c:v>0.439</c:v>
                </c:pt>
                <c:pt idx="4">
                  <c:v>0.52100000000000002</c:v>
                </c:pt>
                <c:pt idx="5">
                  <c:v>0.60599999999999998</c:v>
                </c:pt>
                <c:pt idx="6">
                  <c:v>0.68899999999999995</c:v>
                </c:pt>
                <c:pt idx="7">
                  <c:v>0.77800000000000002</c:v>
                </c:pt>
                <c:pt idx="8">
                  <c:v>0.86499999999999999</c:v>
                </c:pt>
                <c:pt idx="9">
                  <c:v>0.95</c:v>
                </c:pt>
              </c:numCache>
            </c:numRef>
          </c:xVal>
          <c:yVal>
            <c:numRef>
              <c:f>'1.抵抗値測定'!$E$23:$E$32</c:f>
              <c:numCache>
                <c:formatCode>0.00</c:formatCode>
                <c:ptCount val="10"/>
                <c:pt idx="0">
                  <c:v>19.5</c:v>
                </c:pt>
                <c:pt idx="1">
                  <c:v>29.8</c:v>
                </c:pt>
                <c:pt idx="2">
                  <c:v>39.700000000000003</c:v>
                </c:pt>
                <c:pt idx="3">
                  <c:v>49.6</c:v>
                </c:pt>
                <c:pt idx="4">
                  <c:v>59.5</c:v>
                </c:pt>
                <c:pt idx="5">
                  <c:v>69.099999999999994</c:v>
                </c:pt>
                <c:pt idx="6">
                  <c:v>78.7</c:v>
                </c:pt>
                <c:pt idx="7">
                  <c:v>88.5</c:v>
                </c:pt>
                <c:pt idx="8">
                  <c:v>98.9</c:v>
                </c:pt>
                <c:pt idx="9">
                  <c:v>108.2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3C-48B5-A63A-2F1AB4856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331680"/>
        <c:axId val="727329712"/>
      </c:scatterChart>
      <c:valAx>
        <c:axId val="72733168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ja-JP" altLang="en-US"/>
                  <a:t>電流 </a:t>
                </a:r>
                <a:r>
                  <a:rPr lang="en-US" altLang="ja-JP"/>
                  <a:t>[A]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727329712"/>
        <c:crosses val="autoZero"/>
        <c:crossBetween val="midCat"/>
        <c:majorUnit val="0.2"/>
      </c:valAx>
      <c:valAx>
        <c:axId val="72732971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ja-JP" altLang="en-US"/>
                  <a:t>電圧</a:t>
                </a:r>
                <a:r>
                  <a:rPr lang="ja-JP" altLang="en-US" baseline="0"/>
                  <a:t> </a:t>
                </a:r>
                <a:r>
                  <a:rPr lang="en-US" altLang="ja-JP" baseline="0"/>
                  <a:t>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727331680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5215563065593748"/>
          <c:y val="8.6342957130358708E-2"/>
          <c:w val="0.35113745386656525"/>
          <c:h val="0.26249927092446779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ja-JP" sz="14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Sheet1!$H$20:$H$23</c:f>
              <c:numCache>
                <c:formatCode>General</c:formatCode>
                <c:ptCount val="4"/>
                <c:pt idx="0">
                  <c:v>1</c:v>
                </c:pt>
                <c:pt idx="1">
                  <c:v>0.9937122098932426</c:v>
                </c:pt>
                <c:pt idx="2">
                  <c:v>0.97492791218182362</c:v>
                </c:pt>
                <c:pt idx="3">
                  <c:v>0.93087374864420425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54-4115-8059-02E06DA92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537840"/>
        <c:axId val="1315247456"/>
      </c:scatterChart>
      <c:valAx>
        <c:axId val="115653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インダクタンス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5247456"/>
        <c:crosses val="autoZero"/>
        <c:crossBetween val="midCat"/>
      </c:valAx>
      <c:valAx>
        <c:axId val="13152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力率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653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Sheet1!$I$20:$I$23</c:f>
              <c:numCache>
                <c:formatCode>General</c:formatCode>
                <c:ptCount val="4"/>
                <c:pt idx="0">
                  <c:v>1</c:v>
                </c:pt>
                <c:pt idx="1">
                  <c:v>0.99270373567099079</c:v>
                </c:pt>
                <c:pt idx="2">
                  <c:v>0.97203099621844224</c:v>
                </c:pt>
                <c:pt idx="3">
                  <c:v>0.94115269031342641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F8-49FB-9060-7C689F695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876032"/>
        <c:axId val="1347663360"/>
      </c:scatterChart>
      <c:valAx>
        <c:axId val="11518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インダクタンス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7663360"/>
        <c:crosses val="autoZero"/>
        <c:crossBetween val="midCat"/>
      </c:valAx>
      <c:valAx>
        <c:axId val="134766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力率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18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Sheet1!$F$20:$F$23</c:f>
              <c:numCache>
                <c:formatCode>General</c:formatCode>
                <c:ptCount val="4"/>
                <c:pt idx="0">
                  <c:v>1.0468197414650366</c:v>
                </c:pt>
                <c:pt idx="1">
                  <c:v>1.0481096471999813</c:v>
                </c:pt>
                <c:pt idx="2">
                  <c:v>1.0621641241008248</c:v>
                </c:pt>
                <c:pt idx="3">
                  <c:v>1.025643775774838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596-498F-905F-757C0D06D655}"/>
            </c:ext>
          </c:extLst>
        </c:ser>
        <c:ser>
          <c:idx val="2"/>
          <c:order val="1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Sheet1!$G$20:$G$23</c:f>
              <c:numCache>
                <c:formatCode>General</c:formatCode>
                <c:ptCount val="4"/>
                <c:pt idx="0">
                  <c:v>0.99984579539554053</c:v>
                </c:pt>
                <c:pt idx="1">
                  <c:v>0.99530595598854033</c:v>
                </c:pt>
                <c:pt idx="2">
                  <c:v>0.97027646219810093</c:v>
                </c:pt>
                <c:pt idx="3">
                  <c:v>0.92577358419935973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596-498F-905F-757C0D06D655}"/>
            </c:ext>
          </c:extLst>
        </c:ser>
        <c:ser>
          <c:idx val="3"/>
          <c:order val="2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Sheet1!$H$20:$H$23</c:f>
              <c:numCache>
                <c:formatCode>General</c:formatCode>
                <c:ptCount val="4"/>
                <c:pt idx="0">
                  <c:v>1</c:v>
                </c:pt>
                <c:pt idx="1">
                  <c:v>0.9937122098932426</c:v>
                </c:pt>
                <c:pt idx="2">
                  <c:v>0.97492791218182362</c:v>
                </c:pt>
                <c:pt idx="3">
                  <c:v>0.93087374864420425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596-498F-905F-757C0D06D655}"/>
            </c:ext>
          </c:extLst>
        </c:ser>
        <c:ser>
          <c:idx val="0"/>
          <c:order val="3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Sheet1!$I$20:$I$23</c:f>
              <c:numCache>
                <c:formatCode>General</c:formatCode>
                <c:ptCount val="4"/>
                <c:pt idx="0">
                  <c:v>1</c:v>
                </c:pt>
                <c:pt idx="1">
                  <c:v>0.99270373567099079</c:v>
                </c:pt>
                <c:pt idx="2">
                  <c:v>0.97203099621844224</c:v>
                </c:pt>
                <c:pt idx="3">
                  <c:v>0.94115269031342641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596-498F-905F-757C0D06D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876032"/>
        <c:axId val="1347663360"/>
      </c:scatterChart>
      <c:valAx>
        <c:axId val="11518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インダクタンス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7663360"/>
        <c:crosses val="autoZero"/>
        <c:crossBetween val="midCat"/>
      </c:valAx>
      <c:valAx>
        <c:axId val="134766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力率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187603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三電圧計法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Sheet1!$F$20:$F$23</c:f>
              <c:numCache>
                <c:formatCode>General</c:formatCode>
                <c:ptCount val="4"/>
                <c:pt idx="0">
                  <c:v>1.0468197414650366</c:v>
                </c:pt>
                <c:pt idx="1">
                  <c:v>1.0481096471999813</c:v>
                </c:pt>
                <c:pt idx="2">
                  <c:v>1.0621641241008248</c:v>
                </c:pt>
                <c:pt idx="3">
                  <c:v>1.025643775774838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457-4A45-ABAE-2E869F803305}"/>
            </c:ext>
          </c:extLst>
        </c:ser>
        <c:ser>
          <c:idx val="2"/>
          <c:order val="1"/>
          <c:tx>
            <c:v>有効電力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Sheet1!$G$20:$G$23</c:f>
              <c:numCache>
                <c:formatCode>General</c:formatCode>
                <c:ptCount val="4"/>
                <c:pt idx="0">
                  <c:v>0.99984579539554053</c:v>
                </c:pt>
                <c:pt idx="1">
                  <c:v>0.99530595598854033</c:v>
                </c:pt>
                <c:pt idx="2">
                  <c:v>0.97027646219810093</c:v>
                </c:pt>
                <c:pt idx="3">
                  <c:v>0.92577358419935973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457-4A45-ABAE-2E869F803305}"/>
            </c:ext>
          </c:extLst>
        </c:ser>
        <c:ser>
          <c:idx val="3"/>
          <c:order val="2"/>
          <c:tx>
            <c:v>波形観測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Sheet1!$H$20:$H$23</c:f>
              <c:numCache>
                <c:formatCode>General</c:formatCode>
                <c:ptCount val="4"/>
                <c:pt idx="0">
                  <c:v>1</c:v>
                </c:pt>
                <c:pt idx="1">
                  <c:v>0.9937122098932426</c:v>
                </c:pt>
                <c:pt idx="2">
                  <c:v>0.97492791218182362</c:v>
                </c:pt>
                <c:pt idx="3">
                  <c:v>0.93087374864420425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457-4A45-ABAE-2E869F803305}"/>
            </c:ext>
          </c:extLst>
        </c:ser>
        <c:ser>
          <c:idx val="0"/>
          <c:order val="3"/>
          <c:tx>
            <c:v>ベクトル図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Sheet1!$I$20:$I$23</c:f>
              <c:numCache>
                <c:formatCode>General</c:formatCode>
                <c:ptCount val="4"/>
                <c:pt idx="0">
                  <c:v>1</c:v>
                </c:pt>
                <c:pt idx="1">
                  <c:v>0.99270373567099079</c:v>
                </c:pt>
                <c:pt idx="2">
                  <c:v>0.97203099621844224</c:v>
                </c:pt>
                <c:pt idx="3">
                  <c:v>0.94115269031342641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457-4A45-ABAE-2E869F803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876032"/>
        <c:axId val="1347663360"/>
      </c:scatterChart>
      <c:valAx>
        <c:axId val="11518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インダクタンス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7663360"/>
        <c:crosses val="autoZero"/>
        <c:crossBetween val="midCat"/>
      </c:valAx>
      <c:valAx>
        <c:axId val="134766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力率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187603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8092738407699"/>
          <c:y val="5.0925925925925923E-2"/>
          <c:w val="0.8088635170603673"/>
          <c:h val="0.7311417322834645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'3.電力測定'!$B$2</c:f>
              <c:strCache>
                <c:ptCount val="1"/>
                <c:pt idx="0">
                  <c:v>コイル0個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'3.電力測定'!$E$4:$E$13</c:f>
              <c:numCache>
                <c:formatCode>0.00</c:formatCode>
                <c:ptCount val="10"/>
                <c:pt idx="0">
                  <c:v>23.8</c:v>
                </c:pt>
                <c:pt idx="1">
                  <c:v>31.9</c:v>
                </c:pt>
                <c:pt idx="2">
                  <c:v>40.200000000000003</c:v>
                </c:pt>
                <c:pt idx="3">
                  <c:v>48.2</c:v>
                </c:pt>
                <c:pt idx="4">
                  <c:v>56.3</c:v>
                </c:pt>
                <c:pt idx="5">
                  <c:v>64.2</c:v>
                </c:pt>
                <c:pt idx="6">
                  <c:v>70.900000000000006</c:v>
                </c:pt>
                <c:pt idx="7">
                  <c:v>80.400000000000006</c:v>
                </c:pt>
                <c:pt idx="8">
                  <c:v>87.6</c:v>
                </c:pt>
                <c:pt idx="9">
                  <c:v>96.2</c:v>
                </c:pt>
              </c:numCache>
            </c:numRef>
          </c:xVal>
          <c:yVal>
            <c:numRef>
              <c:f>'3.電力測定'!$G$4:$G$13</c:f>
              <c:numCache>
                <c:formatCode>0.00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14.3</c:v>
                </c:pt>
                <c:pt idx="3">
                  <c:v>20.5</c:v>
                </c:pt>
                <c:pt idx="4">
                  <c:v>28</c:v>
                </c:pt>
                <c:pt idx="5">
                  <c:v>36.200000000000003</c:v>
                </c:pt>
                <c:pt idx="6">
                  <c:v>44.3</c:v>
                </c:pt>
                <c:pt idx="7">
                  <c:v>56.8</c:v>
                </c:pt>
                <c:pt idx="8">
                  <c:v>68</c:v>
                </c:pt>
                <c:pt idx="9">
                  <c:v>81.2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F9-48B0-A21C-AA5EE39D3D3F}"/>
            </c:ext>
          </c:extLst>
        </c:ser>
        <c:ser>
          <c:idx val="3"/>
          <c:order val="1"/>
          <c:tx>
            <c:strRef>
              <c:f>'3.電力測定'!$B$16</c:f>
              <c:strCache>
                <c:ptCount val="1"/>
                <c:pt idx="0">
                  <c:v>コイル1個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'3.電力測定'!$E$18:$E$27</c:f>
              <c:numCache>
                <c:formatCode>0.00</c:formatCode>
                <c:ptCount val="10"/>
                <c:pt idx="0">
                  <c:v>23.9</c:v>
                </c:pt>
                <c:pt idx="1">
                  <c:v>32.1</c:v>
                </c:pt>
                <c:pt idx="2">
                  <c:v>40.200000000000003</c:v>
                </c:pt>
                <c:pt idx="3">
                  <c:v>48.3</c:v>
                </c:pt>
                <c:pt idx="4">
                  <c:v>56.4</c:v>
                </c:pt>
                <c:pt idx="5">
                  <c:v>64.2</c:v>
                </c:pt>
                <c:pt idx="6">
                  <c:v>72.099999999999994</c:v>
                </c:pt>
                <c:pt idx="7">
                  <c:v>80.5</c:v>
                </c:pt>
                <c:pt idx="8">
                  <c:v>88.1</c:v>
                </c:pt>
                <c:pt idx="9">
                  <c:v>96.1</c:v>
                </c:pt>
              </c:numCache>
            </c:numRef>
          </c:xVal>
          <c:yVal>
            <c:numRef>
              <c:f>'3.電力測定'!$G$18:$G$27</c:f>
              <c:numCache>
                <c:formatCode>0.00</c:formatCode>
                <c:ptCount val="10"/>
                <c:pt idx="0">
                  <c:v>5</c:v>
                </c:pt>
                <c:pt idx="1">
                  <c:v>9.1</c:v>
                </c:pt>
                <c:pt idx="2">
                  <c:v>13.9</c:v>
                </c:pt>
                <c:pt idx="3">
                  <c:v>20.2</c:v>
                </c:pt>
                <c:pt idx="4">
                  <c:v>27.2</c:v>
                </c:pt>
                <c:pt idx="5">
                  <c:v>35.200000000000003</c:v>
                </c:pt>
                <c:pt idx="6">
                  <c:v>44.6</c:v>
                </c:pt>
                <c:pt idx="7">
                  <c:v>55.5</c:v>
                </c:pt>
                <c:pt idx="8">
                  <c:v>66.8</c:v>
                </c:pt>
                <c:pt idx="9">
                  <c:v>79.2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F9-48B0-A21C-AA5EE39D3D3F}"/>
            </c:ext>
          </c:extLst>
        </c:ser>
        <c:ser>
          <c:idx val="5"/>
          <c:order val="2"/>
          <c:tx>
            <c:strRef>
              <c:f>'3.電力測定'!$B$31</c:f>
              <c:strCache>
                <c:ptCount val="1"/>
                <c:pt idx="0">
                  <c:v>コイル2個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'3.電力測定'!$E$33:$E$42</c:f>
              <c:numCache>
                <c:formatCode>0.00</c:formatCode>
                <c:ptCount val="10"/>
                <c:pt idx="0">
                  <c:v>24.1</c:v>
                </c:pt>
                <c:pt idx="1">
                  <c:v>32.1</c:v>
                </c:pt>
                <c:pt idx="2">
                  <c:v>40.299999999999997</c:v>
                </c:pt>
                <c:pt idx="3">
                  <c:v>48.5</c:v>
                </c:pt>
                <c:pt idx="4">
                  <c:v>56.4</c:v>
                </c:pt>
                <c:pt idx="5">
                  <c:v>64.599999999999994</c:v>
                </c:pt>
                <c:pt idx="6">
                  <c:v>72.900000000000006</c:v>
                </c:pt>
                <c:pt idx="7">
                  <c:v>81.099999999999994</c:v>
                </c:pt>
                <c:pt idx="8">
                  <c:v>88.9</c:v>
                </c:pt>
                <c:pt idx="9">
                  <c:v>96.9</c:v>
                </c:pt>
              </c:numCache>
            </c:numRef>
          </c:xVal>
          <c:yVal>
            <c:numRef>
              <c:f>'3.電力測定'!$G$33:$G$42</c:f>
              <c:numCache>
                <c:formatCode>0.00</c:formatCode>
                <c:ptCount val="10"/>
                <c:pt idx="0">
                  <c:v>4.8</c:v>
                </c:pt>
                <c:pt idx="1">
                  <c:v>8.5</c:v>
                </c:pt>
                <c:pt idx="2">
                  <c:v>13.2</c:v>
                </c:pt>
                <c:pt idx="3">
                  <c:v>19</c:v>
                </c:pt>
                <c:pt idx="4">
                  <c:v>25.6</c:v>
                </c:pt>
                <c:pt idx="5">
                  <c:v>33.5</c:v>
                </c:pt>
                <c:pt idx="6">
                  <c:v>42.2</c:v>
                </c:pt>
                <c:pt idx="7">
                  <c:v>52.8</c:v>
                </c:pt>
                <c:pt idx="8">
                  <c:v>63.7</c:v>
                </c:pt>
                <c:pt idx="9">
                  <c:v>75.2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FF9-48B0-A21C-AA5EE39D3D3F}"/>
            </c:ext>
          </c:extLst>
        </c:ser>
        <c:ser>
          <c:idx val="7"/>
          <c:order val="3"/>
          <c:tx>
            <c:strRef>
              <c:f>'3.電力測定'!$B$47</c:f>
              <c:strCache>
                <c:ptCount val="1"/>
                <c:pt idx="0">
                  <c:v>コイル3個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'3.電力測定'!$E$49:$E$58</c:f>
              <c:numCache>
                <c:formatCode>0.00</c:formatCode>
                <c:ptCount val="10"/>
                <c:pt idx="0">
                  <c:v>24.1</c:v>
                </c:pt>
                <c:pt idx="1">
                  <c:v>32.700000000000003</c:v>
                </c:pt>
                <c:pt idx="2">
                  <c:v>40.799999999999997</c:v>
                </c:pt>
                <c:pt idx="3">
                  <c:v>49.1</c:v>
                </c:pt>
                <c:pt idx="4">
                  <c:v>57.5</c:v>
                </c:pt>
                <c:pt idx="5">
                  <c:v>66.5</c:v>
                </c:pt>
                <c:pt idx="6">
                  <c:v>74.099999999999994</c:v>
                </c:pt>
                <c:pt idx="7">
                  <c:v>82.8</c:v>
                </c:pt>
                <c:pt idx="8">
                  <c:v>90.8</c:v>
                </c:pt>
                <c:pt idx="9">
                  <c:v>99</c:v>
                </c:pt>
              </c:numCache>
            </c:numRef>
          </c:xVal>
          <c:yVal>
            <c:numRef>
              <c:f>'3.電力測定'!$G$49:$G$58</c:f>
              <c:numCache>
                <c:formatCode>0.00</c:formatCode>
                <c:ptCount val="10"/>
                <c:pt idx="0">
                  <c:v>4.2</c:v>
                </c:pt>
                <c:pt idx="1">
                  <c:v>7.9</c:v>
                </c:pt>
                <c:pt idx="2">
                  <c:v>12.2</c:v>
                </c:pt>
                <c:pt idx="3">
                  <c:v>17.899999999999999</c:v>
                </c:pt>
                <c:pt idx="4">
                  <c:v>24.1</c:v>
                </c:pt>
                <c:pt idx="5">
                  <c:v>32</c:v>
                </c:pt>
                <c:pt idx="6">
                  <c:v>40.1</c:v>
                </c:pt>
                <c:pt idx="7">
                  <c:v>50</c:v>
                </c:pt>
                <c:pt idx="8">
                  <c:v>60.1</c:v>
                </c:pt>
                <c:pt idx="9">
                  <c:v>71.400000000000006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F9-48B0-A21C-AA5EE39D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756576"/>
        <c:axId val="1035756992"/>
      </c:scatterChart>
      <c:valAx>
        <c:axId val="103575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ja-JP" altLang="en-US"/>
                  <a:t>負荷端子電圧 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035756992"/>
        <c:crosses val="autoZero"/>
        <c:crossBetween val="midCat"/>
      </c:valAx>
      <c:valAx>
        <c:axId val="10357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ja-JP" altLang="en-US"/>
                  <a:t>負荷の有効電力 </a:t>
                </a:r>
                <a:r>
                  <a:rPr lang="en-US" altLang="ja-JP"/>
                  <a:t>[W]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"/>
              <c:y val="0.20345253718285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035756576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3888905228758169"/>
          <c:y val="5.5636601307189545E-2"/>
          <c:w val="0.51111111111111107"/>
          <c:h val="0.26794036162146401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8092738407699"/>
          <c:y val="5.0925925925925923E-2"/>
          <c:w val="0.8088635170603673"/>
          <c:h val="0.7311417322834645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'3.電力測定'!$B$2</c:f>
              <c:strCache>
                <c:ptCount val="1"/>
                <c:pt idx="0">
                  <c:v>コイル0個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'3.電力測定'!$F$4:$F$13</c:f>
              <c:numCache>
                <c:formatCode>0.0000</c:formatCode>
                <c:ptCount val="10"/>
                <c:pt idx="0">
                  <c:v>0.217</c:v>
                </c:pt>
                <c:pt idx="1">
                  <c:v>0.28199999999999997</c:v>
                </c:pt>
                <c:pt idx="2">
                  <c:v>0.35699999999999998</c:v>
                </c:pt>
                <c:pt idx="3">
                  <c:v>0.42499999999999999</c:v>
                </c:pt>
                <c:pt idx="4">
                  <c:v>0.495</c:v>
                </c:pt>
                <c:pt idx="5">
                  <c:v>0.56200000000000006</c:v>
                </c:pt>
                <c:pt idx="6">
                  <c:v>0.621</c:v>
                </c:pt>
                <c:pt idx="7">
                  <c:v>0.7</c:v>
                </c:pt>
                <c:pt idx="8">
                  <c:v>0.77100000000000002</c:v>
                </c:pt>
                <c:pt idx="9">
                  <c:v>0.84199999999999997</c:v>
                </c:pt>
              </c:numCache>
            </c:numRef>
          </c:xVal>
          <c:yVal>
            <c:numRef>
              <c:f>'3.電力測定'!$G$4:$G$13</c:f>
              <c:numCache>
                <c:formatCode>0.00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14.3</c:v>
                </c:pt>
                <c:pt idx="3">
                  <c:v>20.5</c:v>
                </c:pt>
                <c:pt idx="4">
                  <c:v>28</c:v>
                </c:pt>
                <c:pt idx="5">
                  <c:v>36.200000000000003</c:v>
                </c:pt>
                <c:pt idx="6">
                  <c:v>44.3</c:v>
                </c:pt>
                <c:pt idx="7">
                  <c:v>56.8</c:v>
                </c:pt>
                <c:pt idx="8">
                  <c:v>68</c:v>
                </c:pt>
                <c:pt idx="9">
                  <c:v>81.2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E4-4438-8E28-1770A6FD978A}"/>
            </c:ext>
          </c:extLst>
        </c:ser>
        <c:ser>
          <c:idx val="3"/>
          <c:order val="1"/>
          <c:tx>
            <c:strRef>
              <c:f>'3.電力測定'!$B$16</c:f>
              <c:strCache>
                <c:ptCount val="1"/>
                <c:pt idx="0">
                  <c:v>コイル1個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'3.電力測定'!$F$18:$F$27</c:f>
              <c:numCache>
                <c:formatCode>0.0000</c:formatCode>
                <c:ptCount val="10"/>
                <c:pt idx="0">
                  <c:v>0.21299999999999999</c:v>
                </c:pt>
                <c:pt idx="1">
                  <c:v>0.28100000000000003</c:v>
                </c:pt>
                <c:pt idx="2">
                  <c:v>0.34799999999999998</c:v>
                </c:pt>
                <c:pt idx="3">
                  <c:v>0.41899999999999998</c:v>
                </c:pt>
                <c:pt idx="4">
                  <c:v>0.48799999999999999</c:v>
                </c:pt>
                <c:pt idx="5">
                  <c:v>0.55200000000000005</c:v>
                </c:pt>
                <c:pt idx="6">
                  <c:v>0.61899999999999999</c:v>
                </c:pt>
                <c:pt idx="7">
                  <c:v>0.69199999999999995</c:v>
                </c:pt>
                <c:pt idx="8">
                  <c:v>0.75900000000000001</c:v>
                </c:pt>
                <c:pt idx="9">
                  <c:v>0.82899999999999996</c:v>
                </c:pt>
              </c:numCache>
            </c:numRef>
          </c:xVal>
          <c:yVal>
            <c:numRef>
              <c:f>'3.電力測定'!$G$18:$G$27</c:f>
              <c:numCache>
                <c:formatCode>0.00</c:formatCode>
                <c:ptCount val="10"/>
                <c:pt idx="0">
                  <c:v>5</c:v>
                </c:pt>
                <c:pt idx="1">
                  <c:v>9.1</c:v>
                </c:pt>
                <c:pt idx="2">
                  <c:v>13.9</c:v>
                </c:pt>
                <c:pt idx="3">
                  <c:v>20.2</c:v>
                </c:pt>
                <c:pt idx="4">
                  <c:v>27.2</c:v>
                </c:pt>
                <c:pt idx="5">
                  <c:v>35.200000000000003</c:v>
                </c:pt>
                <c:pt idx="6">
                  <c:v>44.6</c:v>
                </c:pt>
                <c:pt idx="7">
                  <c:v>55.5</c:v>
                </c:pt>
                <c:pt idx="8">
                  <c:v>66.8</c:v>
                </c:pt>
                <c:pt idx="9">
                  <c:v>79.2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E4-4438-8E28-1770A6FD978A}"/>
            </c:ext>
          </c:extLst>
        </c:ser>
        <c:ser>
          <c:idx val="5"/>
          <c:order val="2"/>
          <c:tx>
            <c:strRef>
              <c:f>'3.電力測定'!$B$31</c:f>
              <c:strCache>
                <c:ptCount val="1"/>
                <c:pt idx="0">
                  <c:v>コイル2個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'3.電力測定'!$F$33:$F$42</c:f>
              <c:numCache>
                <c:formatCode>0.0000</c:formatCode>
                <c:ptCount val="10"/>
                <c:pt idx="0">
                  <c:v>0.20899999999999999</c:v>
                </c:pt>
                <c:pt idx="1">
                  <c:v>0.26900000000000002</c:v>
                </c:pt>
                <c:pt idx="2">
                  <c:v>0.33800000000000002</c:v>
                </c:pt>
                <c:pt idx="3">
                  <c:v>0.40200000000000002</c:v>
                </c:pt>
                <c:pt idx="4">
                  <c:v>0.46800000000000003</c:v>
                </c:pt>
                <c:pt idx="5">
                  <c:v>0.53300000000000003</c:v>
                </c:pt>
                <c:pt idx="6">
                  <c:v>0.6</c:v>
                </c:pt>
                <c:pt idx="7">
                  <c:v>0.67</c:v>
                </c:pt>
                <c:pt idx="8">
                  <c:v>0.73499999999999999</c:v>
                </c:pt>
                <c:pt idx="9">
                  <c:v>0.80200000000000005</c:v>
                </c:pt>
              </c:numCache>
            </c:numRef>
          </c:xVal>
          <c:yVal>
            <c:numRef>
              <c:f>'3.電力測定'!$G$33:$G$42</c:f>
              <c:numCache>
                <c:formatCode>0.00</c:formatCode>
                <c:ptCount val="10"/>
                <c:pt idx="0">
                  <c:v>4.8</c:v>
                </c:pt>
                <c:pt idx="1">
                  <c:v>8.5</c:v>
                </c:pt>
                <c:pt idx="2">
                  <c:v>13.2</c:v>
                </c:pt>
                <c:pt idx="3">
                  <c:v>19</c:v>
                </c:pt>
                <c:pt idx="4">
                  <c:v>25.6</c:v>
                </c:pt>
                <c:pt idx="5">
                  <c:v>33.5</c:v>
                </c:pt>
                <c:pt idx="6">
                  <c:v>42.2</c:v>
                </c:pt>
                <c:pt idx="7">
                  <c:v>52.8</c:v>
                </c:pt>
                <c:pt idx="8">
                  <c:v>63.7</c:v>
                </c:pt>
                <c:pt idx="9">
                  <c:v>75.2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E4-4438-8E28-1770A6FD978A}"/>
            </c:ext>
          </c:extLst>
        </c:ser>
        <c:ser>
          <c:idx val="7"/>
          <c:order val="3"/>
          <c:tx>
            <c:strRef>
              <c:f>'3.電力測定'!$B$47</c:f>
              <c:strCache>
                <c:ptCount val="1"/>
                <c:pt idx="0">
                  <c:v>コイル3個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'3.電力測定'!$F$49:$F$58</c:f>
              <c:numCache>
                <c:formatCode>0.0000</c:formatCode>
                <c:ptCount val="10"/>
                <c:pt idx="0">
                  <c:v>0.19800000000000001</c:v>
                </c:pt>
                <c:pt idx="1">
                  <c:v>0.26</c:v>
                </c:pt>
                <c:pt idx="2">
                  <c:v>0.32200000000000001</c:v>
                </c:pt>
                <c:pt idx="3">
                  <c:v>0.38900000000000001</c:v>
                </c:pt>
                <c:pt idx="4">
                  <c:v>0.45100000000000001</c:v>
                </c:pt>
                <c:pt idx="5">
                  <c:v>0.51900000000000002</c:v>
                </c:pt>
                <c:pt idx="6">
                  <c:v>0.58099999999999996</c:v>
                </c:pt>
                <c:pt idx="7">
                  <c:v>0.64800000000000002</c:v>
                </c:pt>
                <c:pt idx="8">
                  <c:v>0.71099999999999997</c:v>
                </c:pt>
                <c:pt idx="9">
                  <c:v>0.77400000000000002</c:v>
                </c:pt>
              </c:numCache>
            </c:numRef>
          </c:xVal>
          <c:yVal>
            <c:numRef>
              <c:f>'3.電力測定'!$G$49:$G$58</c:f>
              <c:numCache>
                <c:formatCode>0.00</c:formatCode>
                <c:ptCount val="10"/>
                <c:pt idx="0">
                  <c:v>4.2</c:v>
                </c:pt>
                <c:pt idx="1">
                  <c:v>7.9</c:v>
                </c:pt>
                <c:pt idx="2">
                  <c:v>12.2</c:v>
                </c:pt>
                <c:pt idx="3">
                  <c:v>17.899999999999999</c:v>
                </c:pt>
                <c:pt idx="4">
                  <c:v>24.1</c:v>
                </c:pt>
                <c:pt idx="5">
                  <c:v>32</c:v>
                </c:pt>
                <c:pt idx="6">
                  <c:v>40.1</c:v>
                </c:pt>
                <c:pt idx="7">
                  <c:v>50</c:v>
                </c:pt>
                <c:pt idx="8">
                  <c:v>60.1</c:v>
                </c:pt>
                <c:pt idx="9">
                  <c:v>71.400000000000006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E4-4438-8E28-1770A6FD9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756576"/>
        <c:axId val="1035756992"/>
      </c:scatterChart>
      <c:valAx>
        <c:axId val="103575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ja-JP" altLang="en-US"/>
                  <a:t>負荷電流</a:t>
                </a:r>
                <a:r>
                  <a:rPr lang="ja-JP" altLang="en-US" baseline="0"/>
                  <a:t> </a:t>
                </a:r>
                <a:r>
                  <a:rPr lang="en-US" altLang="ja-JP"/>
                  <a:t>[A]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035756992"/>
        <c:crosses val="autoZero"/>
        <c:crossBetween val="midCat"/>
      </c:valAx>
      <c:valAx>
        <c:axId val="10357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ja-JP" altLang="en-US"/>
                  <a:t>負荷の有効電力 </a:t>
                </a:r>
                <a:r>
                  <a:rPr lang="en-US" altLang="ja-JP"/>
                  <a:t>[W]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7040330164488063E-3"/>
              <c:y val="0.203420531005667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035756576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3888899165484797"/>
          <c:y val="4.6838829139053455E-2"/>
          <c:w val="0.51111111111111107"/>
          <c:h val="0.26794036162146401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Sheet1!$F$20:$F$23</c:f>
              <c:numCache>
                <c:formatCode>General</c:formatCode>
                <c:ptCount val="4"/>
                <c:pt idx="0">
                  <c:v>1.0468197414650366</c:v>
                </c:pt>
                <c:pt idx="1">
                  <c:v>1.0481096471999813</c:v>
                </c:pt>
                <c:pt idx="2">
                  <c:v>1.0621641241008248</c:v>
                </c:pt>
                <c:pt idx="3">
                  <c:v>1.025643775774838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B-4950-9C8D-A1EDF88ED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136176"/>
        <c:axId val="1157991104"/>
      </c:scatterChart>
      <c:valAx>
        <c:axId val="134413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インダクタンス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7991104"/>
        <c:crosses val="autoZero"/>
        <c:crossBetween val="midCat"/>
      </c:valAx>
      <c:valAx>
        <c:axId val="11579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力率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413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Sheet1!$E$20:$E$23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91.5</c:v>
                </c:pt>
                <c:pt idx="3">
                  <c:v>136</c:v>
                </c:pt>
              </c:numCache>
            </c:numRef>
          </c:xVal>
          <c:yVal>
            <c:numRef>
              <c:f>Sheet1!$G$20:$G$23</c:f>
              <c:numCache>
                <c:formatCode>General</c:formatCode>
                <c:ptCount val="4"/>
                <c:pt idx="0">
                  <c:v>0.99984579539554053</c:v>
                </c:pt>
                <c:pt idx="1">
                  <c:v>0.99530595598854033</c:v>
                </c:pt>
                <c:pt idx="2">
                  <c:v>0.97027646219810093</c:v>
                </c:pt>
                <c:pt idx="3">
                  <c:v>0.92577358419935973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EF-4609-A741-500474D47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756352"/>
        <c:axId val="1347647984"/>
      </c:scatterChart>
      <c:valAx>
        <c:axId val="130475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インダクタンス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7647984"/>
        <c:crosses val="autoZero"/>
        <c:crossBetween val="midCat"/>
      </c:valAx>
      <c:valAx>
        <c:axId val="13476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力率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475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6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6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604520</xdr:colOff>
      <xdr:row>0</xdr:row>
      <xdr:rowOff>190500</xdr:rowOff>
    </xdr:from>
    <xdr:to>
      <xdr:col>16</xdr:col>
      <xdr:colOff>510540</xdr:colOff>
      <xdr:row>16</xdr:row>
      <xdr:rowOff>151130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94315C1-9FC3-42A8-A6CC-5C551F6D7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232834</xdr:colOff>
      <xdr:row>26</xdr:row>
      <xdr:rowOff>63500</xdr:rowOff>
    </xdr:from>
    <xdr:to>
      <xdr:col>8</xdr:col>
      <xdr:colOff>232834</xdr:colOff>
      <xdr:row>38</xdr:row>
      <xdr:rowOff>63500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D2D30D2-D198-C56A-86BB-72C3DC035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80434</xdr:colOff>
      <xdr:row>25</xdr:row>
      <xdr:rowOff>224367</xdr:rowOff>
    </xdr:from>
    <xdr:to>
      <xdr:col>14</xdr:col>
      <xdr:colOff>241301</xdr:colOff>
      <xdr:row>37</xdr:row>
      <xdr:rowOff>224367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444B3BB-74A2-ACA9-DB53-125FE7DCE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-1</xdr:colOff>
      <xdr:row>42</xdr:row>
      <xdr:rowOff>0</xdr:rowOff>
    </xdr:from>
    <xdr:to>
      <xdr:col>13</xdr:col>
      <xdr:colOff>342697</xdr:colOff>
      <xdr:row>63</xdr:row>
      <xdr:rowOff>90714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67AF84F-D360-4F04-B27D-A4A8C093B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177800</xdr:colOff>
      <xdr:row>42</xdr:row>
      <xdr:rowOff>0</xdr:rowOff>
    </xdr:from>
    <xdr:to>
      <xdr:col>25</xdr:col>
      <xdr:colOff>338272</xdr:colOff>
      <xdr:row>60</xdr:row>
      <xdr:rowOff>152400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B17821B1-8956-4307-91D6-EBF9DACA6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72988</xdr:colOff>
      <xdr:row>26</xdr:row>
      <xdr:rowOff>125685</xdr:rowOff>
    </xdr:from>
    <xdr:to>
      <xdr:col>20</xdr:col>
      <xdr:colOff>197287</xdr:colOff>
      <xdr:row>39</xdr:row>
      <xdr:rowOff>211667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2BC078B-7585-447D-82F5-2F2EE7459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14597</xdr:colOff>
      <xdr:row>12</xdr:row>
      <xdr:rowOff>124079</xdr:rowOff>
    </xdr:from>
    <xdr:to>
      <xdr:col>20</xdr:col>
      <xdr:colOff>127646</xdr:colOff>
      <xdr:row>25</xdr:row>
      <xdr:rowOff>211665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C1E9272-AB9C-43C3-BA19-CEDA21B6F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108703</xdr:colOff>
      <xdr:row>0</xdr:row>
      <xdr:rowOff>59840</xdr:rowOff>
    </xdr:from>
    <xdr:to>
      <xdr:col>22</xdr:col>
      <xdr:colOff>85025</xdr:colOff>
      <xdr:row>12</xdr:row>
      <xdr:rowOff>69311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B7B14C0-555F-C32B-A66A-6FB17327E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619424</xdr:colOff>
      <xdr:row>0</xdr:row>
      <xdr:rowOff>167976</xdr:rowOff>
    </xdr:from>
    <xdr:to>
      <xdr:col>29</xdr:col>
      <xdr:colOff>578688</xdr:colOff>
      <xdr:row>12</xdr:row>
      <xdr:rowOff>155516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BEF120A-3B46-B673-CD0B-63A89343A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D8EA-5323-4067-9142-C0B662573B1F}">
  <dimension ref="C2:S32"/>
  <sheetViews>
    <sheetView topLeftCell="A5" zoomScale="42" workbookViewId="0">
      <selection activeCell="M28" sqref="M28"/>
    </sheetView>
  </sheetViews>
  <sheetFormatPr defaultRowHeight="18" x14ac:dyDescent="0.55000000000000004"/>
  <cols>
    <col min="3" max="3" width="12.1640625" customWidth="1"/>
    <col min="4" max="4" width="15.5" customWidth="1"/>
    <col min="5" max="5" width="20.6640625" customWidth="1"/>
    <col min="6" max="6" width="20.5" customWidth="1"/>
    <col min="7" max="7" width="25.9140625" customWidth="1"/>
  </cols>
  <sheetData>
    <row r="2" spans="3:19" x14ac:dyDescent="0.55000000000000004">
      <c r="C2" s="26" t="s">
        <v>19</v>
      </c>
      <c r="D2" s="27"/>
      <c r="E2" s="27"/>
      <c r="F2" s="28"/>
      <c r="G2" s="15" t="s">
        <v>20</v>
      </c>
    </row>
    <row r="3" spans="3:19" ht="18.5" thickBot="1" x14ac:dyDescent="0.6">
      <c r="C3" s="3" t="s">
        <v>6</v>
      </c>
      <c r="D3" s="3" t="s">
        <v>7</v>
      </c>
      <c r="E3" s="3" t="s">
        <v>22</v>
      </c>
      <c r="F3" s="8" t="s">
        <v>23</v>
      </c>
      <c r="G3" s="5" t="s">
        <v>10</v>
      </c>
    </row>
    <row r="4" spans="3:19" ht="18.5" thickTop="1" x14ac:dyDescent="0.55000000000000004">
      <c r="C4" s="2">
        <v>8</v>
      </c>
      <c r="D4" s="2">
        <v>0.28499999999999998</v>
      </c>
      <c r="E4" s="16">
        <v>7.8</v>
      </c>
      <c r="F4" s="9"/>
      <c r="G4" s="6">
        <f>E4/D4</f>
        <v>27.368421052631582</v>
      </c>
      <c r="R4" cm="1">
        <f t="array" ref="R4:S4">LINEST(E4:E13,D4:D13)</f>
        <v>27.535659301910119</v>
      </c>
      <c r="S4">
        <v>-4.66238006782973E-2</v>
      </c>
    </row>
    <row r="5" spans="3:19" x14ac:dyDescent="0.55000000000000004">
      <c r="C5" s="1">
        <v>10</v>
      </c>
      <c r="D5" s="1">
        <v>0.35899999999999999</v>
      </c>
      <c r="E5" s="17">
        <v>9.7799999999999994</v>
      </c>
      <c r="F5" s="10"/>
      <c r="G5" s="7">
        <f t="shared" ref="G5:G13" si="0">E5/D5</f>
        <v>27.242339832869082</v>
      </c>
    </row>
    <row r="6" spans="3:19" x14ac:dyDescent="0.55000000000000004">
      <c r="C6" s="1">
        <v>12</v>
      </c>
      <c r="D6" s="1">
        <v>0.42799999999999999</v>
      </c>
      <c r="E6" s="17">
        <v>11.7</v>
      </c>
      <c r="F6" s="10"/>
      <c r="G6" s="7">
        <f t="shared" si="0"/>
        <v>27.33644859813084</v>
      </c>
    </row>
    <row r="7" spans="3:19" x14ac:dyDescent="0.55000000000000004">
      <c r="C7" s="1">
        <v>14</v>
      </c>
      <c r="D7" s="1">
        <v>0.497</v>
      </c>
      <c r="E7" s="17">
        <v>13.65</v>
      </c>
      <c r="F7" s="10"/>
      <c r="G7" s="7">
        <f t="shared" si="0"/>
        <v>27.464788732394368</v>
      </c>
    </row>
    <row r="8" spans="3:19" x14ac:dyDescent="0.55000000000000004">
      <c r="C8" s="1">
        <v>16</v>
      </c>
      <c r="D8" s="1">
        <v>0.56499999999999995</v>
      </c>
      <c r="E8" s="17">
        <v>15.6</v>
      </c>
      <c r="F8" s="10"/>
      <c r="G8" s="7">
        <f t="shared" si="0"/>
        <v>27.610619469026549</v>
      </c>
    </row>
    <row r="9" spans="3:19" x14ac:dyDescent="0.55000000000000004">
      <c r="C9" s="1">
        <v>18</v>
      </c>
      <c r="D9" s="1">
        <v>0.63300000000000001</v>
      </c>
      <c r="E9" s="17">
        <v>17.46</v>
      </c>
      <c r="F9" s="10"/>
      <c r="G9" s="7">
        <f t="shared" si="0"/>
        <v>27.582938388625593</v>
      </c>
    </row>
    <row r="10" spans="3:19" x14ac:dyDescent="0.55000000000000004">
      <c r="C10" s="1">
        <v>20</v>
      </c>
      <c r="D10" s="1">
        <v>0.71499999999999997</v>
      </c>
      <c r="E10" s="17">
        <v>19.670000000000002</v>
      </c>
      <c r="F10" s="10"/>
      <c r="G10" s="7">
        <f t="shared" si="0"/>
        <v>27.510489510489514</v>
      </c>
    </row>
    <row r="11" spans="3:19" x14ac:dyDescent="0.55000000000000004">
      <c r="C11" s="1">
        <v>22</v>
      </c>
      <c r="D11" s="1">
        <v>0.79</v>
      </c>
      <c r="E11" s="17">
        <v>21.65</v>
      </c>
      <c r="F11" s="10"/>
      <c r="G11" s="7">
        <f t="shared" si="0"/>
        <v>27.405063291139239</v>
      </c>
    </row>
    <row r="12" spans="3:19" x14ac:dyDescent="0.55000000000000004">
      <c r="C12" s="1">
        <v>24</v>
      </c>
      <c r="D12" s="1">
        <v>0.85299999999999998</v>
      </c>
      <c r="E12" s="17">
        <v>23.38</v>
      </c>
      <c r="F12" s="10"/>
      <c r="G12" s="7">
        <f t="shared" si="0"/>
        <v>27.409144196951935</v>
      </c>
    </row>
    <row r="13" spans="3:19" x14ac:dyDescent="0.55000000000000004">
      <c r="C13" s="1">
        <v>26</v>
      </c>
      <c r="D13" s="1">
        <v>0.93899999999999995</v>
      </c>
      <c r="E13" s="17">
        <v>25.82</v>
      </c>
      <c r="F13" s="10"/>
      <c r="G13" s="7">
        <f t="shared" si="0"/>
        <v>27.497337593184241</v>
      </c>
    </row>
    <row r="14" spans="3:19" x14ac:dyDescent="0.55000000000000004">
      <c r="C14" s="4"/>
      <c r="D14" s="4"/>
      <c r="E14" s="25"/>
      <c r="F14" s="4"/>
      <c r="G14" s="4"/>
    </row>
    <row r="21" spans="3:19" x14ac:dyDescent="0.55000000000000004">
      <c r="C21" s="26" t="s">
        <v>19</v>
      </c>
      <c r="D21" s="27"/>
      <c r="E21" s="27"/>
      <c r="F21" s="28"/>
      <c r="G21" s="15" t="s">
        <v>20</v>
      </c>
    </row>
    <row r="22" spans="3:19" ht="18.5" thickBot="1" x14ac:dyDescent="0.6">
      <c r="C22" s="3" t="s">
        <v>6</v>
      </c>
      <c r="D22" s="3" t="s">
        <v>7</v>
      </c>
      <c r="E22" s="3" t="s">
        <v>8</v>
      </c>
      <c r="F22" s="8" t="s">
        <v>9</v>
      </c>
      <c r="G22" s="5" t="s">
        <v>11</v>
      </c>
    </row>
    <row r="23" spans="3:19" ht="18.5" thickTop="1" x14ac:dyDescent="0.55000000000000004">
      <c r="C23" s="2">
        <v>20</v>
      </c>
      <c r="D23" s="2">
        <v>0.182</v>
      </c>
      <c r="E23" s="16">
        <v>19.5</v>
      </c>
      <c r="F23" s="23">
        <v>3.2</v>
      </c>
      <c r="G23" s="6">
        <f>E23/D23</f>
        <v>107.14285714285714</v>
      </c>
      <c r="R23" cm="1">
        <f t="array" ref="R23:S23">LINEST(E23:E32,D23:D32)</f>
        <v>115.24172538515914</v>
      </c>
      <c r="S23">
        <v>-0.91547815246084951</v>
      </c>
    </row>
    <row r="24" spans="3:19" x14ac:dyDescent="0.55000000000000004">
      <c r="C24" s="1">
        <v>30</v>
      </c>
      <c r="D24" s="1">
        <v>0.26500000000000001</v>
      </c>
      <c r="E24" s="17">
        <v>29.8</v>
      </c>
      <c r="F24" s="24">
        <v>8</v>
      </c>
      <c r="G24" s="6">
        <f t="shared" ref="G24:G32" si="1">E24/D24</f>
        <v>112.45283018867924</v>
      </c>
    </row>
    <row r="25" spans="3:19" x14ac:dyDescent="0.55000000000000004">
      <c r="C25" s="1">
        <v>40</v>
      </c>
      <c r="D25" s="1">
        <v>0.35099999999999998</v>
      </c>
      <c r="E25" s="17">
        <v>39.700000000000003</v>
      </c>
      <c r="F25" s="24">
        <v>14</v>
      </c>
      <c r="G25" s="6">
        <f t="shared" si="1"/>
        <v>113.10541310541312</v>
      </c>
    </row>
    <row r="26" spans="3:19" x14ac:dyDescent="0.55000000000000004">
      <c r="C26" s="1">
        <v>50</v>
      </c>
      <c r="D26" s="1">
        <v>0.439</v>
      </c>
      <c r="E26" s="22">
        <v>49.6</v>
      </c>
      <c r="F26" s="24">
        <v>21.9</v>
      </c>
      <c r="G26" s="6">
        <f t="shared" si="1"/>
        <v>112.98405466970388</v>
      </c>
    </row>
    <row r="27" spans="3:19" x14ac:dyDescent="0.55000000000000004">
      <c r="C27" s="1">
        <v>60</v>
      </c>
      <c r="D27" s="1">
        <v>0.52100000000000002</v>
      </c>
      <c r="E27" s="17">
        <v>59.5</v>
      </c>
      <c r="F27" s="24">
        <v>31</v>
      </c>
      <c r="G27" s="6">
        <f t="shared" si="1"/>
        <v>114.20345489443378</v>
      </c>
    </row>
    <row r="28" spans="3:19" x14ac:dyDescent="0.55000000000000004">
      <c r="C28" s="1">
        <v>70</v>
      </c>
      <c r="D28" s="1">
        <v>0.60599999999999998</v>
      </c>
      <c r="E28" s="17">
        <v>69.099999999999994</v>
      </c>
      <c r="F28" s="24">
        <v>42</v>
      </c>
      <c r="G28" s="6">
        <f t="shared" si="1"/>
        <v>114.02640264026402</v>
      </c>
    </row>
    <row r="29" spans="3:19" x14ac:dyDescent="0.55000000000000004">
      <c r="C29" s="1">
        <v>80</v>
      </c>
      <c r="D29" s="1">
        <v>0.68899999999999995</v>
      </c>
      <c r="E29" s="17">
        <v>78.7</v>
      </c>
      <c r="F29" s="24">
        <v>54.5</v>
      </c>
      <c r="G29" s="6">
        <f t="shared" si="1"/>
        <v>114.22351233671989</v>
      </c>
    </row>
    <row r="30" spans="3:19" x14ac:dyDescent="0.55000000000000004">
      <c r="C30" s="1">
        <v>90</v>
      </c>
      <c r="D30" s="1">
        <v>0.77800000000000002</v>
      </c>
      <c r="E30" s="17">
        <v>88.5</v>
      </c>
      <c r="F30" s="24">
        <v>69.099999999999994</v>
      </c>
      <c r="G30" s="6">
        <f t="shared" si="1"/>
        <v>113.75321336760925</v>
      </c>
    </row>
    <row r="31" spans="3:19" x14ac:dyDescent="0.55000000000000004">
      <c r="C31" s="1">
        <v>100</v>
      </c>
      <c r="D31" s="1">
        <v>0.86499999999999999</v>
      </c>
      <c r="E31" s="17">
        <v>98.9</v>
      </c>
      <c r="F31" s="24">
        <v>85.5</v>
      </c>
      <c r="G31" s="6">
        <f t="shared" si="1"/>
        <v>114.33526011560694</v>
      </c>
    </row>
    <row r="32" spans="3:19" x14ac:dyDescent="0.55000000000000004">
      <c r="C32" s="1">
        <v>110</v>
      </c>
      <c r="D32" s="1">
        <v>0.95</v>
      </c>
      <c r="E32" s="17">
        <v>108.2</v>
      </c>
      <c r="F32" s="24">
        <v>103.8</v>
      </c>
      <c r="G32" s="6">
        <f t="shared" si="1"/>
        <v>113.89473684210527</v>
      </c>
    </row>
  </sheetData>
  <mergeCells count="2">
    <mergeCell ref="C2:F2"/>
    <mergeCell ref="C21:F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CAEB-7F47-4AAB-9D84-D45AAD1B8ED2}">
  <dimension ref="C3:AT23"/>
  <sheetViews>
    <sheetView topLeftCell="C16" zoomScale="59" workbookViewId="0">
      <selection activeCell="I42" sqref="I42"/>
    </sheetView>
  </sheetViews>
  <sheetFormatPr defaultRowHeight="18" x14ac:dyDescent="0.55000000000000004"/>
  <cols>
    <col min="1" max="1" width="8.58203125" customWidth="1"/>
    <col min="3" max="3" width="11.25" bestFit="1" customWidth="1"/>
    <col min="4" max="4" width="7.5" bestFit="1" customWidth="1"/>
    <col min="5" max="5" width="15.1640625" bestFit="1" customWidth="1"/>
    <col min="9" max="9" width="11.25" bestFit="1" customWidth="1"/>
    <col min="10" max="10" width="7.5" bestFit="1" customWidth="1"/>
    <col min="11" max="11" width="15.1640625" bestFit="1" customWidth="1"/>
    <col min="12" max="12" width="17.75" bestFit="1" customWidth="1"/>
    <col min="16" max="16" width="9.4140625" bestFit="1" customWidth="1"/>
    <col min="17" max="17" width="11.25" bestFit="1" customWidth="1"/>
    <col min="18" max="18" width="18.33203125" bestFit="1" customWidth="1"/>
    <col min="19" max="19" width="15.75" bestFit="1" customWidth="1"/>
    <col min="20" max="20" width="11.83203125" bestFit="1" customWidth="1"/>
    <col min="21" max="21" width="18.25" bestFit="1" customWidth="1"/>
    <col min="25" max="25" width="11.25" bestFit="1" customWidth="1"/>
    <col min="26" max="26" width="18.33203125" bestFit="1" customWidth="1"/>
    <col min="27" max="27" width="15.75" bestFit="1" customWidth="1"/>
    <col min="28" max="28" width="11.83203125" bestFit="1" customWidth="1"/>
    <col min="29" max="29" width="18.25" bestFit="1" customWidth="1"/>
    <col min="34" max="34" width="11.25" bestFit="1" customWidth="1"/>
    <col min="35" max="35" width="18.33203125" bestFit="1" customWidth="1"/>
    <col min="36" max="36" width="15.75" bestFit="1" customWidth="1"/>
    <col min="37" max="37" width="11.83203125" bestFit="1" customWidth="1"/>
    <col min="38" max="38" width="18.25" bestFit="1" customWidth="1"/>
    <col min="42" max="42" width="11.25" bestFit="1" customWidth="1"/>
    <col min="43" max="43" width="18.33203125" bestFit="1" customWidth="1"/>
    <col min="44" max="44" width="15.75" bestFit="1" customWidth="1"/>
    <col min="45" max="45" width="11.83203125" bestFit="1" customWidth="1"/>
    <col min="46" max="46" width="18.25" bestFit="1" customWidth="1"/>
  </cols>
  <sheetData>
    <row r="3" spans="3:46" x14ac:dyDescent="0.55000000000000004">
      <c r="C3" s="30"/>
      <c r="D3" s="30"/>
      <c r="E3" s="30"/>
    </row>
    <row r="4" spans="3:46" x14ac:dyDescent="0.55000000000000004">
      <c r="C4" s="29" t="s">
        <v>27</v>
      </c>
      <c r="D4" s="29"/>
      <c r="E4" s="29"/>
      <c r="I4" s="29" t="s">
        <v>28</v>
      </c>
      <c r="J4" s="29"/>
      <c r="K4" s="29"/>
      <c r="L4" s="29"/>
    </row>
    <row r="5" spans="3:46" ht="18.5" thickBot="1" x14ac:dyDescent="0.6">
      <c r="C5" s="3" t="s">
        <v>6</v>
      </c>
      <c r="D5" s="3" t="s">
        <v>7</v>
      </c>
      <c r="E5" s="3" t="s">
        <v>22</v>
      </c>
      <c r="I5" s="3" t="s">
        <v>6</v>
      </c>
      <c r="J5" s="3" t="s">
        <v>7</v>
      </c>
      <c r="K5" s="3" t="s">
        <v>8</v>
      </c>
      <c r="L5" s="8" t="s">
        <v>9</v>
      </c>
      <c r="P5" s="4" t="s">
        <v>5</v>
      </c>
      <c r="Q5" s="26" t="s">
        <v>15</v>
      </c>
      <c r="R5" s="27"/>
      <c r="S5" s="27"/>
      <c r="T5" s="27"/>
      <c r="U5" s="28"/>
      <c r="AG5" s="4" t="s">
        <v>2</v>
      </c>
      <c r="AH5" s="26" t="s">
        <v>15</v>
      </c>
      <c r="AI5" s="27"/>
      <c r="AJ5" s="27"/>
      <c r="AK5" s="27"/>
      <c r="AL5" s="28"/>
      <c r="AO5" s="4" t="s">
        <v>3</v>
      </c>
      <c r="AP5" s="26" t="s">
        <v>15</v>
      </c>
      <c r="AQ5" s="27"/>
      <c r="AR5" s="27"/>
      <c r="AS5" s="27"/>
      <c r="AT5" s="28"/>
    </row>
    <row r="6" spans="3:46" ht="19" thickTop="1" thickBot="1" x14ac:dyDescent="0.6">
      <c r="C6" s="2">
        <v>8</v>
      </c>
      <c r="D6" s="2">
        <v>0.28499999999999998</v>
      </c>
      <c r="E6" s="16">
        <v>7.8</v>
      </c>
      <c r="I6" s="2">
        <v>20</v>
      </c>
      <c r="J6" s="2">
        <v>0.182</v>
      </c>
      <c r="K6" s="16">
        <v>19.5</v>
      </c>
      <c r="L6" s="23">
        <v>3.2</v>
      </c>
      <c r="P6" s="4" t="s">
        <v>18</v>
      </c>
      <c r="Q6" s="3" t="s">
        <v>6</v>
      </c>
      <c r="R6" s="3" t="s">
        <v>25</v>
      </c>
      <c r="S6" s="3" t="s">
        <v>12</v>
      </c>
      <c r="T6" s="3" t="s">
        <v>13</v>
      </c>
      <c r="U6" s="3" t="s">
        <v>21</v>
      </c>
      <c r="Y6" s="26" t="s">
        <v>15</v>
      </c>
      <c r="Z6" s="27"/>
      <c r="AA6" s="27"/>
      <c r="AB6" s="27"/>
      <c r="AC6" s="28"/>
      <c r="AG6" s="4" t="s">
        <v>1</v>
      </c>
      <c r="AH6" s="3" t="s">
        <v>6</v>
      </c>
      <c r="AI6" s="3" t="s">
        <v>25</v>
      </c>
      <c r="AJ6" s="3" t="s">
        <v>12</v>
      </c>
      <c r="AK6" s="3" t="s">
        <v>13</v>
      </c>
      <c r="AL6" s="3" t="s">
        <v>21</v>
      </c>
      <c r="AO6" s="4" t="s">
        <v>4</v>
      </c>
      <c r="AP6" s="3" t="s">
        <v>6</v>
      </c>
      <c r="AQ6" s="3" t="s">
        <v>25</v>
      </c>
      <c r="AR6" s="3" t="s">
        <v>12</v>
      </c>
      <c r="AS6" s="3" t="s">
        <v>13</v>
      </c>
      <c r="AT6" s="3" t="s">
        <v>21</v>
      </c>
    </row>
    <row r="7" spans="3:46" ht="19" thickTop="1" thickBot="1" x14ac:dyDescent="0.6">
      <c r="C7" s="1">
        <v>10</v>
      </c>
      <c r="D7" s="1">
        <v>0.35899999999999999</v>
      </c>
      <c r="E7" s="17">
        <v>9.7799999999999994</v>
      </c>
      <c r="I7" s="1">
        <v>30</v>
      </c>
      <c r="J7" s="1">
        <v>0.26500000000000001</v>
      </c>
      <c r="K7" s="17">
        <v>29.8</v>
      </c>
      <c r="L7" s="24">
        <v>8</v>
      </c>
      <c r="P7" s="4"/>
      <c r="Q7" s="2">
        <v>30</v>
      </c>
      <c r="R7" s="16">
        <v>5.9</v>
      </c>
      <c r="S7" s="16">
        <v>23.8</v>
      </c>
      <c r="T7" s="18">
        <v>0.217</v>
      </c>
      <c r="U7" s="16">
        <v>5</v>
      </c>
      <c r="Y7" s="3" t="s">
        <v>6</v>
      </c>
      <c r="Z7" s="3" t="s">
        <v>25</v>
      </c>
      <c r="AA7" s="3" t="s">
        <v>12</v>
      </c>
      <c r="AB7" s="3" t="s">
        <v>13</v>
      </c>
      <c r="AC7" s="3" t="s">
        <v>21</v>
      </c>
      <c r="AG7" s="4"/>
      <c r="AH7" s="2">
        <v>30</v>
      </c>
      <c r="AI7" s="16">
        <v>5.6</v>
      </c>
      <c r="AJ7" s="16">
        <v>24.1</v>
      </c>
      <c r="AK7" s="18">
        <v>0.20899999999999999</v>
      </c>
      <c r="AL7" s="16">
        <v>4.8</v>
      </c>
      <c r="AP7" s="2">
        <v>30</v>
      </c>
      <c r="AQ7" s="16">
        <v>5.2</v>
      </c>
      <c r="AR7" s="16">
        <v>24.1</v>
      </c>
      <c r="AS7" s="18">
        <v>0.19800000000000001</v>
      </c>
      <c r="AT7" s="16">
        <v>4.2</v>
      </c>
    </row>
    <row r="8" spans="3:46" ht="18.5" thickTop="1" x14ac:dyDescent="0.55000000000000004">
      <c r="C8" s="1">
        <v>12</v>
      </c>
      <c r="D8" s="1">
        <v>0.42799999999999999</v>
      </c>
      <c r="E8" s="17">
        <v>11.7</v>
      </c>
      <c r="I8" s="1">
        <v>40</v>
      </c>
      <c r="J8" s="1">
        <v>0.35099999999999998</v>
      </c>
      <c r="K8" s="17">
        <v>39.700000000000003</v>
      </c>
      <c r="L8" s="24">
        <v>14</v>
      </c>
      <c r="P8" s="4"/>
      <c r="Q8" s="1">
        <v>40</v>
      </c>
      <c r="R8" s="17">
        <v>7.8</v>
      </c>
      <c r="S8" s="17">
        <v>31.9</v>
      </c>
      <c r="T8" s="19">
        <v>0.28199999999999997</v>
      </c>
      <c r="U8" s="17">
        <v>9</v>
      </c>
      <c r="Y8" s="2">
        <v>30</v>
      </c>
      <c r="Z8" s="16">
        <v>5.8</v>
      </c>
      <c r="AA8" s="16">
        <v>23.9</v>
      </c>
      <c r="AB8" s="18">
        <v>0.21299999999999999</v>
      </c>
      <c r="AC8" s="16">
        <v>5</v>
      </c>
      <c r="AG8" s="4"/>
      <c r="AH8" s="1">
        <v>40</v>
      </c>
      <c r="AI8" s="17">
        <v>7.3</v>
      </c>
      <c r="AJ8" s="17">
        <v>32.1</v>
      </c>
      <c r="AK8" s="19">
        <v>0.26900000000000002</v>
      </c>
      <c r="AL8" s="17">
        <v>8.5</v>
      </c>
      <c r="AP8" s="1">
        <v>40</v>
      </c>
      <c r="AQ8" s="17">
        <v>7</v>
      </c>
      <c r="AR8" s="17">
        <v>32.700000000000003</v>
      </c>
      <c r="AS8" s="19">
        <v>0.26</v>
      </c>
      <c r="AT8" s="17">
        <v>7.9</v>
      </c>
    </row>
    <row r="9" spans="3:46" x14ac:dyDescent="0.55000000000000004">
      <c r="C9" s="1">
        <v>14</v>
      </c>
      <c r="D9" s="1">
        <v>0.497</v>
      </c>
      <c r="E9" s="17">
        <v>13.65</v>
      </c>
      <c r="I9" s="1">
        <v>50</v>
      </c>
      <c r="J9" s="1">
        <v>0.439</v>
      </c>
      <c r="K9" s="22">
        <v>49.6</v>
      </c>
      <c r="L9" s="24">
        <v>21.9</v>
      </c>
      <c r="P9" s="4"/>
      <c r="Q9" s="1">
        <v>50</v>
      </c>
      <c r="R9" s="17">
        <v>9.6999999999999993</v>
      </c>
      <c r="S9" s="17">
        <v>40.200000000000003</v>
      </c>
      <c r="T9" s="19">
        <v>0.35699999999999998</v>
      </c>
      <c r="U9" s="17">
        <v>14.3</v>
      </c>
      <c r="Y9" s="1">
        <v>40</v>
      </c>
      <c r="Z9" s="17">
        <v>7.7</v>
      </c>
      <c r="AA9" s="17">
        <v>32.1</v>
      </c>
      <c r="AB9" s="19">
        <v>0.28100000000000003</v>
      </c>
      <c r="AC9" s="17">
        <v>9.1</v>
      </c>
      <c r="AG9" s="4"/>
      <c r="AH9" s="1">
        <v>50</v>
      </c>
      <c r="AI9" s="17">
        <v>9.1999999999999993</v>
      </c>
      <c r="AJ9" s="17">
        <v>40.299999999999997</v>
      </c>
      <c r="AK9" s="19">
        <v>0.33800000000000002</v>
      </c>
      <c r="AL9" s="17">
        <v>13.2</v>
      </c>
      <c r="AP9" s="1">
        <v>50</v>
      </c>
      <c r="AQ9" s="17">
        <v>8.8000000000000007</v>
      </c>
      <c r="AR9" s="17">
        <v>40.799999999999997</v>
      </c>
      <c r="AS9" s="19">
        <v>0.32200000000000001</v>
      </c>
      <c r="AT9" s="17">
        <v>12.2</v>
      </c>
    </row>
    <row r="10" spans="3:46" x14ac:dyDescent="0.55000000000000004">
      <c r="C10" s="1">
        <v>16</v>
      </c>
      <c r="D10" s="1">
        <v>0.56499999999999995</v>
      </c>
      <c r="E10" s="17">
        <v>15.6</v>
      </c>
      <c r="I10" s="1">
        <v>60</v>
      </c>
      <c r="J10" s="1">
        <v>0.52100000000000002</v>
      </c>
      <c r="K10" s="17">
        <v>59.5</v>
      </c>
      <c r="L10" s="24">
        <v>31</v>
      </c>
      <c r="P10" s="4"/>
      <c r="Q10" s="1">
        <v>60</v>
      </c>
      <c r="R10" s="17">
        <v>11.6</v>
      </c>
      <c r="S10" s="17">
        <v>48.2</v>
      </c>
      <c r="T10" s="19">
        <v>0.42499999999999999</v>
      </c>
      <c r="U10" s="17">
        <v>20.5</v>
      </c>
      <c r="Y10" s="1">
        <v>50</v>
      </c>
      <c r="Z10" s="17">
        <v>9.5</v>
      </c>
      <c r="AA10" s="17">
        <v>40.200000000000003</v>
      </c>
      <c r="AB10" s="19">
        <v>0.34799999999999998</v>
      </c>
      <c r="AC10" s="17">
        <v>13.9</v>
      </c>
      <c r="AG10" s="4"/>
      <c r="AH10" s="1">
        <v>60</v>
      </c>
      <c r="AI10" s="17">
        <v>11</v>
      </c>
      <c r="AJ10" s="17">
        <v>48.5</v>
      </c>
      <c r="AK10" s="19">
        <v>0.40200000000000002</v>
      </c>
      <c r="AL10" s="17">
        <v>19</v>
      </c>
      <c r="AP10" s="1">
        <v>60</v>
      </c>
      <c r="AQ10" s="17">
        <v>10.6</v>
      </c>
      <c r="AR10" s="17">
        <v>49.1</v>
      </c>
      <c r="AS10" s="19">
        <v>0.38900000000000001</v>
      </c>
      <c r="AT10" s="17">
        <v>17.899999999999999</v>
      </c>
    </row>
    <row r="11" spans="3:46" x14ac:dyDescent="0.55000000000000004">
      <c r="C11" s="1">
        <v>18</v>
      </c>
      <c r="D11" s="1">
        <v>0.63300000000000001</v>
      </c>
      <c r="E11" s="17">
        <v>17.46</v>
      </c>
      <c r="I11" s="1">
        <v>70</v>
      </c>
      <c r="J11" s="1">
        <v>0.60599999999999998</v>
      </c>
      <c r="K11" s="17">
        <v>69.099999999999994</v>
      </c>
      <c r="L11" s="24">
        <v>42</v>
      </c>
      <c r="P11" s="4"/>
      <c r="Q11" s="1">
        <v>70</v>
      </c>
      <c r="R11" s="17">
        <v>13.6</v>
      </c>
      <c r="S11" s="17">
        <v>56.3</v>
      </c>
      <c r="T11" s="19">
        <v>0.495</v>
      </c>
      <c r="U11" s="17">
        <v>28</v>
      </c>
      <c r="Y11" s="1">
        <v>60</v>
      </c>
      <c r="Z11" s="17">
        <v>11.4</v>
      </c>
      <c r="AA11" s="17">
        <v>48.3</v>
      </c>
      <c r="AB11" s="19">
        <v>0.41899999999999998</v>
      </c>
      <c r="AC11" s="17">
        <v>20.2</v>
      </c>
      <c r="AG11" s="4"/>
      <c r="AH11" s="1">
        <v>70</v>
      </c>
      <c r="AI11" s="17">
        <v>12.8</v>
      </c>
      <c r="AJ11" s="17">
        <v>56.4</v>
      </c>
      <c r="AK11" s="19">
        <v>0.46800000000000003</v>
      </c>
      <c r="AL11" s="17">
        <v>25.6</v>
      </c>
      <c r="AP11" s="1">
        <v>70</v>
      </c>
      <c r="AQ11" s="17">
        <v>12.4</v>
      </c>
      <c r="AR11" s="17">
        <v>57.5</v>
      </c>
      <c r="AS11" s="19">
        <v>0.45100000000000001</v>
      </c>
      <c r="AT11" s="17">
        <v>24.1</v>
      </c>
    </row>
    <row r="12" spans="3:46" x14ac:dyDescent="0.55000000000000004">
      <c r="C12" s="1">
        <v>20</v>
      </c>
      <c r="D12" s="1">
        <v>0.71499999999999997</v>
      </c>
      <c r="E12" s="17">
        <v>19.670000000000002</v>
      </c>
      <c r="I12" s="1">
        <v>80</v>
      </c>
      <c r="J12" s="1">
        <v>0.68899999999999995</v>
      </c>
      <c r="K12" s="17">
        <v>78.7</v>
      </c>
      <c r="L12" s="24">
        <v>54.5</v>
      </c>
      <c r="P12" s="4"/>
      <c r="Q12" s="1">
        <v>80</v>
      </c>
      <c r="R12" s="17">
        <v>15.4</v>
      </c>
      <c r="S12" s="17">
        <v>64.2</v>
      </c>
      <c r="T12" s="19">
        <v>0.56200000000000006</v>
      </c>
      <c r="U12" s="17">
        <v>36.200000000000003</v>
      </c>
      <c r="Y12" s="1">
        <v>70</v>
      </c>
      <c r="Z12" s="17">
        <v>13.3</v>
      </c>
      <c r="AA12" s="17">
        <v>56.4</v>
      </c>
      <c r="AB12" s="19">
        <v>0.48799999999999999</v>
      </c>
      <c r="AC12" s="17">
        <v>27.2</v>
      </c>
      <c r="AG12" s="4"/>
      <c r="AH12" s="1">
        <v>80</v>
      </c>
      <c r="AI12" s="17">
        <v>14.7</v>
      </c>
      <c r="AJ12" s="17">
        <v>64.599999999999994</v>
      </c>
      <c r="AK12" s="19">
        <v>0.53300000000000003</v>
      </c>
      <c r="AL12" s="17">
        <v>33.5</v>
      </c>
      <c r="AP12" s="1">
        <v>80</v>
      </c>
      <c r="AQ12" s="17">
        <v>14.2</v>
      </c>
      <c r="AR12" s="17">
        <v>66.5</v>
      </c>
      <c r="AS12" s="19">
        <v>0.51900000000000002</v>
      </c>
      <c r="AT12" s="17">
        <v>32</v>
      </c>
    </row>
    <row r="13" spans="3:46" x14ac:dyDescent="0.55000000000000004">
      <c r="C13" s="1">
        <v>22</v>
      </c>
      <c r="D13" s="1">
        <v>0.79</v>
      </c>
      <c r="E13" s="17">
        <v>21.65</v>
      </c>
      <c r="I13" s="1">
        <v>90</v>
      </c>
      <c r="J13" s="1">
        <v>0.77800000000000002</v>
      </c>
      <c r="K13" s="17">
        <v>88.5</v>
      </c>
      <c r="L13" s="24">
        <v>69.099999999999994</v>
      </c>
      <c r="P13" s="4"/>
      <c r="Q13" s="1">
        <v>90</v>
      </c>
      <c r="R13" s="17">
        <v>17.100000000000001</v>
      </c>
      <c r="S13" s="17">
        <v>70.900000000000006</v>
      </c>
      <c r="T13" s="19">
        <v>0.621</v>
      </c>
      <c r="U13" s="17">
        <v>44.3</v>
      </c>
      <c r="Y13" s="1">
        <v>80</v>
      </c>
      <c r="Z13" s="17">
        <v>15.2</v>
      </c>
      <c r="AA13" s="17">
        <v>64.2</v>
      </c>
      <c r="AB13" s="19">
        <v>0.55200000000000005</v>
      </c>
      <c r="AC13" s="17">
        <v>35.200000000000003</v>
      </c>
      <c r="AG13" s="4"/>
      <c r="AH13" s="1">
        <v>90</v>
      </c>
      <c r="AI13" s="17">
        <v>16.5</v>
      </c>
      <c r="AJ13" s="17">
        <v>72.900000000000006</v>
      </c>
      <c r="AK13" s="19">
        <v>0.6</v>
      </c>
      <c r="AL13" s="17">
        <v>42.2</v>
      </c>
      <c r="AP13" s="1">
        <v>90</v>
      </c>
      <c r="AQ13" s="17">
        <v>16</v>
      </c>
      <c r="AR13" s="17">
        <v>74.099999999999994</v>
      </c>
      <c r="AS13" s="19">
        <v>0.58099999999999996</v>
      </c>
      <c r="AT13" s="17">
        <v>40.1</v>
      </c>
    </row>
    <row r="14" spans="3:46" x14ac:dyDescent="0.55000000000000004">
      <c r="C14" s="1">
        <v>24</v>
      </c>
      <c r="D14" s="1">
        <v>0.85299999999999998</v>
      </c>
      <c r="E14" s="17">
        <v>23.38</v>
      </c>
      <c r="I14" s="1">
        <v>100</v>
      </c>
      <c r="J14" s="1">
        <v>0.86499999999999999</v>
      </c>
      <c r="K14" s="17">
        <v>98.9</v>
      </c>
      <c r="L14" s="24">
        <v>85.5</v>
      </c>
      <c r="P14" s="4"/>
      <c r="Q14" s="1">
        <v>100</v>
      </c>
      <c r="R14" s="17">
        <v>19.3</v>
      </c>
      <c r="S14" s="17">
        <v>80.400000000000006</v>
      </c>
      <c r="T14" s="19">
        <v>0.7</v>
      </c>
      <c r="U14" s="17">
        <v>56.8</v>
      </c>
      <c r="Y14" s="1">
        <v>90</v>
      </c>
      <c r="Z14" s="17">
        <v>17</v>
      </c>
      <c r="AA14" s="17">
        <v>72.099999999999994</v>
      </c>
      <c r="AB14" s="19">
        <v>0.61899999999999999</v>
      </c>
      <c r="AC14" s="17">
        <v>44.6</v>
      </c>
      <c r="AG14" s="4"/>
      <c r="AH14" s="1">
        <v>100</v>
      </c>
      <c r="AI14" s="17">
        <v>18.399999999999999</v>
      </c>
      <c r="AJ14" s="17">
        <v>81.099999999999994</v>
      </c>
      <c r="AK14" s="19">
        <v>0.67</v>
      </c>
      <c r="AL14" s="17">
        <v>52.8</v>
      </c>
      <c r="AP14" s="1">
        <v>100</v>
      </c>
      <c r="AQ14" s="17">
        <v>16.7</v>
      </c>
      <c r="AR14" s="17">
        <v>82.8</v>
      </c>
      <c r="AS14" s="19">
        <v>0.64800000000000002</v>
      </c>
      <c r="AT14" s="17">
        <v>50</v>
      </c>
    </row>
    <row r="15" spans="3:46" x14ac:dyDescent="0.55000000000000004">
      <c r="C15" s="1">
        <v>26</v>
      </c>
      <c r="D15" s="1">
        <v>0.93899999999999995</v>
      </c>
      <c r="E15" s="17">
        <v>25.82</v>
      </c>
      <c r="I15" s="1">
        <v>110</v>
      </c>
      <c r="J15" s="1">
        <v>0.95</v>
      </c>
      <c r="K15" s="17">
        <v>108.2</v>
      </c>
      <c r="L15" s="24">
        <v>103.8</v>
      </c>
      <c r="P15" s="4"/>
      <c r="Q15" s="1">
        <v>110</v>
      </c>
      <c r="R15" s="17">
        <v>21.1</v>
      </c>
      <c r="S15" s="17">
        <v>87.6</v>
      </c>
      <c r="T15" s="19">
        <v>0.77100000000000002</v>
      </c>
      <c r="U15" s="17">
        <v>68</v>
      </c>
      <c r="Y15" s="1">
        <v>100</v>
      </c>
      <c r="Z15" s="17">
        <v>19</v>
      </c>
      <c r="AA15" s="17">
        <v>80.5</v>
      </c>
      <c r="AB15" s="19">
        <v>0.69199999999999995</v>
      </c>
      <c r="AC15" s="17">
        <v>55.5</v>
      </c>
      <c r="AG15" s="4"/>
      <c r="AH15" s="1">
        <v>110</v>
      </c>
      <c r="AI15" s="17">
        <v>20.2</v>
      </c>
      <c r="AJ15" s="17">
        <v>88.9</v>
      </c>
      <c r="AK15" s="19">
        <v>0.73499999999999999</v>
      </c>
      <c r="AL15" s="17">
        <v>63.7</v>
      </c>
      <c r="AP15" s="1">
        <v>110</v>
      </c>
      <c r="AQ15" s="17">
        <v>19.5</v>
      </c>
      <c r="AR15" s="17">
        <v>90.8</v>
      </c>
      <c r="AS15" s="19">
        <v>0.71099999999999997</v>
      </c>
      <c r="AT15" s="17">
        <v>60.1</v>
      </c>
    </row>
    <row r="16" spans="3:46" x14ac:dyDescent="0.55000000000000004">
      <c r="P16" s="4"/>
      <c r="Q16" s="1">
        <v>120</v>
      </c>
      <c r="R16" s="17">
        <v>23.1</v>
      </c>
      <c r="S16" s="17">
        <v>96.2</v>
      </c>
      <c r="T16" s="19">
        <v>0.84199999999999997</v>
      </c>
      <c r="U16" s="17">
        <v>81.2</v>
      </c>
      <c r="Y16" s="1">
        <v>110</v>
      </c>
      <c r="Z16" s="17">
        <v>20.8</v>
      </c>
      <c r="AA16" s="17">
        <v>88.1</v>
      </c>
      <c r="AB16" s="19">
        <v>0.75900000000000001</v>
      </c>
      <c r="AC16" s="17">
        <v>66.8</v>
      </c>
      <c r="AG16" s="4"/>
      <c r="AH16" s="1">
        <v>120</v>
      </c>
      <c r="AI16" s="17">
        <v>22</v>
      </c>
      <c r="AJ16" s="17">
        <v>96.9</v>
      </c>
      <c r="AK16" s="19">
        <v>0.80200000000000005</v>
      </c>
      <c r="AL16" s="17">
        <v>75.2</v>
      </c>
      <c r="AP16" s="1">
        <v>120</v>
      </c>
      <c r="AQ16" s="17">
        <v>21.2</v>
      </c>
      <c r="AR16" s="17">
        <v>99</v>
      </c>
      <c r="AS16" s="19">
        <v>0.77400000000000002</v>
      </c>
      <c r="AT16" s="17">
        <v>71.400000000000006</v>
      </c>
    </row>
    <row r="17" spans="4:29" x14ac:dyDescent="0.55000000000000004">
      <c r="Y17" s="1">
        <v>120</v>
      </c>
      <c r="Z17" s="17">
        <v>22.6</v>
      </c>
      <c r="AA17" s="17">
        <v>96.1</v>
      </c>
      <c r="AB17" s="19">
        <v>0.82899999999999996</v>
      </c>
      <c r="AC17" s="17">
        <v>79.2</v>
      </c>
    </row>
    <row r="19" spans="4:29" x14ac:dyDescent="0.55000000000000004">
      <c r="E19" t="s">
        <v>29</v>
      </c>
      <c r="F19" t="s">
        <v>30</v>
      </c>
      <c r="G19" t="s">
        <v>31</v>
      </c>
      <c r="H19" t="s">
        <v>32</v>
      </c>
      <c r="I19" t="s">
        <v>33</v>
      </c>
    </row>
    <row r="20" spans="4:29" x14ac:dyDescent="0.55000000000000004">
      <c r="D20">
        <v>0</v>
      </c>
      <c r="E20">
        <v>0</v>
      </c>
      <c r="F20">
        <f>AVERAGE('3.電力測定'!H4:H13)</f>
        <v>1.0468197414650366</v>
      </c>
      <c r="G20">
        <f>AVERAGE('3.電力測定'!I4:I13)</f>
        <v>0.99984579539554053</v>
      </c>
      <c r="H20">
        <f>COS(2*PI()*D20/16.8)</f>
        <v>1</v>
      </c>
      <c r="I20">
        <f>142.77/SQRT((142.77)^2+(120*PI()*0.001*E20)^2)</f>
        <v>1</v>
      </c>
    </row>
    <row r="21" spans="4:29" x14ac:dyDescent="0.55000000000000004">
      <c r="D21">
        <v>0.3</v>
      </c>
      <c r="E21">
        <v>46</v>
      </c>
      <c r="F21">
        <f>AVERAGE('3.電力測定'!H18:H27)</f>
        <v>1.0481096471999813</v>
      </c>
      <c r="G21">
        <f>AVERAGE('3.電力測定'!I18:I27)</f>
        <v>0.99530595598854033</v>
      </c>
      <c r="H21">
        <f t="shared" ref="H21:H23" si="0">COS(2*PI()*D21/16.8)</f>
        <v>0.9937122098932426</v>
      </c>
      <c r="I21">
        <f t="shared" ref="I21:I23" si="1">142.77/SQRT((142.77)^2+(120*PI()*0.001*E21)^2)</f>
        <v>0.99270373567099079</v>
      </c>
    </row>
    <row r="22" spans="4:29" x14ac:dyDescent="0.55000000000000004">
      <c r="D22">
        <v>0.6</v>
      </c>
      <c r="E22">
        <v>91.5</v>
      </c>
      <c r="F22">
        <f>AVERAGE('3.電力測定'!H33:H42)</f>
        <v>1.0621641241008248</v>
      </c>
      <c r="G22">
        <f>AVERAGE('3.電力測定'!I33:I42)</f>
        <v>0.97027646219810093</v>
      </c>
      <c r="H22">
        <f t="shared" si="0"/>
        <v>0.97492791218182362</v>
      </c>
      <c r="I22">
        <f t="shared" si="1"/>
        <v>0.97203099621844224</v>
      </c>
    </row>
    <row r="23" spans="4:29" x14ac:dyDescent="0.55000000000000004">
      <c r="D23">
        <v>1</v>
      </c>
      <c r="E23">
        <v>136</v>
      </c>
      <c r="F23">
        <f>AVERAGE('3.電力測定'!H49:H58)</f>
        <v>1.025643775774838</v>
      </c>
      <c r="G23">
        <f>AVERAGE('3.電力測定'!I49:I58)</f>
        <v>0.92577358419935973</v>
      </c>
      <c r="H23">
        <f t="shared" si="0"/>
        <v>0.93087374864420425</v>
      </c>
      <c r="I23">
        <f t="shared" si="1"/>
        <v>0.94115269031342641</v>
      </c>
    </row>
  </sheetData>
  <mergeCells count="7">
    <mergeCell ref="Y6:AC6"/>
    <mergeCell ref="AH5:AL5"/>
    <mergeCell ref="AP5:AT5"/>
    <mergeCell ref="C4:E4"/>
    <mergeCell ref="C3:E3"/>
    <mergeCell ref="I4:L4"/>
    <mergeCell ref="Q5:U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8FAE-3DA6-4D0C-BE3F-7C88420AE8C3}">
  <dimension ref="B2:J58"/>
  <sheetViews>
    <sheetView tabSelected="1" topLeftCell="S1" zoomScale="84" workbookViewId="0">
      <selection activeCell="X15" sqref="X15"/>
    </sheetView>
  </sheetViews>
  <sheetFormatPr defaultRowHeight="18" x14ac:dyDescent="0.55000000000000004"/>
  <cols>
    <col min="2" max="2" width="12.08203125" customWidth="1"/>
    <col min="3" max="3" width="14.6640625" customWidth="1"/>
    <col min="4" max="4" width="23.1640625" customWidth="1"/>
    <col min="5" max="5" width="18.4140625" customWidth="1"/>
    <col min="6" max="6" width="12.5" customWidth="1"/>
    <col min="7" max="7" width="19.9140625" customWidth="1"/>
    <col min="8" max="8" width="24.83203125" customWidth="1"/>
    <col min="9" max="9" width="19" customWidth="1"/>
    <col min="10" max="10" width="16.58203125" customWidth="1"/>
  </cols>
  <sheetData>
    <row r="2" spans="2:10" x14ac:dyDescent="0.55000000000000004">
      <c r="B2" s="4" t="s">
        <v>5</v>
      </c>
      <c r="C2" s="26" t="s">
        <v>15</v>
      </c>
      <c r="D2" s="27"/>
      <c r="E2" s="27"/>
      <c r="F2" s="27"/>
      <c r="G2" s="28"/>
      <c r="H2" s="31" t="s">
        <v>16</v>
      </c>
      <c r="I2" s="31"/>
      <c r="J2" s="31"/>
    </row>
    <row r="3" spans="2:10" ht="18.5" thickBot="1" x14ac:dyDescent="0.6">
      <c r="B3" s="4" t="s">
        <v>18</v>
      </c>
      <c r="C3" s="3" t="s">
        <v>6</v>
      </c>
      <c r="D3" s="3" t="s">
        <v>25</v>
      </c>
      <c r="E3" s="3" t="s">
        <v>12</v>
      </c>
      <c r="F3" s="3" t="s">
        <v>13</v>
      </c>
      <c r="G3" s="11" t="s">
        <v>21</v>
      </c>
      <c r="H3" s="12" t="s">
        <v>14</v>
      </c>
      <c r="I3" s="3" t="s">
        <v>24</v>
      </c>
      <c r="J3" s="3" t="s">
        <v>26</v>
      </c>
    </row>
    <row r="4" spans="2:10" ht="18.5" thickTop="1" x14ac:dyDescent="0.55000000000000004">
      <c r="B4" s="4"/>
      <c r="C4" s="2">
        <v>30</v>
      </c>
      <c r="D4" s="16">
        <v>5.9</v>
      </c>
      <c r="E4" s="16">
        <v>23.8</v>
      </c>
      <c r="F4" s="18">
        <v>0.217</v>
      </c>
      <c r="G4" s="20">
        <v>5</v>
      </c>
      <c r="H4" s="13">
        <f>(C4*C4-D4*D4-E4*E4)/(2*D4*E4)</f>
        <v>1.063772966813844</v>
      </c>
      <c r="I4" s="2">
        <f>G4/(E4*F4)</f>
        <v>0.96812918715873442</v>
      </c>
      <c r="J4" s="2"/>
    </row>
    <row r="5" spans="2:10" x14ac:dyDescent="0.55000000000000004">
      <c r="B5" s="4"/>
      <c r="C5" s="1">
        <v>40</v>
      </c>
      <c r="D5" s="17">
        <v>7.8</v>
      </c>
      <c r="E5" s="17">
        <v>31.9</v>
      </c>
      <c r="F5" s="19">
        <v>0.28199999999999997</v>
      </c>
      <c r="G5" s="21">
        <v>9</v>
      </c>
      <c r="H5" s="14">
        <f t="shared" ref="H5:H13" si="0">(C5*C5-D5*D5-E5*E5)/(2*D5*E5)</f>
        <v>1.0480467808054019</v>
      </c>
      <c r="I5" s="1">
        <f t="shared" ref="I5:I13" si="1">G5/(E5*F5)</f>
        <v>1.0004668845461215</v>
      </c>
      <c r="J5" s="1"/>
    </row>
    <row r="6" spans="2:10" x14ac:dyDescent="0.55000000000000004">
      <c r="B6" s="4"/>
      <c r="C6" s="1">
        <v>50</v>
      </c>
      <c r="D6" s="17">
        <v>9.6999999999999993</v>
      </c>
      <c r="E6" s="17">
        <v>40.200000000000003</v>
      </c>
      <c r="F6" s="19">
        <v>0.35699999999999998</v>
      </c>
      <c r="G6" s="21">
        <v>14.3</v>
      </c>
      <c r="H6" s="14">
        <f t="shared" si="0"/>
        <v>1.0128096630250805</v>
      </c>
      <c r="I6" s="1">
        <f t="shared" si="1"/>
        <v>0.99641846788466637</v>
      </c>
      <c r="J6" s="1"/>
    </row>
    <row r="7" spans="2:10" x14ac:dyDescent="0.55000000000000004">
      <c r="B7" s="4"/>
      <c r="C7" s="1">
        <v>60</v>
      </c>
      <c r="D7" s="17">
        <v>11.6</v>
      </c>
      <c r="E7" s="17">
        <v>48.2</v>
      </c>
      <c r="F7" s="19">
        <v>0.42499999999999999</v>
      </c>
      <c r="G7" s="21">
        <v>20.5</v>
      </c>
      <c r="H7" s="14">
        <f t="shared" si="0"/>
        <v>1.0214265274002001</v>
      </c>
      <c r="I7" s="1">
        <f t="shared" si="1"/>
        <v>1.0007322431047108</v>
      </c>
      <c r="J7" s="1"/>
    </row>
    <row r="8" spans="2:10" x14ac:dyDescent="0.55000000000000004">
      <c r="B8" s="4"/>
      <c r="C8" s="1">
        <v>70</v>
      </c>
      <c r="D8" s="17">
        <v>13.6</v>
      </c>
      <c r="E8" s="17">
        <v>56.3</v>
      </c>
      <c r="F8" s="19">
        <v>0.495</v>
      </c>
      <c r="G8" s="21">
        <v>28</v>
      </c>
      <c r="H8" s="14">
        <f t="shared" si="0"/>
        <v>1.0091356702538923</v>
      </c>
      <c r="I8" s="1">
        <f t="shared" si="1"/>
        <v>1.0047185890880386</v>
      </c>
      <c r="J8" s="1"/>
    </row>
    <row r="9" spans="2:10" x14ac:dyDescent="0.55000000000000004">
      <c r="B9" s="4"/>
      <c r="C9" s="1">
        <v>80</v>
      </c>
      <c r="D9" s="17">
        <v>15.4</v>
      </c>
      <c r="E9" s="17">
        <v>64.2</v>
      </c>
      <c r="F9" s="19">
        <v>0.56200000000000006</v>
      </c>
      <c r="G9" s="21">
        <v>36.200000000000003</v>
      </c>
      <c r="H9" s="14">
        <f t="shared" si="0"/>
        <v>1.0322854715378078</v>
      </c>
      <c r="I9" s="1">
        <f t="shared" si="1"/>
        <v>1.0033148191261738</v>
      </c>
      <c r="J9" s="1"/>
    </row>
    <row r="10" spans="2:10" x14ac:dyDescent="0.55000000000000004">
      <c r="B10" s="4"/>
      <c r="C10" s="1">
        <v>90</v>
      </c>
      <c r="D10" s="17">
        <v>17.100000000000001</v>
      </c>
      <c r="E10" s="17">
        <v>70.900000000000006</v>
      </c>
      <c r="F10" s="19">
        <v>0.621</v>
      </c>
      <c r="G10" s="21">
        <v>44.3</v>
      </c>
      <c r="H10" s="14">
        <f t="shared" si="0"/>
        <v>1.1468174432319631</v>
      </c>
      <c r="I10" s="1">
        <f t="shared" si="1"/>
        <v>1.0061573193970323</v>
      </c>
      <c r="J10" s="1"/>
    </row>
    <row r="11" spans="2:10" x14ac:dyDescent="0.55000000000000004">
      <c r="B11" s="4"/>
      <c r="C11" s="1">
        <v>100</v>
      </c>
      <c r="D11" s="17">
        <v>19.3</v>
      </c>
      <c r="E11" s="17">
        <v>80.400000000000006</v>
      </c>
      <c r="F11" s="19">
        <v>0.7</v>
      </c>
      <c r="G11" s="21">
        <v>56.8</v>
      </c>
      <c r="H11" s="14">
        <f t="shared" si="0"/>
        <v>1.0193043848116925</v>
      </c>
      <c r="I11" s="1">
        <f t="shared" si="1"/>
        <v>1.0092395167022032</v>
      </c>
      <c r="J11" s="1"/>
    </row>
    <row r="12" spans="2:10" x14ac:dyDescent="0.55000000000000004">
      <c r="B12" s="4"/>
      <c r="C12" s="1">
        <v>110</v>
      </c>
      <c r="D12" s="17">
        <v>21.1</v>
      </c>
      <c r="E12" s="17">
        <v>87.6</v>
      </c>
      <c r="F12" s="19">
        <v>0.77100000000000002</v>
      </c>
      <c r="G12" s="21">
        <v>68</v>
      </c>
      <c r="H12" s="14">
        <f t="shared" si="0"/>
        <v>1.076908719080699</v>
      </c>
      <c r="I12" s="1">
        <f t="shared" si="1"/>
        <v>1.0068167415856772</v>
      </c>
      <c r="J12" s="1"/>
    </row>
    <row r="13" spans="2:10" x14ac:dyDescent="0.55000000000000004">
      <c r="B13" s="4"/>
      <c r="C13" s="1">
        <v>120</v>
      </c>
      <c r="D13" s="17">
        <v>23.1</v>
      </c>
      <c r="E13" s="17">
        <v>96.2</v>
      </c>
      <c r="F13" s="19">
        <v>0.84199999999999997</v>
      </c>
      <c r="G13" s="21">
        <v>81.2</v>
      </c>
      <c r="H13" s="14">
        <f t="shared" si="0"/>
        <v>1.0376897876897873</v>
      </c>
      <c r="I13" s="1">
        <f t="shared" si="1"/>
        <v>1.0024641853620477</v>
      </c>
      <c r="J13" s="1"/>
    </row>
    <row r="14" spans="2:10" x14ac:dyDescent="0.55000000000000004">
      <c r="B14" s="4"/>
    </row>
    <row r="16" spans="2:10" x14ac:dyDescent="0.55000000000000004">
      <c r="B16" s="4" t="s">
        <v>0</v>
      </c>
      <c r="C16" s="26" t="s">
        <v>15</v>
      </c>
      <c r="D16" s="27"/>
      <c r="E16" s="27"/>
      <c r="F16" s="27"/>
      <c r="G16" s="28"/>
      <c r="H16" s="31" t="s">
        <v>16</v>
      </c>
      <c r="I16" s="31"/>
      <c r="J16" s="31"/>
    </row>
    <row r="17" spans="2:10" ht="18.5" thickBot="1" x14ac:dyDescent="0.6">
      <c r="B17" s="4" t="s">
        <v>17</v>
      </c>
      <c r="C17" s="3" t="s">
        <v>6</v>
      </c>
      <c r="D17" s="3" t="s">
        <v>25</v>
      </c>
      <c r="E17" s="3" t="s">
        <v>12</v>
      </c>
      <c r="F17" s="3" t="s">
        <v>13</v>
      </c>
      <c r="G17" s="11" t="s">
        <v>21</v>
      </c>
      <c r="H17" s="12" t="s">
        <v>14</v>
      </c>
      <c r="I17" s="3" t="s">
        <v>24</v>
      </c>
      <c r="J17" s="3" t="s">
        <v>26</v>
      </c>
    </row>
    <row r="18" spans="2:10" ht="18.5" thickTop="1" x14ac:dyDescent="0.55000000000000004">
      <c r="B18" s="4"/>
      <c r="C18" s="2">
        <v>30</v>
      </c>
      <c r="D18" s="16">
        <v>5.8</v>
      </c>
      <c r="E18" s="16">
        <v>23.9</v>
      </c>
      <c r="F18" s="18">
        <v>0.21299999999999999</v>
      </c>
      <c r="G18" s="20">
        <v>5</v>
      </c>
      <c r="H18" s="13">
        <f>(C18*C18-D18*D18-E18*E18)/(2*D18*E18)</f>
        <v>1.0646010676670039</v>
      </c>
      <c r="I18" s="2">
        <f>G18/(E18*F18)</f>
        <v>0.98218319680986899</v>
      </c>
      <c r="J18" s="2"/>
    </row>
    <row r="19" spans="2:10" x14ac:dyDescent="0.55000000000000004">
      <c r="B19" s="4"/>
      <c r="C19" s="1">
        <v>40</v>
      </c>
      <c r="D19" s="17">
        <v>7.7</v>
      </c>
      <c r="E19" s="17">
        <v>32.1</v>
      </c>
      <c r="F19" s="19">
        <v>0.28100000000000003</v>
      </c>
      <c r="G19" s="21">
        <v>9.1</v>
      </c>
      <c r="H19" s="14">
        <f t="shared" ref="H19:H27" si="2">(C19*C19-D19*D19-E19*E19)/(2*D19*E19)</f>
        <v>1.0322854715378078</v>
      </c>
      <c r="I19" s="1">
        <f t="shared" ref="I19:I27" si="3">G19/(E19*F19)</f>
        <v>1.0088579949224508</v>
      </c>
      <c r="J19" s="1"/>
    </row>
    <row r="20" spans="2:10" x14ac:dyDescent="0.55000000000000004">
      <c r="B20" s="4"/>
      <c r="C20" s="1">
        <v>50</v>
      </c>
      <c r="D20" s="17">
        <v>9.5</v>
      </c>
      <c r="E20" s="17">
        <v>40.200000000000003</v>
      </c>
      <c r="F20" s="19">
        <v>0.34799999999999998</v>
      </c>
      <c r="G20" s="21">
        <v>13.9</v>
      </c>
      <c r="H20" s="14">
        <f t="shared" si="2"/>
        <v>1.0391594658287506</v>
      </c>
      <c r="I20" s="1">
        <f t="shared" si="3"/>
        <v>0.99359524217990514</v>
      </c>
      <c r="J20" s="1"/>
    </row>
    <row r="21" spans="2:10" x14ac:dyDescent="0.55000000000000004">
      <c r="B21" s="4"/>
      <c r="C21" s="1">
        <v>60</v>
      </c>
      <c r="D21" s="17">
        <v>11.4</v>
      </c>
      <c r="E21" s="17">
        <v>48.3</v>
      </c>
      <c r="F21" s="19">
        <v>0.41899999999999998</v>
      </c>
      <c r="G21" s="21">
        <v>20.2</v>
      </c>
      <c r="H21" s="14">
        <f t="shared" si="2"/>
        <v>1.0326086956521741</v>
      </c>
      <c r="I21" s="1">
        <f t="shared" si="3"/>
        <v>0.99813714009003007</v>
      </c>
      <c r="J21" s="1"/>
    </row>
    <row r="22" spans="2:10" x14ac:dyDescent="0.55000000000000004">
      <c r="B22" s="4"/>
      <c r="C22" s="1">
        <v>70</v>
      </c>
      <c r="D22" s="17">
        <v>13.3</v>
      </c>
      <c r="E22" s="17">
        <v>56.4</v>
      </c>
      <c r="F22" s="19">
        <v>0.48799999999999999</v>
      </c>
      <c r="G22" s="21">
        <v>27.2</v>
      </c>
      <c r="H22" s="14">
        <f t="shared" si="2"/>
        <v>1.0279355303151494</v>
      </c>
      <c r="I22" s="1">
        <f t="shared" si="3"/>
        <v>0.98825717939774449</v>
      </c>
      <c r="J22" s="1"/>
    </row>
    <row r="23" spans="2:10" x14ac:dyDescent="0.55000000000000004">
      <c r="B23" s="4"/>
      <c r="C23" s="1">
        <v>80</v>
      </c>
      <c r="D23" s="17">
        <v>15.2</v>
      </c>
      <c r="E23" s="17">
        <v>64.2</v>
      </c>
      <c r="F23" s="19">
        <v>0.55200000000000005</v>
      </c>
      <c r="G23" s="21">
        <v>35.200000000000003</v>
      </c>
      <c r="H23" s="14">
        <f t="shared" si="2"/>
        <v>1.0490039350713229</v>
      </c>
      <c r="I23" s="1">
        <f t="shared" si="3"/>
        <v>0.99327283398799049</v>
      </c>
      <c r="J23" s="1"/>
    </row>
    <row r="24" spans="2:10" x14ac:dyDescent="0.55000000000000004">
      <c r="B24" s="4"/>
      <c r="C24" s="1">
        <v>90</v>
      </c>
      <c r="D24" s="17">
        <v>17</v>
      </c>
      <c r="E24" s="17">
        <v>72.099999999999994</v>
      </c>
      <c r="F24" s="19">
        <v>0.61899999999999999</v>
      </c>
      <c r="G24" s="21">
        <v>44.6</v>
      </c>
      <c r="H24" s="14">
        <f t="shared" si="2"/>
        <v>1.0657542628701973</v>
      </c>
      <c r="I24" s="1">
        <f t="shared" si="3"/>
        <v>0.99933004555242122</v>
      </c>
      <c r="J24" s="1"/>
    </row>
    <row r="25" spans="2:10" x14ac:dyDescent="0.55000000000000004">
      <c r="B25" s="4"/>
      <c r="C25" s="1">
        <v>100</v>
      </c>
      <c r="D25" s="17">
        <v>19</v>
      </c>
      <c r="E25" s="17">
        <v>80.5</v>
      </c>
      <c r="F25" s="19">
        <v>0.69199999999999995</v>
      </c>
      <c r="G25" s="21">
        <v>55.5</v>
      </c>
      <c r="H25" s="14">
        <f t="shared" si="2"/>
        <v>1.0326086956521738</v>
      </c>
      <c r="I25" s="1">
        <f t="shared" si="3"/>
        <v>0.99630201414569353</v>
      </c>
      <c r="J25" s="1"/>
    </row>
    <row r="26" spans="2:10" x14ac:dyDescent="0.55000000000000004">
      <c r="B26" s="4"/>
      <c r="C26" s="1">
        <v>110</v>
      </c>
      <c r="D26" s="17">
        <v>20.8</v>
      </c>
      <c r="E26" s="17">
        <v>88.1</v>
      </c>
      <c r="F26" s="19">
        <v>0.75900000000000001</v>
      </c>
      <c r="G26" s="21">
        <v>66.8</v>
      </c>
      <c r="H26" s="14">
        <f t="shared" si="2"/>
        <v>1.0657005806338955</v>
      </c>
      <c r="I26" s="1">
        <f t="shared" si="3"/>
        <v>0.99898456509027511</v>
      </c>
      <c r="J26" s="1"/>
    </row>
    <row r="27" spans="2:10" x14ac:dyDescent="0.55000000000000004">
      <c r="B27" s="4"/>
      <c r="C27" s="1">
        <v>120</v>
      </c>
      <c r="D27" s="17">
        <v>22.6</v>
      </c>
      <c r="E27" s="17">
        <v>96.1</v>
      </c>
      <c r="F27" s="19">
        <v>0.82899999999999996</v>
      </c>
      <c r="G27" s="21">
        <v>79.2</v>
      </c>
      <c r="H27" s="14">
        <f t="shared" si="2"/>
        <v>1.071438766771339</v>
      </c>
      <c r="I27" s="1">
        <f t="shared" si="3"/>
        <v>0.99413934770902346</v>
      </c>
      <c r="J27" s="1"/>
    </row>
    <row r="28" spans="2:10" x14ac:dyDescent="0.55000000000000004">
      <c r="B28" s="4"/>
    </row>
    <row r="29" spans="2:10" x14ac:dyDescent="0.55000000000000004">
      <c r="B29" s="4"/>
    </row>
    <row r="30" spans="2:10" x14ac:dyDescent="0.55000000000000004">
      <c r="B30" s="4"/>
    </row>
    <row r="31" spans="2:10" x14ac:dyDescent="0.55000000000000004">
      <c r="B31" s="4" t="s">
        <v>2</v>
      </c>
      <c r="C31" s="26" t="s">
        <v>15</v>
      </c>
      <c r="D31" s="27"/>
      <c r="E31" s="27"/>
      <c r="F31" s="27"/>
      <c r="G31" s="28"/>
      <c r="H31" s="31" t="s">
        <v>16</v>
      </c>
      <c r="I31" s="31"/>
      <c r="J31" s="31"/>
    </row>
    <row r="32" spans="2:10" ht="18.5" thickBot="1" x14ac:dyDescent="0.6">
      <c r="B32" s="4" t="s">
        <v>1</v>
      </c>
      <c r="C32" s="3" t="s">
        <v>6</v>
      </c>
      <c r="D32" s="3" t="s">
        <v>25</v>
      </c>
      <c r="E32" s="3" t="s">
        <v>12</v>
      </c>
      <c r="F32" s="3" t="s">
        <v>13</v>
      </c>
      <c r="G32" s="11" t="s">
        <v>21</v>
      </c>
      <c r="H32" s="12" t="s">
        <v>14</v>
      </c>
      <c r="I32" s="3" t="s">
        <v>24</v>
      </c>
      <c r="J32" s="3" t="s">
        <v>26</v>
      </c>
    </row>
    <row r="33" spans="2:10" ht="18.5" thickTop="1" x14ac:dyDescent="0.55000000000000004">
      <c r="B33" s="4"/>
      <c r="C33" s="2">
        <v>30</v>
      </c>
      <c r="D33" s="16">
        <v>5.6</v>
      </c>
      <c r="E33" s="16">
        <v>24.1</v>
      </c>
      <c r="F33" s="18">
        <v>0.20899999999999999</v>
      </c>
      <c r="G33" s="20">
        <v>4.8</v>
      </c>
      <c r="H33" s="13">
        <f>(C33*C33-D33*D33-E33*E33)/(2*D33*E33)</f>
        <v>1.0663529934795493</v>
      </c>
      <c r="I33" s="2">
        <f>G33/(E33*F33)</f>
        <v>0.95296710278147267</v>
      </c>
      <c r="J33" s="2"/>
    </row>
    <row r="34" spans="2:10" x14ac:dyDescent="0.55000000000000004">
      <c r="B34" s="4"/>
      <c r="C34" s="1">
        <v>40</v>
      </c>
      <c r="D34" s="17">
        <v>7.3</v>
      </c>
      <c r="E34" s="17">
        <v>32.1</v>
      </c>
      <c r="F34" s="19">
        <v>0.26900000000000002</v>
      </c>
      <c r="G34" s="21">
        <v>8.5</v>
      </c>
      <c r="H34" s="14">
        <f t="shared" ref="H34:H42" si="4">(C34*C34-D34*D34-E34*E34)/(2*D34*E34)</f>
        <v>1.1016515170912813</v>
      </c>
      <c r="I34" s="1">
        <f t="shared" ref="I34:I42" si="5">G34/(E34*F34)</f>
        <v>0.98437735237234925</v>
      </c>
      <c r="J34" s="1"/>
    </row>
    <row r="35" spans="2:10" x14ac:dyDescent="0.55000000000000004">
      <c r="B35" s="4"/>
      <c r="C35" s="1">
        <v>50</v>
      </c>
      <c r="D35" s="17">
        <v>9.1999999999999993</v>
      </c>
      <c r="E35" s="17">
        <v>40.299999999999997</v>
      </c>
      <c r="F35" s="19">
        <v>0.33800000000000002</v>
      </c>
      <c r="G35" s="21">
        <v>13.2</v>
      </c>
      <c r="H35" s="14">
        <f t="shared" si="4"/>
        <v>1.0670919193008963</v>
      </c>
      <c r="I35" s="1">
        <f t="shared" si="5"/>
        <v>0.96906338555508242</v>
      </c>
      <c r="J35" s="1"/>
    </row>
    <row r="36" spans="2:10" x14ac:dyDescent="0.55000000000000004">
      <c r="B36" s="4"/>
      <c r="C36" s="1">
        <v>60</v>
      </c>
      <c r="D36" s="17">
        <v>11</v>
      </c>
      <c r="E36" s="17">
        <v>48.5</v>
      </c>
      <c r="F36" s="19">
        <v>0.40200000000000002</v>
      </c>
      <c r="G36" s="21">
        <v>19</v>
      </c>
      <c r="H36" s="14">
        <f t="shared" si="4"/>
        <v>1.0559981255857545</v>
      </c>
      <c r="I36" s="1">
        <f t="shared" si="5"/>
        <v>0.9745088988049444</v>
      </c>
      <c r="J36" s="1"/>
    </row>
    <row r="37" spans="2:10" x14ac:dyDescent="0.55000000000000004">
      <c r="B37" s="4"/>
      <c r="C37" s="1">
        <v>70</v>
      </c>
      <c r="D37" s="17">
        <v>12.8</v>
      </c>
      <c r="E37" s="17">
        <v>56.4</v>
      </c>
      <c r="F37" s="19">
        <v>0.46800000000000003</v>
      </c>
      <c r="G37" s="21">
        <v>25.6</v>
      </c>
      <c r="H37" s="14">
        <f t="shared" si="4"/>
        <v>1.0771276595744679</v>
      </c>
      <c r="I37" s="1">
        <f t="shared" si="5"/>
        <v>0.96987331029884227</v>
      </c>
      <c r="J37" s="1"/>
    </row>
    <row r="38" spans="2:10" x14ac:dyDescent="0.55000000000000004">
      <c r="B38" s="4"/>
      <c r="C38" s="1">
        <v>80</v>
      </c>
      <c r="D38" s="17">
        <v>14.7</v>
      </c>
      <c r="E38" s="17">
        <v>64.599999999999994</v>
      </c>
      <c r="F38" s="19">
        <v>0.53300000000000003</v>
      </c>
      <c r="G38" s="21">
        <v>33.5</v>
      </c>
      <c r="H38" s="14">
        <f t="shared" si="4"/>
        <v>1.0587129588677582</v>
      </c>
      <c r="I38" s="1">
        <f t="shared" si="5"/>
        <v>0.97293780749191172</v>
      </c>
      <c r="J38" s="1"/>
    </row>
    <row r="39" spans="2:10" x14ac:dyDescent="0.55000000000000004">
      <c r="B39" s="4"/>
      <c r="C39" s="1">
        <v>90</v>
      </c>
      <c r="D39" s="17">
        <v>16.5</v>
      </c>
      <c r="E39" s="17">
        <v>72.900000000000006</v>
      </c>
      <c r="F39" s="19">
        <v>0.6</v>
      </c>
      <c r="G39" s="21">
        <v>42.2</v>
      </c>
      <c r="H39" s="14">
        <f t="shared" si="4"/>
        <v>1.0447437336326222</v>
      </c>
      <c r="I39" s="1">
        <f t="shared" si="5"/>
        <v>0.96479195244627347</v>
      </c>
      <c r="J39" s="1"/>
    </row>
    <row r="40" spans="2:10" x14ac:dyDescent="0.55000000000000004">
      <c r="B40" s="4"/>
      <c r="C40" s="1">
        <v>100</v>
      </c>
      <c r="D40" s="17">
        <v>18.399999999999999</v>
      </c>
      <c r="E40" s="17">
        <v>81.099999999999994</v>
      </c>
      <c r="F40" s="19">
        <v>0.67</v>
      </c>
      <c r="G40" s="21">
        <v>52.8</v>
      </c>
      <c r="H40" s="14">
        <f t="shared" si="4"/>
        <v>1.0334229078432431</v>
      </c>
      <c r="I40" s="1">
        <f t="shared" si="5"/>
        <v>0.9717135653422162</v>
      </c>
      <c r="J40" s="1"/>
    </row>
    <row r="41" spans="2:10" x14ac:dyDescent="0.55000000000000004">
      <c r="B41" s="4"/>
      <c r="C41" s="1">
        <v>110</v>
      </c>
      <c r="D41" s="17">
        <v>20.2</v>
      </c>
      <c r="E41" s="17">
        <v>88.9</v>
      </c>
      <c r="F41" s="19">
        <v>0.73499999999999999</v>
      </c>
      <c r="G41" s="21">
        <v>63.7</v>
      </c>
      <c r="H41" s="14">
        <f t="shared" si="4"/>
        <v>1.0549037187183281</v>
      </c>
      <c r="I41" s="1">
        <f t="shared" si="5"/>
        <v>0.97487814023247099</v>
      </c>
      <c r="J41" s="1"/>
    </row>
    <row r="42" spans="2:10" x14ac:dyDescent="0.55000000000000004">
      <c r="B42" s="4"/>
      <c r="C42" s="1">
        <v>120</v>
      </c>
      <c r="D42" s="17">
        <v>22</v>
      </c>
      <c r="E42" s="17">
        <v>96.9</v>
      </c>
      <c r="F42" s="19">
        <v>0.80200000000000005</v>
      </c>
      <c r="G42" s="21">
        <v>75.2</v>
      </c>
      <c r="H42" s="14">
        <f t="shared" si="4"/>
        <v>1.0616357069143445</v>
      </c>
      <c r="I42" s="1">
        <f t="shared" si="5"/>
        <v>0.96765310665544602</v>
      </c>
      <c r="J42" s="1"/>
    </row>
    <row r="43" spans="2:10" x14ac:dyDescent="0.55000000000000004">
      <c r="B43" s="4"/>
    </row>
    <row r="44" spans="2:10" x14ac:dyDescent="0.55000000000000004">
      <c r="B44" s="4"/>
    </row>
    <row r="45" spans="2:10" x14ac:dyDescent="0.55000000000000004">
      <c r="B45" s="4"/>
    </row>
    <row r="46" spans="2:10" x14ac:dyDescent="0.55000000000000004">
      <c r="B46" s="4"/>
    </row>
    <row r="47" spans="2:10" x14ac:dyDescent="0.55000000000000004">
      <c r="B47" s="4" t="s">
        <v>3</v>
      </c>
      <c r="C47" s="26" t="s">
        <v>15</v>
      </c>
      <c r="D47" s="27"/>
      <c r="E47" s="27"/>
      <c r="F47" s="27"/>
      <c r="G47" s="28"/>
      <c r="H47" s="31" t="s">
        <v>16</v>
      </c>
      <c r="I47" s="31"/>
      <c r="J47" s="31"/>
    </row>
    <row r="48" spans="2:10" ht="18.5" thickBot="1" x14ac:dyDescent="0.6">
      <c r="B48" s="4" t="s">
        <v>4</v>
      </c>
      <c r="C48" s="3" t="s">
        <v>6</v>
      </c>
      <c r="D48" s="3" t="s">
        <v>25</v>
      </c>
      <c r="E48" s="3" t="s">
        <v>12</v>
      </c>
      <c r="F48" s="3" t="s">
        <v>13</v>
      </c>
      <c r="G48" s="11" t="s">
        <v>21</v>
      </c>
      <c r="H48" s="12" t="s">
        <v>14</v>
      </c>
      <c r="I48" s="3" t="s">
        <v>24</v>
      </c>
      <c r="J48" s="3" t="s">
        <v>26</v>
      </c>
    </row>
    <row r="49" spans="3:10" ht="18.5" thickTop="1" x14ac:dyDescent="0.55000000000000004">
      <c r="C49" s="2">
        <v>30</v>
      </c>
      <c r="D49" s="16">
        <v>5.2</v>
      </c>
      <c r="E49" s="16">
        <v>24.1</v>
      </c>
      <c r="F49" s="18">
        <v>0.19800000000000001</v>
      </c>
      <c r="G49" s="20">
        <v>4.2</v>
      </c>
      <c r="H49" s="13">
        <f>(C49*C49-D49*D49-E49*E49)/(2*D49*E49)</f>
        <v>1.1656160229811681</v>
      </c>
      <c r="I49" s="2">
        <f>G49/(E49*F49)</f>
        <v>0.88017100465233233</v>
      </c>
      <c r="J49" s="2"/>
    </row>
    <row r="50" spans="3:10" x14ac:dyDescent="0.55000000000000004">
      <c r="C50" s="1">
        <v>40</v>
      </c>
      <c r="D50" s="17">
        <v>7</v>
      </c>
      <c r="E50" s="17">
        <v>32.700000000000003</v>
      </c>
      <c r="F50" s="19">
        <v>0.26</v>
      </c>
      <c r="G50" s="21">
        <v>7.9</v>
      </c>
      <c r="H50" s="14">
        <f t="shared" ref="H50:H58" si="6">(C50*C50-D50*D50-E50*E50)/(2*D50*E50)</f>
        <v>1.052228047182175</v>
      </c>
      <c r="I50" s="1">
        <f t="shared" ref="I50:I58" si="7">G50/(E50*F50)</f>
        <v>0.92919313102799339</v>
      </c>
      <c r="J50" s="1"/>
    </row>
    <row r="51" spans="3:10" x14ac:dyDescent="0.55000000000000004">
      <c r="C51" s="1">
        <v>50</v>
      </c>
      <c r="D51" s="17">
        <v>8.8000000000000007</v>
      </c>
      <c r="E51" s="17">
        <v>40.799999999999997</v>
      </c>
      <c r="F51" s="19">
        <v>0.32200000000000001</v>
      </c>
      <c r="G51" s="21">
        <v>12.2</v>
      </c>
      <c r="H51" s="14">
        <f t="shared" si="6"/>
        <v>1.0554812834224598</v>
      </c>
      <c r="I51" s="1">
        <f t="shared" si="7"/>
        <v>0.92863232249421512</v>
      </c>
      <c r="J51" s="1"/>
    </row>
    <row r="52" spans="3:10" x14ac:dyDescent="0.55000000000000004">
      <c r="C52" s="1">
        <v>60</v>
      </c>
      <c r="D52" s="17">
        <v>10.6</v>
      </c>
      <c r="E52" s="17">
        <v>49.1</v>
      </c>
      <c r="F52" s="19">
        <v>0.38900000000000001</v>
      </c>
      <c r="G52" s="21">
        <v>17.899999999999999</v>
      </c>
      <c r="H52" s="14">
        <f t="shared" si="6"/>
        <v>1.0344983284017983</v>
      </c>
      <c r="I52" s="1">
        <f t="shared" si="7"/>
        <v>0.93717768155854209</v>
      </c>
      <c r="J52" s="1"/>
    </row>
    <row r="53" spans="3:10" x14ac:dyDescent="0.55000000000000004">
      <c r="C53" s="1">
        <v>70</v>
      </c>
      <c r="D53" s="17">
        <v>12.4</v>
      </c>
      <c r="E53" s="17">
        <v>57.5</v>
      </c>
      <c r="F53" s="19">
        <v>0.45100000000000001</v>
      </c>
      <c r="G53" s="21">
        <v>24.1</v>
      </c>
      <c r="H53" s="14">
        <f t="shared" si="6"/>
        <v>1.0098106591865357</v>
      </c>
      <c r="I53" s="1">
        <f t="shared" si="7"/>
        <v>0.92933577557119451</v>
      </c>
      <c r="J53" s="1"/>
    </row>
    <row r="54" spans="3:10" x14ac:dyDescent="0.55000000000000004">
      <c r="C54" s="1">
        <v>80</v>
      </c>
      <c r="D54" s="17">
        <v>14.2</v>
      </c>
      <c r="E54" s="17">
        <v>66.5</v>
      </c>
      <c r="F54" s="19">
        <v>0.51900000000000002</v>
      </c>
      <c r="G54" s="21">
        <v>32</v>
      </c>
      <c r="H54" s="14">
        <f t="shared" si="6"/>
        <v>0.940437361008154</v>
      </c>
      <c r="I54" s="1">
        <f t="shared" si="7"/>
        <v>0.92717342489170906</v>
      </c>
      <c r="J54" s="1"/>
    </row>
    <row r="55" spans="3:10" x14ac:dyDescent="0.55000000000000004">
      <c r="C55" s="1">
        <v>90</v>
      </c>
      <c r="D55" s="17">
        <v>16</v>
      </c>
      <c r="E55" s="17">
        <v>74.099999999999994</v>
      </c>
      <c r="F55" s="19">
        <v>0.58099999999999996</v>
      </c>
      <c r="G55" s="21">
        <v>40.1</v>
      </c>
      <c r="H55" s="14">
        <f t="shared" si="6"/>
        <v>0.99240468960863726</v>
      </c>
      <c r="I55" s="1">
        <f t="shared" si="7"/>
        <v>0.93142959344608056</v>
      </c>
      <c r="J55" s="1"/>
    </row>
    <row r="56" spans="3:10" x14ac:dyDescent="0.55000000000000004">
      <c r="C56" s="1">
        <v>100</v>
      </c>
      <c r="D56" s="17">
        <v>16.7</v>
      </c>
      <c r="E56" s="17">
        <v>82.8</v>
      </c>
      <c r="F56" s="19">
        <v>0.64800000000000002</v>
      </c>
      <c r="G56" s="21">
        <v>50</v>
      </c>
      <c r="H56" s="14">
        <f t="shared" si="6"/>
        <v>1.036069166015795</v>
      </c>
      <c r="I56" s="1">
        <f t="shared" si="7"/>
        <v>0.93189002206715565</v>
      </c>
      <c r="J56" s="1"/>
    </row>
    <row r="57" spans="3:10" x14ac:dyDescent="0.55000000000000004">
      <c r="C57" s="1">
        <v>110</v>
      </c>
      <c r="D57" s="17">
        <v>19.5</v>
      </c>
      <c r="E57" s="17">
        <v>90.8</v>
      </c>
      <c r="F57" s="19">
        <v>0.71099999999999997</v>
      </c>
      <c r="G57" s="21">
        <v>60.1</v>
      </c>
      <c r="H57" s="14">
        <f t="shared" si="6"/>
        <v>0.98133683497119639</v>
      </c>
      <c r="I57" s="1">
        <f t="shared" si="7"/>
        <v>0.93093428006716372</v>
      </c>
      <c r="J57" s="1"/>
    </row>
    <row r="58" spans="3:10" x14ac:dyDescent="0.55000000000000004">
      <c r="C58" s="1">
        <v>120</v>
      </c>
      <c r="D58" s="17">
        <v>21.2</v>
      </c>
      <c r="E58" s="17">
        <v>99</v>
      </c>
      <c r="F58" s="19">
        <v>0.77400000000000002</v>
      </c>
      <c r="G58" s="21">
        <v>71.400000000000006</v>
      </c>
      <c r="H58" s="14">
        <f t="shared" si="6"/>
        <v>0.98855536497045937</v>
      </c>
      <c r="I58" s="1">
        <f t="shared" si="7"/>
        <v>0.93179860621721089</v>
      </c>
      <c r="J58" s="1"/>
    </row>
  </sheetData>
  <mergeCells count="8">
    <mergeCell ref="C47:G47"/>
    <mergeCell ref="H47:J47"/>
    <mergeCell ref="C2:G2"/>
    <mergeCell ref="H2:J2"/>
    <mergeCell ref="C16:G16"/>
    <mergeCell ref="H16:J16"/>
    <mergeCell ref="C31:G31"/>
    <mergeCell ref="H31:J31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3ABF72FC0E4D4BADB3AF7566C25AEC" ma:contentTypeVersion="17" ma:contentTypeDescription="新しいドキュメントを作成します。" ma:contentTypeScope="" ma:versionID="c2460bf211bedcf26f150306a992c344">
  <xsd:schema xmlns:xsd="http://www.w3.org/2001/XMLSchema" xmlns:xs="http://www.w3.org/2001/XMLSchema" xmlns:p="http://schemas.microsoft.com/office/2006/metadata/properties" xmlns:ns2="5eba3aeb-5540-47ef-a1e4-583c343ada2b" xmlns:ns3="f89fe9af-6549-4758-9f01-e2729b6ab598" targetNamespace="http://schemas.microsoft.com/office/2006/metadata/properties" ma:root="true" ma:fieldsID="4b37a6553179c2dee3e459150f1f3c90" ns2:_="" ns3:_="">
    <xsd:import namespace="5eba3aeb-5540-47ef-a1e4-583c343ada2b"/>
    <xsd:import namespace="f89fe9af-6549-4758-9f01-e2729b6ab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a3aeb-5540-47ef-a1e4-583c343ada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0fd51fd0-d2c4-46ea-a1b0-a7596a9162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fe9af-6549-4758-9f01-e2729b6ab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3ae769-2ecf-4c5b-893f-efcb1623ee86}" ma:internalName="TaxCatchAll" ma:showField="CatchAllData" ma:web="f89fe9af-6549-4758-9f01-e2729b6ab5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2991F-6104-4A47-A9F8-6BCDB36EA3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4C5DF-B3D0-40DF-B778-95E3F5FC9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a3aeb-5540-47ef-a1e4-583c343ada2b"/>
    <ds:schemaRef ds:uri="f89fe9af-6549-4758-9f01-e2729b6ab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1.抵抗値測定</vt:lpstr>
      <vt:lpstr>Sheet1</vt:lpstr>
      <vt:lpstr>3.電力測定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悠斗 渡辺</cp:lastModifiedBy>
  <dcterms:created xsi:type="dcterms:W3CDTF">2021-01-28T05:26:54Z</dcterms:created>
  <dcterms:modified xsi:type="dcterms:W3CDTF">2024-01-11T03:54:58Z</dcterms:modified>
</cp:coreProperties>
</file>