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393" documentId="8_{98229F1C-6D70-40DF-AF5C-1291E8EC4DC9}" xr6:coauthVersionLast="47" xr6:coauthVersionMax="47" xr10:uidLastSave="{06B3073F-DA8A-4392-B19C-DA199A76B24F}"/>
  <bookViews>
    <workbookView xWindow="0" yWindow="550" windowWidth="14400" windowHeight="7270" firstSheet="6" activeTab="10" xr2:uid="{ACE23A55-5481-4881-A68F-A4F486AE9041}"/>
  </bookViews>
  <sheets>
    <sheet name="練習問題１" sheetId="1" r:id="rId1"/>
    <sheet name="練習問題２" sheetId="4" r:id="rId2"/>
    <sheet name="練習問題３" sheetId="5" r:id="rId3"/>
    <sheet name="練習問題４" sheetId="7" r:id="rId4"/>
    <sheet name="練習問題５" sheetId="8" r:id="rId5"/>
    <sheet name="練習問題６" sheetId="9" r:id="rId6"/>
    <sheet name="演習問題１" sheetId="10" r:id="rId7"/>
    <sheet name="演習問題２" sheetId="12" r:id="rId8"/>
    <sheet name="演習問題３" sheetId="13" r:id="rId9"/>
    <sheet name="演習問題４" sheetId="14" r:id="rId10"/>
    <sheet name="演習問題5" sheetId="15" r:id="rId11"/>
    <sheet name="演習問題６" sheetId="16" r:id="rId12"/>
    <sheet name="演習問題７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4" l="1"/>
  <c r="J5" i="14"/>
  <c r="J6" i="14"/>
  <c r="J7" i="14"/>
  <c r="J3" i="14"/>
  <c r="I4" i="14"/>
  <c r="I5" i="14"/>
  <c r="I6" i="14"/>
  <c r="I7" i="14"/>
  <c r="I3" i="14"/>
  <c r="H7" i="14"/>
  <c r="H6" i="14"/>
  <c r="H5" i="14"/>
  <c r="H4" i="14"/>
  <c r="H3" i="14"/>
  <c r="G13" i="13"/>
  <c r="F13" i="13"/>
  <c r="E13" i="13"/>
  <c r="D13" i="13"/>
  <c r="H4" i="13"/>
  <c r="H7" i="13"/>
  <c r="H11" i="13"/>
  <c r="H12" i="13"/>
  <c r="H3" i="13"/>
  <c r="H9" i="13"/>
  <c r="H6" i="13"/>
  <c r="H10" i="13"/>
  <c r="H5" i="13"/>
  <c r="H8" i="13"/>
  <c r="G13" i="12"/>
  <c r="F13" i="12"/>
  <c r="E13" i="12"/>
  <c r="D13" i="12"/>
  <c r="H9" i="12"/>
  <c r="H10" i="12"/>
  <c r="H5" i="12"/>
  <c r="H7" i="12"/>
  <c r="H3" i="12"/>
  <c r="H11" i="12"/>
  <c r="H6" i="12"/>
  <c r="H4" i="12"/>
  <c r="H12" i="12"/>
  <c r="H8" i="12"/>
  <c r="E13" i="10"/>
  <c r="F13" i="10"/>
  <c r="G13" i="10"/>
  <c r="L4" i="10"/>
  <c r="L5" i="10"/>
  <c r="L6" i="10"/>
  <c r="L7" i="10"/>
  <c r="L8" i="10"/>
  <c r="L9" i="10"/>
  <c r="L10" i="10"/>
  <c r="L11" i="10"/>
  <c r="L12" i="10"/>
  <c r="K4" i="10"/>
  <c r="K5" i="10"/>
  <c r="K6" i="10"/>
  <c r="K7" i="10"/>
  <c r="K8" i="10"/>
  <c r="K9" i="10"/>
  <c r="K10" i="10"/>
  <c r="K11" i="10"/>
  <c r="K12" i="10"/>
  <c r="K3" i="10"/>
  <c r="D13" i="10"/>
  <c r="L3" i="10"/>
  <c r="J12" i="10"/>
  <c r="J11" i="10"/>
  <c r="J10" i="10"/>
  <c r="J9" i="10"/>
  <c r="J8" i="10"/>
  <c r="J7" i="10"/>
  <c r="J6" i="10"/>
  <c r="J5" i="10"/>
  <c r="J4" i="10"/>
  <c r="J3" i="10"/>
  <c r="I12" i="10"/>
  <c r="I11" i="10"/>
  <c r="I10" i="10"/>
  <c r="I9" i="10"/>
  <c r="I8" i="10"/>
  <c r="I7" i="10"/>
  <c r="I6" i="10"/>
  <c r="I5" i="10"/>
  <c r="I4" i="10"/>
  <c r="I3" i="10"/>
  <c r="H12" i="10"/>
  <c r="H11" i="10"/>
  <c r="H10" i="10"/>
  <c r="H9" i="10"/>
  <c r="H8" i="10"/>
  <c r="H7" i="10"/>
  <c r="H6" i="10"/>
  <c r="H5" i="10"/>
  <c r="H4" i="10"/>
  <c r="H3" i="10"/>
</calcChain>
</file>

<file path=xl/sharedStrings.xml><?xml version="1.0" encoding="utf-8"?>
<sst xmlns="http://schemas.openxmlformats.org/spreadsheetml/2006/main" count="255" uniqueCount="50">
  <si>
    <t>学科</t>
    <rPh sb="0" eb="2">
      <t>ガッカ</t>
    </rPh>
    <phoneticPr fontId="2"/>
  </si>
  <si>
    <t>前期日程</t>
    <rPh sb="0" eb="4">
      <t>ゼンキニッテイ</t>
    </rPh>
    <phoneticPr fontId="2"/>
  </si>
  <si>
    <t>後期日程</t>
    <rPh sb="0" eb="4">
      <t>コウキニッテイ</t>
    </rPh>
    <phoneticPr fontId="2"/>
  </si>
  <si>
    <t>推薦入試</t>
    <rPh sb="0" eb="4">
      <t>スイセンニュウシ</t>
    </rPh>
    <phoneticPr fontId="2"/>
  </si>
  <si>
    <t>私費外国人留学生</t>
    <rPh sb="0" eb="2">
      <t>シヒ</t>
    </rPh>
    <rPh sb="2" eb="5">
      <t>ガイコクジン</t>
    </rPh>
    <rPh sb="5" eb="8">
      <t>リュウガクセイ</t>
    </rPh>
    <phoneticPr fontId="2"/>
  </si>
  <si>
    <t>AOⅠ①</t>
    <phoneticPr fontId="2"/>
  </si>
  <si>
    <t>AoⅡ①</t>
    <phoneticPr fontId="2"/>
  </si>
  <si>
    <t>AoⅠ②</t>
    <phoneticPr fontId="2"/>
  </si>
  <si>
    <t>AoⅡ②</t>
    <phoneticPr fontId="2"/>
  </si>
  <si>
    <t>定員</t>
    <rPh sb="0" eb="2">
      <t>テイイン</t>
    </rPh>
    <phoneticPr fontId="2"/>
  </si>
  <si>
    <t>工学部</t>
    <rPh sb="0" eb="3">
      <t>コウガクブ</t>
    </rPh>
    <phoneticPr fontId="2"/>
  </si>
  <si>
    <t>機械・システム工学科</t>
    <rPh sb="0" eb="2">
      <t>キカイ</t>
    </rPh>
    <rPh sb="7" eb="10">
      <t>コウガクカ</t>
    </rPh>
    <phoneticPr fontId="2"/>
  </si>
  <si>
    <t>電気電子情報工学科</t>
    <rPh sb="0" eb="2">
      <t>デンキ</t>
    </rPh>
    <rPh sb="2" eb="4">
      <t>デンシ</t>
    </rPh>
    <rPh sb="4" eb="6">
      <t>ジョウホウ</t>
    </rPh>
    <rPh sb="6" eb="9">
      <t>コウガクカ</t>
    </rPh>
    <phoneticPr fontId="2"/>
  </si>
  <si>
    <t>建築・都市環境工学科</t>
    <rPh sb="0" eb="2">
      <t>ケンチク</t>
    </rPh>
    <rPh sb="3" eb="7">
      <t>トシカンキョウ</t>
    </rPh>
    <rPh sb="7" eb="10">
      <t>コウガクカ</t>
    </rPh>
    <phoneticPr fontId="2"/>
  </si>
  <si>
    <t>物質・生命化学科</t>
    <rPh sb="0" eb="2">
      <t>ブッシツ</t>
    </rPh>
    <rPh sb="3" eb="5">
      <t>セイメイ</t>
    </rPh>
    <rPh sb="5" eb="8">
      <t>カガクカ</t>
    </rPh>
    <phoneticPr fontId="2"/>
  </si>
  <si>
    <t>応用物理学科</t>
    <rPh sb="0" eb="2">
      <t>オウヨウ</t>
    </rPh>
    <rPh sb="2" eb="4">
      <t>ブツリ</t>
    </rPh>
    <rPh sb="4" eb="6">
      <t>ガッカ</t>
    </rPh>
    <phoneticPr fontId="2"/>
  </si>
  <si>
    <t>工学科　計</t>
    <rPh sb="0" eb="3">
      <t>コウガクカ</t>
    </rPh>
    <rPh sb="4" eb="5">
      <t>ケイ</t>
    </rPh>
    <phoneticPr fontId="2"/>
  </si>
  <si>
    <t>若干名</t>
    <rPh sb="0" eb="3">
      <t>ジャッカンメイ</t>
    </rPh>
    <phoneticPr fontId="2"/>
  </si>
  <si>
    <t>各学科
若干名</t>
    <rPh sb="0" eb="3">
      <t>カクガッカ</t>
    </rPh>
    <rPh sb="4" eb="7">
      <t>ジャッカンメイ</t>
    </rPh>
    <phoneticPr fontId="2"/>
  </si>
  <si>
    <t>学籍番号</t>
    <rPh sb="0" eb="4">
      <t>ガクセキバンゴウ</t>
    </rPh>
    <phoneticPr fontId="2"/>
  </si>
  <si>
    <t>名前</t>
    <rPh sb="0" eb="2">
      <t>ナマエ</t>
    </rPh>
    <phoneticPr fontId="2"/>
  </si>
  <si>
    <t>Smith</t>
    <phoneticPr fontId="2"/>
  </si>
  <si>
    <t>Johnson</t>
    <phoneticPr fontId="2"/>
  </si>
  <si>
    <t>Wiliams</t>
    <phoneticPr fontId="2"/>
  </si>
  <si>
    <t>Brown</t>
    <phoneticPr fontId="2"/>
  </si>
  <si>
    <t>Jones</t>
    <phoneticPr fontId="2"/>
  </si>
  <si>
    <t>Miller</t>
    <phoneticPr fontId="2"/>
  </si>
  <si>
    <t>Davis</t>
    <phoneticPr fontId="2"/>
  </si>
  <si>
    <t>Garcia</t>
    <phoneticPr fontId="2"/>
  </si>
  <si>
    <t>Rodriguez</t>
    <phoneticPr fontId="2"/>
  </si>
  <si>
    <t>Tarou</t>
    <phoneticPr fontId="2"/>
  </si>
  <si>
    <t>科目平均点</t>
    <rPh sb="0" eb="2">
      <t>カモク</t>
    </rPh>
    <rPh sb="2" eb="5">
      <t>ヘイキンテン</t>
    </rPh>
    <phoneticPr fontId="2"/>
  </si>
  <si>
    <t>国語</t>
    <rPh sb="0" eb="2">
      <t>コクゴ</t>
    </rPh>
    <phoneticPr fontId="2"/>
  </si>
  <si>
    <t>算数</t>
    <rPh sb="0" eb="2">
      <t>サンスウ</t>
    </rPh>
    <phoneticPr fontId="2"/>
  </si>
  <si>
    <t>理科</t>
    <rPh sb="0" eb="2">
      <t>リカ</t>
    </rPh>
    <phoneticPr fontId="2"/>
  </si>
  <si>
    <t>社会</t>
    <rPh sb="0" eb="2">
      <t>シャカイ</t>
    </rPh>
    <phoneticPr fontId="2"/>
  </si>
  <si>
    <t>合計点１</t>
    <rPh sb="0" eb="2">
      <t>ゴウケイ</t>
    </rPh>
    <rPh sb="2" eb="3">
      <t>テン</t>
    </rPh>
    <phoneticPr fontId="2"/>
  </si>
  <si>
    <t>合計点２</t>
    <rPh sb="0" eb="2">
      <t>ゴウケイ</t>
    </rPh>
    <rPh sb="2" eb="3">
      <t>テン</t>
    </rPh>
    <phoneticPr fontId="2"/>
  </si>
  <si>
    <t>平均点１</t>
    <rPh sb="0" eb="3">
      <t>ヘイキンテン</t>
    </rPh>
    <phoneticPr fontId="2"/>
  </si>
  <si>
    <t>平均点２</t>
    <rPh sb="0" eb="3">
      <t>ヘイキンテン</t>
    </rPh>
    <phoneticPr fontId="2"/>
  </si>
  <si>
    <t>平均点３</t>
    <rPh sb="0" eb="3">
      <t>ヘイキンテン</t>
    </rPh>
    <phoneticPr fontId="2"/>
  </si>
  <si>
    <t>平均点</t>
    <rPh sb="0" eb="3">
      <t>ヘイキンテン</t>
    </rPh>
    <phoneticPr fontId="2"/>
  </si>
  <si>
    <t>判定</t>
    <rPh sb="0" eb="2">
      <t>ハンテイ</t>
    </rPh>
    <phoneticPr fontId="2"/>
  </si>
  <si>
    <t>秀</t>
    <rPh sb="0" eb="1">
      <t>シュウ</t>
    </rPh>
    <phoneticPr fontId="2"/>
  </si>
  <si>
    <t>優</t>
    <rPh sb="0" eb="1">
      <t>ユウ</t>
    </rPh>
    <phoneticPr fontId="2"/>
  </si>
  <si>
    <t>良</t>
    <rPh sb="0" eb="1">
      <t>リョウ</t>
    </rPh>
    <phoneticPr fontId="2"/>
  </si>
  <si>
    <t>可</t>
    <rPh sb="0" eb="1">
      <t>カ</t>
    </rPh>
    <phoneticPr fontId="2"/>
  </si>
  <si>
    <t>不可</t>
    <rPh sb="0" eb="2">
      <t>フカ</t>
    </rPh>
    <phoneticPr fontId="2"/>
  </si>
  <si>
    <t>練習欄１</t>
    <rPh sb="0" eb="3">
      <t>レンシュウラン</t>
    </rPh>
    <phoneticPr fontId="2"/>
  </si>
  <si>
    <t>練習欄２</t>
    <rPh sb="0" eb="3">
      <t>レンシュウラン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</si>
</sst>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9" formatCode="0.0_ "/>
    <numFmt numFmtId="180" formatCode="0_ "/>
    <numFmt numFmtId="181" formatCode="0.000_ "/>
    <numFmt numFmtId="182" formatCode="0.0%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6" xfId="0" applyFill="1" applyBorder="1" applyAlignment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1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演習問題５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演習問題5!$D$2</c:f>
              <c:strCache>
                <c:ptCount val="1"/>
                <c:pt idx="0">
                  <c:v>国語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演習問題5!$B$3:$C$7</c:f>
              <c:multiLvlStrCache>
                <c:ptCount val="5"/>
                <c:lvl>
                  <c:pt idx="0">
                    <c:v>Smith</c:v>
                  </c:pt>
                  <c:pt idx="1">
                    <c:v>Johnson</c:v>
                  </c:pt>
                  <c:pt idx="2">
                    <c:v>Wiliams</c:v>
                  </c:pt>
                  <c:pt idx="3">
                    <c:v>Brown</c:v>
                  </c:pt>
                  <c:pt idx="4">
                    <c:v>Jones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演習問題5!$D$3:$D$7</c:f>
              <c:numCache>
                <c:formatCode>General</c:formatCode>
                <c:ptCount val="5"/>
                <c:pt idx="0">
                  <c:v>70</c:v>
                </c:pt>
                <c:pt idx="1">
                  <c:v>55</c:v>
                </c:pt>
                <c:pt idx="2">
                  <c:v>82</c:v>
                </c:pt>
                <c:pt idx="3">
                  <c:v>72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E-4C04-A9C3-8FFDB21C8E98}"/>
            </c:ext>
          </c:extLst>
        </c:ser>
        <c:ser>
          <c:idx val="1"/>
          <c:order val="1"/>
          <c:tx>
            <c:strRef>
              <c:f>演習問題5!$E$2</c:f>
              <c:strCache>
                <c:ptCount val="1"/>
                <c:pt idx="0">
                  <c:v>算数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演習問題5!$B$3:$C$7</c:f>
              <c:multiLvlStrCache>
                <c:ptCount val="5"/>
                <c:lvl>
                  <c:pt idx="0">
                    <c:v>Smith</c:v>
                  </c:pt>
                  <c:pt idx="1">
                    <c:v>Johnson</c:v>
                  </c:pt>
                  <c:pt idx="2">
                    <c:v>Wiliams</c:v>
                  </c:pt>
                  <c:pt idx="3">
                    <c:v>Brown</c:v>
                  </c:pt>
                  <c:pt idx="4">
                    <c:v>Jones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演習問題5!$E$3:$E$7</c:f>
              <c:numCache>
                <c:formatCode>General</c:formatCode>
                <c:ptCount val="5"/>
                <c:pt idx="0">
                  <c:v>65</c:v>
                </c:pt>
                <c:pt idx="1">
                  <c:v>61</c:v>
                </c:pt>
                <c:pt idx="2">
                  <c:v>77</c:v>
                </c:pt>
                <c:pt idx="3">
                  <c:v>78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E-4C04-A9C3-8FFDB21C8E98}"/>
            </c:ext>
          </c:extLst>
        </c:ser>
        <c:ser>
          <c:idx val="2"/>
          <c:order val="2"/>
          <c:tx>
            <c:strRef>
              <c:f>演習問題5!$F$2</c:f>
              <c:strCache>
                <c:ptCount val="1"/>
                <c:pt idx="0">
                  <c:v>理科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演習問題5!$B$3:$C$7</c:f>
              <c:multiLvlStrCache>
                <c:ptCount val="5"/>
                <c:lvl>
                  <c:pt idx="0">
                    <c:v>Smith</c:v>
                  </c:pt>
                  <c:pt idx="1">
                    <c:v>Johnson</c:v>
                  </c:pt>
                  <c:pt idx="2">
                    <c:v>Wiliams</c:v>
                  </c:pt>
                  <c:pt idx="3">
                    <c:v>Brown</c:v>
                  </c:pt>
                  <c:pt idx="4">
                    <c:v>Jones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演習問題5!$F$3:$F$7</c:f>
              <c:numCache>
                <c:formatCode>General</c:formatCode>
                <c:ptCount val="5"/>
                <c:pt idx="0">
                  <c:v>71</c:v>
                </c:pt>
                <c:pt idx="1">
                  <c:v>66</c:v>
                </c:pt>
                <c:pt idx="2">
                  <c:v>83</c:v>
                </c:pt>
                <c:pt idx="3">
                  <c:v>74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E-4C04-A9C3-8FFDB21C8E98}"/>
            </c:ext>
          </c:extLst>
        </c:ser>
        <c:ser>
          <c:idx val="3"/>
          <c:order val="3"/>
          <c:tx>
            <c:strRef>
              <c:f>演習問題5!$G$2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演習問題5!$B$3:$C$7</c:f>
              <c:multiLvlStrCache>
                <c:ptCount val="5"/>
                <c:lvl>
                  <c:pt idx="0">
                    <c:v>Smith</c:v>
                  </c:pt>
                  <c:pt idx="1">
                    <c:v>Johnson</c:v>
                  </c:pt>
                  <c:pt idx="2">
                    <c:v>Wiliams</c:v>
                  </c:pt>
                  <c:pt idx="3">
                    <c:v>Brown</c:v>
                  </c:pt>
                  <c:pt idx="4">
                    <c:v>Jones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演習問題5!$G$3:$G$7</c:f>
              <c:numCache>
                <c:formatCode>General</c:formatCode>
                <c:ptCount val="5"/>
                <c:pt idx="0">
                  <c:v>77</c:v>
                </c:pt>
                <c:pt idx="1">
                  <c:v>48</c:v>
                </c:pt>
                <c:pt idx="2">
                  <c:v>88</c:v>
                </c:pt>
                <c:pt idx="3">
                  <c:v>73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E-4C04-A9C3-8FFDB21C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32527"/>
        <c:axId val="334429199"/>
      </c:barChart>
      <c:catAx>
        <c:axId val="33443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429199"/>
        <c:crosses val="autoZero"/>
        <c:auto val="1"/>
        <c:lblAlgn val="ctr"/>
        <c:lblOffset val="100"/>
        <c:noMultiLvlLbl val="0"/>
      </c:catAx>
      <c:valAx>
        <c:axId val="3344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43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演習問題６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演習問題６!$E$2</c:f>
              <c:strCache>
                <c:ptCount val="1"/>
                <c:pt idx="0">
                  <c:v>算数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演習問題６!$B$3:$C$7</c:f>
              <c:multiLvlStrCache>
                <c:ptCount val="5"/>
                <c:lvl>
                  <c:pt idx="0">
                    <c:v>Smith</c:v>
                  </c:pt>
                  <c:pt idx="1">
                    <c:v>Johnson</c:v>
                  </c:pt>
                  <c:pt idx="2">
                    <c:v>Wiliams</c:v>
                  </c:pt>
                  <c:pt idx="3">
                    <c:v>Brown</c:v>
                  </c:pt>
                  <c:pt idx="4">
                    <c:v>Jones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演習問題６!$E$3:$E$7</c:f>
              <c:numCache>
                <c:formatCode>General</c:formatCode>
                <c:ptCount val="5"/>
                <c:pt idx="0">
                  <c:v>65</c:v>
                </c:pt>
                <c:pt idx="1">
                  <c:v>61</c:v>
                </c:pt>
                <c:pt idx="2">
                  <c:v>77</c:v>
                </c:pt>
                <c:pt idx="3">
                  <c:v>78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B-443E-B7ED-0ADF8ACE1C34}"/>
            </c:ext>
          </c:extLst>
        </c:ser>
        <c:ser>
          <c:idx val="3"/>
          <c:order val="3"/>
          <c:tx>
            <c:strRef>
              <c:f>演習問題６!$G$2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演習問題６!$B$3:$C$7</c:f>
              <c:multiLvlStrCache>
                <c:ptCount val="5"/>
                <c:lvl>
                  <c:pt idx="0">
                    <c:v>Smith</c:v>
                  </c:pt>
                  <c:pt idx="1">
                    <c:v>Johnson</c:v>
                  </c:pt>
                  <c:pt idx="2">
                    <c:v>Wiliams</c:v>
                  </c:pt>
                  <c:pt idx="3">
                    <c:v>Brown</c:v>
                  </c:pt>
                  <c:pt idx="4">
                    <c:v>Jones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演習問題６!$G$3:$G$7</c:f>
              <c:numCache>
                <c:formatCode>General</c:formatCode>
                <c:ptCount val="5"/>
                <c:pt idx="0">
                  <c:v>77</c:v>
                </c:pt>
                <c:pt idx="1">
                  <c:v>48</c:v>
                </c:pt>
                <c:pt idx="2">
                  <c:v>88</c:v>
                </c:pt>
                <c:pt idx="3">
                  <c:v>73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B-443E-B7ED-0ADF8ACE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32527"/>
        <c:axId val="334429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演習問題６!$D$2</c15:sqref>
                        </c15:formulaRef>
                      </c:ext>
                    </c:extLst>
                    <c:strCache>
                      <c:ptCount val="1"/>
                      <c:pt idx="0">
                        <c:v>国語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演習問題６!$B$3:$C$7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Smith</c:v>
                        </c:pt>
                        <c:pt idx="1">
                          <c:v>Johnson</c:v>
                        </c:pt>
                        <c:pt idx="2">
                          <c:v>Wiliams</c:v>
                        </c:pt>
                        <c:pt idx="3">
                          <c:v>Brown</c:v>
                        </c:pt>
                        <c:pt idx="4">
                          <c:v>Jones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演習問題６!$D$3:$D$7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70</c:v>
                      </c:pt>
                      <c:pt idx="1">
                        <c:v>55</c:v>
                      </c:pt>
                      <c:pt idx="2">
                        <c:v>82</c:v>
                      </c:pt>
                      <c:pt idx="3">
                        <c:v>72</c:v>
                      </c:pt>
                      <c:pt idx="4">
                        <c:v>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1B-443E-B7ED-0ADF8ACE1C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演習問題６!$F$2</c15:sqref>
                        </c15:formulaRef>
                      </c:ext>
                    </c:extLst>
                    <c:strCache>
                      <c:ptCount val="1"/>
                      <c:pt idx="0">
                        <c:v>理科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演習問題６!$B$3:$C$7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Smith</c:v>
                        </c:pt>
                        <c:pt idx="1">
                          <c:v>Johnson</c:v>
                        </c:pt>
                        <c:pt idx="2">
                          <c:v>Wiliams</c:v>
                        </c:pt>
                        <c:pt idx="3">
                          <c:v>Brown</c:v>
                        </c:pt>
                        <c:pt idx="4">
                          <c:v>Jones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演習問題６!$F$3:$F$7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</c:v>
                      </c:pt>
                      <c:pt idx="1">
                        <c:v>66</c:v>
                      </c:pt>
                      <c:pt idx="2">
                        <c:v>83</c:v>
                      </c:pt>
                      <c:pt idx="3">
                        <c:v>74</c:v>
                      </c:pt>
                      <c:pt idx="4">
                        <c:v>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1B-443E-B7ED-0ADF8ACE1C34}"/>
                  </c:ext>
                </c:extLst>
              </c15:ser>
            </c15:filteredBarSeries>
          </c:ext>
        </c:extLst>
      </c:barChart>
      <c:catAx>
        <c:axId val="33443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429199"/>
        <c:crosses val="autoZero"/>
        <c:auto val="1"/>
        <c:lblAlgn val="ctr"/>
        <c:lblOffset val="100"/>
        <c:noMultiLvlLbl val="0"/>
      </c:catAx>
      <c:valAx>
        <c:axId val="3344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43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演習問題７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演習問題７!$B$3:$C$3</c:f>
              <c:strCache>
                <c:ptCount val="2"/>
                <c:pt idx="0">
                  <c:v>1</c:v>
                </c:pt>
                <c:pt idx="1">
                  <c:v>Smith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演習問題７!$D$2:$G$2</c:f>
              <c:strCache>
                <c:ptCount val="4"/>
                <c:pt idx="0">
                  <c:v>国語</c:v>
                </c:pt>
                <c:pt idx="1">
                  <c:v>算数</c:v>
                </c:pt>
                <c:pt idx="2">
                  <c:v>理科</c:v>
                </c:pt>
                <c:pt idx="3">
                  <c:v>社会</c:v>
                </c:pt>
              </c:strCache>
            </c:strRef>
          </c:cat>
          <c:val>
            <c:numRef>
              <c:f>演習問題７!$D$3:$G$3</c:f>
              <c:numCache>
                <c:formatCode>General</c:formatCode>
                <c:ptCount val="4"/>
                <c:pt idx="0">
                  <c:v>70</c:v>
                </c:pt>
                <c:pt idx="1">
                  <c:v>65</c:v>
                </c:pt>
                <c:pt idx="2">
                  <c:v>71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3-4BC3-9D51-86D597F1118B}"/>
            </c:ext>
          </c:extLst>
        </c:ser>
        <c:ser>
          <c:idx val="2"/>
          <c:order val="2"/>
          <c:tx>
            <c:strRef>
              <c:f>演習問題７!$B$5:$C$5</c:f>
              <c:strCache>
                <c:ptCount val="2"/>
                <c:pt idx="0">
                  <c:v>3</c:v>
                </c:pt>
                <c:pt idx="1">
                  <c:v>Wiliams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演習問題７!$D$2:$G$2</c:f>
              <c:strCache>
                <c:ptCount val="4"/>
                <c:pt idx="0">
                  <c:v>国語</c:v>
                </c:pt>
                <c:pt idx="1">
                  <c:v>算数</c:v>
                </c:pt>
                <c:pt idx="2">
                  <c:v>理科</c:v>
                </c:pt>
                <c:pt idx="3">
                  <c:v>社会</c:v>
                </c:pt>
              </c:strCache>
            </c:strRef>
          </c:cat>
          <c:val>
            <c:numRef>
              <c:f>演習問題７!$D$5:$G$5</c:f>
              <c:numCache>
                <c:formatCode>General</c:formatCode>
                <c:ptCount val="4"/>
                <c:pt idx="0">
                  <c:v>82</c:v>
                </c:pt>
                <c:pt idx="1">
                  <c:v>77</c:v>
                </c:pt>
                <c:pt idx="2">
                  <c:v>83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3-4BC3-9D51-86D597F1118B}"/>
            </c:ext>
          </c:extLst>
        </c:ser>
        <c:ser>
          <c:idx val="3"/>
          <c:order val="3"/>
          <c:tx>
            <c:strRef>
              <c:f>演習問題７!$B$6:$C$6</c:f>
              <c:strCache>
                <c:ptCount val="2"/>
                <c:pt idx="0">
                  <c:v>4</c:v>
                </c:pt>
                <c:pt idx="1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演習問題７!$D$2:$G$2</c:f>
              <c:strCache>
                <c:ptCount val="4"/>
                <c:pt idx="0">
                  <c:v>国語</c:v>
                </c:pt>
                <c:pt idx="1">
                  <c:v>算数</c:v>
                </c:pt>
                <c:pt idx="2">
                  <c:v>理科</c:v>
                </c:pt>
                <c:pt idx="3">
                  <c:v>社会</c:v>
                </c:pt>
              </c:strCache>
            </c:strRef>
          </c:cat>
          <c:val>
            <c:numRef>
              <c:f>演習問題７!$D$6:$G$6</c:f>
              <c:numCache>
                <c:formatCode>General</c:formatCode>
                <c:ptCount val="4"/>
                <c:pt idx="0">
                  <c:v>72</c:v>
                </c:pt>
                <c:pt idx="1">
                  <c:v>78</c:v>
                </c:pt>
                <c:pt idx="2">
                  <c:v>74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3-4BC3-9D51-86D597F1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32527"/>
        <c:axId val="3344291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演習問題７!$B$4:$C$4</c15:sqref>
                        </c15:formulaRef>
                      </c:ext>
                    </c:extLst>
                    <c:strCache>
                      <c:ptCount val="2"/>
                      <c:pt idx="0">
                        <c:v>2</c:v>
                      </c:pt>
                      <c:pt idx="1">
                        <c:v>Johnson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演習問題７!$D$2:$G$2</c15:sqref>
                        </c15:formulaRef>
                      </c:ext>
                    </c:extLst>
                    <c:strCache>
                      <c:ptCount val="4"/>
                      <c:pt idx="0">
                        <c:v>国語</c:v>
                      </c:pt>
                      <c:pt idx="1">
                        <c:v>算数</c:v>
                      </c:pt>
                      <c:pt idx="2">
                        <c:v>理科</c:v>
                      </c:pt>
                      <c:pt idx="3">
                        <c:v>社会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演習問題７!$D$4:$G$4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</c:v>
                      </c:pt>
                      <c:pt idx="1">
                        <c:v>61</c:v>
                      </c:pt>
                      <c:pt idx="2">
                        <c:v>66</c:v>
                      </c:pt>
                      <c:pt idx="3">
                        <c:v>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FF3-4BC3-9D51-86D597F1118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演習問題７!$B$7:$C$7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Jones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演習問題７!$D$2:$G$2</c15:sqref>
                        </c15:formulaRef>
                      </c:ext>
                    </c:extLst>
                    <c:strCache>
                      <c:ptCount val="4"/>
                      <c:pt idx="0">
                        <c:v>国語</c:v>
                      </c:pt>
                      <c:pt idx="1">
                        <c:v>算数</c:v>
                      </c:pt>
                      <c:pt idx="2">
                        <c:v>理科</c:v>
                      </c:pt>
                      <c:pt idx="3">
                        <c:v>社会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演習問題７!$D$7:$G$7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61</c:v>
                      </c:pt>
                      <c:pt idx="1">
                        <c:v>55</c:v>
                      </c:pt>
                      <c:pt idx="2">
                        <c:v>52</c:v>
                      </c:pt>
                      <c:pt idx="3">
                        <c:v>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FF3-4BC3-9D51-86D597F1118B}"/>
                  </c:ext>
                </c:extLst>
              </c15:ser>
            </c15:filteredBarSeries>
          </c:ext>
        </c:extLst>
      </c:barChart>
      <c:catAx>
        <c:axId val="33443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429199"/>
        <c:crosses val="autoZero"/>
        <c:auto val="1"/>
        <c:lblAlgn val="ctr"/>
        <c:lblOffset val="100"/>
        <c:noMultiLvlLbl val="0"/>
      </c:catAx>
      <c:valAx>
        <c:axId val="3344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43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18676</xdr:colOff>
      <xdr:row>8</xdr:row>
      <xdr:rowOff>21664</xdr:rowOff>
    </xdr:from>
    <xdr:to>
      <xdr:col>7</xdr:col>
      <xdr:colOff>646206</xdr:colOff>
      <xdr:row>19</xdr:row>
      <xdr:rowOff>217394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77B45E-08F8-D198-4A3E-9E38B8887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18676</xdr:colOff>
      <xdr:row>8</xdr:row>
      <xdr:rowOff>21664</xdr:rowOff>
    </xdr:from>
    <xdr:to>
      <xdr:col>7</xdr:col>
      <xdr:colOff>646206</xdr:colOff>
      <xdr:row>19</xdr:row>
      <xdr:rowOff>217394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F1FB97-BF9C-4485-8870-0FADE41F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18676</xdr:colOff>
      <xdr:row>8</xdr:row>
      <xdr:rowOff>21664</xdr:rowOff>
    </xdr:from>
    <xdr:to>
      <xdr:col>7</xdr:col>
      <xdr:colOff>646206</xdr:colOff>
      <xdr:row>19</xdr:row>
      <xdr:rowOff>217394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ADEE42-1CE2-4BD7-BBFB-3E7526A8C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B7DE-C07A-4351-BB26-C381DD2A4A2A}">
  <dimension ref="B2:N8"/>
  <sheetViews>
    <sheetView zoomScale="76" zoomScaleNormal="85" workbookViewId="0">
      <selection activeCell="D12" sqref="D12"/>
    </sheetView>
  </sheetViews>
  <sheetFormatPr defaultRowHeight="18" x14ac:dyDescent="0.55000000000000004"/>
  <cols>
    <col min="3" max="3" width="20.75" bestFit="1" customWidth="1"/>
  </cols>
  <sheetData>
    <row r="2" spans="2:14" ht="36" x14ac:dyDescent="0.55000000000000004">
      <c r="B2" s="2"/>
      <c r="C2" s="3" t="s">
        <v>0</v>
      </c>
      <c r="D2" s="1"/>
      <c r="E2" s="2" t="s">
        <v>1</v>
      </c>
      <c r="F2" s="2" t="s">
        <v>2</v>
      </c>
      <c r="G2" s="2" t="s">
        <v>3</v>
      </c>
      <c r="H2" s="4" t="s">
        <v>4</v>
      </c>
      <c r="I2" s="9" t="s">
        <v>5</v>
      </c>
      <c r="J2" s="9" t="s">
        <v>7</v>
      </c>
      <c r="K2" s="9" t="s">
        <v>6</v>
      </c>
      <c r="L2" s="9" t="s">
        <v>8</v>
      </c>
      <c r="N2" s="17" t="s">
        <v>9</v>
      </c>
    </row>
    <row r="3" spans="2:14" x14ac:dyDescent="0.55000000000000004">
      <c r="B3" s="25" t="s">
        <v>10</v>
      </c>
      <c r="C3" s="5" t="s">
        <v>11</v>
      </c>
      <c r="D3" s="1"/>
      <c r="E3" s="5">
        <v>75</v>
      </c>
      <c r="F3" s="5">
        <v>68</v>
      </c>
      <c r="G3" s="29"/>
      <c r="H3" s="26" t="s">
        <v>18</v>
      </c>
      <c r="I3" s="10"/>
      <c r="J3" s="11">
        <v>5</v>
      </c>
      <c r="K3" s="11">
        <v>4</v>
      </c>
      <c r="L3" s="11">
        <v>3</v>
      </c>
      <c r="N3" s="18">
        <v>155</v>
      </c>
    </row>
    <row r="4" spans="2:14" x14ac:dyDescent="0.55000000000000004">
      <c r="B4" s="25"/>
      <c r="C4" s="6" t="s">
        <v>12</v>
      </c>
      <c r="D4" s="1"/>
      <c r="E4" s="6">
        <v>68</v>
      </c>
      <c r="F4" s="6">
        <v>42</v>
      </c>
      <c r="G4" s="30"/>
      <c r="H4" s="27"/>
      <c r="I4" s="12"/>
      <c r="J4" s="13">
        <v>5</v>
      </c>
      <c r="K4" s="13">
        <v>10</v>
      </c>
      <c r="L4" s="12"/>
      <c r="N4" s="19">
        <v>125</v>
      </c>
    </row>
    <row r="5" spans="2:14" x14ac:dyDescent="0.55000000000000004">
      <c r="B5" s="25"/>
      <c r="C5" s="6" t="s">
        <v>13</v>
      </c>
      <c r="D5" s="1"/>
      <c r="E5" s="6">
        <v>30</v>
      </c>
      <c r="F5" s="6">
        <v>20</v>
      </c>
      <c r="G5" s="30"/>
      <c r="H5" s="27"/>
      <c r="I5" s="12"/>
      <c r="J5" s="13">
        <v>5</v>
      </c>
      <c r="K5" s="13">
        <v>5</v>
      </c>
      <c r="L5" s="12"/>
      <c r="N5" s="19">
        <v>60</v>
      </c>
    </row>
    <row r="6" spans="2:14" x14ac:dyDescent="0.55000000000000004">
      <c r="B6" s="25"/>
      <c r="C6" s="6" t="s">
        <v>14</v>
      </c>
      <c r="D6" s="1"/>
      <c r="E6" s="6">
        <v>95</v>
      </c>
      <c r="F6" s="6">
        <v>30</v>
      </c>
      <c r="G6" s="30"/>
      <c r="H6" s="27"/>
      <c r="I6" s="12"/>
      <c r="J6" s="12"/>
      <c r="K6" s="13">
        <v>10</v>
      </c>
      <c r="L6" s="13" t="s">
        <v>17</v>
      </c>
      <c r="N6" s="19">
        <v>135</v>
      </c>
    </row>
    <row r="7" spans="2:14" x14ac:dyDescent="0.55000000000000004">
      <c r="B7" s="25"/>
      <c r="C7" s="7" t="s">
        <v>15</v>
      </c>
      <c r="D7" s="1"/>
      <c r="E7" s="7">
        <v>20</v>
      </c>
      <c r="F7" s="7">
        <v>30</v>
      </c>
      <c r="G7" s="31"/>
      <c r="H7" s="28"/>
      <c r="I7" s="14"/>
      <c r="J7" s="14"/>
      <c r="K7" s="15" t="s">
        <v>17</v>
      </c>
      <c r="L7" s="15" t="s">
        <v>17</v>
      </c>
      <c r="N7" s="20">
        <v>50</v>
      </c>
    </row>
    <row r="8" spans="2:14" x14ac:dyDescent="0.55000000000000004">
      <c r="B8" s="25"/>
      <c r="C8" s="3" t="s">
        <v>16</v>
      </c>
      <c r="D8" s="1"/>
      <c r="E8" s="2">
        <v>288</v>
      </c>
      <c r="F8" s="2">
        <v>190</v>
      </c>
      <c r="G8" s="8"/>
      <c r="H8" s="2" t="s">
        <v>17</v>
      </c>
      <c r="I8" s="32">
        <v>15</v>
      </c>
      <c r="J8" s="33"/>
      <c r="K8" s="32">
        <v>32</v>
      </c>
      <c r="L8" s="33"/>
      <c r="N8" s="21">
        <v>525</v>
      </c>
    </row>
  </sheetData>
  <mergeCells count="5">
    <mergeCell ref="B3:B8"/>
    <mergeCell ref="H3:H7"/>
    <mergeCell ref="G3:G7"/>
    <mergeCell ref="I8:J8"/>
    <mergeCell ref="K8:L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C991-3981-41D3-B6C1-5EBE656AE3C2}">
  <dimension ref="B2:J8"/>
  <sheetViews>
    <sheetView zoomScale="85" zoomScaleNormal="85" workbookViewId="0">
      <selection activeCell="D12" sqref="D12"/>
    </sheetView>
  </sheetViews>
  <sheetFormatPr defaultRowHeight="18" x14ac:dyDescent="0.55000000000000004"/>
  <sheetData>
    <row r="2" spans="2:10" x14ac:dyDescent="0.55000000000000004">
      <c r="B2" s="22" t="s">
        <v>19</v>
      </c>
      <c r="C2" s="22" t="s">
        <v>20</v>
      </c>
      <c r="D2" s="22" t="s">
        <v>32</v>
      </c>
      <c r="E2" s="22" t="s">
        <v>33</v>
      </c>
      <c r="F2" s="22" t="s">
        <v>34</v>
      </c>
      <c r="G2" s="22" t="s">
        <v>35</v>
      </c>
      <c r="H2" s="37" t="s">
        <v>41</v>
      </c>
      <c r="I2" s="38" t="s">
        <v>48</v>
      </c>
      <c r="J2" s="38" t="s">
        <v>49</v>
      </c>
    </row>
    <row r="3" spans="2:10" x14ac:dyDescent="0.55000000000000004">
      <c r="B3" s="2">
        <v>1</v>
      </c>
      <c r="C3" s="2" t="s">
        <v>21</v>
      </c>
      <c r="D3" s="2">
        <v>70</v>
      </c>
      <c r="E3" s="2">
        <v>65</v>
      </c>
      <c r="F3" s="2">
        <v>71</v>
      </c>
      <c r="G3" s="2">
        <v>77</v>
      </c>
      <c r="H3" s="36">
        <f>AVERAGE(D3:G3)</f>
        <v>70.75</v>
      </c>
      <c r="I3" s="41">
        <f>H3/H5</f>
        <v>0.85757575757575755</v>
      </c>
      <c r="J3" s="42">
        <f>H3/H$5</f>
        <v>0.85757575757575755</v>
      </c>
    </row>
    <row r="4" spans="2:10" x14ac:dyDescent="0.55000000000000004">
      <c r="B4" s="2">
        <v>2</v>
      </c>
      <c r="C4" s="2" t="s">
        <v>22</v>
      </c>
      <c r="D4" s="2">
        <v>55</v>
      </c>
      <c r="E4" s="2">
        <v>61</v>
      </c>
      <c r="F4" s="2">
        <v>66</v>
      </c>
      <c r="G4" s="2">
        <v>48</v>
      </c>
      <c r="H4" s="36">
        <f>AVERAGE(D4:G4)</f>
        <v>57.5</v>
      </c>
      <c r="I4" s="41">
        <f t="shared" ref="I4:I7" si="0">H4/H6</f>
        <v>0.77441077441077444</v>
      </c>
      <c r="J4" s="42">
        <f t="shared" ref="J4:J8" si="1">H4/H$5</f>
        <v>0.69696969696969702</v>
      </c>
    </row>
    <row r="5" spans="2:10" x14ac:dyDescent="0.55000000000000004">
      <c r="B5" s="2">
        <v>3</v>
      </c>
      <c r="C5" s="2" t="s">
        <v>23</v>
      </c>
      <c r="D5" s="2">
        <v>82</v>
      </c>
      <c r="E5" s="2">
        <v>77</v>
      </c>
      <c r="F5" s="2">
        <v>83</v>
      </c>
      <c r="G5" s="2">
        <v>88</v>
      </c>
      <c r="H5" s="36">
        <f>AVERAGE(D5:G5)</f>
        <v>82.5</v>
      </c>
      <c r="I5" s="41">
        <f t="shared" si="0"/>
        <v>1.4163090128755365</v>
      </c>
      <c r="J5" s="42">
        <f t="shared" si="1"/>
        <v>1</v>
      </c>
    </row>
    <row r="6" spans="2:10" x14ac:dyDescent="0.55000000000000004">
      <c r="B6" s="2">
        <v>4</v>
      </c>
      <c r="C6" s="2" t="s">
        <v>24</v>
      </c>
      <c r="D6" s="2">
        <v>72</v>
      </c>
      <c r="E6" s="2">
        <v>78</v>
      </c>
      <c r="F6" s="2">
        <v>74</v>
      </c>
      <c r="G6" s="2">
        <v>73</v>
      </c>
      <c r="H6" s="36">
        <f>AVERAGE(D6:G6)</f>
        <v>74.25</v>
      </c>
      <c r="I6" s="41" t="e">
        <f t="shared" si="0"/>
        <v>#DIV/0!</v>
      </c>
      <c r="J6" s="42">
        <f t="shared" si="1"/>
        <v>0.9</v>
      </c>
    </row>
    <row r="7" spans="2:10" x14ac:dyDescent="0.55000000000000004">
      <c r="B7" s="2">
        <v>5</v>
      </c>
      <c r="C7" s="2" t="s">
        <v>25</v>
      </c>
      <c r="D7" s="2">
        <v>61</v>
      </c>
      <c r="E7" s="2">
        <v>55</v>
      </c>
      <c r="F7" s="2">
        <v>52</v>
      </c>
      <c r="G7" s="2">
        <v>65</v>
      </c>
      <c r="H7" s="36">
        <f>AVERAGE(D7:G7)</f>
        <v>58.25</v>
      </c>
      <c r="I7" s="41" t="e">
        <f t="shared" si="0"/>
        <v>#DIV/0!</v>
      </c>
      <c r="J7" s="42">
        <f t="shared" si="1"/>
        <v>0.70606060606060606</v>
      </c>
    </row>
    <row r="8" spans="2:10" x14ac:dyDescent="0.55000000000000004">
      <c r="J8" s="40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1EF-3E6D-4D3E-8D24-42D360D37AD4}">
  <dimension ref="B2:G7"/>
  <sheetViews>
    <sheetView tabSelected="1" zoomScale="85" zoomScaleNormal="85" workbookViewId="0">
      <selection activeCell="D12" sqref="D12"/>
    </sheetView>
  </sheetViews>
  <sheetFormatPr defaultRowHeight="18" x14ac:dyDescent="0.55000000000000004"/>
  <sheetData>
    <row r="2" spans="2:7" x14ac:dyDescent="0.55000000000000004">
      <c r="B2" s="22" t="s">
        <v>19</v>
      </c>
      <c r="C2" s="22" t="s">
        <v>20</v>
      </c>
      <c r="D2" s="22" t="s">
        <v>32</v>
      </c>
      <c r="E2" s="22" t="s">
        <v>33</v>
      </c>
      <c r="F2" s="22" t="s">
        <v>34</v>
      </c>
      <c r="G2" s="22" t="s">
        <v>35</v>
      </c>
    </row>
    <row r="3" spans="2:7" x14ac:dyDescent="0.55000000000000004">
      <c r="B3" s="2">
        <v>1</v>
      </c>
      <c r="C3" s="2" t="s">
        <v>21</v>
      </c>
      <c r="D3" s="2">
        <v>70</v>
      </c>
      <c r="E3" s="2">
        <v>65</v>
      </c>
      <c r="F3" s="2">
        <v>71</v>
      </c>
      <c r="G3" s="2">
        <v>77</v>
      </c>
    </row>
    <row r="4" spans="2:7" x14ac:dyDescent="0.55000000000000004">
      <c r="B4" s="2">
        <v>2</v>
      </c>
      <c r="C4" s="2" t="s">
        <v>22</v>
      </c>
      <c r="D4" s="2">
        <v>55</v>
      </c>
      <c r="E4" s="2">
        <v>61</v>
      </c>
      <c r="F4" s="2">
        <v>66</v>
      </c>
      <c r="G4" s="2">
        <v>48</v>
      </c>
    </row>
    <row r="5" spans="2:7" x14ac:dyDescent="0.55000000000000004">
      <c r="B5" s="2">
        <v>3</v>
      </c>
      <c r="C5" s="2" t="s">
        <v>23</v>
      </c>
      <c r="D5" s="2">
        <v>82</v>
      </c>
      <c r="E5" s="2">
        <v>77</v>
      </c>
      <c r="F5" s="2">
        <v>83</v>
      </c>
      <c r="G5" s="2">
        <v>88</v>
      </c>
    </row>
    <row r="6" spans="2:7" x14ac:dyDescent="0.55000000000000004">
      <c r="B6" s="2">
        <v>4</v>
      </c>
      <c r="C6" s="2" t="s">
        <v>24</v>
      </c>
      <c r="D6" s="2">
        <v>72</v>
      </c>
      <c r="E6" s="2">
        <v>78</v>
      </c>
      <c r="F6" s="2">
        <v>74</v>
      </c>
      <c r="G6" s="2">
        <v>73</v>
      </c>
    </row>
    <row r="7" spans="2:7" x14ac:dyDescent="0.55000000000000004">
      <c r="B7" s="2">
        <v>5</v>
      </c>
      <c r="C7" s="2" t="s">
        <v>25</v>
      </c>
      <c r="D7" s="2">
        <v>61</v>
      </c>
      <c r="E7" s="2">
        <v>55</v>
      </c>
      <c r="F7" s="2">
        <v>52</v>
      </c>
      <c r="G7" s="2">
        <v>65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84A2-1DD1-4ABA-BE9D-65DC189AF4CE}">
  <dimension ref="B2:G7"/>
  <sheetViews>
    <sheetView topLeftCell="A2" zoomScale="85" zoomScaleNormal="85" workbookViewId="0">
      <selection activeCell="D12" sqref="D12"/>
    </sheetView>
  </sheetViews>
  <sheetFormatPr defaultRowHeight="18" x14ac:dyDescent="0.55000000000000004"/>
  <sheetData>
    <row r="2" spans="2:7" x14ac:dyDescent="0.55000000000000004">
      <c r="B2" s="22" t="s">
        <v>19</v>
      </c>
      <c r="C2" s="22" t="s">
        <v>20</v>
      </c>
      <c r="D2" s="22" t="s">
        <v>32</v>
      </c>
      <c r="E2" s="22" t="s">
        <v>33</v>
      </c>
      <c r="F2" s="22" t="s">
        <v>34</v>
      </c>
      <c r="G2" s="22" t="s">
        <v>35</v>
      </c>
    </row>
    <row r="3" spans="2:7" x14ac:dyDescent="0.55000000000000004">
      <c r="B3" s="2">
        <v>1</v>
      </c>
      <c r="C3" s="2" t="s">
        <v>21</v>
      </c>
      <c r="D3" s="2">
        <v>70</v>
      </c>
      <c r="E3" s="2">
        <v>65</v>
      </c>
      <c r="F3" s="2">
        <v>71</v>
      </c>
      <c r="G3" s="2">
        <v>77</v>
      </c>
    </row>
    <row r="4" spans="2:7" x14ac:dyDescent="0.55000000000000004">
      <c r="B4" s="2">
        <v>2</v>
      </c>
      <c r="C4" s="2" t="s">
        <v>22</v>
      </c>
      <c r="D4" s="2">
        <v>55</v>
      </c>
      <c r="E4" s="2">
        <v>61</v>
      </c>
      <c r="F4" s="2">
        <v>66</v>
      </c>
      <c r="G4" s="2">
        <v>48</v>
      </c>
    </row>
    <row r="5" spans="2:7" x14ac:dyDescent="0.55000000000000004">
      <c r="B5" s="2">
        <v>3</v>
      </c>
      <c r="C5" s="2" t="s">
        <v>23</v>
      </c>
      <c r="D5" s="2">
        <v>82</v>
      </c>
      <c r="E5" s="2">
        <v>77</v>
      </c>
      <c r="F5" s="2">
        <v>83</v>
      </c>
      <c r="G5" s="2">
        <v>88</v>
      </c>
    </row>
    <row r="6" spans="2:7" x14ac:dyDescent="0.55000000000000004">
      <c r="B6" s="2">
        <v>4</v>
      </c>
      <c r="C6" s="2" t="s">
        <v>24</v>
      </c>
      <c r="D6" s="2">
        <v>72</v>
      </c>
      <c r="E6" s="2">
        <v>78</v>
      </c>
      <c r="F6" s="2">
        <v>74</v>
      </c>
      <c r="G6" s="2">
        <v>73</v>
      </c>
    </row>
    <row r="7" spans="2:7" x14ac:dyDescent="0.55000000000000004">
      <c r="B7" s="2">
        <v>5</v>
      </c>
      <c r="C7" s="2" t="s">
        <v>25</v>
      </c>
      <c r="D7" s="2">
        <v>61</v>
      </c>
      <c r="E7" s="2">
        <v>55</v>
      </c>
      <c r="F7" s="2">
        <v>52</v>
      </c>
      <c r="G7" s="2">
        <v>65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A371-A763-42D6-9CBF-7FB5980855A6}">
  <dimension ref="B2:G7"/>
  <sheetViews>
    <sheetView topLeftCell="A6" zoomScale="85" zoomScaleNormal="85" workbookViewId="0">
      <selection activeCell="D12" sqref="D12"/>
    </sheetView>
  </sheetViews>
  <sheetFormatPr defaultRowHeight="18" x14ac:dyDescent="0.55000000000000004"/>
  <sheetData>
    <row r="2" spans="2:7" x14ac:dyDescent="0.55000000000000004">
      <c r="B2" s="22" t="s">
        <v>19</v>
      </c>
      <c r="C2" s="22" t="s">
        <v>20</v>
      </c>
      <c r="D2" s="22" t="s">
        <v>32</v>
      </c>
      <c r="E2" s="22" t="s">
        <v>33</v>
      </c>
      <c r="F2" s="22" t="s">
        <v>34</v>
      </c>
      <c r="G2" s="22" t="s">
        <v>35</v>
      </c>
    </row>
    <row r="3" spans="2:7" x14ac:dyDescent="0.55000000000000004">
      <c r="B3" s="2">
        <v>1</v>
      </c>
      <c r="C3" s="2" t="s">
        <v>21</v>
      </c>
      <c r="D3" s="2">
        <v>70</v>
      </c>
      <c r="E3" s="2">
        <v>65</v>
      </c>
      <c r="F3" s="2">
        <v>71</v>
      </c>
      <c r="G3" s="2">
        <v>77</v>
      </c>
    </row>
    <row r="4" spans="2:7" x14ac:dyDescent="0.55000000000000004">
      <c r="B4" s="2">
        <v>2</v>
      </c>
      <c r="C4" s="2" t="s">
        <v>22</v>
      </c>
      <c r="D4" s="2">
        <v>55</v>
      </c>
      <c r="E4" s="2">
        <v>61</v>
      </c>
      <c r="F4" s="2">
        <v>66</v>
      </c>
      <c r="G4" s="2">
        <v>48</v>
      </c>
    </row>
    <row r="5" spans="2:7" x14ac:dyDescent="0.55000000000000004">
      <c r="B5" s="2">
        <v>3</v>
      </c>
      <c r="C5" s="2" t="s">
        <v>23</v>
      </c>
      <c r="D5" s="2">
        <v>82</v>
      </c>
      <c r="E5" s="2">
        <v>77</v>
      </c>
      <c r="F5" s="2">
        <v>83</v>
      </c>
      <c r="G5" s="2">
        <v>88</v>
      </c>
    </row>
    <row r="6" spans="2:7" x14ac:dyDescent="0.55000000000000004">
      <c r="B6" s="2">
        <v>4</v>
      </c>
      <c r="C6" s="2" t="s">
        <v>24</v>
      </c>
      <c r="D6" s="2">
        <v>72</v>
      </c>
      <c r="E6" s="2">
        <v>78</v>
      </c>
      <c r="F6" s="2">
        <v>74</v>
      </c>
      <c r="G6" s="2">
        <v>73</v>
      </c>
    </row>
    <row r="7" spans="2:7" x14ac:dyDescent="0.55000000000000004">
      <c r="B7" s="2">
        <v>5</v>
      </c>
      <c r="C7" s="2" t="s">
        <v>25</v>
      </c>
      <c r="D7" s="2">
        <v>61</v>
      </c>
      <c r="E7" s="2">
        <v>55</v>
      </c>
      <c r="F7" s="2">
        <v>52</v>
      </c>
      <c r="G7" s="2">
        <v>65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5DFB-6045-4DB0-8063-0040C609FBC9}">
  <dimension ref="B2:L8"/>
  <sheetViews>
    <sheetView zoomScale="85" zoomScaleNormal="85" workbookViewId="0">
      <selection activeCell="D12" sqref="D12"/>
    </sheetView>
  </sheetViews>
  <sheetFormatPr defaultRowHeight="18" x14ac:dyDescent="0.55000000000000004"/>
  <cols>
    <col min="3" max="3" width="20.75" bestFit="1" customWidth="1"/>
  </cols>
  <sheetData>
    <row r="2" spans="2:12" ht="36" x14ac:dyDescent="0.55000000000000004">
      <c r="B2" s="2"/>
      <c r="C2" s="3" t="s">
        <v>0</v>
      </c>
      <c r="D2" s="17" t="s">
        <v>9</v>
      </c>
      <c r="E2" s="2" t="s">
        <v>1</v>
      </c>
      <c r="F2" s="2" t="s">
        <v>2</v>
      </c>
      <c r="G2" s="2" t="s">
        <v>3</v>
      </c>
      <c r="H2" s="4" t="s">
        <v>4</v>
      </c>
      <c r="I2" s="9" t="s">
        <v>5</v>
      </c>
      <c r="J2" s="9" t="s">
        <v>7</v>
      </c>
      <c r="K2" s="9" t="s">
        <v>6</v>
      </c>
      <c r="L2" s="9" t="s">
        <v>8</v>
      </c>
    </row>
    <row r="3" spans="2:12" x14ac:dyDescent="0.55000000000000004">
      <c r="B3" s="25" t="s">
        <v>10</v>
      </c>
      <c r="C3" s="5" t="s">
        <v>11</v>
      </c>
      <c r="D3" s="18">
        <v>155</v>
      </c>
      <c r="E3" s="5">
        <v>75</v>
      </c>
      <c r="F3" s="5">
        <v>68</v>
      </c>
      <c r="G3" s="29"/>
      <c r="H3" s="26" t="s">
        <v>18</v>
      </c>
      <c r="I3" s="10"/>
      <c r="J3" s="11">
        <v>5</v>
      </c>
      <c r="K3" s="11">
        <v>4</v>
      </c>
      <c r="L3" s="11">
        <v>3</v>
      </c>
    </row>
    <row r="4" spans="2:12" x14ac:dyDescent="0.55000000000000004">
      <c r="B4" s="25"/>
      <c r="C4" s="6" t="s">
        <v>12</v>
      </c>
      <c r="D4" s="19">
        <v>125</v>
      </c>
      <c r="E4" s="6">
        <v>68</v>
      </c>
      <c r="F4" s="6">
        <v>42</v>
      </c>
      <c r="G4" s="30"/>
      <c r="H4" s="27"/>
      <c r="I4" s="12"/>
      <c r="J4" s="13">
        <v>5</v>
      </c>
      <c r="K4" s="13">
        <v>10</v>
      </c>
      <c r="L4" s="12"/>
    </row>
    <row r="5" spans="2:12" x14ac:dyDescent="0.55000000000000004">
      <c r="B5" s="25"/>
      <c r="C5" s="6" t="s">
        <v>13</v>
      </c>
      <c r="D5" s="19">
        <v>60</v>
      </c>
      <c r="E5" s="6">
        <v>30</v>
      </c>
      <c r="F5" s="6">
        <v>20</v>
      </c>
      <c r="G5" s="30"/>
      <c r="H5" s="27"/>
      <c r="I5" s="12"/>
      <c r="J5" s="13">
        <v>5</v>
      </c>
      <c r="K5" s="13">
        <v>5</v>
      </c>
      <c r="L5" s="12"/>
    </row>
    <row r="6" spans="2:12" x14ac:dyDescent="0.55000000000000004">
      <c r="B6" s="25"/>
      <c r="C6" s="6" t="s">
        <v>14</v>
      </c>
      <c r="D6" s="19">
        <v>135</v>
      </c>
      <c r="E6" s="6">
        <v>95</v>
      </c>
      <c r="F6" s="6">
        <v>30</v>
      </c>
      <c r="G6" s="30"/>
      <c r="H6" s="27"/>
      <c r="I6" s="12"/>
      <c r="J6" s="12"/>
      <c r="K6" s="13">
        <v>10</v>
      </c>
      <c r="L6" s="13" t="s">
        <v>17</v>
      </c>
    </row>
    <row r="7" spans="2:12" x14ac:dyDescent="0.55000000000000004">
      <c r="B7" s="25"/>
      <c r="C7" s="7" t="s">
        <v>15</v>
      </c>
      <c r="D7" s="20">
        <v>50</v>
      </c>
      <c r="E7" s="7">
        <v>20</v>
      </c>
      <c r="F7" s="7">
        <v>30</v>
      </c>
      <c r="G7" s="31"/>
      <c r="H7" s="28"/>
      <c r="I7" s="14"/>
      <c r="J7" s="14"/>
      <c r="K7" s="15" t="s">
        <v>17</v>
      </c>
      <c r="L7" s="15" t="s">
        <v>17</v>
      </c>
    </row>
    <row r="8" spans="2:12" x14ac:dyDescent="0.55000000000000004">
      <c r="B8" s="25"/>
      <c r="C8" s="3" t="s">
        <v>16</v>
      </c>
      <c r="D8" s="21">
        <v>525</v>
      </c>
      <c r="E8" s="2">
        <v>288</v>
      </c>
      <c r="F8" s="2">
        <v>190</v>
      </c>
      <c r="G8" s="8"/>
      <c r="H8" s="2" t="s">
        <v>17</v>
      </c>
      <c r="I8" s="32">
        <v>15</v>
      </c>
      <c r="J8" s="33"/>
      <c r="K8" s="32">
        <v>32</v>
      </c>
      <c r="L8" s="33"/>
    </row>
  </sheetData>
  <mergeCells count="5">
    <mergeCell ref="B3:B8"/>
    <mergeCell ref="G3:G7"/>
    <mergeCell ref="H3:H7"/>
    <mergeCell ref="I8:J8"/>
    <mergeCell ref="K8:L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697F-2FA8-4762-9637-32267783E14E}">
  <dimension ref="B2:L8"/>
  <sheetViews>
    <sheetView zoomScale="85" zoomScaleNormal="85" workbookViewId="0">
      <selection activeCell="D12" sqref="D12"/>
    </sheetView>
  </sheetViews>
  <sheetFormatPr defaultRowHeight="18" x14ac:dyDescent="0.55000000000000004"/>
  <cols>
    <col min="3" max="3" width="20.75" bestFit="1" customWidth="1"/>
  </cols>
  <sheetData>
    <row r="2" spans="2:12" ht="36" x14ac:dyDescent="0.55000000000000004">
      <c r="B2" s="2"/>
      <c r="C2" s="3" t="s">
        <v>0</v>
      </c>
      <c r="D2" s="17" t="s">
        <v>9</v>
      </c>
      <c r="E2" s="2" t="s">
        <v>1</v>
      </c>
      <c r="F2" s="2" t="s">
        <v>2</v>
      </c>
      <c r="G2" s="9" t="s">
        <v>5</v>
      </c>
      <c r="H2" s="9" t="s">
        <v>7</v>
      </c>
      <c r="I2" s="9" t="s">
        <v>6</v>
      </c>
      <c r="J2" s="9" t="s">
        <v>8</v>
      </c>
      <c r="K2" s="2" t="s">
        <v>3</v>
      </c>
      <c r="L2" s="4" t="s">
        <v>4</v>
      </c>
    </row>
    <row r="3" spans="2:12" x14ac:dyDescent="0.55000000000000004">
      <c r="B3" s="25" t="s">
        <v>10</v>
      </c>
      <c r="C3" s="5" t="s">
        <v>11</v>
      </c>
      <c r="D3" s="18">
        <v>155</v>
      </c>
      <c r="E3" s="5">
        <v>75</v>
      </c>
      <c r="F3" s="5">
        <v>68</v>
      </c>
      <c r="G3" s="10"/>
      <c r="H3" s="11">
        <v>5</v>
      </c>
      <c r="I3" s="11">
        <v>4</v>
      </c>
      <c r="J3" s="11">
        <v>3</v>
      </c>
      <c r="K3" s="29"/>
      <c r="L3" s="26" t="s">
        <v>18</v>
      </c>
    </row>
    <row r="4" spans="2:12" x14ac:dyDescent="0.55000000000000004">
      <c r="B4" s="25"/>
      <c r="C4" s="6" t="s">
        <v>12</v>
      </c>
      <c r="D4" s="19">
        <v>125</v>
      </c>
      <c r="E4" s="6">
        <v>68</v>
      </c>
      <c r="F4" s="6">
        <v>42</v>
      </c>
      <c r="G4" s="12"/>
      <c r="H4" s="13">
        <v>5</v>
      </c>
      <c r="I4" s="13">
        <v>10</v>
      </c>
      <c r="J4" s="12"/>
      <c r="K4" s="30"/>
      <c r="L4" s="27"/>
    </row>
    <row r="5" spans="2:12" x14ac:dyDescent="0.55000000000000004">
      <c r="B5" s="25"/>
      <c r="C5" s="6" t="s">
        <v>13</v>
      </c>
      <c r="D5" s="19">
        <v>60</v>
      </c>
      <c r="E5" s="6">
        <v>30</v>
      </c>
      <c r="F5" s="6">
        <v>20</v>
      </c>
      <c r="G5" s="12"/>
      <c r="H5" s="13">
        <v>5</v>
      </c>
      <c r="I5" s="13">
        <v>5</v>
      </c>
      <c r="J5" s="12"/>
      <c r="K5" s="30"/>
      <c r="L5" s="27"/>
    </row>
    <row r="6" spans="2:12" x14ac:dyDescent="0.55000000000000004">
      <c r="B6" s="25"/>
      <c r="C6" s="6" t="s">
        <v>14</v>
      </c>
      <c r="D6" s="19">
        <v>135</v>
      </c>
      <c r="E6" s="6">
        <v>95</v>
      </c>
      <c r="F6" s="6">
        <v>30</v>
      </c>
      <c r="G6" s="12"/>
      <c r="H6" s="12"/>
      <c r="I6" s="13">
        <v>10</v>
      </c>
      <c r="J6" s="13" t="s">
        <v>17</v>
      </c>
      <c r="K6" s="30"/>
      <c r="L6" s="27"/>
    </row>
    <row r="7" spans="2:12" x14ac:dyDescent="0.55000000000000004">
      <c r="B7" s="25"/>
      <c r="C7" s="7" t="s">
        <v>15</v>
      </c>
      <c r="D7" s="20">
        <v>50</v>
      </c>
      <c r="E7" s="7">
        <v>20</v>
      </c>
      <c r="F7" s="7">
        <v>30</v>
      </c>
      <c r="G7" s="14"/>
      <c r="H7" s="14"/>
      <c r="I7" s="15" t="s">
        <v>17</v>
      </c>
      <c r="J7" s="15" t="s">
        <v>17</v>
      </c>
      <c r="K7" s="31"/>
      <c r="L7" s="28"/>
    </row>
    <row r="8" spans="2:12" x14ac:dyDescent="0.55000000000000004">
      <c r="B8" s="25"/>
      <c r="C8" s="3" t="s">
        <v>16</v>
      </c>
      <c r="D8" s="21">
        <v>525</v>
      </c>
      <c r="E8" s="2">
        <v>288</v>
      </c>
      <c r="F8" s="2">
        <v>190</v>
      </c>
      <c r="G8" s="32">
        <v>15</v>
      </c>
      <c r="H8" s="33"/>
      <c r="I8" s="32">
        <v>32</v>
      </c>
      <c r="J8" s="33"/>
      <c r="K8" s="8"/>
      <c r="L8" s="2" t="s">
        <v>17</v>
      </c>
    </row>
  </sheetData>
  <mergeCells count="5">
    <mergeCell ref="B3:B8"/>
    <mergeCell ref="K3:K7"/>
    <mergeCell ref="L3:L7"/>
    <mergeCell ref="G8:H8"/>
    <mergeCell ref="I8:J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061D-C15C-4A6C-8736-562D2163FB5A}">
  <dimension ref="B2:K8"/>
  <sheetViews>
    <sheetView zoomScale="85" zoomScaleNormal="85" workbookViewId="0">
      <selection activeCell="D12" sqref="D12"/>
    </sheetView>
  </sheetViews>
  <sheetFormatPr defaultRowHeight="18" x14ac:dyDescent="0.55000000000000004"/>
  <cols>
    <col min="3" max="3" width="20.75" bestFit="1" customWidth="1"/>
  </cols>
  <sheetData>
    <row r="2" spans="2:11" ht="36" x14ac:dyDescent="0.55000000000000004">
      <c r="B2" s="2"/>
      <c r="C2" s="3" t="s">
        <v>0</v>
      </c>
      <c r="D2" s="17" t="s">
        <v>9</v>
      </c>
      <c r="E2" s="2" t="s">
        <v>1</v>
      </c>
      <c r="F2" s="2" t="s">
        <v>2</v>
      </c>
      <c r="G2" s="9" t="s">
        <v>5</v>
      </c>
      <c r="H2" s="9" t="s">
        <v>7</v>
      </c>
      <c r="I2" s="9" t="s">
        <v>6</v>
      </c>
      <c r="J2" s="9" t="s">
        <v>8</v>
      </c>
      <c r="K2" s="4" t="s">
        <v>4</v>
      </c>
    </row>
    <row r="3" spans="2:11" x14ac:dyDescent="0.55000000000000004">
      <c r="B3" s="25" t="s">
        <v>10</v>
      </c>
      <c r="C3" s="5" t="s">
        <v>11</v>
      </c>
      <c r="D3" s="18">
        <v>155</v>
      </c>
      <c r="E3" s="5">
        <v>75</v>
      </c>
      <c r="F3" s="5">
        <v>68</v>
      </c>
      <c r="G3" s="10"/>
      <c r="H3" s="11">
        <v>5</v>
      </c>
      <c r="I3" s="11">
        <v>4</v>
      </c>
      <c r="J3" s="11">
        <v>3</v>
      </c>
      <c r="K3" s="26" t="s">
        <v>18</v>
      </c>
    </row>
    <row r="4" spans="2:11" x14ac:dyDescent="0.55000000000000004">
      <c r="B4" s="25"/>
      <c r="C4" s="6" t="s">
        <v>12</v>
      </c>
      <c r="D4" s="19">
        <v>125</v>
      </c>
      <c r="E4" s="6">
        <v>68</v>
      </c>
      <c r="F4" s="6">
        <v>42</v>
      </c>
      <c r="G4" s="12"/>
      <c r="H4" s="13">
        <v>5</v>
      </c>
      <c r="I4" s="13">
        <v>10</v>
      </c>
      <c r="J4" s="12"/>
      <c r="K4" s="27"/>
    </row>
    <row r="5" spans="2:11" x14ac:dyDescent="0.55000000000000004">
      <c r="B5" s="25"/>
      <c r="C5" s="6" t="s">
        <v>13</v>
      </c>
      <c r="D5" s="19">
        <v>60</v>
      </c>
      <c r="E5" s="6">
        <v>30</v>
      </c>
      <c r="F5" s="6">
        <v>20</v>
      </c>
      <c r="G5" s="12"/>
      <c r="H5" s="13">
        <v>5</v>
      </c>
      <c r="I5" s="13">
        <v>5</v>
      </c>
      <c r="J5" s="12"/>
      <c r="K5" s="27"/>
    </row>
    <row r="6" spans="2:11" x14ac:dyDescent="0.55000000000000004">
      <c r="B6" s="25"/>
      <c r="C6" s="6" t="s">
        <v>14</v>
      </c>
      <c r="D6" s="19">
        <v>135</v>
      </c>
      <c r="E6" s="6">
        <v>95</v>
      </c>
      <c r="F6" s="6">
        <v>30</v>
      </c>
      <c r="G6" s="12"/>
      <c r="H6" s="12"/>
      <c r="I6" s="13">
        <v>10</v>
      </c>
      <c r="J6" s="13" t="s">
        <v>17</v>
      </c>
      <c r="K6" s="27"/>
    </row>
    <row r="7" spans="2:11" x14ac:dyDescent="0.55000000000000004">
      <c r="B7" s="25"/>
      <c r="C7" s="7" t="s">
        <v>15</v>
      </c>
      <c r="D7" s="20">
        <v>50</v>
      </c>
      <c r="E7" s="7">
        <v>20</v>
      </c>
      <c r="F7" s="7">
        <v>30</v>
      </c>
      <c r="G7" s="14"/>
      <c r="H7" s="14"/>
      <c r="I7" s="15" t="s">
        <v>17</v>
      </c>
      <c r="J7" s="15" t="s">
        <v>17</v>
      </c>
      <c r="K7" s="28"/>
    </row>
    <row r="8" spans="2:11" x14ac:dyDescent="0.55000000000000004">
      <c r="B8" s="25"/>
      <c r="C8" s="3" t="s">
        <v>16</v>
      </c>
      <c r="D8" s="21">
        <v>525</v>
      </c>
      <c r="E8" s="2">
        <v>288</v>
      </c>
      <c r="F8" s="2">
        <v>190</v>
      </c>
      <c r="G8" s="32">
        <v>15</v>
      </c>
      <c r="H8" s="33"/>
      <c r="I8" s="32">
        <v>32</v>
      </c>
      <c r="J8" s="33"/>
      <c r="K8" s="2" t="s">
        <v>17</v>
      </c>
    </row>
  </sheetData>
  <mergeCells count="4">
    <mergeCell ref="B3:B8"/>
    <mergeCell ref="K3:K7"/>
    <mergeCell ref="G8:H8"/>
    <mergeCell ref="I8:J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6590-DB70-48BF-8C47-E21771CC7F4A}">
  <dimension ref="B2:K8"/>
  <sheetViews>
    <sheetView zoomScale="85" zoomScaleNormal="85" workbookViewId="0">
      <selection activeCell="D12" sqref="D12"/>
    </sheetView>
  </sheetViews>
  <sheetFormatPr defaultRowHeight="18" x14ac:dyDescent="0.55000000000000004"/>
  <cols>
    <col min="3" max="3" width="20.75" bestFit="1" customWidth="1"/>
  </cols>
  <sheetData>
    <row r="2" spans="2:11" ht="36" x14ac:dyDescent="0.55000000000000004">
      <c r="B2" s="2"/>
      <c r="C2" s="3" t="s">
        <v>0</v>
      </c>
      <c r="D2" s="2" t="s">
        <v>1</v>
      </c>
      <c r="E2" s="2" t="s">
        <v>2</v>
      </c>
      <c r="F2" s="9" t="s">
        <v>5</v>
      </c>
      <c r="G2" s="9" t="s">
        <v>7</v>
      </c>
      <c r="H2" s="9" t="s">
        <v>6</v>
      </c>
      <c r="I2" s="9" t="s">
        <v>8</v>
      </c>
      <c r="J2" s="4" t="s">
        <v>4</v>
      </c>
      <c r="K2" s="17" t="s">
        <v>9</v>
      </c>
    </row>
    <row r="3" spans="2:11" x14ac:dyDescent="0.55000000000000004">
      <c r="B3" s="25" t="s">
        <v>10</v>
      </c>
      <c r="C3" s="5" t="s">
        <v>11</v>
      </c>
      <c r="D3" s="5">
        <v>75</v>
      </c>
      <c r="E3" s="5">
        <v>68</v>
      </c>
      <c r="F3" s="10"/>
      <c r="G3" s="11">
        <v>5</v>
      </c>
      <c r="H3" s="11">
        <v>4</v>
      </c>
      <c r="I3" s="11">
        <v>3</v>
      </c>
      <c r="J3" s="26" t="s">
        <v>18</v>
      </c>
      <c r="K3" s="18">
        <v>155</v>
      </c>
    </row>
    <row r="4" spans="2:11" x14ac:dyDescent="0.55000000000000004">
      <c r="B4" s="25"/>
      <c r="C4" s="6" t="s">
        <v>12</v>
      </c>
      <c r="D4" s="6">
        <v>68</v>
      </c>
      <c r="E4" s="6">
        <v>42</v>
      </c>
      <c r="F4" s="12"/>
      <c r="G4" s="13">
        <v>5</v>
      </c>
      <c r="H4" s="13">
        <v>10</v>
      </c>
      <c r="I4" s="12"/>
      <c r="J4" s="27"/>
      <c r="K4" s="19">
        <v>125</v>
      </c>
    </row>
    <row r="5" spans="2:11" x14ac:dyDescent="0.55000000000000004">
      <c r="B5" s="25"/>
      <c r="C5" s="6" t="s">
        <v>13</v>
      </c>
      <c r="D5" s="6">
        <v>30</v>
      </c>
      <c r="E5" s="6">
        <v>20</v>
      </c>
      <c r="F5" s="12"/>
      <c r="G5" s="13">
        <v>5</v>
      </c>
      <c r="H5" s="13">
        <v>5</v>
      </c>
      <c r="I5" s="12"/>
      <c r="J5" s="27"/>
      <c r="K5" s="19">
        <v>60</v>
      </c>
    </row>
    <row r="6" spans="2:11" x14ac:dyDescent="0.55000000000000004">
      <c r="B6" s="25"/>
      <c r="C6" s="6" t="s">
        <v>14</v>
      </c>
      <c r="D6" s="6">
        <v>95</v>
      </c>
      <c r="E6" s="6">
        <v>30</v>
      </c>
      <c r="F6" s="12"/>
      <c r="G6" s="12"/>
      <c r="H6" s="13">
        <v>10</v>
      </c>
      <c r="I6" s="13" t="s">
        <v>17</v>
      </c>
      <c r="J6" s="27"/>
      <c r="K6" s="19">
        <v>135</v>
      </c>
    </row>
    <row r="7" spans="2:11" x14ac:dyDescent="0.55000000000000004">
      <c r="B7" s="25"/>
      <c r="C7" s="7" t="s">
        <v>15</v>
      </c>
      <c r="D7" s="7">
        <v>20</v>
      </c>
      <c r="E7" s="7">
        <v>30</v>
      </c>
      <c r="F7" s="14"/>
      <c r="G7" s="14"/>
      <c r="H7" s="15" t="s">
        <v>17</v>
      </c>
      <c r="I7" s="15" t="s">
        <v>17</v>
      </c>
      <c r="J7" s="28"/>
      <c r="K7" s="20">
        <v>50</v>
      </c>
    </row>
    <row r="8" spans="2:11" x14ac:dyDescent="0.55000000000000004">
      <c r="B8" s="25"/>
      <c r="C8" s="3" t="s">
        <v>16</v>
      </c>
      <c r="D8" s="2">
        <v>288</v>
      </c>
      <c r="E8" s="2">
        <v>190</v>
      </c>
      <c r="F8" s="32">
        <v>15</v>
      </c>
      <c r="G8" s="33"/>
      <c r="H8" s="32">
        <v>32</v>
      </c>
      <c r="I8" s="33"/>
      <c r="J8" s="2" t="s">
        <v>17</v>
      </c>
      <c r="K8" s="21">
        <v>525</v>
      </c>
    </row>
  </sheetData>
  <mergeCells count="4">
    <mergeCell ref="B3:B8"/>
    <mergeCell ref="J3:J7"/>
    <mergeCell ref="F8:G8"/>
    <mergeCell ref="H8:I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6AB-7A75-4777-8F12-E260E4F1B2BD}">
  <dimension ref="B2:J8"/>
  <sheetViews>
    <sheetView zoomScale="85" zoomScaleNormal="85" workbookViewId="0">
      <selection activeCell="D12" sqref="D12"/>
    </sheetView>
  </sheetViews>
  <sheetFormatPr defaultRowHeight="18" x14ac:dyDescent="0.55000000000000004"/>
  <cols>
    <col min="3" max="3" width="20.75" bestFit="1" customWidth="1"/>
  </cols>
  <sheetData>
    <row r="2" spans="2:10" ht="36" x14ac:dyDescent="0.55000000000000004">
      <c r="B2" s="2"/>
      <c r="C2" s="3" t="s">
        <v>0</v>
      </c>
      <c r="D2" s="2" t="s">
        <v>1</v>
      </c>
      <c r="E2" s="2" t="s">
        <v>2</v>
      </c>
      <c r="F2" s="9" t="s">
        <v>7</v>
      </c>
      <c r="G2" s="9" t="s">
        <v>6</v>
      </c>
      <c r="H2" s="9" t="s">
        <v>8</v>
      </c>
      <c r="I2" s="4" t="s">
        <v>4</v>
      </c>
      <c r="J2" s="17" t="s">
        <v>9</v>
      </c>
    </row>
    <row r="3" spans="2:10" x14ac:dyDescent="0.55000000000000004">
      <c r="B3" s="25" t="s">
        <v>10</v>
      </c>
      <c r="C3" s="5" t="s">
        <v>11</v>
      </c>
      <c r="D3" s="5">
        <v>75</v>
      </c>
      <c r="E3" s="5">
        <v>68</v>
      </c>
      <c r="F3" s="11">
        <v>5</v>
      </c>
      <c r="G3" s="11">
        <v>4</v>
      </c>
      <c r="H3" s="11">
        <v>3</v>
      </c>
      <c r="I3" s="26" t="s">
        <v>18</v>
      </c>
      <c r="J3" s="18">
        <v>155</v>
      </c>
    </row>
    <row r="4" spans="2:10" x14ac:dyDescent="0.55000000000000004">
      <c r="B4" s="25"/>
      <c r="C4" s="6" t="s">
        <v>12</v>
      </c>
      <c r="D4" s="6">
        <v>68</v>
      </c>
      <c r="E4" s="6">
        <v>42</v>
      </c>
      <c r="F4" s="13">
        <v>5</v>
      </c>
      <c r="G4" s="13">
        <v>10</v>
      </c>
      <c r="H4" s="12"/>
      <c r="I4" s="27"/>
      <c r="J4" s="19">
        <v>125</v>
      </c>
    </row>
    <row r="5" spans="2:10" x14ac:dyDescent="0.55000000000000004">
      <c r="B5" s="25"/>
      <c r="C5" s="6" t="s">
        <v>13</v>
      </c>
      <c r="D5" s="6">
        <v>30</v>
      </c>
      <c r="E5" s="6">
        <v>20</v>
      </c>
      <c r="F5" s="13">
        <v>5</v>
      </c>
      <c r="G5" s="13">
        <v>5</v>
      </c>
      <c r="H5" s="12"/>
      <c r="I5" s="27"/>
      <c r="J5" s="19">
        <v>60</v>
      </c>
    </row>
    <row r="6" spans="2:10" x14ac:dyDescent="0.55000000000000004">
      <c r="B6" s="25"/>
      <c r="C6" s="6" t="s">
        <v>14</v>
      </c>
      <c r="D6" s="6">
        <v>95</v>
      </c>
      <c r="E6" s="6">
        <v>30</v>
      </c>
      <c r="F6" s="12"/>
      <c r="G6" s="13">
        <v>10</v>
      </c>
      <c r="H6" s="13" t="s">
        <v>17</v>
      </c>
      <c r="I6" s="27"/>
      <c r="J6" s="19">
        <v>135</v>
      </c>
    </row>
    <row r="7" spans="2:10" x14ac:dyDescent="0.55000000000000004">
      <c r="B7" s="25"/>
      <c r="C7" s="7" t="s">
        <v>15</v>
      </c>
      <c r="D7" s="7">
        <v>20</v>
      </c>
      <c r="E7" s="7">
        <v>30</v>
      </c>
      <c r="F7" s="14"/>
      <c r="G7" s="15" t="s">
        <v>17</v>
      </c>
      <c r="H7" s="15" t="s">
        <v>17</v>
      </c>
      <c r="I7" s="28"/>
      <c r="J7" s="20">
        <v>50</v>
      </c>
    </row>
    <row r="8" spans="2:10" x14ac:dyDescent="0.55000000000000004">
      <c r="B8" s="25"/>
      <c r="C8" s="3" t="s">
        <v>16</v>
      </c>
      <c r="D8" s="2">
        <v>288</v>
      </c>
      <c r="E8" s="2">
        <v>190</v>
      </c>
      <c r="F8" s="16">
        <v>15</v>
      </c>
      <c r="G8" s="32">
        <v>32</v>
      </c>
      <c r="H8" s="33"/>
      <c r="I8" s="2" t="s">
        <v>17</v>
      </c>
      <c r="J8" s="21">
        <v>525</v>
      </c>
    </row>
  </sheetData>
  <mergeCells count="3">
    <mergeCell ref="B3:B8"/>
    <mergeCell ref="I3:I7"/>
    <mergeCell ref="G8:H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D514-BE9E-411E-90DF-014AACDD1E64}">
  <dimension ref="B2:L13"/>
  <sheetViews>
    <sheetView zoomScale="85" zoomScaleNormal="85" workbookViewId="0">
      <selection activeCell="D12" sqref="D12"/>
    </sheetView>
  </sheetViews>
  <sheetFormatPr defaultRowHeight="18" x14ac:dyDescent="0.55000000000000004"/>
  <cols>
    <col min="8" max="8" width="10" bestFit="1" customWidth="1"/>
  </cols>
  <sheetData>
    <row r="2" spans="2:12" x14ac:dyDescent="0.55000000000000004">
      <c r="B2" s="3" t="s">
        <v>19</v>
      </c>
      <c r="C2" s="3" t="s">
        <v>20</v>
      </c>
      <c r="D2" s="3" t="s">
        <v>32</v>
      </c>
      <c r="E2" s="3" t="s">
        <v>33</v>
      </c>
      <c r="F2" s="3" t="s">
        <v>34</v>
      </c>
      <c r="G2" s="3" t="s">
        <v>35</v>
      </c>
      <c r="H2" s="23" t="s">
        <v>36</v>
      </c>
      <c r="I2" s="24" t="s">
        <v>37</v>
      </c>
      <c r="J2" s="24" t="s">
        <v>38</v>
      </c>
      <c r="K2" s="24" t="s">
        <v>39</v>
      </c>
      <c r="L2" s="24" t="s">
        <v>40</v>
      </c>
    </row>
    <row r="3" spans="2:12" x14ac:dyDescent="0.55000000000000004">
      <c r="B3" s="2">
        <v>1</v>
      </c>
      <c r="C3" s="2" t="s">
        <v>21</v>
      </c>
      <c r="D3" s="2">
        <v>70</v>
      </c>
      <c r="E3" s="2">
        <v>65</v>
      </c>
      <c r="F3" s="2">
        <v>71</v>
      </c>
      <c r="G3" s="2">
        <v>77</v>
      </c>
      <c r="H3" s="2">
        <f>70+65+71+77</f>
        <v>283</v>
      </c>
      <c r="I3" s="2">
        <f t="shared" ref="I3:I12" si="0">SUM(D3:G3)</f>
        <v>283</v>
      </c>
      <c r="J3" s="2">
        <f t="shared" ref="J3:J9" si="1">H3/4</f>
        <v>70.75</v>
      </c>
      <c r="K3" s="35">
        <f>I3/4</f>
        <v>70.75</v>
      </c>
      <c r="L3" s="36">
        <f>AVERAGE(D3:G3)</f>
        <v>70.75</v>
      </c>
    </row>
    <row r="4" spans="2:12" x14ac:dyDescent="0.55000000000000004">
      <c r="B4" s="2">
        <v>2</v>
      </c>
      <c r="C4" s="2" t="s">
        <v>22</v>
      </c>
      <c r="D4" s="2">
        <v>55</v>
      </c>
      <c r="E4" s="2">
        <v>61</v>
      </c>
      <c r="F4" s="2">
        <v>66</v>
      </c>
      <c r="G4" s="2">
        <v>48</v>
      </c>
      <c r="H4" s="2">
        <f>55+61+66+48</f>
        <v>230</v>
      </c>
      <c r="I4" s="2">
        <f t="shared" si="0"/>
        <v>230</v>
      </c>
      <c r="J4" s="2">
        <f t="shared" si="1"/>
        <v>57.5</v>
      </c>
      <c r="K4" s="35">
        <f t="shared" ref="K4:K12" si="2">I4/4</f>
        <v>57.5</v>
      </c>
      <c r="L4" s="36">
        <f t="shared" ref="L4:L12" si="3">AVERAGE(D4:G4)</f>
        <v>57.5</v>
      </c>
    </row>
    <row r="5" spans="2:12" x14ac:dyDescent="0.55000000000000004">
      <c r="B5" s="2">
        <v>3</v>
      </c>
      <c r="C5" s="2" t="s">
        <v>23</v>
      </c>
      <c r="D5" s="2">
        <v>82</v>
      </c>
      <c r="E5" s="2">
        <v>77</v>
      </c>
      <c r="F5" s="2">
        <v>83</v>
      </c>
      <c r="G5" s="2">
        <v>88</v>
      </c>
      <c r="H5" s="2">
        <f>82+77+83+88</f>
        <v>330</v>
      </c>
      <c r="I5" s="2">
        <f t="shared" si="0"/>
        <v>330</v>
      </c>
      <c r="J5" s="2">
        <f t="shared" si="1"/>
        <v>82.5</v>
      </c>
      <c r="K5" s="35">
        <f t="shared" si="2"/>
        <v>82.5</v>
      </c>
      <c r="L5" s="36">
        <f t="shared" si="3"/>
        <v>82.5</v>
      </c>
    </row>
    <row r="6" spans="2:12" x14ac:dyDescent="0.55000000000000004">
      <c r="B6" s="2">
        <v>4</v>
      </c>
      <c r="C6" s="2" t="s">
        <v>24</v>
      </c>
      <c r="D6" s="2">
        <v>72</v>
      </c>
      <c r="E6" s="2">
        <v>78</v>
      </c>
      <c r="F6" s="2">
        <v>74</v>
      </c>
      <c r="G6" s="2">
        <v>73</v>
      </c>
      <c r="H6" s="2">
        <f>72+78+74+73</f>
        <v>297</v>
      </c>
      <c r="I6" s="2">
        <f t="shared" si="0"/>
        <v>297</v>
      </c>
      <c r="J6" s="2">
        <f t="shared" si="1"/>
        <v>74.25</v>
      </c>
      <c r="K6" s="35">
        <f t="shared" si="2"/>
        <v>74.25</v>
      </c>
      <c r="L6" s="36">
        <f t="shared" si="3"/>
        <v>74.25</v>
      </c>
    </row>
    <row r="7" spans="2:12" x14ac:dyDescent="0.55000000000000004">
      <c r="B7" s="2">
        <v>5</v>
      </c>
      <c r="C7" s="2" t="s">
        <v>25</v>
      </c>
      <c r="D7" s="2">
        <v>61</v>
      </c>
      <c r="E7" s="2">
        <v>55</v>
      </c>
      <c r="F7" s="2">
        <v>52</v>
      </c>
      <c r="G7" s="2">
        <v>65</v>
      </c>
      <c r="H7" s="2">
        <f>61+55+52+65</f>
        <v>233</v>
      </c>
      <c r="I7" s="2">
        <f t="shared" si="0"/>
        <v>233</v>
      </c>
      <c r="J7" s="2">
        <f t="shared" si="1"/>
        <v>58.25</v>
      </c>
      <c r="K7" s="35">
        <f t="shared" si="2"/>
        <v>58.25</v>
      </c>
      <c r="L7" s="36">
        <f t="shared" si="3"/>
        <v>58.25</v>
      </c>
    </row>
    <row r="8" spans="2:12" x14ac:dyDescent="0.55000000000000004">
      <c r="B8" s="2">
        <v>6</v>
      </c>
      <c r="C8" s="2" t="s">
        <v>26</v>
      </c>
      <c r="D8" s="2">
        <v>86</v>
      </c>
      <c r="E8" s="2">
        <v>98</v>
      </c>
      <c r="F8" s="2">
        <v>94</v>
      </c>
      <c r="G8" s="2">
        <v>87</v>
      </c>
      <c r="H8" s="2">
        <f>86+98+94+87</f>
        <v>365</v>
      </c>
      <c r="I8" s="2">
        <f t="shared" si="0"/>
        <v>365</v>
      </c>
      <c r="J8" s="2">
        <f t="shared" si="1"/>
        <v>91.25</v>
      </c>
      <c r="K8" s="35">
        <f t="shared" si="2"/>
        <v>91.25</v>
      </c>
      <c r="L8" s="36">
        <f t="shared" si="3"/>
        <v>91.25</v>
      </c>
    </row>
    <row r="9" spans="2:12" x14ac:dyDescent="0.55000000000000004">
      <c r="B9" s="2">
        <v>7</v>
      </c>
      <c r="C9" s="2" t="s">
        <v>27</v>
      </c>
      <c r="D9" s="2">
        <v>68</v>
      </c>
      <c r="E9" s="2">
        <v>78</v>
      </c>
      <c r="F9" s="2">
        <v>75</v>
      </c>
      <c r="G9" s="2">
        <v>66</v>
      </c>
      <c r="H9" s="2">
        <f>68+78+75+66</f>
        <v>287</v>
      </c>
      <c r="I9" s="2">
        <f t="shared" si="0"/>
        <v>287</v>
      </c>
      <c r="J9" s="2">
        <f t="shared" si="1"/>
        <v>71.75</v>
      </c>
      <c r="K9" s="35">
        <f t="shared" si="2"/>
        <v>71.75</v>
      </c>
      <c r="L9" s="36">
        <f t="shared" si="3"/>
        <v>71.75</v>
      </c>
    </row>
    <row r="10" spans="2:12" x14ac:dyDescent="0.55000000000000004">
      <c r="B10" s="2">
        <v>8</v>
      </c>
      <c r="C10" s="2" t="s">
        <v>28</v>
      </c>
      <c r="D10" s="2">
        <v>81</v>
      </c>
      <c r="E10" s="2">
        <v>67</v>
      </c>
      <c r="F10" s="2">
        <v>71</v>
      </c>
      <c r="G10" s="2">
        <v>86</v>
      </c>
      <c r="H10" s="2">
        <f>81+67+71+86</f>
        <v>305</v>
      </c>
      <c r="I10" s="2">
        <f t="shared" si="0"/>
        <v>305</v>
      </c>
      <c r="J10" s="2">
        <f>H10/4</f>
        <v>76.25</v>
      </c>
      <c r="K10" s="35">
        <f t="shared" si="2"/>
        <v>76.25</v>
      </c>
      <c r="L10" s="36">
        <f t="shared" si="3"/>
        <v>76.25</v>
      </c>
    </row>
    <row r="11" spans="2:12" x14ac:dyDescent="0.55000000000000004">
      <c r="B11" s="2">
        <v>9</v>
      </c>
      <c r="C11" s="2" t="s">
        <v>29</v>
      </c>
      <c r="D11" s="2">
        <v>62</v>
      </c>
      <c r="E11" s="2">
        <v>64</v>
      </c>
      <c r="F11" s="2">
        <v>61</v>
      </c>
      <c r="G11" s="2">
        <v>69</v>
      </c>
      <c r="H11" s="2">
        <f>62+64+61+69</f>
        <v>256</v>
      </c>
      <c r="I11" s="2">
        <f t="shared" si="0"/>
        <v>256</v>
      </c>
      <c r="J11" s="2">
        <f>H11/4</f>
        <v>64</v>
      </c>
      <c r="K11" s="35">
        <f t="shared" si="2"/>
        <v>64</v>
      </c>
      <c r="L11" s="36">
        <f t="shared" si="3"/>
        <v>64</v>
      </c>
    </row>
    <row r="12" spans="2:12" x14ac:dyDescent="0.55000000000000004">
      <c r="B12" s="2">
        <v>10</v>
      </c>
      <c r="C12" s="2" t="s">
        <v>30</v>
      </c>
      <c r="D12" s="2">
        <v>72</v>
      </c>
      <c r="E12" s="2">
        <v>82</v>
      </c>
      <c r="F12" s="2">
        <v>59</v>
      </c>
      <c r="G12" s="2">
        <v>70</v>
      </c>
      <c r="H12" s="2">
        <f>72+82+59+70</f>
        <v>283</v>
      </c>
      <c r="I12" s="2">
        <f t="shared" si="0"/>
        <v>283</v>
      </c>
      <c r="J12" s="2">
        <f>H12/4</f>
        <v>70.75</v>
      </c>
      <c r="K12" s="35">
        <f t="shared" si="2"/>
        <v>70.75</v>
      </c>
      <c r="L12" s="36">
        <f t="shared" si="3"/>
        <v>70.75</v>
      </c>
    </row>
    <row r="13" spans="2:12" x14ac:dyDescent="0.55000000000000004">
      <c r="B13" s="34" t="s">
        <v>31</v>
      </c>
      <c r="C13" s="25"/>
      <c r="D13" s="36">
        <f>AVERAGE(D3:D12)</f>
        <v>70.900000000000006</v>
      </c>
      <c r="E13" s="36">
        <f t="shared" ref="E13:G13" si="4">AVERAGE(E3:E12)</f>
        <v>72.5</v>
      </c>
      <c r="F13" s="36">
        <f t="shared" si="4"/>
        <v>70.599999999999994</v>
      </c>
      <c r="G13" s="36">
        <f t="shared" si="4"/>
        <v>72.900000000000006</v>
      </c>
      <c r="H13" s="8"/>
      <c r="I13" s="8"/>
      <c r="J13" s="8"/>
      <c r="K13" s="8"/>
      <c r="L13" s="8"/>
    </row>
  </sheetData>
  <mergeCells count="1">
    <mergeCell ref="B13:C1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A00B-590A-4EB4-8C37-017F607E58AC}">
  <dimension ref="B2:I13"/>
  <sheetViews>
    <sheetView zoomScale="85" zoomScaleNormal="85" workbookViewId="0">
      <selection activeCell="K15" sqref="K15"/>
    </sheetView>
  </sheetViews>
  <sheetFormatPr defaultRowHeight="18" x14ac:dyDescent="0.55000000000000004"/>
  <sheetData>
    <row r="2" spans="2:9" x14ac:dyDescent="0.55000000000000004">
      <c r="B2" s="22" t="s">
        <v>19</v>
      </c>
      <c r="C2" s="22" t="s">
        <v>20</v>
      </c>
      <c r="D2" s="22" t="s">
        <v>32</v>
      </c>
      <c r="E2" s="22" t="s">
        <v>33</v>
      </c>
      <c r="F2" s="22" t="s">
        <v>34</v>
      </c>
      <c r="G2" s="22" t="s">
        <v>35</v>
      </c>
      <c r="H2" s="37" t="s">
        <v>41</v>
      </c>
      <c r="I2" s="38" t="s">
        <v>42</v>
      </c>
    </row>
    <row r="3" spans="2:9" x14ac:dyDescent="0.55000000000000004">
      <c r="B3" s="2">
        <v>6</v>
      </c>
      <c r="C3" s="2" t="s">
        <v>26</v>
      </c>
      <c r="D3" s="2">
        <v>86</v>
      </c>
      <c r="E3" s="2">
        <v>98</v>
      </c>
      <c r="F3" s="2">
        <v>94</v>
      </c>
      <c r="G3" s="2">
        <v>87</v>
      </c>
      <c r="H3" s="36">
        <f>AVERAGE(D3:G3)</f>
        <v>91.25</v>
      </c>
      <c r="I3" s="22" t="s">
        <v>43</v>
      </c>
    </row>
    <row r="4" spans="2:9" x14ac:dyDescent="0.55000000000000004">
      <c r="B4" s="2">
        <v>3</v>
      </c>
      <c r="C4" s="2" t="s">
        <v>23</v>
      </c>
      <c r="D4" s="2">
        <v>82</v>
      </c>
      <c r="E4" s="2">
        <v>77</v>
      </c>
      <c r="F4" s="2">
        <v>83</v>
      </c>
      <c r="G4" s="2">
        <v>88</v>
      </c>
      <c r="H4" s="36">
        <f>AVERAGE(D4:G4)</f>
        <v>82.5</v>
      </c>
      <c r="I4" s="22" t="s">
        <v>44</v>
      </c>
    </row>
    <row r="5" spans="2:9" x14ac:dyDescent="0.55000000000000004">
      <c r="B5" s="2">
        <v>8</v>
      </c>
      <c r="C5" s="2" t="s">
        <v>28</v>
      </c>
      <c r="D5" s="2">
        <v>81</v>
      </c>
      <c r="E5" s="2">
        <v>67</v>
      </c>
      <c r="F5" s="2">
        <v>71</v>
      </c>
      <c r="G5" s="2">
        <v>86</v>
      </c>
      <c r="H5" s="36">
        <f>AVERAGE(D5:G5)</f>
        <v>76.25</v>
      </c>
      <c r="I5" s="22" t="s">
        <v>45</v>
      </c>
    </row>
    <row r="6" spans="2:9" x14ac:dyDescent="0.55000000000000004">
      <c r="B6" s="2">
        <v>4</v>
      </c>
      <c r="C6" s="2" t="s">
        <v>24</v>
      </c>
      <c r="D6" s="2">
        <v>72</v>
      </c>
      <c r="E6" s="2">
        <v>78</v>
      </c>
      <c r="F6" s="2">
        <v>74</v>
      </c>
      <c r="G6" s="2">
        <v>73</v>
      </c>
      <c r="H6" s="36">
        <f>AVERAGE(D6:G6)</f>
        <v>74.25</v>
      </c>
      <c r="I6" s="22" t="s">
        <v>45</v>
      </c>
    </row>
    <row r="7" spans="2:9" x14ac:dyDescent="0.55000000000000004">
      <c r="B7" s="2">
        <v>7</v>
      </c>
      <c r="C7" s="2" t="s">
        <v>27</v>
      </c>
      <c r="D7" s="2">
        <v>68</v>
      </c>
      <c r="E7" s="2">
        <v>78</v>
      </c>
      <c r="F7" s="2">
        <v>75</v>
      </c>
      <c r="G7" s="2">
        <v>66</v>
      </c>
      <c r="H7" s="36">
        <f>AVERAGE(D7:G7)</f>
        <v>71.75</v>
      </c>
      <c r="I7" s="22" t="s">
        <v>45</v>
      </c>
    </row>
    <row r="8" spans="2:9" x14ac:dyDescent="0.55000000000000004">
      <c r="B8" s="2">
        <v>1</v>
      </c>
      <c r="C8" s="2" t="s">
        <v>21</v>
      </c>
      <c r="D8" s="2">
        <v>70</v>
      </c>
      <c r="E8" s="2">
        <v>65</v>
      </c>
      <c r="F8" s="2">
        <v>71</v>
      </c>
      <c r="G8" s="2">
        <v>77</v>
      </c>
      <c r="H8" s="36">
        <f>AVERAGE(D8:G8)</f>
        <v>70.75</v>
      </c>
      <c r="I8" s="22" t="s">
        <v>45</v>
      </c>
    </row>
    <row r="9" spans="2:9" x14ac:dyDescent="0.55000000000000004">
      <c r="B9" s="2">
        <v>10</v>
      </c>
      <c r="C9" s="2" t="s">
        <v>30</v>
      </c>
      <c r="D9" s="2">
        <v>72</v>
      </c>
      <c r="E9" s="2">
        <v>82</v>
      </c>
      <c r="F9" s="2">
        <v>59</v>
      </c>
      <c r="G9" s="2">
        <v>70</v>
      </c>
      <c r="H9" s="36">
        <f>AVERAGE(D9:G9)</f>
        <v>70.75</v>
      </c>
      <c r="I9" s="22" t="s">
        <v>45</v>
      </c>
    </row>
    <row r="10" spans="2:9" x14ac:dyDescent="0.55000000000000004">
      <c r="B10" s="2">
        <v>9</v>
      </c>
      <c r="C10" s="2" t="s">
        <v>29</v>
      </c>
      <c r="D10" s="2">
        <v>62</v>
      </c>
      <c r="E10" s="2">
        <v>64</v>
      </c>
      <c r="F10" s="2">
        <v>61</v>
      </c>
      <c r="G10" s="2">
        <v>69</v>
      </c>
      <c r="H10" s="36">
        <f>AVERAGE(D10:G10)</f>
        <v>64</v>
      </c>
      <c r="I10" s="22" t="s">
        <v>46</v>
      </c>
    </row>
    <row r="11" spans="2:9" x14ac:dyDescent="0.55000000000000004">
      <c r="B11" s="2">
        <v>5</v>
      </c>
      <c r="C11" s="2" t="s">
        <v>25</v>
      </c>
      <c r="D11" s="2">
        <v>61</v>
      </c>
      <c r="E11" s="2">
        <v>55</v>
      </c>
      <c r="F11" s="2">
        <v>52</v>
      </c>
      <c r="G11" s="2">
        <v>65</v>
      </c>
      <c r="H11" s="36">
        <f>AVERAGE(D11:G11)</f>
        <v>58.25</v>
      </c>
      <c r="I11" s="39" t="s">
        <v>47</v>
      </c>
    </row>
    <row r="12" spans="2:9" x14ac:dyDescent="0.55000000000000004">
      <c r="B12" s="2">
        <v>2</v>
      </c>
      <c r="C12" s="2" t="s">
        <v>22</v>
      </c>
      <c r="D12" s="2">
        <v>55</v>
      </c>
      <c r="E12" s="2">
        <v>61</v>
      </c>
      <c r="F12" s="2">
        <v>66</v>
      </c>
      <c r="G12" s="2">
        <v>48</v>
      </c>
      <c r="H12" s="36">
        <f>AVERAGE(D12:G12)</f>
        <v>57.5</v>
      </c>
      <c r="I12" s="39" t="s">
        <v>47</v>
      </c>
    </row>
    <row r="13" spans="2:9" x14ac:dyDescent="0.55000000000000004">
      <c r="B13" s="34" t="s">
        <v>31</v>
      </c>
      <c r="C13" s="25"/>
      <c r="D13" s="36">
        <f>AVERAGE(D3:D12)</f>
        <v>70.900000000000006</v>
      </c>
      <c r="E13" s="36">
        <f t="shared" ref="E13:G13" si="0">AVERAGE(E3:E12)</f>
        <v>72.5</v>
      </c>
      <c r="F13" s="36">
        <f t="shared" si="0"/>
        <v>70.599999999999994</v>
      </c>
      <c r="G13" s="36">
        <f t="shared" si="0"/>
        <v>72.900000000000006</v>
      </c>
      <c r="H13" s="8"/>
      <c r="I13" s="8"/>
    </row>
  </sheetData>
  <sortState xmlns:xlrd2="http://schemas.microsoft.com/office/spreadsheetml/2017/richdata2" ref="B3:H12">
    <sortCondition descending="1" ref="H3:H12"/>
  </sortState>
  <mergeCells count="1">
    <mergeCell ref="B13:C1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A1EC-DD03-48A3-9DBA-61A4F03BFB3E}">
  <dimension ref="B2:I13"/>
  <sheetViews>
    <sheetView zoomScale="85" zoomScaleNormal="85" workbookViewId="0">
      <selection activeCell="D12" sqref="D12"/>
    </sheetView>
  </sheetViews>
  <sheetFormatPr defaultRowHeight="18" x14ac:dyDescent="0.55000000000000004"/>
  <sheetData>
    <row r="2" spans="2:9" x14ac:dyDescent="0.55000000000000004">
      <c r="B2" s="22" t="s">
        <v>19</v>
      </c>
      <c r="C2" s="22" t="s">
        <v>20</v>
      </c>
      <c r="D2" s="22" t="s">
        <v>32</v>
      </c>
      <c r="E2" s="22" t="s">
        <v>33</v>
      </c>
      <c r="F2" s="22" t="s">
        <v>34</v>
      </c>
      <c r="G2" s="22" t="s">
        <v>35</v>
      </c>
      <c r="H2" s="37" t="s">
        <v>41</v>
      </c>
      <c r="I2" s="38" t="s">
        <v>42</v>
      </c>
    </row>
    <row r="3" spans="2:9" x14ac:dyDescent="0.55000000000000004">
      <c r="B3" s="2">
        <v>1</v>
      </c>
      <c r="C3" s="2" t="s">
        <v>21</v>
      </c>
      <c r="D3" s="2">
        <v>70</v>
      </c>
      <c r="E3" s="2">
        <v>65</v>
      </c>
      <c r="F3" s="2">
        <v>71</v>
      </c>
      <c r="G3" s="2">
        <v>77</v>
      </c>
      <c r="H3" s="36">
        <f>AVERAGE(D3:G3)</f>
        <v>70.75</v>
      </c>
      <c r="I3" s="22" t="s">
        <v>45</v>
      </c>
    </row>
    <row r="4" spans="2:9" x14ac:dyDescent="0.55000000000000004">
      <c r="B4" s="2">
        <v>2</v>
      </c>
      <c r="C4" s="2" t="s">
        <v>22</v>
      </c>
      <c r="D4" s="2">
        <v>55</v>
      </c>
      <c r="E4" s="2">
        <v>61</v>
      </c>
      <c r="F4" s="2">
        <v>66</v>
      </c>
      <c r="G4" s="2">
        <v>48</v>
      </c>
      <c r="H4" s="36">
        <f>AVERAGE(D4:G4)</f>
        <v>57.5</v>
      </c>
      <c r="I4" s="39" t="s">
        <v>47</v>
      </c>
    </row>
    <row r="5" spans="2:9" x14ac:dyDescent="0.55000000000000004">
      <c r="B5" s="2">
        <v>3</v>
      </c>
      <c r="C5" s="2" t="s">
        <v>23</v>
      </c>
      <c r="D5" s="2">
        <v>82</v>
      </c>
      <c r="E5" s="2">
        <v>77</v>
      </c>
      <c r="F5" s="2">
        <v>83</v>
      </c>
      <c r="G5" s="2">
        <v>88</v>
      </c>
      <c r="H5" s="36">
        <f>AVERAGE(D5:G5)</f>
        <v>82.5</v>
      </c>
      <c r="I5" s="22" t="s">
        <v>44</v>
      </c>
    </row>
    <row r="6" spans="2:9" x14ac:dyDescent="0.55000000000000004">
      <c r="B6" s="2">
        <v>4</v>
      </c>
      <c r="C6" s="2" t="s">
        <v>24</v>
      </c>
      <c r="D6" s="2">
        <v>72</v>
      </c>
      <c r="E6" s="2">
        <v>78</v>
      </c>
      <c r="F6" s="2">
        <v>74</v>
      </c>
      <c r="G6" s="2">
        <v>73</v>
      </c>
      <c r="H6" s="36">
        <f>AVERAGE(D6:G6)</f>
        <v>74.25</v>
      </c>
      <c r="I6" s="22" t="s">
        <v>45</v>
      </c>
    </row>
    <row r="7" spans="2:9" x14ac:dyDescent="0.55000000000000004">
      <c r="B7" s="2">
        <v>5</v>
      </c>
      <c r="C7" s="2" t="s">
        <v>25</v>
      </c>
      <c r="D7" s="2">
        <v>61</v>
      </c>
      <c r="E7" s="2">
        <v>55</v>
      </c>
      <c r="F7" s="2">
        <v>52</v>
      </c>
      <c r="G7" s="2">
        <v>65</v>
      </c>
      <c r="H7" s="36">
        <f>AVERAGE(D7:G7)</f>
        <v>58.25</v>
      </c>
      <c r="I7" s="39" t="s">
        <v>47</v>
      </c>
    </row>
    <row r="8" spans="2:9" x14ac:dyDescent="0.55000000000000004">
      <c r="B8" s="2">
        <v>6</v>
      </c>
      <c r="C8" s="2" t="s">
        <v>26</v>
      </c>
      <c r="D8" s="2">
        <v>86</v>
      </c>
      <c r="E8" s="2">
        <v>98</v>
      </c>
      <c r="F8" s="2">
        <v>94</v>
      </c>
      <c r="G8" s="2">
        <v>87</v>
      </c>
      <c r="H8" s="36">
        <f>AVERAGE(D8:G8)</f>
        <v>91.25</v>
      </c>
      <c r="I8" s="22" t="s">
        <v>43</v>
      </c>
    </row>
    <row r="9" spans="2:9" x14ac:dyDescent="0.55000000000000004">
      <c r="B9" s="2">
        <v>7</v>
      </c>
      <c r="C9" s="2" t="s">
        <v>27</v>
      </c>
      <c r="D9" s="2">
        <v>68</v>
      </c>
      <c r="E9" s="2">
        <v>78</v>
      </c>
      <c r="F9" s="2">
        <v>75</v>
      </c>
      <c r="G9" s="2">
        <v>66</v>
      </c>
      <c r="H9" s="36">
        <f>AVERAGE(D9:G9)</f>
        <v>71.75</v>
      </c>
      <c r="I9" s="22" t="s">
        <v>45</v>
      </c>
    </row>
    <row r="10" spans="2:9" x14ac:dyDescent="0.55000000000000004">
      <c r="B10" s="2">
        <v>8</v>
      </c>
      <c r="C10" s="2" t="s">
        <v>28</v>
      </c>
      <c r="D10" s="2">
        <v>81</v>
      </c>
      <c r="E10" s="2">
        <v>67</v>
      </c>
      <c r="F10" s="2">
        <v>71</v>
      </c>
      <c r="G10" s="2">
        <v>86</v>
      </c>
      <c r="H10" s="36">
        <f>AVERAGE(D10:G10)</f>
        <v>76.25</v>
      </c>
      <c r="I10" s="22" t="s">
        <v>45</v>
      </c>
    </row>
    <row r="11" spans="2:9" x14ac:dyDescent="0.55000000000000004">
      <c r="B11" s="2">
        <v>9</v>
      </c>
      <c r="C11" s="2" t="s">
        <v>29</v>
      </c>
      <c r="D11" s="2">
        <v>62</v>
      </c>
      <c r="E11" s="2">
        <v>64</v>
      </c>
      <c r="F11" s="2">
        <v>61</v>
      </c>
      <c r="G11" s="2">
        <v>69</v>
      </c>
      <c r="H11" s="36">
        <f>AVERAGE(D11:G11)</f>
        <v>64</v>
      </c>
      <c r="I11" s="22" t="s">
        <v>46</v>
      </c>
    </row>
    <row r="12" spans="2:9" x14ac:dyDescent="0.55000000000000004">
      <c r="B12" s="2">
        <v>10</v>
      </c>
      <c r="C12" s="2" t="s">
        <v>30</v>
      </c>
      <c r="D12" s="2">
        <v>72</v>
      </c>
      <c r="E12" s="2">
        <v>82</v>
      </c>
      <c r="F12" s="2">
        <v>59</v>
      </c>
      <c r="G12" s="2">
        <v>70</v>
      </c>
      <c r="H12" s="36">
        <f>AVERAGE(D12:G12)</f>
        <v>70.75</v>
      </c>
      <c r="I12" s="22" t="s">
        <v>45</v>
      </c>
    </row>
    <row r="13" spans="2:9" x14ac:dyDescent="0.55000000000000004">
      <c r="B13" s="34" t="s">
        <v>31</v>
      </c>
      <c r="C13" s="25"/>
      <c r="D13" s="36">
        <f>AVERAGE(D3:D12)</f>
        <v>70.900000000000006</v>
      </c>
      <c r="E13" s="36">
        <f t="shared" ref="E13:G13" si="0">AVERAGE(E3:E12)</f>
        <v>72.5</v>
      </c>
      <c r="F13" s="36">
        <f t="shared" si="0"/>
        <v>70.599999999999994</v>
      </c>
      <c r="G13" s="36">
        <f t="shared" si="0"/>
        <v>72.900000000000006</v>
      </c>
      <c r="H13" s="8"/>
      <c r="I13" s="8"/>
    </row>
  </sheetData>
  <sortState xmlns:xlrd2="http://schemas.microsoft.com/office/spreadsheetml/2017/richdata2" ref="B3:I12">
    <sortCondition ref="B3:B12"/>
  </sortState>
  <mergeCells count="1">
    <mergeCell ref="B13:C1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&amp;L&amp;F（&amp;A）&amp;R&amp;P/&amp;N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練習問題１</vt:lpstr>
      <vt:lpstr>練習問題２</vt:lpstr>
      <vt:lpstr>練習問題３</vt:lpstr>
      <vt:lpstr>練習問題４</vt:lpstr>
      <vt:lpstr>練習問題５</vt:lpstr>
      <vt:lpstr>練習問題６</vt:lpstr>
      <vt:lpstr>演習問題１</vt:lpstr>
      <vt:lpstr>演習問題２</vt:lpstr>
      <vt:lpstr>演習問題３</vt:lpstr>
      <vt:lpstr>演習問題４</vt:lpstr>
      <vt:lpstr>演習問題5</vt:lpstr>
      <vt:lpstr>演習問題６</vt:lpstr>
      <vt:lpstr>演習問題７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渡辺悠斗</dc:creator>
  <cp:lastModifiedBy>渡辺 悠斗</cp:lastModifiedBy>
  <cp:lastPrinted>2022-05-18T05:52:58Z</cp:lastPrinted>
  <dcterms:created xsi:type="dcterms:W3CDTF">2022-05-17T08:24:59Z</dcterms:created>
  <dcterms:modified xsi:type="dcterms:W3CDTF">2022-05-18T05:56:21Z</dcterms:modified>
</cp:coreProperties>
</file>